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codveda intern\"/>
    </mc:Choice>
  </mc:AlternateContent>
  <xr:revisionPtr revIDLastSave="0" documentId="13_ncr:1_{D2FA14B9-DA23-454C-B5CC-789E71EB6654}" xr6:coauthVersionLast="47" xr6:coauthVersionMax="47" xr10:uidLastSave="{00000000-0000-0000-0000-000000000000}"/>
  <bookViews>
    <workbookView xWindow="0" yWindow="360" windowWidth="20730" windowHeight="11040" firstSheet="5" activeTab="8" xr2:uid="{4E27E552-EC55-4E84-BFCD-2D7C47BD4707}"/>
  </bookViews>
  <sheets>
    <sheet name="sentiment" sheetId="1" r:id="rId1"/>
    <sheet name="Raw_Data" sheetId="2" r:id="rId2"/>
    <sheet name="Clean_Data" sheetId="3" r:id="rId3"/>
    <sheet name="L1_Logical" sheetId="4" r:id="rId4"/>
    <sheet name="L1_Lookups" sheetId="5" r:id="rId5"/>
    <sheet name="L1_Arrays" sheetId="6" r:id="rId6"/>
    <sheet name="L2_Statistics" sheetId="7" r:id="rId7"/>
    <sheet name="PivotTable" sheetId="8" r:id="rId8"/>
    <sheet name="Dashboard" sheetId="9" r:id="rId9"/>
  </sheets>
  <definedNames>
    <definedName name="Slicer_Country">#N/A</definedName>
    <definedName name="Slicer_Platform">#N/A</definedName>
    <definedName name="Slicer_Platform1">#N/A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6" l="1" a="1"/>
  <c r="AF5" i="3"/>
  <c r="AF6" i="3"/>
  <c r="AF4" i="3"/>
  <c r="AE4" i="3"/>
  <c r="F6" i="7"/>
  <c r="B13" i="5"/>
  <c r="B11" i="5"/>
  <c r="B10" i="5"/>
  <c r="B9" i="5"/>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Z137" i="3" s="1"/>
  <c r="AA137" i="3" s="1"/>
  <c r="M138" i="3"/>
  <c r="Z138" i="3" s="1"/>
  <c r="AA138" i="3" s="1"/>
  <c r="M139" i="3"/>
  <c r="Z139" i="3" s="1"/>
  <c r="AA139" i="3" s="1"/>
  <c r="M140" i="3"/>
  <c r="Z140" i="3" s="1"/>
  <c r="AA140" i="3" s="1"/>
  <c r="M141" i="3"/>
  <c r="Z141" i="3" s="1"/>
  <c r="AA141" i="3" s="1"/>
  <c r="M142" i="3"/>
  <c r="Z142" i="3" s="1"/>
  <c r="AA142" i="3" s="1"/>
  <c r="M143" i="3"/>
  <c r="Z143" i="3" s="1"/>
  <c r="AA143" i="3" s="1"/>
  <c r="M144" i="3"/>
  <c r="Z144" i="3" s="1"/>
  <c r="AA144" i="3" s="1"/>
  <c r="M145" i="3"/>
  <c r="Z145" i="3" s="1"/>
  <c r="AA145" i="3" s="1"/>
  <c r="M146" i="3"/>
  <c r="Z146" i="3" s="1"/>
  <c r="AA146" i="3" s="1"/>
  <c r="M147" i="3"/>
  <c r="Z147" i="3" s="1"/>
  <c r="AA147" i="3" s="1"/>
  <c r="M148" i="3"/>
  <c r="Z148" i="3" s="1"/>
  <c r="AA148" i="3" s="1"/>
  <c r="M149" i="3"/>
  <c r="Z149" i="3" s="1"/>
  <c r="AA149" i="3" s="1"/>
  <c r="M150" i="3"/>
  <c r="Z150" i="3" s="1"/>
  <c r="AA150" i="3" s="1"/>
  <c r="M151" i="3"/>
  <c r="Z151" i="3" s="1"/>
  <c r="AA151" i="3" s="1"/>
  <c r="M152" i="3"/>
  <c r="Z152" i="3" s="1"/>
  <c r="AA152" i="3" s="1"/>
  <c r="M153" i="3"/>
  <c r="Z153" i="3" s="1"/>
  <c r="AA153" i="3" s="1"/>
  <c r="M154" i="3"/>
  <c r="Z154" i="3" s="1"/>
  <c r="AA154" i="3" s="1"/>
  <c r="M155" i="3"/>
  <c r="Z155" i="3" s="1"/>
  <c r="AA155" i="3" s="1"/>
  <c r="M156" i="3"/>
  <c r="Z156" i="3" s="1"/>
  <c r="AA156" i="3" s="1"/>
  <c r="M157" i="3"/>
  <c r="Z157" i="3" s="1"/>
  <c r="AA157" i="3" s="1"/>
  <c r="M158" i="3"/>
  <c r="Z158" i="3" s="1"/>
  <c r="AA158" i="3" s="1"/>
  <c r="M159" i="3"/>
  <c r="Z159" i="3" s="1"/>
  <c r="AA159" i="3" s="1"/>
  <c r="M160" i="3"/>
  <c r="Z160" i="3" s="1"/>
  <c r="AA160" i="3" s="1"/>
  <c r="M161" i="3"/>
  <c r="Z161" i="3" s="1"/>
  <c r="AA161" i="3" s="1"/>
  <c r="M162" i="3"/>
  <c r="Z162" i="3" s="1"/>
  <c r="AA162" i="3" s="1"/>
  <c r="M163" i="3"/>
  <c r="Z163" i="3" s="1"/>
  <c r="AA163" i="3" s="1"/>
  <c r="M164" i="3"/>
  <c r="Z164" i="3" s="1"/>
  <c r="AA164" i="3" s="1"/>
  <c r="M165" i="3"/>
  <c r="Z165" i="3" s="1"/>
  <c r="AA165" i="3" s="1"/>
  <c r="M166" i="3"/>
  <c r="Z166" i="3" s="1"/>
  <c r="AA166" i="3" s="1"/>
  <c r="M167" i="3"/>
  <c r="Z167" i="3" s="1"/>
  <c r="AA167" i="3" s="1"/>
  <c r="M168" i="3"/>
  <c r="Z168" i="3" s="1"/>
  <c r="AA168" i="3" s="1"/>
  <c r="M169" i="3"/>
  <c r="Z169" i="3" s="1"/>
  <c r="AA169" i="3" s="1"/>
  <c r="M170" i="3"/>
  <c r="Z170" i="3" s="1"/>
  <c r="AA170" i="3" s="1"/>
  <c r="M171" i="3"/>
  <c r="Z171" i="3" s="1"/>
  <c r="AA171" i="3" s="1"/>
  <c r="M172" i="3"/>
  <c r="Z172" i="3" s="1"/>
  <c r="AA172" i="3" s="1"/>
  <c r="M173" i="3"/>
  <c r="Z173" i="3" s="1"/>
  <c r="AA173" i="3" s="1"/>
  <c r="M174" i="3"/>
  <c r="Z174" i="3" s="1"/>
  <c r="AA174" i="3" s="1"/>
  <c r="M175" i="3"/>
  <c r="Z175" i="3" s="1"/>
  <c r="AA175" i="3" s="1"/>
  <c r="M176" i="3"/>
  <c r="Z176" i="3" s="1"/>
  <c r="AA176" i="3" s="1"/>
  <c r="M177" i="3"/>
  <c r="Z177" i="3" s="1"/>
  <c r="AA177" i="3" s="1"/>
  <c r="M178" i="3"/>
  <c r="Z178" i="3" s="1"/>
  <c r="AA178" i="3" s="1"/>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Z440" i="3" s="1"/>
  <c r="AA440" i="3" s="1"/>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2" i="3"/>
  <c r="B3" i="7"/>
  <c r="B7" i="7"/>
  <c r="B8" i="7"/>
  <c r="B10" i="7"/>
  <c r="B11" i="7"/>
  <c r="A8" i="6" a="1"/>
  <c r="B8" i="5"/>
  <c r="E3" i="4"/>
  <c r="E4" i="4"/>
  <c r="E5" i="4"/>
  <c r="E6" i="4"/>
  <c r="E7" i="4"/>
  <c r="E8" i="4"/>
  <c r="E9" i="4"/>
  <c r="E10"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E3" i="3"/>
  <c r="V3" i="3" s="1"/>
  <c r="E4" i="3"/>
  <c r="V4" i="3" s="1"/>
  <c r="E5" i="3"/>
  <c r="V5" i="3" s="1"/>
  <c r="E6" i="3"/>
  <c r="V6" i="3" s="1"/>
  <c r="E7" i="3"/>
  <c r="V7" i="3" s="1"/>
  <c r="E8" i="3"/>
  <c r="V8" i="3" s="1"/>
  <c r="E9" i="3"/>
  <c r="V9" i="3" s="1"/>
  <c r="E10" i="3"/>
  <c r="V10" i="3" s="1"/>
  <c r="E11" i="3"/>
  <c r="V11" i="3" s="1"/>
  <c r="E12" i="3"/>
  <c r="V12" i="3" s="1"/>
  <c r="E13" i="3"/>
  <c r="V13" i="3" s="1"/>
  <c r="E14" i="3"/>
  <c r="V14" i="3" s="1"/>
  <c r="E15" i="3"/>
  <c r="V15" i="3" s="1"/>
  <c r="E16" i="3"/>
  <c r="V16" i="3" s="1"/>
  <c r="E17" i="3"/>
  <c r="V17" i="3" s="1"/>
  <c r="E18" i="3"/>
  <c r="V18" i="3" s="1"/>
  <c r="E19" i="3"/>
  <c r="V19" i="3" s="1"/>
  <c r="E20" i="3"/>
  <c r="V20" i="3" s="1"/>
  <c r="E21" i="3"/>
  <c r="V21" i="3" s="1"/>
  <c r="E22" i="3"/>
  <c r="V22" i="3" s="1"/>
  <c r="E23" i="3"/>
  <c r="V23" i="3" s="1"/>
  <c r="E24" i="3"/>
  <c r="V24" i="3" s="1"/>
  <c r="E25" i="3"/>
  <c r="V25" i="3" s="1"/>
  <c r="E26" i="3"/>
  <c r="V26" i="3" s="1"/>
  <c r="E27" i="3"/>
  <c r="V27" i="3" s="1"/>
  <c r="E28" i="3"/>
  <c r="V28" i="3" s="1"/>
  <c r="E29" i="3"/>
  <c r="V29" i="3" s="1"/>
  <c r="E30" i="3"/>
  <c r="V30" i="3" s="1"/>
  <c r="E31" i="3"/>
  <c r="V31" i="3" s="1"/>
  <c r="E32" i="3"/>
  <c r="V32" i="3" s="1"/>
  <c r="E33" i="3"/>
  <c r="V33" i="3" s="1"/>
  <c r="E34" i="3"/>
  <c r="V34" i="3" s="1"/>
  <c r="E35" i="3"/>
  <c r="V35" i="3" s="1"/>
  <c r="E36" i="3"/>
  <c r="V36" i="3" s="1"/>
  <c r="E37" i="3"/>
  <c r="V37" i="3" s="1"/>
  <c r="E38" i="3"/>
  <c r="V38" i="3" s="1"/>
  <c r="E39" i="3"/>
  <c r="V39" i="3" s="1"/>
  <c r="E40" i="3"/>
  <c r="V40" i="3" s="1"/>
  <c r="E41" i="3"/>
  <c r="V41" i="3" s="1"/>
  <c r="E42" i="3"/>
  <c r="V42" i="3" s="1"/>
  <c r="E43" i="3"/>
  <c r="V43" i="3" s="1"/>
  <c r="E44" i="3"/>
  <c r="V44" i="3" s="1"/>
  <c r="E45" i="3"/>
  <c r="V45" i="3" s="1"/>
  <c r="E46" i="3"/>
  <c r="V46" i="3" s="1"/>
  <c r="E47" i="3"/>
  <c r="V47" i="3" s="1"/>
  <c r="E48" i="3"/>
  <c r="V48" i="3" s="1"/>
  <c r="E49" i="3"/>
  <c r="V49" i="3" s="1"/>
  <c r="E50" i="3"/>
  <c r="V50" i="3" s="1"/>
  <c r="E51" i="3"/>
  <c r="V51" i="3" s="1"/>
  <c r="E52" i="3"/>
  <c r="V52" i="3" s="1"/>
  <c r="E53" i="3"/>
  <c r="V53" i="3" s="1"/>
  <c r="E54" i="3"/>
  <c r="V54" i="3" s="1"/>
  <c r="E55" i="3"/>
  <c r="V55" i="3" s="1"/>
  <c r="E56" i="3"/>
  <c r="V56" i="3" s="1"/>
  <c r="E57" i="3"/>
  <c r="V57" i="3" s="1"/>
  <c r="E58" i="3"/>
  <c r="V58" i="3" s="1"/>
  <c r="E59" i="3"/>
  <c r="V59" i="3" s="1"/>
  <c r="E60" i="3"/>
  <c r="V60" i="3" s="1"/>
  <c r="E61" i="3"/>
  <c r="V61" i="3" s="1"/>
  <c r="E62" i="3"/>
  <c r="V62" i="3" s="1"/>
  <c r="E63" i="3"/>
  <c r="V63" i="3" s="1"/>
  <c r="E64" i="3"/>
  <c r="V64" i="3" s="1"/>
  <c r="E65" i="3"/>
  <c r="V65" i="3" s="1"/>
  <c r="E66" i="3"/>
  <c r="V66" i="3" s="1"/>
  <c r="E67" i="3"/>
  <c r="V67" i="3" s="1"/>
  <c r="E68" i="3"/>
  <c r="V68" i="3" s="1"/>
  <c r="E69" i="3"/>
  <c r="V69" i="3" s="1"/>
  <c r="E70" i="3"/>
  <c r="V70" i="3" s="1"/>
  <c r="E71" i="3"/>
  <c r="V71" i="3" s="1"/>
  <c r="E72" i="3"/>
  <c r="V72" i="3" s="1"/>
  <c r="E73" i="3"/>
  <c r="V73" i="3" s="1"/>
  <c r="E74" i="3"/>
  <c r="V74" i="3" s="1"/>
  <c r="E75" i="3"/>
  <c r="V75" i="3" s="1"/>
  <c r="E76" i="3"/>
  <c r="V76" i="3" s="1"/>
  <c r="E77" i="3"/>
  <c r="V77" i="3" s="1"/>
  <c r="E78" i="3"/>
  <c r="V78" i="3" s="1"/>
  <c r="E79" i="3"/>
  <c r="V79" i="3" s="1"/>
  <c r="E80" i="3"/>
  <c r="V80" i="3" s="1"/>
  <c r="E81" i="3"/>
  <c r="V81" i="3" s="1"/>
  <c r="E82" i="3"/>
  <c r="V82" i="3" s="1"/>
  <c r="E83" i="3"/>
  <c r="V83" i="3" s="1"/>
  <c r="E84" i="3"/>
  <c r="V84" i="3" s="1"/>
  <c r="E85" i="3"/>
  <c r="V85" i="3" s="1"/>
  <c r="E86" i="3"/>
  <c r="V86" i="3" s="1"/>
  <c r="E87" i="3"/>
  <c r="V87" i="3" s="1"/>
  <c r="E88" i="3"/>
  <c r="V88" i="3" s="1"/>
  <c r="E89" i="3"/>
  <c r="V89" i="3" s="1"/>
  <c r="E90" i="3"/>
  <c r="V90" i="3" s="1"/>
  <c r="E91" i="3"/>
  <c r="V91" i="3" s="1"/>
  <c r="E92" i="3"/>
  <c r="V92" i="3" s="1"/>
  <c r="E93" i="3"/>
  <c r="V93" i="3" s="1"/>
  <c r="E94" i="3"/>
  <c r="V94" i="3" s="1"/>
  <c r="E95" i="3"/>
  <c r="V95" i="3" s="1"/>
  <c r="E96" i="3"/>
  <c r="V96" i="3" s="1"/>
  <c r="E97" i="3"/>
  <c r="V97" i="3" s="1"/>
  <c r="E98" i="3"/>
  <c r="V98" i="3" s="1"/>
  <c r="E99" i="3"/>
  <c r="V99" i="3" s="1"/>
  <c r="E100" i="3"/>
  <c r="V100" i="3" s="1"/>
  <c r="E101" i="3"/>
  <c r="V101" i="3" s="1"/>
  <c r="E102" i="3"/>
  <c r="V102" i="3" s="1"/>
  <c r="E103" i="3"/>
  <c r="V103" i="3" s="1"/>
  <c r="E104" i="3"/>
  <c r="V104" i="3" s="1"/>
  <c r="E105" i="3"/>
  <c r="V105" i="3" s="1"/>
  <c r="E106" i="3"/>
  <c r="V106" i="3" s="1"/>
  <c r="E107" i="3"/>
  <c r="V107" i="3" s="1"/>
  <c r="E108" i="3"/>
  <c r="V108" i="3" s="1"/>
  <c r="E109" i="3"/>
  <c r="V109" i="3" s="1"/>
  <c r="E110" i="3"/>
  <c r="V110" i="3" s="1"/>
  <c r="E111" i="3"/>
  <c r="V111" i="3" s="1"/>
  <c r="E112" i="3"/>
  <c r="V112" i="3" s="1"/>
  <c r="E113" i="3"/>
  <c r="V113" i="3" s="1"/>
  <c r="E114" i="3"/>
  <c r="V114" i="3" s="1"/>
  <c r="E115" i="3"/>
  <c r="V115" i="3" s="1"/>
  <c r="E116" i="3"/>
  <c r="V116" i="3" s="1"/>
  <c r="E117" i="3"/>
  <c r="V117" i="3" s="1"/>
  <c r="E118" i="3"/>
  <c r="V118" i="3" s="1"/>
  <c r="E119" i="3"/>
  <c r="V119" i="3" s="1"/>
  <c r="E120" i="3"/>
  <c r="V120" i="3" s="1"/>
  <c r="E121" i="3"/>
  <c r="V121" i="3" s="1"/>
  <c r="E122" i="3"/>
  <c r="V122" i="3" s="1"/>
  <c r="E123" i="3"/>
  <c r="V123" i="3" s="1"/>
  <c r="E124" i="3"/>
  <c r="V124" i="3" s="1"/>
  <c r="E125" i="3"/>
  <c r="V125" i="3" s="1"/>
  <c r="E126" i="3"/>
  <c r="V126" i="3" s="1"/>
  <c r="E127" i="3"/>
  <c r="V127" i="3" s="1"/>
  <c r="E128" i="3"/>
  <c r="V128" i="3" s="1"/>
  <c r="E129" i="3"/>
  <c r="V129" i="3" s="1"/>
  <c r="E130" i="3"/>
  <c r="V130" i="3" s="1"/>
  <c r="E131" i="3"/>
  <c r="V131" i="3" s="1"/>
  <c r="E132" i="3"/>
  <c r="V132" i="3" s="1"/>
  <c r="E133" i="3"/>
  <c r="V133" i="3" s="1"/>
  <c r="E134" i="3"/>
  <c r="V134" i="3" s="1"/>
  <c r="E135" i="3"/>
  <c r="V135" i="3" s="1"/>
  <c r="E136" i="3"/>
  <c r="V136" i="3" s="1"/>
  <c r="E137" i="3"/>
  <c r="E138" i="3"/>
  <c r="E139" i="3"/>
  <c r="E140" i="3"/>
  <c r="E141" i="3"/>
  <c r="E142" i="3"/>
  <c r="E143" i="3"/>
  <c r="E144" i="3"/>
  <c r="E145" i="3"/>
  <c r="E146" i="3"/>
  <c r="V146" i="3" s="1"/>
  <c r="E147" i="3"/>
  <c r="V147" i="3" s="1"/>
  <c r="E148" i="3"/>
  <c r="V148" i="3" s="1"/>
  <c r="E149" i="3"/>
  <c r="V149" i="3" s="1"/>
  <c r="E150" i="3"/>
  <c r="V150" i="3" s="1"/>
  <c r="E151" i="3"/>
  <c r="V151" i="3" s="1"/>
  <c r="E152" i="3"/>
  <c r="V152" i="3" s="1"/>
  <c r="E153" i="3"/>
  <c r="V153" i="3" s="1"/>
  <c r="E154" i="3"/>
  <c r="V154" i="3" s="1"/>
  <c r="E155" i="3"/>
  <c r="V155" i="3" s="1"/>
  <c r="E156" i="3"/>
  <c r="V156" i="3" s="1"/>
  <c r="E157" i="3"/>
  <c r="V157" i="3" s="1"/>
  <c r="E158" i="3"/>
  <c r="V158" i="3" s="1"/>
  <c r="E159" i="3"/>
  <c r="V159" i="3" s="1"/>
  <c r="E160" i="3"/>
  <c r="V160" i="3" s="1"/>
  <c r="E161" i="3"/>
  <c r="V161" i="3" s="1"/>
  <c r="E162" i="3"/>
  <c r="V162" i="3" s="1"/>
  <c r="E163" i="3"/>
  <c r="V163" i="3" s="1"/>
  <c r="E164" i="3"/>
  <c r="V164" i="3" s="1"/>
  <c r="E165" i="3"/>
  <c r="V165" i="3" s="1"/>
  <c r="E166" i="3"/>
  <c r="V166" i="3" s="1"/>
  <c r="E167" i="3"/>
  <c r="V167" i="3" s="1"/>
  <c r="E168" i="3"/>
  <c r="V168" i="3" s="1"/>
  <c r="E169" i="3"/>
  <c r="V169" i="3" s="1"/>
  <c r="E170" i="3"/>
  <c r="V170" i="3" s="1"/>
  <c r="E171" i="3"/>
  <c r="V171" i="3" s="1"/>
  <c r="E172" i="3"/>
  <c r="V172" i="3" s="1"/>
  <c r="E173" i="3"/>
  <c r="V173" i="3" s="1"/>
  <c r="E174" i="3"/>
  <c r="V174" i="3" s="1"/>
  <c r="E175" i="3"/>
  <c r="V175" i="3" s="1"/>
  <c r="E176" i="3"/>
  <c r="V176" i="3" s="1"/>
  <c r="E177" i="3"/>
  <c r="V177" i="3" s="1"/>
  <c r="E178" i="3"/>
  <c r="V178" i="3" s="1"/>
  <c r="E179" i="3"/>
  <c r="V179" i="3" s="1"/>
  <c r="E180" i="3"/>
  <c r="V180" i="3" s="1"/>
  <c r="E181" i="3"/>
  <c r="V181" i="3" s="1"/>
  <c r="E182" i="3"/>
  <c r="V182" i="3" s="1"/>
  <c r="E183" i="3"/>
  <c r="V183" i="3" s="1"/>
  <c r="E184" i="3"/>
  <c r="V184" i="3" s="1"/>
  <c r="E185" i="3"/>
  <c r="V185" i="3" s="1"/>
  <c r="E186" i="3"/>
  <c r="V186" i="3" s="1"/>
  <c r="E187" i="3"/>
  <c r="V187" i="3" s="1"/>
  <c r="E188" i="3"/>
  <c r="V188" i="3" s="1"/>
  <c r="E189" i="3"/>
  <c r="V189" i="3" s="1"/>
  <c r="E190" i="3"/>
  <c r="V190" i="3" s="1"/>
  <c r="E191" i="3"/>
  <c r="V191" i="3" s="1"/>
  <c r="E192" i="3"/>
  <c r="V192" i="3" s="1"/>
  <c r="E193" i="3"/>
  <c r="V193" i="3" s="1"/>
  <c r="E194" i="3"/>
  <c r="V194" i="3" s="1"/>
  <c r="E195" i="3"/>
  <c r="V195" i="3" s="1"/>
  <c r="E196" i="3"/>
  <c r="V196" i="3" s="1"/>
  <c r="E197" i="3"/>
  <c r="V197" i="3" s="1"/>
  <c r="E198" i="3"/>
  <c r="V198" i="3" s="1"/>
  <c r="E199" i="3"/>
  <c r="V199" i="3" s="1"/>
  <c r="E200" i="3"/>
  <c r="V200" i="3" s="1"/>
  <c r="E201" i="3"/>
  <c r="V201" i="3" s="1"/>
  <c r="E202" i="3"/>
  <c r="V202" i="3" s="1"/>
  <c r="E203" i="3"/>
  <c r="V203" i="3" s="1"/>
  <c r="E204" i="3"/>
  <c r="V204" i="3" s="1"/>
  <c r="E205" i="3"/>
  <c r="V205" i="3" s="1"/>
  <c r="E206" i="3"/>
  <c r="V206" i="3" s="1"/>
  <c r="E207" i="3"/>
  <c r="V207" i="3" s="1"/>
  <c r="E208" i="3"/>
  <c r="V208" i="3" s="1"/>
  <c r="E209" i="3"/>
  <c r="V209" i="3" s="1"/>
  <c r="E210" i="3"/>
  <c r="V210" i="3" s="1"/>
  <c r="E211" i="3"/>
  <c r="V211" i="3" s="1"/>
  <c r="E212" i="3"/>
  <c r="V212" i="3" s="1"/>
  <c r="E213" i="3"/>
  <c r="V213" i="3" s="1"/>
  <c r="E214" i="3"/>
  <c r="V214" i="3" s="1"/>
  <c r="E215" i="3"/>
  <c r="V215" i="3" s="1"/>
  <c r="E216" i="3"/>
  <c r="V216" i="3" s="1"/>
  <c r="E217" i="3"/>
  <c r="V217" i="3" s="1"/>
  <c r="E218" i="3"/>
  <c r="V218" i="3" s="1"/>
  <c r="E219" i="3"/>
  <c r="V219" i="3" s="1"/>
  <c r="E220" i="3"/>
  <c r="V220" i="3" s="1"/>
  <c r="E221" i="3"/>
  <c r="V221" i="3" s="1"/>
  <c r="E222" i="3"/>
  <c r="V222" i="3" s="1"/>
  <c r="E223" i="3"/>
  <c r="V223" i="3" s="1"/>
  <c r="E224" i="3"/>
  <c r="V224" i="3" s="1"/>
  <c r="E225" i="3"/>
  <c r="V225" i="3" s="1"/>
  <c r="E226" i="3"/>
  <c r="V226" i="3" s="1"/>
  <c r="E227" i="3"/>
  <c r="V227" i="3" s="1"/>
  <c r="E228" i="3"/>
  <c r="V228" i="3" s="1"/>
  <c r="E229" i="3"/>
  <c r="V229" i="3" s="1"/>
  <c r="E230" i="3"/>
  <c r="V230" i="3" s="1"/>
  <c r="E231" i="3"/>
  <c r="V231" i="3" s="1"/>
  <c r="E232" i="3"/>
  <c r="V232" i="3" s="1"/>
  <c r="E233" i="3"/>
  <c r="V233" i="3" s="1"/>
  <c r="E234" i="3"/>
  <c r="V234" i="3" s="1"/>
  <c r="E235" i="3"/>
  <c r="V235" i="3" s="1"/>
  <c r="E236" i="3"/>
  <c r="V236" i="3" s="1"/>
  <c r="E237" i="3"/>
  <c r="V237" i="3" s="1"/>
  <c r="E238" i="3"/>
  <c r="V238" i="3" s="1"/>
  <c r="E239" i="3"/>
  <c r="V239" i="3" s="1"/>
  <c r="E240" i="3"/>
  <c r="V240" i="3" s="1"/>
  <c r="E241" i="3"/>
  <c r="V241" i="3" s="1"/>
  <c r="E242" i="3"/>
  <c r="V242" i="3" s="1"/>
  <c r="E243" i="3"/>
  <c r="V243" i="3" s="1"/>
  <c r="E244" i="3"/>
  <c r="V244" i="3" s="1"/>
  <c r="E245" i="3"/>
  <c r="V245" i="3" s="1"/>
  <c r="E246" i="3"/>
  <c r="V246" i="3" s="1"/>
  <c r="E247" i="3"/>
  <c r="V247" i="3" s="1"/>
  <c r="E248" i="3"/>
  <c r="V248" i="3" s="1"/>
  <c r="E249" i="3"/>
  <c r="V249" i="3" s="1"/>
  <c r="E250" i="3"/>
  <c r="V250" i="3" s="1"/>
  <c r="E251" i="3"/>
  <c r="V251" i="3" s="1"/>
  <c r="E252" i="3"/>
  <c r="V252" i="3" s="1"/>
  <c r="E253" i="3"/>
  <c r="V253" i="3" s="1"/>
  <c r="E254" i="3"/>
  <c r="V254" i="3" s="1"/>
  <c r="E255" i="3"/>
  <c r="V255" i="3" s="1"/>
  <c r="E256" i="3"/>
  <c r="V256" i="3" s="1"/>
  <c r="E257" i="3"/>
  <c r="V257" i="3" s="1"/>
  <c r="E258" i="3"/>
  <c r="V258" i="3" s="1"/>
  <c r="E259" i="3"/>
  <c r="V259" i="3" s="1"/>
  <c r="E260" i="3"/>
  <c r="V260" i="3" s="1"/>
  <c r="E261" i="3"/>
  <c r="V261" i="3" s="1"/>
  <c r="E262" i="3"/>
  <c r="V262" i="3" s="1"/>
  <c r="E263" i="3"/>
  <c r="V263" i="3" s="1"/>
  <c r="E264" i="3"/>
  <c r="V264" i="3" s="1"/>
  <c r="E265" i="3"/>
  <c r="V265" i="3" s="1"/>
  <c r="E266" i="3"/>
  <c r="V266" i="3" s="1"/>
  <c r="E267" i="3"/>
  <c r="V267" i="3" s="1"/>
  <c r="E268" i="3"/>
  <c r="V268" i="3" s="1"/>
  <c r="E269" i="3"/>
  <c r="V269" i="3" s="1"/>
  <c r="E270" i="3"/>
  <c r="V270" i="3" s="1"/>
  <c r="E271" i="3"/>
  <c r="V271" i="3" s="1"/>
  <c r="E272" i="3"/>
  <c r="V272" i="3" s="1"/>
  <c r="E273" i="3"/>
  <c r="V273" i="3" s="1"/>
  <c r="E274" i="3"/>
  <c r="V274" i="3" s="1"/>
  <c r="E275" i="3"/>
  <c r="V275" i="3" s="1"/>
  <c r="E276" i="3"/>
  <c r="V276" i="3" s="1"/>
  <c r="E277" i="3"/>
  <c r="V277" i="3" s="1"/>
  <c r="E278" i="3"/>
  <c r="V278" i="3" s="1"/>
  <c r="E279" i="3"/>
  <c r="V279" i="3" s="1"/>
  <c r="E280" i="3"/>
  <c r="V280" i="3" s="1"/>
  <c r="E281" i="3"/>
  <c r="V281" i="3" s="1"/>
  <c r="E282" i="3"/>
  <c r="V282" i="3" s="1"/>
  <c r="E283" i="3"/>
  <c r="V283" i="3" s="1"/>
  <c r="E284" i="3"/>
  <c r="V284" i="3" s="1"/>
  <c r="E285" i="3"/>
  <c r="V285" i="3" s="1"/>
  <c r="E286" i="3"/>
  <c r="V286" i="3" s="1"/>
  <c r="E287" i="3"/>
  <c r="V287" i="3" s="1"/>
  <c r="E288" i="3"/>
  <c r="V288" i="3" s="1"/>
  <c r="E289" i="3"/>
  <c r="V289" i="3" s="1"/>
  <c r="E290" i="3"/>
  <c r="V290" i="3" s="1"/>
  <c r="E291" i="3"/>
  <c r="V291" i="3" s="1"/>
  <c r="E292" i="3"/>
  <c r="V292" i="3" s="1"/>
  <c r="E293" i="3"/>
  <c r="V293" i="3" s="1"/>
  <c r="E294" i="3"/>
  <c r="V294" i="3" s="1"/>
  <c r="E295" i="3"/>
  <c r="V295" i="3" s="1"/>
  <c r="E296" i="3"/>
  <c r="V296" i="3" s="1"/>
  <c r="E297" i="3"/>
  <c r="V297" i="3" s="1"/>
  <c r="E298" i="3"/>
  <c r="V298" i="3" s="1"/>
  <c r="E299" i="3"/>
  <c r="V299" i="3" s="1"/>
  <c r="E300" i="3"/>
  <c r="V300" i="3" s="1"/>
  <c r="E301" i="3"/>
  <c r="V301" i="3" s="1"/>
  <c r="E302" i="3"/>
  <c r="V302" i="3" s="1"/>
  <c r="E303" i="3"/>
  <c r="V303" i="3" s="1"/>
  <c r="E304" i="3"/>
  <c r="V304" i="3" s="1"/>
  <c r="E305" i="3"/>
  <c r="V305" i="3" s="1"/>
  <c r="E306" i="3"/>
  <c r="V306" i="3" s="1"/>
  <c r="E307" i="3"/>
  <c r="V307" i="3" s="1"/>
  <c r="E308" i="3"/>
  <c r="V308" i="3" s="1"/>
  <c r="E309" i="3"/>
  <c r="V309" i="3" s="1"/>
  <c r="E310" i="3"/>
  <c r="V310" i="3" s="1"/>
  <c r="E311" i="3"/>
  <c r="V311" i="3" s="1"/>
  <c r="E312" i="3"/>
  <c r="V312" i="3" s="1"/>
  <c r="E313" i="3"/>
  <c r="V313" i="3" s="1"/>
  <c r="E314" i="3"/>
  <c r="V314" i="3" s="1"/>
  <c r="E315" i="3"/>
  <c r="V315" i="3" s="1"/>
  <c r="E316" i="3"/>
  <c r="V316" i="3" s="1"/>
  <c r="E317" i="3"/>
  <c r="V317" i="3" s="1"/>
  <c r="E318" i="3"/>
  <c r="V318" i="3" s="1"/>
  <c r="E319" i="3"/>
  <c r="V319" i="3" s="1"/>
  <c r="E320" i="3"/>
  <c r="V320" i="3" s="1"/>
  <c r="E321" i="3"/>
  <c r="V321" i="3" s="1"/>
  <c r="E322" i="3"/>
  <c r="V322" i="3" s="1"/>
  <c r="E323" i="3"/>
  <c r="V323" i="3" s="1"/>
  <c r="E324" i="3"/>
  <c r="V324" i="3" s="1"/>
  <c r="E325" i="3"/>
  <c r="V325" i="3" s="1"/>
  <c r="E326" i="3"/>
  <c r="V326" i="3" s="1"/>
  <c r="E327" i="3"/>
  <c r="V327" i="3" s="1"/>
  <c r="E328" i="3"/>
  <c r="V328" i="3" s="1"/>
  <c r="E329" i="3"/>
  <c r="V329" i="3" s="1"/>
  <c r="E330" i="3"/>
  <c r="V330" i="3" s="1"/>
  <c r="E331" i="3"/>
  <c r="V331" i="3" s="1"/>
  <c r="E332" i="3"/>
  <c r="V332" i="3" s="1"/>
  <c r="E333" i="3"/>
  <c r="V333" i="3" s="1"/>
  <c r="E334" i="3"/>
  <c r="V334" i="3" s="1"/>
  <c r="E335" i="3"/>
  <c r="V335" i="3" s="1"/>
  <c r="E336" i="3"/>
  <c r="V336" i="3" s="1"/>
  <c r="E337" i="3"/>
  <c r="V337" i="3" s="1"/>
  <c r="E338" i="3"/>
  <c r="V338" i="3" s="1"/>
  <c r="E339" i="3"/>
  <c r="V339" i="3" s="1"/>
  <c r="E340" i="3"/>
  <c r="V340" i="3" s="1"/>
  <c r="E341" i="3"/>
  <c r="V341" i="3" s="1"/>
  <c r="E342" i="3"/>
  <c r="V342" i="3" s="1"/>
  <c r="E343" i="3"/>
  <c r="V343" i="3" s="1"/>
  <c r="E344" i="3"/>
  <c r="V344" i="3" s="1"/>
  <c r="E345" i="3"/>
  <c r="V345" i="3" s="1"/>
  <c r="E346" i="3"/>
  <c r="V346" i="3" s="1"/>
  <c r="E347" i="3"/>
  <c r="V347" i="3" s="1"/>
  <c r="E348" i="3"/>
  <c r="V348" i="3" s="1"/>
  <c r="E349" i="3"/>
  <c r="V349" i="3" s="1"/>
  <c r="E350" i="3"/>
  <c r="V350" i="3" s="1"/>
  <c r="E351" i="3"/>
  <c r="V351" i="3" s="1"/>
  <c r="E352" i="3"/>
  <c r="V352" i="3" s="1"/>
  <c r="E353" i="3"/>
  <c r="V353" i="3" s="1"/>
  <c r="E354" i="3"/>
  <c r="V354" i="3" s="1"/>
  <c r="E355" i="3"/>
  <c r="V355" i="3" s="1"/>
  <c r="E356" i="3"/>
  <c r="V356" i="3" s="1"/>
  <c r="E357" i="3"/>
  <c r="V357" i="3" s="1"/>
  <c r="E358" i="3"/>
  <c r="V358" i="3" s="1"/>
  <c r="E359" i="3"/>
  <c r="V359" i="3" s="1"/>
  <c r="E360" i="3"/>
  <c r="V360" i="3" s="1"/>
  <c r="E361" i="3"/>
  <c r="V361" i="3" s="1"/>
  <c r="E362" i="3"/>
  <c r="V362" i="3" s="1"/>
  <c r="E363" i="3"/>
  <c r="V363" i="3" s="1"/>
  <c r="E364" i="3"/>
  <c r="V364" i="3" s="1"/>
  <c r="E365" i="3"/>
  <c r="V365" i="3" s="1"/>
  <c r="E366" i="3"/>
  <c r="V366" i="3" s="1"/>
  <c r="E367" i="3"/>
  <c r="V367" i="3" s="1"/>
  <c r="E368" i="3"/>
  <c r="V368" i="3" s="1"/>
  <c r="E369" i="3"/>
  <c r="V369" i="3" s="1"/>
  <c r="E370" i="3"/>
  <c r="V370" i="3" s="1"/>
  <c r="E371" i="3"/>
  <c r="V371" i="3" s="1"/>
  <c r="E372" i="3"/>
  <c r="V372" i="3" s="1"/>
  <c r="E373" i="3"/>
  <c r="V373" i="3" s="1"/>
  <c r="E374" i="3"/>
  <c r="V374" i="3" s="1"/>
  <c r="E375" i="3"/>
  <c r="V375" i="3" s="1"/>
  <c r="E376" i="3"/>
  <c r="V376" i="3" s="1"/>
  <c r="E377" i="3"/>
  <c r="V377" i="3" s="1"/>
  <c r="E378" i="3"/>
  <c r="V378" i="3" s="1"/>
  <c r="E379" i="3"/>
  <c r="V379" i="3" s="1"/>
  <c r="E380" i="3"/>
  <c r="V380" i="3" s="1"/>
  <c r="E381" i="3"/>
  <c r="V381" i="3" s="1"/>
  <c r="E382" i="3"/>
  <c r="V382" i="3" s="1"/>
  <c r="E383" i="3"/>
  <c r="V383" i="3" s="1"/>
  <c r="E384" i="3"/>
  <c r="V384" i="3" s="1"/>
  <c r="E385" i="3"/>
  <c r="V385" i="3" s="1"/>
  <c r="E386" i="3"/>
  <c r="V386" i="3" s="1"/>
  <c r="E387" i="3"/>
  <c r="V387" i="3" s="1"/>
  <c r="E388" i="3"/>
  <c r="V388" i="3" s="1"/>
  <c r="E389" i="3"/>
  <c r="V389" i="3" s="1"/>
  <c r="E390" i="3"/>
  <c r="V390" i="3" s="1"/>
  <c r="E391" i="3"/>
  <c r="V391" i="3" s="1"/>
  <c r="E392" i="3"/>
  <c r="V392" i="3" s="1"/>
  <c r="E393" i="3"/>
  <c r="V393" i="3" s="1"/>
  <c r="E394" i="3"/>
  <c r="V394" i="3" s="1"/>
  <c r="E395" i="3"/>
  <c r="V395" i="3" s="1"/>
  <c r="E396" i="3"/>
  <c r="V396" i="3" s="1"/>
  <c r="E397" i="3"/>
  <c r="V397" i="3" s="1"/>
  <c r="E398" i="3"/>
  <c r="V398" i="3" s="1"/>
  <c r="E399" i="3"/>
  <c r="V399" i="3" s="1"/>
  <c r="E400" i="3"/>
  <c r="V400" i="3" s="1"/>
  <c r="E401" i="3"/>
  <c r="V401" i="3" s="1"/>
  <c r="E402" i="3"/>
  <c r="V402" i="3" s="1"/>
  <c r="E403" i="3"/>
  <c r="V403" i="3" s="1"/>
  <c r="E404" i="3"/>
  <c r="V404" i="3" s="1"/>
  <c r="E405" i="3"/>
  <c r="V405" i="3" s="1"/>
  <c r="E406" i="3"/>
  <c r="V406" i="3" s="1"/>
  <c r="E407" i="3"/>
  <c r="V407" i="3" s="1"/>
  <c r="E408" i="3"/>
  <c r="V408" i="3" s="1"/>
  <c r="E409" i="3"/>
  <c r="V409" i="3" s="1"/>
  <c r="E410" i="3"/>
  <c r="V410" i="3" s="1"/>
  <c r="E411" i="3"/>
  <c r="V411" i="3" s="1"/>
  <c r="E412" i="3"/>
  <c r="V412" i="3" s="1"/>
  <c r="E413" i="3"/>
  <c r="V413" i="3" s="1"/>
  <c r="E414" i="3"/>
  <c r="V414" i="3" s="1"/>
  <c r="E415" i="3"/>
  <c r="V415" i="3" s="1"/>
  <c r="E416" i="3"/>
  <c r="V416" i="3" s="1"/>
  <c r="E417" i="3"/>
  <c r="V417" i="3" s="1"/>
  <c r="E418" i="3"/>
  <c r="V418" i="3" s="1"/>
  <c r="E419" i="3"/>
  <c r="V419" i="3" s="1"/>
  <c r="E420" i="3"/>
  <c r="V420" i="3" s="1"/>
  <c r="E421" i="3"/>
  <c r="V421" i="3" s="1"/>
  <c r="E422" i="3"/>
  <c r="V422" i="3" s="1"/>
  <c r="E423" i="3"/>
  <c r="V423" i="3" s="1"/>
  <c r="E424" i="3"/>
  <c r="V424" i="3" s="1"/>
  <c r="E425" i="3"/>
  <c r="V425" i="3" s="1"/>
  <c r="E426" i="3"/>
  <c r="V426" i="3" s="1"/>
  <c r="E427" i="3"/>
  <c r="V427" i="3" s="1"/>
  <c r="E428" i="3"/>
  <c r="V428" i="3" s="1"/>
  <c r="E429" i="3"/>
  <c r="V429" i="3" s="1"/>
  <c r="E430" i="3"/>
  <c r="V430" i="3" s="1"/>
  <c r="E431" i="3"/>
  <c r="V431" i="3" s="1"/>
  <c r="E432" i="3"/>
  <c r="V432" i="3" s="1"/>
  <c r="E433" i="3"/>
  <c r="V433" i="3" s="1"/>
  <c r="E434" i="3"/>
  <c r="V434" i="3" s="1"/>
  <c r="E435" i="3"/>
  <c r="V435" i="3" s="1"/>
  <c r="E436" i="3"/>
  <c r="V436" i="3" s="1"/>
  <c r="E437" i="3"/>
  <c r="V437" i="3" s="1"/>
  <c r="E438" i="3"/>
  <c r="V438" i="3" s="1"/>
  <c r="E439" i="3"/>
  <c r="V439" i="3" s="1"/>
  <c r="E440" i="3"/>
  <c r="E441" i="3"/>
  <c r="E442" i="3"/>
  <c r="V442" i="3" s="1"/>
  <c r="E443" i="3"/>
  <c r="V443" i="3" s="1"/>
  <c r="E444" i="3"/>
  <c r="V444" i="3" s="1"/>
  <c r="E445" i="3"/>
  <c r="V445" i="3" s="1"/>
  <c r="E446" i="3"/>
  <c r="V446" i="3" s="1"/>
  <c r="E447" i="3"/>
  <c r="V447" i="3" s="1"/>
  <c r="E448" i="3"/>
  <c r="V448" i="3" s="1"/>
  <c r="E449" i="3"/>
  <c r="V449" i="3" s="1"/>
  <c r="E450" i="3"/>
  <c r="V450" i="3" s="1"/>
  <c r="E451" i="3"/>
  <c r="V451" i="3" s="1"/>
  <c r="E452" i="3"/>
  <c r="V452" i="3" s="1"/>
  <c r="E453" i="3"/>
  <c r="V453" i="3" s="1"/>
  <c r="E454" i="3"/>
  <c r="V454" i="3" s="1"/>
  <c r="E455" i="3"/>
  <c r="V455" i="3" s="1"/>
  <c r="E456" i="3"/>
  <c r="V456" i="3" s="1"/>
  <c r="E457" i="3"/>
  <c r="V457" i="3" s="1"/>
  <c r="E458" i="3"/>
  <c r="V458" i="3" s="1"/>
  <c r="E459" i="3"/>
  <c r="V459" i="3" s="1"/>
  <c r="E460" i="3"/>
  <c r="V460" i="3" s="1"/>
  <c r="E461" i="3"/>
  <c r="V461" i="3" s="1"/>
  <c r="E462" i="3"/>
  <c r="V462" i="3" s="1"/>
  <c r="E463" i="3"/>
  <c r="V463" i="3" s="1"/>
  <c r="E464" i="3"/>
  <c r="V464" i="3" s="1"/>
  <c r="E465" i="3"/>
  <c r="V465" i="3" s="1"/>
  <c r="E466" i="3"/>
  <c r="V466" i="3" s="1"/>
  <c r="E467" i="3"/>
  <c r="V467" i="3" s="1"/>
  <c r="E468" i="3"/>
  <c r="V468" i="3" s="1"/>
  <c r="E469" i="3"/>
  <c r="V469" i="3" s="1"/>
  <c r="E470" i="3"/>
  <c r="V470" i="3" s="1"/>
  <c r="E471" i="3"/>
  <c r="V471" i="3" s="1"/>
  <c r="E472" i="3"/>
  <c r="V472" i="3" s="1"/>
  <c r="E473" i="3"/>
  <c r="V473" i="3" s="1"/>
  <c r="E474" i="3"/>
  <c r="V474" i="3" s="1"/>
  <c r="E475" i="3"/>
  <c r="V475" i="3" s="1"/>
  <c r="E476" i="3"/>
  <c r="V476" i="3" s="1"/>
  <c r="E477" i="3"/>
  <c r="V477" i="3" s="1"/>
  <c r="E478" i="3"/>
  <c r="V478" i="3" s="1"/>
  <c r="E479" i="3"/>
  <c r="V479" i="3" s="1"/>
  <c r="E480" i="3"/>
  <c r="V480" i="3" s="1"/>
  <c r="E481" i="3"/>
  <c r="V481" i="3" s="1"/>
  <c r="E482" i="3"/>
  <c r="V482" i="3" s="1"/>
  <c r="E483" i="3"/>
  <c r="V483" i="3" s="1"/>
  <c r="E484" i="3"/>
  <c r="V484" i="3" s="1"/>
  <c r="E485" i="3"/>
  <c r="V485" i="3" s="1"/>
  <c r="E486" i="3"/>
  <c r="V486" i="3" s="1"/>
  <c r="E487" i="3"/>
  <c r="V487" i="3" s="1"/>
  <c r="E488" i="3"/>
  <c r="V488" i="3" s="1"/>
  <c r="E489" i="3"/>
  <c r="V489" i="3" s="1"/>
  <c r="E490" i="3"/>
  <c r="V490" i="3" s="1"/>
  <c r="E491" i="3"/>
  <c r="V491" i="3" s="1"/>
  <c r="E492" i="3"/>
  <c r="V492" i="3" s="1"/>
  <c r="E493" i="3"/>
  <c r="V493" i="3" s="1"/>
  <c r="E494" i="3"/>
  <c r="V494" i="3" s="1"/>
  <c r="E495" i="3"/>
  <c r="V495" i="3" s="1"/>
  <c r="E496" i="3"/>
  <c r="V496" i="3" s="1"/>
  <c r="E497" i="3"/>
  <c r="V497" i="3" s="1"/>
  <c r="E498" i="3"/>
  <c r="V498" i="3" s="1"/>
  <c r="E499" i="3"/>
  <c r="V499" i="3" s="1"/>
  <c r="E500" i="3"/>
  <c r="V500" i="3" s="1"/>
  <c r="E501" i="3"/>
  <c r="V501" i="3" s="1"/>
  <c r="E502" i="3"/>
  <c r="V502" i="3" s="1"/>
  <c r="E503" i="3"/>
  <c r="V503" i="3" s="1"/>
  <c r="E504" i="3"/>
  <c r="V504" i="3" s="1"/>
  <c r="E505" i="3"/>
  <c r="V505" i="3" s="1"/>
  <c r="E506" i="3"/>
  <c r="V506" i="3" s="1"/>
  <c r="E507" i="3"/>
  <c r="V507" i="3" s="1"/>
  <c r="E508" i="3"/>
  <c r="V508" i="3" s="1"/>
  <c r="E509" i="3"/>
  <c r="V509" i="3" s="1"/>
  <c r="E510" i="3"/>
  <c r="V510" i="3" s="1"/>
  <c r="E511" i="3"/>
  <c r="V511" i="3" s="1"/>
  <c r="E512" i="3"/>
  <c r="V512" i="3" s="1"/>
  <c r="E513" i="3"/>
  <c r="V513" i="3" s="1"/>
  <c r="E514" i="3"/>
  <c r="V514" i="3" s="1"/>
  <c r="E515" i="3"/>
  <c r="V515" i="3" s="1"/>
  <c r="E516" i="3"/>
  <c r="V516" i="3" s="1"/>
  <c r="E517" i="3"/>
  <c r="V517" i="3" s="1"/>
  <c r="E518" i="3"/>
  <c r="V518" i="3" s="1"/>
  <c r="E519" i="3"/>
  <c r="V519" i="3" s="1"/>
  <c r="E520" i="3"/>
  <c r="V520" i="3" s="1"/>
  <c r="E521" i="3"/>
  <c r="V521" i="3" s="1"/>
  <c r="E522" i="3"/>
  <c r="V522" i="3" s="1"/>
  <c r="E523" i="3"/>
  <c r="V523" i="3" s="1"/>
  <c r="E524" i="3"/>
  <c r="V524" i="3" s="1"/>
  <c r="E525" i="3"/>
  <c r="V525" i="3" s="1"/>
  <c r="E526" i="3"/>
  <c r="V526" i="3" s="1"/>
  <c r="E527" i="3"/>
  <c r="V527" i="3" s="1"/>
  <c r="E528" i="3"/>
  <c r="V528" i="3" s="1"/>
  <c r="E529" i="3"/>
  <c r="V529" i="3" s="1"/>
  <c r="E530" i="3"/>
  <c r="V530" i="3" s="1"/>
  <c r="E531" i="3"/>
  <c r="V531" i="3" s="1"/>
  <c r="E532" i="3"/>
  <c r="V532" i="3" s="1"/>
  <c r="E533" i="3"/>
  <c r="V533" i="3" s="1"/>
  <c r="E534" i="3"/>
  <c r="V534" i="3" s="1"/>
  <c r="E535" i="3"/>
  <c r="V535" i="3" s="1"/>
  <c r="E536" i="3"/>
  <c r="V536" i="3" s="1"/>
  <c r="E537" i="3"/>
  <c r="V537" i="3" s="1"/>
  <c r="E538" i="3"/>
  <c r="V538" i="3" s="1"/>
  <c r="E539" i="3"/>
  <c r="V539" i="3" s="1"/>
  <c r="E540" i="3"/>
  <c r="V540" i="3" s="1"/>
  <c r="E541" i="3"/>
  <c r="V541" i="3" s="1"/>
  <c r="E542" i="3"/>
  <c r="V542" i="3" s="1"/>
  <c r="E543" i="3"/>
  <c r="V543" i="3" s="1"/>
  <c r="E544" i="3"/>
  <c r="V544" i="3" s="1"/>
  <c r="E545" i="3"/>
  <c r="V545" i="3" s="1"/>
  <c r="E546" i="3"/>
  <c r="V546" i="3" s="1"/>
  <c r="E547" i="3"/>
  <c r="V547" i="3" s="1"/>
  <c r="E548" i="3"/>
  <c r="V548" i="3" s="1"/>
  <c r="E549" i="3"/>
  <c r="V549" i="3" s="1"/>
  <c r="E550" i="3"/>
  <c r="V550" i="3" s="1"/>
  <c r="E551" i="3"/>
  <c r="V551" i="3" s="1"/>
  <c r="E552" i="3"/>
  <c r="V552" i="3" s="1"/>
  <c r="E553" i="3"/>
  <c r="V553" i="3" s="1"/>
  <c r="E554" i="3"/>
  <c r="V554" i="3" s="1"/>
  <c r="E555" i="3"/>
  <c r="V555" i="3" s="1"/>
  <c r="E556" i="3"/>
  <c r="V556" i="3" s="1"/>
  <c r="E557" i="3"/>
  <c r="V557" i="3" s="1"/>
  <c r="E558" i="3"/>
  <c r="V558" i="3" s="1"/>
  <c r="E559" i="3"/>
  <c r="V559" i="3" s="1"/>
  <c r="E560" i="3"/>
  <c r="V560" i="3" s="1"/>
  <c r="E561" i="3"/>
  <c r="V561" i="3" s="1"/>
  <c r="E562" i="3"/>
  <c r="V562" i="3" s="1"/>
  <c r="E563" i="3"/>
  <c r="V563" i="3" s="1"/>
  <c r="E564" i="3"/>
  <c r="V564" i="3" s="1"/>
  <c r="E565" i="3"/>
  <c r="V565" i="3" s="1"/>
  <c r="E566" i="3"/>
  <c r="V566" i="3" s="1"/>
  <c r="E567" i="3"/>
  <c r="V567" i="3" s="1"/>
  <c r="E568" i="3"/>
  <c r="V568" i="3" s="1"/>
  <c r="E569" i="3"/>
  <c r="V569" i="3" s="1"/>
  <c r="E570" i="3"/>
  <c r="V570" i="3" s="1"/>
  <c r="E571" i="3"/>
  <c r="V571" i="3" s="1"/>
  <c r="E572" i="3"/>
  <c r="V572" i="3" s="1"/>
  <c r="E573" i="3"/>
  <c r="V573" i="3" s="1"/>
  <c r="E574" i="3"/>
  <c r="V574" i="3" s="1"/>
  <c r="E575" i="3"/>
  <c r="V575" i="3" s="1"/>
  <c r="E576" i="3"/>
  <c r="V576" i="3" s="1"/>
  <c r="E577" i="3"/>
  <c r="V577" i="3" s="1"/>
  <c r="E578" i="3"/>
  <c r="V578" i="3" s="1"/>
  <c r="E579" i="3"/>
  <c r="V579" i="3" s="1"/>
  <c r="E580" i="3"/>
  <c r="V580" i="3" s="1"/>
  <c r="E581" i="3"/>
  <c r="V581" i="3" s="1"/>
  <c r="E582" i="3"/>
  <c r="V582" i="3" s="1"/>
  <c r="E583" i="3"/>
  <c r="V583" i="3" s="1"/>
  <c r="E584" i="3"/>
  <c r="V584" i="3" s="1"/>
  <c r="E585" i="3"/>
  <c r="V585" i="3" s="1"/>
  <c r="E586" i="3"/>
  <c r="V586" i="3" s="1"/>
  <c r="E587" i="3"/>
  <c r="V587" i="3" s="1"/>
  <c r="E588" i="3"/>
  <c r="V588" i="3" s="1"/>
  <c r="E589" i="3"/>
  <c r="V589" i="3" s="1"/>
  <c r="E590" i="3"/>
  <c r="V590" i="3" s="1"/>
  <c r="E591" i="3"/>
  <c r="V591" i="3" s="1"/>
  <c r="E592" i="3"/>
  <c r="V592" i="3" s="1"/>
  <c r="E593" i="3"/>
  <c r="V593" i="3" s="1"/>
  <c r="E594" i="3"/>
  <c r="V594" i="3" s="1"/>
  <c r="E595" i="3"/>
  <c r="V595" i="3" s="1"/>
  <c r="E596" i="3"/>
  <c r="V596" i="3" s="1"/>
  <c r="E597" i="3"/>
  <c r="V597" i="3" s="1"/>
  <c r="E598" i="3"/>
  <c r="V598" i="3" s="1"/>
  <c r="E599" i="3"/>
  <c r="V599" i="3" s="1"/>
  <c r="E600" i="3"/>
  <c r="V600" i="3" s="1"/>
  <c r="E601" i="3"/>
  <c r="V601" i="3" s="1"/>
  <c r="E602" i="3"/>
  <c r="V602" i="3" s="1"/>
  <c r="E603" i="3"/>
  <c r="V603" i="3" s="1"/>
  <c r="E604" i="3"/>
  <c r="V604" i="3" s="1"/>
  <c r="E605" i="3"/>
  <c r="V605" i="3" s="1"/>
  <c r="E606" i="3"/>
  <c r="V606" i="3" s="1"/>
  <c r="E607" i="3"/>
  <c r="V607" i="3" s="1"/>
  <c r="E608" i="3"/>
  <c r="V608" i="3" s="1"/>
  <c r="E609" i="3"/>
  <c r="V609" i="3" s="1"/>
  <c r="E610" i="3"/>
  <c r="V610" i="3" s="1"/>
  <c r="E611" i="3"/>
  <c r="V611" i="3" s="1"/>
  <c r="E612" i="3"/>
  <c r="V612" i="3" s="1"/>
  <c r="E613" i="3"/>
  <c r="V613" i="3" s="1"/>
  <c r="E614" i="3"/>
  <c r="V614" i="3" s="1"/>
  <c r="E615" i="3"/>
  <c r="V615" i="3" s="1"/>
  <c r="E616" i="3"/>
  <c r="V616" i="3" s="1"/>
  <c r="E617" i="3"/>
  <c r="V617" i="3" s="1"/>
  <c r="E618" i="3"/>
  <c r="V618" i="3" s="1"/>
  <c r="E619" i="3"/>
  <c r="V619" i="3" s="1"/>
  <c r="E620" i="3"/>
  <c r="V620" i="3" s="1"/>
  <c r="E621" i="3"/>
  <c r="V621" i="3" s="1"/>
  <c r="E622" i="3"/>
  <c r="V622" i="3" s="1"/>
  <c r="E623" i="3"/>
  <c r="V623" i="3" s="1"/>
  <c r="E624" i="3"/>
  <c r="V624" i="3" s="1"/>
  <c r="E625" i="3"/>
  <c r="V625" i="3" s="1"/>
  <c r="E626" i="3"/>
  <c r="V626" i="3" s="1"/>
  <c r="E627" i="3"/>
  <c r="V627" i="3" s="1"/>
  <c r="E628" i="3"/>
  <c r="V628" i="3" s="1"/>
  <c r="E629" i="3"/>
  <c r="V629" i="3" s="1"/>
  <c r="E630" i="3"/>
  <c r="V630" i="3" s="1"/>
  <c r="E631" i="3"/>
  <c r="V631" i="3" s="1"/>
  <c r="E632" i="3"/>
  <c r="V632" i="3" s="1"/>
  <c r="E633" i="3"/>
  <c r="V633" i="3" s="1"/>
  <c r="E634" i="3"/>
  <c r="V634" i="3" s="1"/>
  <c r="E635" i="3"/>
  <c r="V635" i="3" s="1"/>
  <c r="E636" i="3"/>
  <c r="V636" i="3" s="1"/>
  <c r="E637" i="3"/>
  <c r="V637" i="3" s="1"/>
  <c r="E638" i="3"/>
  <c r="V638" i="3" s="1"/>
  <c r="E639" i="3"/>
  <c r="V639" i="3" s="1"/>
  <c r="E640" i="3"/>
  <c r="V640" i="3" s="1"/>
  <c r="E641" i="3"/>
  <c r="V641" i="3" s="1"/>
  <c r="E642" i="3"/>
  <c r="V642" i="3" s="1"/>
  <c r="E643" i="3"/>
  <c r="V643" i="3" s="1"/>
  <c r="E644" i="3"/>
  <c r="V644" i="3" s="1"/>
  <c r="E645" i="3"/>
  <c r="V645" i="3" s="1"/>
  <c r="E646" i="3"/>
  <c r="V646" i="3" s="1"/>
  <c r="E647" i="3"/>
  <c r="V647" i="3" s="1"/>
  <c r="E648" i="3"/>
  <c r="V648" i="3" s="1"/>
  <c r="E649" i="3"/>
  <c r="V649" i="3" s="1"/>
  <c r="E650" i="3"/>
  <c r="V650" i="3" s="1"/>
  <c r="E651" i="3"/>
  <c r="V651" i="3" s="1"/>
  <c r="E652" i="3"/>
  <c r="V652" i="3" s="1"/>
  <c r="E653" i="3"/>
  <c r="V653" i="3" s="1"/>
  <c r="E654" i="3"/>
  <c r="V654" i="3" s="1"/>
  <c r="E655" i="3"/>
  <c r="V655" i="3" s="1"/>
  <c r="E656" i="3"/>
  <c r="V656" i="3" s="1"/>
  <c r="E657" i="3"/>
  <c r="V657" i="3" s="1"/>
  <c r="E658" i="3"/>
  <c r="V658" i="3" s="1"/>
  <c r="E659" i="3"/>
  <c r="V659" i="3" s="1"/>
  <c r="E660" i="3"/>
  <c r="V660" i="3" s="1"/>
  <c r="E661" i="3"/>
  <c r="V661" i="3" s="1"/>
  <c r="E662" i="3"/>
  <c r="V662" i="3" s="1"/>
  <c r="E663" i="3"/>
  <c r="V663" i="3" s="1"/>
  <c r="E664" i="3"/>
  <c r="V664" i="3" s="1"/>
  <c r="E665" i="3"/>
  <c r="V665" i="3" s="1"/>
  <c r="E666" i="3"/>
  <c r="V666" i="3" s="1"/>
  <c r="E667" i="3"/>
  <c r="V667" i="3" s="1"/>
  <c r="E668" i="3"/>
  <c r="V668" i="3" s="1"/>
  <c r="E669" i="3"/>
  <c r="V669" i="3" s="1"/>
  <c r="E670" i="3"/>
  <c r="V670" i="3" s="1"/>
  <c r="E671" i="3"/>
  <c r="V671" i="3" s="1"/>
  <c r="E672" i="3"/>
  <c r="V672" i="3" s="1"/>
  <c r="E673" i="3"/>
  <c r="V673" i="3" s="1"/>
  <c r="E674" i="3"/>
  <c r="V674" i="3" s="1"/>
  <c r="E675" i="3"/>
  <c r="V675" i="3" s="1"/>
  <c r="E676" i="3"/>
  <c r="V676" i="3" s="1"/>
  <c r="E677" i="3"/>
  <c r="V677" i="3" s="1"/>
  <c r="E678" i="3"/>
  <c r="V678" i="3" s="1"/>
  <c r="E679" i="3"/>
  <c r="V679" i="3" s="1"/>
  <c r="E680" i="3"/>
  <c r="V680" i="3" s="1"/>
  <c r="E681" i="3"/>
  <c r="V681" i="3" s="1"/>
  <c r="E682" i="3"/>
  <c r="V682" i="3" s="1"/>
  <c r="E683" i="3"/>
  <c r="V683" i="3" s="1"/>
  <c r="E684" i="3"/>
  <c r="V684" i="3" s="1"/>
  <c r="E685" i="3"/>
  <c r="V685" i="3" s="1"/>
  <c r="E686" i="3"/>
  <c r="V686" i="3" s="1"/>
  <c r="E687" i="3"/>
  <c r="V687" i="3" s="1"/>
  <c r="E688" i="3"/>
  <c r="V688" i="3" s="1"/>
  <c r="E689" i="3"/>
  <c r="V689" i="3" s="1"/>
  <c r="E690" i="3"/>
  <c r="V690" i="3" s="1"/>
  <c r="E691" i="3"/>
  <c r="V691" i="3" s="1"/>
  <c r="E692" i="3"/>
  <c r="V692" i="3" s="1"/>
  <c r="E693" i="3"/>
  <c r="V693" i="3" s="1"/>
  <c r="E694" i="3"/>
  <c r="V694" i="3" s="1"/>
  <c r="E695" i="3"/>
  <c r="V695" i="3" s="1"/>
  <c r="E696" i="3"/>
  <c r="V696" i="3" s="1"/>
  <c r="E697" i="3"/>
  <c r="V697" i="3" s="1"/>
  <c r="E698" i="3"/>
  <c r="V698" i="3" s="1"/>
  <c r="E699" i="3"/>
  <c r="V699" i="3" s="1"/>
  <c r="E700" i="3"/>
  <c r="V700" i="3" s="1"/>
  <c r="E701" i="3"/>
  <c r="V701" i="3" s="1"/>
  <c r="E702" i="3"/>
  <c r="V702" i="3" s="1"/>
  <c r="E703" i="3"/>
  <c r="V703" i="3" s="1"/>
  <c r="E704" i="3"/>
  <c r="V704" i="3" s="1"/>
  <c r="E705" i="3"/>
  <c r="V705" i="3" s="1"/>
  <c r="E706" i="3"/>
  <c r="V706" i="3" s="1"/>
  <c r="E707" i="3"/>
  <c r="V707" i="3" s="1"/>
  <c r="E708" i="3"/>
  <c r="V708" i="3" s="1"/>
  <c r="E709" i="3"/>
  <c r="V709" i="3" s="1"/>
  <c r="E710" i="3"/>
  <c r="V710" i="3" s="1"/>
  <c r="E711" i="3"/>
  <c r="V711" i="3" s="1"/>
  <c r="E712" i="3"/>
  <c r="V712" i="3" s="1"/>
  <c r="E713" i="3"/>
  <c r="V713" i="3" s="1"/>
  <c r="E714" i="3"/>
  <c r="V714" i="3" s="1"/>
  <c r="E715" i="3"/>
  <c r="V715" i="3" s="1"/>
  <c r="E716" i="3"/>
  <c r="V716" i="3" s="1"/>
  <c r="E717" i="3"/>
  <c r="V717" i="3" s="1"/>
  <c r="E718" i="3"/>
  <c r="V718" i="3" s="1"/>
  <c r="E719" i="3"/>
  <c r="V719" i="3" s="1"/>
  <c r="E720" i="3"/>
  <c r="V720" i="3" s="1"/>
  <c r="E721" i="3"/>
  <c r="V721" i="3" s="1"/>
  <c r="E722" i="3"/>
  <c r="V722" i="3" s="1"/>
  <c r="E723" i="3"/>
  <c r="V723" i="3" s="1"/>
  <c r="E724" i="3"/>
  <c r="V724" i="3" s="1"/>
  <c r="E725" i="3"/>
  <c r="V725" i="3" s="1"/>
  <c r="E726" i="3"/>
  <c r="V726" i="3" s="1"/>
  <c r="E727" i="3"/>
  <c r="V727" i="3" s="1"/>
  <c r="E728" i="3"/>
  <c r="V728" i="3" s="1"/>
  <c r="E729" i="3"/>
  <c r="V729" i="3" s="1"/>
  <c r="E730" i="3"/>
  <c r="V730" i="3" s="1"/>
  <c r="E731" i="3"/>
  <c r="V731" i="3" s="1"/>
  <c r="E732" i="3"/>
  <c r="V732" i="3" s="1"/>
  <c r="E733" i="3"/>
  <c r="V733" i="3" s="1"/>
  <c r="A11" i="3"/>
  <c r="A11" i="4" s="1"/>
  <c r="B11" i="3"/>
  <c r="C11" i="3"/>
  <c r="P11" i="3" s="1"/>
  <c r="D11" i="3"/>
  <c r="Q11" i="3" s="1"/>
  <c r="B11" i="4" s="1"/>
  <c r="F11" i="3"/>
  <c r="G11" i="3"/>
  <c r="S11" i="3" s="1"/>
  <c r="C11" i="4" s="1"/>
  <c r="H11" i="3"/>
  <c r="T11" i="3" s="1"/>
  <c r="I11" i="3"/>
  <c r="J11" i="3"/>
  <c r="K11" i="3"/>
  <c r="U11" i="3" s="1"/>
  <c r="L11" i="3"/>
  <c r="N11" i="3"/>
  <c r="O11" i="3"/>
  <c r="A12" i="3"/>
  <c r="A12" i="4" s="1"/>
  <c r="B12" i="3"/>
  <c r="C12" i="3"/>
  <c r="P12" i="3" s="1"/>
  <c r="D12" i="3"/>
  <c r="Q12" i="3" s="1"/>
  <c r="B12" i="4" s="1"/>
  <c r="F12" i="3"/>
  <c r="G12" i="3"/>
  <c r="S12" i="3" s="1"/>
  <c r="C12" i="4" s="1"/>
  <c r="H12" i="3"/>
  <c r="T12" i="3" s="1"/>
  <c r="I12" i="3"/>
  <c r="J12" i="3"/>
  <c r="Y12" i="3" s="1"/>
  <c r="K12" i="3"/>
  <c r="U12" i="3" s="1"/>
  <c r="L12" i="3"/>
  <c r="N12" i="3"/>
  <c r="O12" i="3"/>
  <c r="A13" i="3"/>
  <c r="A13" i="4" s="1"/>
  <c r="B13" i="3"/>
  <c r="C13" i="3"/>
  <c r="P13" i="3" s="1"/>
  <c r="D13" i="3"/>
  <c r="Q13" i="3" s="1"/>
  <c r="B13" i="4" s="1"/>
  <c r="F13" i="3"/>
  <c r="G13" i="3"/>
  <c r="S13" i="3" s="1"/>
  <c r="C13" i="4" s="1"/>
  <c r="H13" i="3"/>
  <c r="T13" i="3" s="1"/>
  <c r="I13" i="3"/>
  <c r="J13" i="3"/>
  <c r="Y13" i="3" s="1"/>
  <c r="K13" i="3"/>
  <c r="U13" i="3" s="1"/>
  <c r="L13" i="3"/>
  <c r="N13" i="3"/>
  <c r="O13" i="3"/>
  <c r="A14" i="3"/>
  <c r="A14" i="4" s="1"/>
  <c r="B14" i="3"/>
  <c r="C14" i="3"/>
  <c r="P14" i="3" s="1"/>
  <c r="D14" i="3"/>
  <c r="Q14" i="3" s="1"/>
  <c r="B14" i="4" s="1"/>
  <c r="F14" i="3"/>
  <c r="G14" i="3"/>
  <c r="S14" i="3" s="1"/>
  <c r="C14" i="4" s="1"/>
  <c r="H14" i="3"/>
  <c r="T14" i="3" s="1"/>
  <c r="I14" i="3"/>
  <c r="J14" i="3"/>
  <c r="Y14" i="3" s="1"/>
  <c r="K14" i="3"/>
  <c r="U14" i="3" s="1"/>
  <c r="L14" i="3"/>
  <c r="N14" i="3"/>
  <c r="O14" i="3"/>
  <c r="A15" i="3"/>
  <c r="A15" i="4" s="1"/>
  <c r="B15" i="3"/>
  <c r="C15" i="3"/>
  <c r="P15" i="3" s="1"/>
  <c r="D15" i="3"/>
  <c r="Q15" i="3" s="1"/>
  <c r="B15" i="4" s="1"/>
  <c r="F15" i="3"/>
  <c r="G15" i="3"/>
  <c r="S15" i="3" s="1"/>
  <c r="C15" i="4" s="1"/>
  <c r="H15" i="3"/>
  <c r="T15" i="3" s="1"/>
  <c r="I15" i="3"/>
  <c r="J15" i="3"/>
  <c r="Y15" i="3" s="1"/>
  <c r="K15" i="3"/>
  <c r="U15" i="3" s="1"/>
  <c r="L15" i="3"/>
  <c r="N15" i="3"/>
  <c r="O15" i="3"/>
  <c r="A16" i="3"/>
  <c r="A16" i="4" s="1"/>
  <c r="B16" i="3"/>
  <c r="C16" i="3"/>
  <c r="P16" i="3" s="1"/>
  <c r="D16" i="3"/>
  <c r="Q16" i="3" s="1"/>
  <c r="B16" i="4" s="1"/>
  <c r="F16" i="3"/>
  <c r="G16" i="3"/>
  <c r="S16" i="3" s="1"/>
  <c r="C16" i="4" s="1"/>
  <c r="H16" i="3"/>
  <c r="T16" i="3" s="1"/>
  <c r="I16" i="3"/>
  <c r="J16" i="3"/>
  <c r="Y16" i="3" s="1"/>
  <c r="K16" i="3"/>
  <c r="U16" i="3" s="1"/>
  <c r="L16" i="3"/>
  <c r="N16" i="3"/>
  <c r="O16" i="3"/>
  <c r="A17" i="3"/>
  <c r="A17" i="4" s="1"/>
  <c r="B17" i="3"/>
  <c r="C17" i="3"/>
  <c r="P17" i="3" s="1"/>
  <c r="D17" i="3"/>
  <c r="Q17" i="3" s="1"/>
  <c r="B17" i="4" s="1"/>
  <c r="F17" i="3"/>
  <c r="G17" i="3"/>
  <c r="S17" i="3" s="1"/>
  <c r="C17" i="4" s="1"/>
  <c r="H17" i="3"/>
  <c r="T17" i="3" s="1"/>
  <c r="I17" i="3"/>
  <c r="J17" i="3"/>
  <c r="Y17" i="3" s="1"/>
  <c r="K17" i="3"/>
  <c r="U17" i="3" s="1"/>
  <c r="L17" i="3"/>
  <c r="N17" i="3"/>
  <c r="O17" i="3"/>
  <c r="A18" i="3"/>
  <c r="A18" i="4" s="1"/>
  <c r="B18" i="3"/>
  <c r="C18" i="3"/>
  <c r="P18" i="3" s="1"/>
  <c r="D18" i="3"/>
  <c r="Q18" i="3" s="1"/>
  <c r="B18" i="4" s="1"/>
  <c r="F18" i="3"/>
  <c r="G18" i="3"/>
  <c r="S18" i="3" s="1"/>
  <c r="C18" i="4" s="1"/>
  <c r="H18" i="3"/>
  <c r="T18" i="3" s="1"/>
  <c r="I18" i="3"/>
  <c r="J18" i="3"/>
  <c r="Y18" i="3" s="1"/>
  <c r="K18" i="3"/>
  <c r="U18" i="3" s="1"/>
  <c r="L18" i="3"/>
  <c r="N18" i="3"/>
  <c r="O18" i="3"/>
  <c r="A19" i="3"/>
  <c r="A19" i="4" s="1"/>
  <c r="B19" i="3"/>
  <c r="C19" i="3"/>
  <c r="P19" i="3" s="1"/>
  <c r="D19" i="3"/>
  <c r="Q19" i="3" s="1"/>
  <c r="B19" i="4" s="1"/>
  <c r="F19" i="3"/>
  <c r="G19" i="3"/>
  <c r="S19" i="3" s="1"/>
  <c r="C19" i="4" s="1"/>
  <c r="H19" i="3"/>
  <c r="T19" i="3" s="1"/>
  <c r="I19" i="3"/>
  <c r="J19" i="3"/>
  <c r="Y19" i="3" s="1"/>
  <c r="K19" i="3"/>
  <c r="U19" i="3" s="1"/>
  <c r="L19" i="3"/>
  <c r="N19" i="3"/>
  <c r="O19" i="3"/>
  <c r="A20" i="3"/>
  <c r="A20" i="4" s="1"/>
  <c r="B20" i="3"/>
  <c r="C20" i="3"/>
  <c r="P20" i="3" s="1"/>
  <c r="D20" i="3"/>
  <c r="Q20" i="3" s="1"/>
  <c r="B20" i="4" s="1"/>
  <c r="F20" i="3"/>
  <c r="G20" i="3"/>
  <c r="S20" i="3" s="1"/>
  <c r="C20" i="4" s="1"/>
  <c r="H20" i="3"/>
  <c r="T20" i="3" s="1"/>
  <c r="I20" i="3"/>
  <c r="J20" i="3"/>
  <c r="Y20" i="3" s="1"/>
  <c r="K20" i="3"/>
  <c r="U20" i="3" s="1"/>
  <c r="L20" i="3"/>
  <c r="N20" i="3"/>
  <c r="O20" i="3"/>
  <c r="A21" i="3"/>
  <c r="A21" i="4" s="1"/>
  <c r="B21" i="3"/>
  <c r="C21" i="3"/>
  <c r="P21" i="3" s="1"/>
  <c r="D21" i="3"/>
  <c r="Q21" i="3" s="1"/>
  <c r="B21" i="4" s="1"/>
  <c r="F21" i="3"/>
  <c r="G21" i="3"/>
  <c r="S21" i="3" s="1"/>
  <c r="C21" i="4" s="1"/>
  <c r="H21" i="3"/>
  <c r="T21" i="3" s="1"/>
  <c r="I21" i="3"/>
  <c r="J21" i="3"/>
  <c r="Y21" i="3" s="1"/>
  <c r="K21" i="3"/>
  <c r="U21" i="3" s="1"/>
  <c r="L21" i="3"/>
  <c r="N21" i="3"/>
  <c r="O21" i="3"/>
  <c r="A22" i="3"/>
  <c r="A22" i="4" s="1"/>
  <c r="B22" i="3"/>
  <c r="C22" i="3"/>
  <c r="P22" i="3" s="1"/>
  <c r="D22" i="3"/>
  <c r="Q22" i="3" s="1"/>
  <c r="B22" i="4" s="1"/>
  <c r="F22" i="3"/>
  <c r="G22" i="3"/>
  <c r="S22" i="3" s="1"/>
  <c r="C22" i="4" s="1"/>
  <c r="H22" i="3"/>
  <c r="T22" i="3" s="1"/>
  <c r="I22" i="3"/>
  <c r="J22" i="3"/>
  <c r="Y22" i="3" s="1"/>
  <c r="K22" i="3"/>
  <c r="U22" i="3" s="1"/>
  <c r="L22" i="3"/>
  <c r="N22" i="3"/>
  <c r="O22" i="3"/>
  <c r="A23" i="3"/>
  <c r="A23" i="4" s="1"/>
  <c r="B23" i="3"/>
  <c r="C23" i="3"/>
  <c r="P23" i="3" s="1"/>
  <c r="D23" i="3"/>
  <c r="Q23" i="3" s="1"/>
  <c r="B23" i="4" s="1"/>
  <c r="F23" i="3"/>
  <c r="G23" i="3"/>
  <c r="S23" i="3" s="1"/>
  <c r="C23" i="4" s="1"/>
  <c r="H23" i="3"/>
  <c r="T23" i="3" s="1"/>
  <c r="I23" i="3"/>
  <c r="J23" i="3"/>
  <c r="Y23" i="3" s="1"/>
  <c r="K23" i="3"/>
  <c r="U23" i="3" s="1"/>
  <c r="L23" i="3"/>
  <c r="N23" i="3"/>
  <c r="O23" i="3"/>
  <c r="A24" i="3"/>
  <c r="A24" i="4" s="1"/>
  <c r="B24" i="3"/>
  <c r="C24" i="3"/>
  <c r="P24" i="3" s="1"/>
  <c r="D24" i="3"/>
  <c r="Q24" i="3" s="1"/>
  <c r="B24" i="4" s="1"/>
  <c r="F24" i="3"/>
  <c r="G24" i="3"/>
  <c r="S24" i="3" s="1"/>
  <c r="C24" i="4" s="1"/>
  <c r="H24" i="3"/>
  <c r="T24" i="3" s="1"/>
  <c r="I24" i="3"/>
  <c r="J24" i="3"/>
  <c r="Y24" i="3" s="1"/>
  <c r="K24" i="3"/>
  <c r="U24" i="3" s="1"/>
  <c r="L24" i="3"/>
  <c r="N24" i="3"/>
  <c r="O24" i="3"/>
  <c r="A25" i="3"/>
  <c r="A25" i="4" s="1"/>
  <c r="B25" i="3"/>
  <c r="C25" i="3"/>
  <c r="P25" i="3" s="1"/>
  <c r="D25" i="3"/>
  <c r="Q25" i="3" s="1"/>
  <c r="B25" i="4" s="1"/>
  <c r="F25" i="3"/>
  <c r="G25" i="3"/>
  <c r="S25" i="3" s="1"/>
  <c r="C25" i="4" s="1"/>
  <c r="H25" i="3"/>
  <c r="T25" i="3" s="1"/>
  <c r="I25" i="3"/>
  <c r="J25" i="3"/>
  <c r="Y25" i="3" s="1"/>
  <c r="K25" i="3"/>
  <c r="U25" i="3" s="1"/>
  <c r="L25" i="3"/>
  <c r="N25" i="3"/>
  <c r="O25" i="3"/>
  <c r="A26" i="3"/>
  <c r="A26" i="4" s="1"/>
  <c r="B26" i="3"/>
  <c r="C26" i="3"/>
  <c r="P26" i="3" s="1"/>
  <c r="D26" i="3"/>
  <c r="Q26" i="3" s="1"/>
  <c r="B26" i="4" s="1"/>
  <c r="F26" i="3"/>
  <c r="G26" i="3"/>
  <c r="S26" i="3" s="1"/>
  <c r="C26" i="4" s="1"/>
  <c r="H26" i="3"/>
  <c r="T26" i="3" s="1"/>
  <c r="I26" i="3"/>
  <c r="J26" i="3"/>
  <c r="Y26" i="3" s="1"/>
  <c r="K26" i="3"/>
  <c r="U26" i="3" s="1"/>
  <c r="L26" i="3"/>
  <c r="N26" i="3"/>
  <c r="O26" i="3"/>
  <c r="A27" i="3"/>
  <c r="A27" i="4" s="1"/>
  <c r="B27" i="3"/>
  <c r="C27" i="3"/>
  <c r="P27" i="3" s="1"/>
  <c r="D27" i="3"/>
  <c r="Q27" i="3" s="1"/>
  <c r="B27" i="4" s="1"/>
  <c r="F27" i="3"/>
  <c r="G27" i="3"/>
  <c r="S27" i="3" s="1"/>
  <c r="C27" i="4" s="1"/>
  <c r="H27" i="3"/>
  <c r="T27" i="3" s="1"/>
  <c r="I27" i="3"/>
  <c r="J27" i="3"/>
  <c r="Y27" i="3" s="1"/>
  <c r="K27" i="3"/>
  <c r="U27" i="3" s="1"/>
  <c r="L27" i="3"/>
  <c r="N27" i="3"/>
  <c r="O27" i="3"/>
  <c r="A28" i="3"/>
  <c r="A28" i="4" s="1"/>
  <c r="B28" i="3"/>
  <c r="C28" i="3"/>
  <c r="P28" i="3" s="1"/>
  <c r="D28" i="3"/>
  <c r="Q28" i="3" s="1"/>
  <c r="B28" i="4" s="1"/>
  <c r="F28" i="3"/>
  <c r="G28" i="3"/>
  <c r="S28" i="3" s="1"/>
  <c r="C28" i="4" s="1"/>
  <c r="H28" i="3"/>
  <c r="T28" i="3" s="1"/>
  <c r="I28" i="3"/>
  <c r="J28" i="3"/>
  <c r="Y28" i="3" s="1"/>
  <c r="K28" i="3"/>
  <c r="U28" i="3" s="1"/>
  <c r="L28" i="3"/>
  <c r="N28" i="3"/>
  <c r="O28" i="3"/>
  <c r="A29" i="3"/>
  <c r="A29" i="4" s="1"/>
  <c r="B29" i="3"/>
  <c r="C29" i="3"/>
  <c r="P29" i="3" s="1"/>
  <c r="D29" i="3"/>
  <c r="Q29" i="3" s="1"/>
  <c r="B29" i="4" s="1"/>
  <c r="F29" i="3"/>
  <c r="G29" i="3"/>
  <c r="S29" i="3" s="1"/>
  <c r="C29" i="4" s="1"/>
  <c r="H29" i="3"/>
  <c r="T29" i="3" s="1"/>
  <c r="I29" i="3"/>
  <c r="J29" i="3"/>
  <c r="Y29" i="3" s="1"/>
  <c r="K29" i="3"/>
  <c r="U29" i="3" s="1"/>
  <c r="L29" i="3"/>
  <c r="N29" i="3"/>
  <c r="O29" i="3"/>
  <c r="A30" i="3"/>
  <c r="A30" i="4" s="1"/>
  <c r="B30" i="3"/>
  <c r="C30" i="3"/>
  <c r="P30" i="3" s="1"/>
  <c r="D30" i="3"/>
  <c r="Q30" i="3" s="1"/>
  <c r="B30" i="4" s="1"/>
  <c r="F30" i="3"/>
  <c r="G30" i="3"/>
  <c r="S30" i="3" s="1"/>
  <c r="C30" i="4" s="1"/>
  <c r="H30" i="3"/>
  <c r="T30" i="3" s="1"/>
  <c r="I30" i="3"/>
  <c r="J30" i="3"/>
  <c r="Y30" i="3" s="1"/>
  <c r="K30" i="3"/>
  <c r="U30" i="3" s="1"/>
  <c r="L30" i="3"/>
  <c r="N30" i="3"/>
  <c r="O30" i="3"/>
  <c r="A31" i="3"/>
  <c r="A31" i="4" s="1"/>
  <c r="B31" i="3"/>
  <c r="C31" i="3"/>
  <c r="P31" i="3" s="1"/>
  <c r="D31" i="3"/>
  <c r="Q31" i="3" s="1"/>
  <c r="B31" i="4" s="1"/>
  <c r="F31" i="3"/>
  <c r="G31" i="3"/>
  <c r="S31" i="3" s="1"/>
  <c r="C31" i="4" s="1"/>
  <c r="H31" i="3"/>
  <c r="T31" i="3" s="1"/>
  <c r="I31" i="3"/>
  <c r="J31" i="3"/>
  <c r="Y31" i="3" s="1"/>
  <c r="K31" i="3"/>
  <c r="U31" i="3" s="1"/>
  <c r="L31" i="3"/>
  <c r="N31" i="3"/>
  <c r="O31" i="3"/>
  <c r="A32" i="3"/>
  <c r="A32" i="4" s="1"/>
  <c r="B32" i="3"/>
  <c r="C32" i="3"/>
  <c r="P32" i="3" s="1"/>
  <c r="D32" i="3"/>
  <c r="Q32" i="3" s="1"/>
  <c r="B32" i="4" s="1"/>
  <c r="F32" i="3"/>
  <c r="G32" i="3"/>
  <c r="S32" i="3" s="1"/>
  <c r="C32" i="4" s="1"/>
  <c r="H32" i="3"/>
  <c r="T32" i="3" s="1"/>
  <c r="I32" i="3"/>
  <c r="J32" i="3"/>
  <c r="K32" i="3"/>
  <c r="U32" i="3" s="1"/>
  <c r="L32" i="3"/>
  <c r="N32" i="3"/>
  <c r="O32" i="3"/>
  <c r="A33" i="3"/>
  <c r="A33" i="4" s="1"/>
  <c r="B33" i="3"/>
  <c r="C33" i="3"/>
  <c r="P33" i="3" s="1"/>
  <c r="D33" i="3"/>
  <c r="Q33" i="3" s="1"/>
  <c r="B33" i="4" s="1"/>
  <c r="F33" i="3"/>
  <c r="G33" i="3"/>
  <c r="S33" i="3" s="1"/>
  <c r="C33" i="4" s="1"/>
  <c r="H33" i="3"/>
  <c r="T33" i="3" s="1"/>
  <c r="I33" i="3"/>
  <c r="J33" i="3"/>
  <c r="K33" i="3"/>
  <c r="U33" i="3" s="1"/>
  <c r="L33" i="3"/>
  <c r="N33" i="3"/>
  <c r="O33" i="3"/>
  <c r="A34" i="3"/>
  <c r="A34" i="4" s="1"/>
  <c r="B34" i="3"/>
  <c r="C34" i="3"/>
  <c r="P34" i="3" s="1"/>
  <c r="D34" i="3"/>
  <c r="Q34" i="3" s="1"/>
  <c r="B34" i="4" s="1"/>
  <c r="F34" i="3"/>
  <c r="G34" i="3"/>
  <c r="S34" i="3" s="1"/>
  <c r="C34" i="4" s="1"/>
  <c r="H34" i="3"/>
  <c r="T34" i="3" s="1"/>
  <c r="I34" i="3"/>
  <c r="J34" i="3"/>
  <c r="K34" i="3"/>
  <c r="U34" i="3" s="1"/>
  <c r="L34" i="3"/>
  <c r="N34" i="3"/>
  <c r="O34" i="3"/>
  <c r="A35" i="3"/>
  <c r="A35" i="4" s="1"/>
  <c r="B35" i="3"/>
  <c r="C35" i="3"/>
  <c r="P35" i="3" s="1"/>
  <c r="D35" i="3"/>
  <c r="Q35" i="3" s="1"/>
  <c r="B35" i="4" s="1"/>
  <c r="F35" i="3"/>
  <c r="G35" i="3"/>
  <c r="S35" i="3" s="1"/>
  <c r="C35" i="4" s="1"/>
  <c r="H35" i="3"/>
  <c r="T35" i="3" s="1"/>
  <c r="I35" i="3"/>
  <c r="J35" i="3"/>
  <c r="K35" i="3"/>
  <c r="U35" i="3" s="1"/>
  <c r="L35" i="3"/>
  <c r="N35" i="3"/>
  <c r="O35" i="3"/>
  <c r="A36" i="3"/>
  <c r="A36" i="4" s="1"/>
  <c r="B36" i="3"/>
  <c r="C36" i="3"/>
  <c r="P36" i="3" s="1"/>
  <c r="D36" i="3"/>
  <c r="Q36" i="3" s="1"/>
  <c r="B36" i="4" s="1"/>
  <c r="F36" i="3"/>
  <c r="G36" i="3"/>
  <c r="S36" i="3" s="1"/>
  <c r="C36" i="4" s="1"/>
  <c r="H36" i="3"/>
  <c r="T36" i="3" s="1"/>
  <c r="I36" i="3"/>
  <c r="J36" i="3"/>
  <c r="K36" i="3"/>
  <c r="U36" i="3" s="1"/>
  <c r="L36" i="3"/>
  <c r="N36" i="3"/>
  <c r="O36" i="3"/>
  <c r="A37" i="3"/>
  <c r="A37" i="4" s="1"/>
  <c r="B37" i="3"/>
  <c r="C37" i="3"/>
  <c r="P37" i="3" s="1"/>
  <c r="D37" i="3"/>
  <c r="Q37" i="3" s="1"/>
  <c r="B37" i="4" s="1"/>
  <c r="F37" i="3"/>
  <c r="G37" i="3"/>
  <c r="S37" i="3" s="1"/>
  <c r="C37" i="4" s="1"/>
  <c r="H37" i="3"/>
  <c r="T37" i="3" s="1"/>
  <c r="I37" i="3"/>
  <c r="J37" i="3"/>
  <c r="K37" i="3"/>
  <c r="U37" i="3" s="1"/>
  <c r="L37" i="3"/>
  <c r="N37" i="3"/>
  <c r="O37" i="3"/>
  <c r="A38" i="3"/>
  <c r="A38" i="4" s="1"/>
  <c r="B38" i="3"/>
  <c r="C38" i="3"/>
  <c r="P38" i="3" s="1"/>
  <c r="D38" i="3"/>
  <c r="Q38" i="3" s="1"/>
  <c r="B38" i="4" s="1"/>
  <c r="F38" i="3"/>
  <c r="G38" i="3"/>
  <c r="S38" i="3" s="1"/>
  <c r="C38" i="4" s="1"/>
  <c r="H38" i="3"/>
  <c r="T38" i="3" s="1"/>
  <c r="I38" i="3"/>
  <c r="J38" i="3"/>
  <c r="K38" i="3"/>
  <c r="U38" i="3" s="1"/>
  <c r="L38" i="3"/>
  <c r="N38" i="3"/>
  <c r="O38" i="3"/>
  <c r="A39" i="3"/>
  <c r="A39" i="4" s="1"/>
  <c r="B39" i="3"/>
  <c r="C39" i="3"/>
  <c r="P39" i="3" s="1"/>
  <c r="D39" i="3"/>
  <c r="Q39" i="3" s="1"/>
  <c r="B39" i="4" s="1"/>
  <c r="F39" i="3"/>
  <c r="G39" i="3"/>
  <c r="S39" i="3" s="1"/>
  <c r="C39" i="4" s="1"/>
  <c r="H39" i="3"/>
  <c r="T39" i="3" s="1"/>
  <c r="I39" i="3"/>
  <c r="J39" i="3"/>
  <c r="K39" i="3"/>
  <c r="U39" i="3" s="1"/>
  <c r="L39" i="3"/>
  <c r="N39" i="3"/>
  <c r="O39" i="3"/>
  <c r="A40" i="3"/>
  <c r="A40" i="4" s="1"/>
  <c r="B40" i="3"/>
  <c r="C40" i="3"/>
  <c r="P40" i="3" s="1"/>
  <c r="D40" i="3"/>
  <c r="Q40" i="3" s="1"/>
  <c r="B40" i="4" s="1"/>
  <c r="F40" i="3"/>
  <c r="G40" i="3"/>
  <c r="S40" i="3" s="1"/>
  <c r="C40" i="4" s="1"/>
  <c r="H40" i="3"/>
  <c r="T40" i="3" s="1"/>
  <c r="I40" i="3"/>
  <c r="J40" i="3"/>
  <c r="K40" i="3"/>
  <c r="U40" i="3" s="1"/>
  <c r="L40" i="3"/>
  <c r="N40" i="3"/>
  <c r="O40" i="3"/>
  <c r="A41" i="3"/>
  <c r="A41" i="4" s="1"/>
  <c r="B41" i="3"/>
  <c r="C41" i="3"/>
  <c r="P41" i="3" s="1"/>
  <c r="D41" i="3"/>
  <c r="Q41" i="3" s="1"/>
  <c r="B41" i="4" s="1"/>
  <c r="F41" i="3"/>
  <c r="G41" i="3"/>
  <c r="S41" i="3" s="1"/>
  <c r="C41" i="4" s="1"/>
  <c r="H41" i="3"/>
  <c r="T41" i="3" s="1"/>
  <c r="I41" i="3"/>
  <c r="J41" i="3"/>
  <c r="K41" i="3"/>
  <c r="U41" i="3" s="1"/>
  <c r="L41" i="3"/>
  <c r="N41" i="3"/>
  <c r="O41" i="3"/>
  <c r="A42" i="3"/>
  <c r="A42" i="4" s="1"/>
  <c r="B42" i="3"/>
  <c r="C42" i="3"/>
  <c r="P42" i="3" s="1"/>
  <c r="D42" i="3"/>
  <c r="Q42" i="3" s="1"/>
  <c r="B42" i="4" s="1"/>
  <c r="F42" i="3"/>
  <c r="G42" i="3"/>
  <c r="S42" i="3" s="1"/>
  <c r="C42" i="4" s="1"/>
  <c r="H42" i="3"/>
  <c r="T42" i="3" s="1"/>
  <c r="I42" i="3"/>
  <c r="J42" i="3"/>
  <c r="K42" i="3"/>
  <c r="U42" i="3" s="1"/>
  <c r="L42" i="3"/>
  <c r="N42" i="3"/>
  <c r="O42" i="3"/>
  <c r="A43" i="3"/>
  <c r="A43" i="4" s="1"/>
  <c r="B43" i="3"/>
  <c r="C43" i="3"/>
  <c r="P43" i="3" s="1"/>
  <c r="D43" i="3"/>
  <c r="Q43" i="3" s="1"/>
  <c r="B43" i="4" s="1"/>
  <c r="F43" i="3"/>
  <c r="G43" i="3"/>
  <c r="S43" i="3" s="1"/>
  <c r="C43" i="4" s="1"/>
  <c r="H43" i="3"/>
  <c r="T43" i="3" s="1"/>
  <c r="I43" i="3"/>
  <c r="J43" i="3"/>
  <c r="K43" i="3"/>
  <c r="U43" i="3" s="1"/>
  <c r="L43" i="3"/>
  <c r="N43" i="3"/>
  <c r="O43" i="3"/>
  <c r="A44" i="3"/>
  <c r="A44" i="4" s="1"/>
  <c r="B44" i="3"/>
  <c r="C44" i="3"/>
  <c r="P44" i="3" s="1"/>
  <c r="D44" i="3"/>
  <c r="Q44" i="3" s="1"/>
  <c r="B44" i="4" s="1"/>
  <c r="F44" i="3"/>
  <c r="G44" i="3"/>
  <c r="S44" i="3" s="1"/>
  <c r="C44" i="4" s="1"/>
  <c r="H44" i="3"/>
  <c r="T44" i="3" s="1"/>
  <c r="I44" i="3"/>
  <c r="J44" i="3"/>
  <c r="K44" i="3"/>
  <c r="U44" i="3" s="1"/>
  <c r="L44" i="3"/>
  <c r="N44" i="3"/>
  <c r="O44" i="3"/>
  <c r="A45" i="3"/>
  <c r="A45" i="4" s="1"/>
  <c r="B45" i="3"/>
  <c r="C45" i="3"/>
  <c r="P45" i="3" s="1"/>
  <c r="D45" i="3"/>
  <c r="Q45" i="3" s="1"/>
  <c r="B45" i="4" s="1"/>
  <c r="F45" i="3"/>
  <c r="G45" i="3"/>
  <c r="S45" i="3" s="1"/>
  <c r="C45" i="4" s="1"/>
  <c r="H45" i="3"/>
  <c r="T45" i="3" s="1"/>
  <c r="I45" i="3"/>
  <c r="J45" i="3"/>
  <c r="K45" i="3"/>
  <c r="U45" i="3" s="1"/>
  <c r="L45" i="3"/>
  <c r="N45" i="3"/>
  <c r="O45" i="3"/>
  <c r="A46" i="3"/>
  <c r="A46" i="4" s="1"/>
  <c r="B46" i="3"/>
  <c r="C46" i="3"/>
  <c r="P46" i="3" s="1"/>
  <c r="D46" i="3"/>
  <c r="Q46" i="3" s="1"/>
  <c r="B46" i="4" s="1"/>
  <c r="F46" i="3"/>
  <c r="G46" i="3"/>
  <c r="S46" i="3" s="1"/>
  <c r="C46" i="4" s="1"/>
  <c r="H46" i="3"/>
  <c r="T46" i="3" s="1"/>
  <c r="I46" i="3"/>
  <c r="J46" i="3"/>
  <c r="K46" i="3"/>
  <c r="U46" i="3" s="1"/>
  <c r="L46" i="3"/>
  <c r="N46" i="3"/>
  <c r="O46" i="3"/>
  <c r="A47" i="3"/>
  <c r="A47" i="4" s="1"/>
  <c r="B47" i="3"/>
  <c r="C47" i="3"/>
  <c r="P47" i="3" s="1"/>
  <c r="D47" i="3"/>
  <c r="Q47" i="3" s="1"/>
  <c r="B47" i="4" s="1"/>
  <c r="F47" i="3"/>
  <c r="G47" i="3"/>
  <c r="S47" i="3" s="1"/>
  <c r="C47" i="4" s="1"/>
  <c r="H47" i="3"/>
  <c r="T47" i="3" s="1"/>
  <c r="I47" i="3"/>
  <c r="J47" i="3"/>
  <c r="K47" i="3"/>
  <c r="U47" i="3" s="1"/>
  <c r="L47" i="3"/>
  <c r="N47" i="3"/>
  <c r="O47" i="3"/>
  <c r="A48" i="3"/>
  <c r="A48" i="4" s="1"/>
  <c r="B48" i="3"/>
  <c r="C48" i="3"/>
  <c r="P48" i="3" s="1"/>
  <c r="D48" i="3"/>
  <c r="Q48" i="3" s="1"/>
  <c r="B48" i="4" s="1"/>
  <c r="F48" i="3"/>
  <c r="G48" i="3"/>
  <c r="S48" i="3" s="1"/>
  <c r="C48" i="4" s="1"/>
  <c r="H48" i="3"/>
  <c r="T48" i="3" s="1"/>
  <c r="I48" i="3"/>
  <c r="J48" i="3"/>
  <c r="K48" i="3"/>
  <c r="U48" i="3" s="1"/>
  <c r="L48" i="3"/>
  <c r="N48" i="3"/>
  <c r="O48" i="3"/>
  <c r="A49" i="3"/>
  <c r="A49" i="4" s="1"/>
  <c r="B49" i="3"/>
  <c r="C49" i="3"/>
  <c r="P49" i="3" s="1"/>
  <c r="D49" i="3"/>
  <c r="Q49" i="3" s="1"/>
  <c r="B49" i="4" s="1"/>
  <c r="F49" i="3"/>
  <c r="G49" i="3"/>
  <c r="S49" i="3" s="1"/>
  <c r="C49" i="4" s="1"/>
  <c r="H49" i="3"/>
  <c r="T49" i="3" s="1"/>
  <c r="I49" i="3"/>
  <c r="J49" i="3"/>
  <c r="K49" i="3"/>
  <c r="U49" i="3" s="1"/>
  <c r="L49" i="3"/>
  <c r="N49" i="3"/>
  <c r="O49" i="3"/>
  <c r="A50" i="3"/>
  <c r="A50" i="4" s="1"/>
  <c r="B50" i="3"/>
  <c r="C50" i="3"/>
  <c r="P50" i="3" s="1"/>
  <c r="D50" i="3"/>
  <c r="Q50" i="3" s="1"/>
  <c r="B50" i="4" s="1"/>
  <c r="F50" i="3"/>
  <c r="G50" i="3"/>
  <c r="S50" i="3" s="1"/>
  <c r="C50" i="4" s="1"/>
  <c r="H50" i="3"/>
  <c r="T50" i="3" s="1"/>
  <c r="I50" i="3"/>
  <c r="J50" i="3"/>
  <c r="K50" i="3"/>
  <c r="U50" i="3" s="1"/>
  <c r="L50" i="3"/>
  <c r="N50" i="3"/>
  <c r="O50" i="3"/>
  <c r="A51" i="3"/>
  <c r="A51" i="4" s="1"/>
  <c r="B51" i="3"/>
  <c r="C51" i="3"/>
  <c r="P51" i="3" s="1"/>
  <c r="D51" i="3"/>
  <c r="Q51" i="3" s="1"/>
  <c r="B51" i="4" s="1"/>
  <c r="F51" i="3"/>
  <c r="G51" i="3"/>
  <c r="S51" i="3" s="1"/>
  <c r="C51" i="4" s="1"/>
  <c r="H51" i="3"/>
  <c r="T51" i="3" s="1"/>
  <c r="I51" i="3"/>
  <c r="J51" i="3"/>
  <c r="K51" i="3"/>
  <c r="U51" i="3" s="1"/>
  <c r="L51" i="3"/>
  <c r="N51" i="3"/>
  <c r="O51" i="3"/>
  <c r="A52" i="3"/>
  <c r="A52" i="4" s="1"/>
  <c r="B52" i="3"/>
  <c r="C52" i="3"/>
  <c r="P52" i="3" s="1"/>
  <c r="D52" i="3"/>
  <c r="Q52" i="3" s="1"/>
  <c r="B52" i="4" s="1"/>
  <c r="F52" i="3"/>
  <c r="G52" i="3"/>
  <c r="S52" i="3" s="1"/>
  <c r="C52" i="4" s="1"/>
  <c r="H52" i="3"/>
  <c r="T52" i="3" s="1"/>
  <c r="I52" i="3"/>
  <c r="J52" i="3"/>
  <c r="K52" i="3"/>
  <c r="U52" i="3" s="1"/>
  <c r="L52" i="3"/>
  <c r="N52" i="3"/>
  <c r="O52" i="3"/>
  <c r="A53" i="3"/>
  <c r="A53" i="4" s="1"/>
  <c r="B53" i="3"/>
  <c r="C53" i="3"/>
  <c r="P53" i="3" s="1"/>
  <c r="D53" i="3"/>
  <c r="Q53" i="3" s="1"/>
  <c r="B53" i="4" s="1"/>
  <c r="F53" i="3"/>
  <c r="G53" i="3"/>
  <c r="S53" i="3" s="1"/>
  <c r="C53" i="4" s="1"/>
  <c r="H53" i="3"/>
  <c r="T53" i="3" s="1"/>
  <c r="I53" i="3"/>
  <c r="J53" i="3"/>
  <c r="K53" i="3"/>
  <c r="U53" i="3" s="1"/>
  <c r="L53" i="3"/>
  <c r="N53" i="3"/>
  <c r="O53" i="3"/>
  <c r="A54" i="3"/>
  <c r="A54" i="4" s="1"/>
  <c r="B54" i="3"/>
  <c r="C54" i="3"/>
  <c r="P54" i="3" s="1"/>
  <c r="D54" i="3"/>
  <c r="Q54" i="3" s="1"/>
  <c r="B54" i="4" s="1"/>
  <c r="F54" i="3"/>
  <c r="G54" i="3"/>
  <c r="S54" i="3" s="1"/>
  <c r="C54" i="4" s="1"/>
  <c r="H54" i="3"/>
  <c r="T54" i="3" s="1"/>
  <c r="I54" i="3"/>
  <c r="J54" i="3"/>
  <c r="K54" i="3"/>
  <c r="U54" i="3" s="1"/>
  <c r="L54" i="3"/>
  <c r="N54" i="3"/>
  <c r="O54" i="3"/>
  <c r="A55" i="3"/>
  <c r="A55" i="4" s="1"/>
  <c r="B55" i="3"/>
  <c r="C55" i="3"/>
  <c r="P55" i="3" s="1"/>
  <c r="D55" i="3"/>
  <c r="Q55" i="3" s="1"/>
  <c r="B55" i="4" s="1"/>
  <c r="F55" i="3"/>
  <c r="G55" i="3"/>
  <c r="S55" i="3" s="1"/>
  <c r="C55" i="4" s="1"/>
  <c r="H55" i="3"/>
  <c r="T55" i="3" s="1"/>
  <c r="I55" i="3"/>
  <c r="J55" i="3"/>
  <c r="K55" i="3"/>
  <c r="U55" i="3" s="1"/>
  <c r="L55" i="3"/>
  <c r="N55" i="3"/>
  <c r="O55" i="3"/>
  <c r="A56" i="3"/>
  <c r="A56" i="4" s="1"/>
  <c r="B56" i="3"/>
  <c r="C56" i="3"/>
  <c r="P56" i="3" s="1"/>
  <c r="D56" i="3"/>
  <c r="Q56" i="3" s="1"/>
  <c r="B56" i="4" s="1"/>
  <c r="F56" i="3"/>
  <c r="G56" i="3"/>
  <c r="S56" i="3" s="1"/>
  <c r="C56" i="4" s="1"/>
  <c r="H56" i="3"/>
  <c r="T56" i="3" s="1"/>
  <c r="I56" i="3"/>
  <c r="J56" i="3"/>
  <c r="K56" i="3"/>
  <c r="U56" i="3" s="1"/>
  <c r="L56" i="3"/>
  <c r="N56" i="3"/>
  <c r="O56" i="3"/>
  <c r="A57" i="3"/>
  <c r="A57" i="4" s="1"/>
  <c r="B57" i="3"/>
  <c r="C57" i="3"/>
  <c r="P57" i="3" s="1"/>
  <c r="D57" i="3"/>
  <c r="Q57" i="3" s="1"/>
  <c r="B57" i="4" s="1"/>
  <c r="F57" i="3"/>
  <c r="G57" i="3"/>
  <c r="S57" i="3" s="1"/>
  <c r="C57" i="4" s="1"/>
  <c r="H57" i="3"/>
  <c r="T57" i="3" s="1"/>
  <c r="I57" i="3"/>
  <c r="J57" i="3"/>
  <c r="K57" i="3"/>
  <c r="U57" i="3" s="1"/>
  <c r="L57" i="3"/>
  <c r="N57" i="3"/>
  <c r="O57" i="3"/>
  <c r="A58" i="3"/>
  <c r="A58" i="4" s="1"/>
  <c r="B58" i="3"/>
  <c r="C58" i="3"/>
  <c r="P58" i="3" s="1"/>
  <c r="D58" i="3"/>
  <c r="Q58" i="3" s="1"/>
  <c r="B58" i="4" s="1"/>
  <c r="F58" i="3"/>
  <c r="G58" i="3"/>
  <c r="S58" i="3" s="1"/>
  <c r="C58" i="4" s="1"/>
  <c r="H58" i="3"/>
  <c r="T58" i="3" s="1"/>
  <c r="I58" i="3"/>
  <c r="J58" i="3"/>
  <c r="K58" i="3"/>
  <c r="U58" i="3" s="1"/>
  <c r="L58" i="3"/>
  <c r="N58" i="3"/>
  <c r="O58" i="3"/>
  <c r="A59" i="3"/>
  <c r="A59" i="4" s="1"/>
  <c r="B59" i="3"/>
  <c r="C59" i="3"/>
  <c r="P59" i="3" s="1"/>
  <c r="D59" i="3"/>
  <c r="Q59" i="3" s="1"/>
  <c r="B59" i="4" s="1"/>
  <c r="F59" i="3"/>
  <c r="G59" i="3"/>
  <c r="S59" i="3" s="1"/>
  <c r="C59" i="4" s="1"/>
  <c r="H59" i="3"/>
  <c r="T59" i="3" s="1"/>
  <c r="I59" i="3"/>
  <c r="J59" i="3"/>
  <c r="K59" i="3"/>
  <c r="U59" i="3" s="1"/>
  <c r="L59" i="3"/>
  <c r="N59" i="3"/>
  <c r="O59" i="3"/>
  <c r="A60" i="3"/>
  <c r="A60" i="4" s="1"/>
  <c r="B60" i="3"/>
  <c r="C60" i="3"/>
  <c r="P60" i="3" s="1"/>
  <c r="D60" i="3"/>
  <c r="Q60" i="3" s="1"/>
  <c r="B60" i="4" s="1"/>
  <c r="F60" i="3"/>
  <c r="G60" i="3"/>
  <c r="S60" i="3" s="1"/>
  <c r="C60" i="4" s="1"/>
  <c r="H60" i="3"/>
  <c r="T60" i="3" s="1"/>
  <c r="I60" i="3"/>
  <c r="J60" i="3"/>
  <c r="K60" i="3"/>
  <c r="U60" i="3" s="1"/>
  <c r="L60" i="3"/>
  <c r="N60" i="3"/>
  <c r="O60" i="3"/>
  <c r="A61" i="3"/>
  <c r="A61" i="4" s="1"/>
  <c r="B61" i="3"/>
  <c r="C61" i="3"/>
  <c r="P61" i="3" s="1"/>
  <c r="D61" i="3"/>
  <c r="Q61" i="3" s="1"/>
  <c r="B61" i="4" s="1"/>
  <c r="F61" i="3"/>
  <c r="G61" i="3"/>
  <c r="S61" i="3" s="1"/>
  <c r="C61" i="4" s="1"/>
  <c r="H61" i="3"/>
  <c r="T61" i="3" s="1"/>
  <c r="I61" i="3"/>
  <c r="J61" i="3"/>
  <c r="K61" i="3"/>
  <c r="U61" i="3" s="1"/>
  <c r="L61" i="3"/>
  <c r="N61" i="3"/>
  <c r="O61" i="3"/>
  <c r="A62" i="3"/>
  <c r="A62" i="4" s="1"/>
  <c r="B62" i="3"/>
  <c r="C62" i="3"/>
  <c r="P62" i="3" s="1"/>
  <c r="D62" i="3"/>
  <c r="Q62" i="3" s="1"/>
  <c r="B62" i="4" s="1"/>
  <c r="F62" i="3"/>
  <c r="G62" i="3"/>
  <c r="S62" i="3" s="1"/>
  <c r="C62" i="4" s="1"/>
  <c r="H62" i="3"/>
  <c r="T62" i="3" s="1"/>
  <c r="I62" i="3"/>
  <c r="J62" i="3"/>
  <c r="K62" i="3"/>
  <c r="U62" i="3" s="1"/>
  <c r="L62" i="3"/>
  <c r="N62" i="3"/>
  <c r="O62" i="3"/>
  <c r="A63" i="3"/>
  <c r="A63" i="4" s="1"/>
  <c r="B63" i="3"/>
  <c r="C63" i="3"/>
  <c r="P63" i="3" s="1"/>
  <c r="D63" i="3"/>
  <c r="Q63" i="3" s="1"/>
  <c r="B63" i="4" s="1"/>
  <c r="F63" i="3"/>
  <c r="G63" i="3"/>
  <c r="S63" i="3" s="1"/>
  <c r="C63" i="4" s="1"/>
  <c r="H63" i="3"/>
  <c r="T63" i="3" s="1"/>
  <c r="I63" i="3"/>
  <c r="J63" i="3"/>
  <c r="K63" i="3"/>
  <c r="U63" i="3" s="1"/>
  <c r="L63" i="3"/>
  <c r="N63" i="3"/>
  <c r="O63" i="3"/>
  <c r="A64" i="3"/>
  <c r="A64" i="4" s="1"/>
  <c r="B64" i="3"/>
  <c r="C64" i="3"/>
  <c r="P64" i="3" s="1"/>
  <c r="D64" i="3"/>
  <c r="Q64" i="3" s="1"/>
  <c r="B64" i="4" s="1"/>
  <c r="F64" i="3"/>
  <c r="G64" i="3"/>
  <c r="S64" i="3" s="1"/>
  <c r="C64" i="4" s="1"/>
  <c r="H64" i="3"/>
  <c r="T64" i="3" s="1"/>
  <c r="I64" i="3"/>
  <c r="J64" i="3"/>
  <c r="K64" i="3"/>
  <c r="U64" i="3" s="1"/>
  <c r="L64" i="3"/>
  <c r="N64" i="3"/>
  <c r="O64" i="3"/>
  <c r="A65" i="3"/>
  <c r="A65" i="4" s="1"/>
  <c r="B65" i="3"/>
  <c r="C65" i="3"/>
  <c r="P65" i="3" s="1"/>
  <c r="D65" i="3"/>
  <c r="Q65" i="3" s="1"/>
  <c r="B65" i="4" s="1"/>
  <c r="F65" i="3"/>
  <c r="G65" i="3"/>
  <c r="S65" i="3" s="1"/>
  <c r="C65" i="4" s="1"/>
  <c r="H65" i="3"/>
  <c r="T65" i="3" s="1"/>
  <c r="I65" i="3"/>
  <c r="J65" i="3"/>
  <c r="K65" i="3"/>
  <c r="U65" i="3" s="1"/>
  <c r="L65" i="3"/>
  <c r="N65" i="3"/>
  <c r="O65" i="3"/>
  <c r="A66" i="3"/>
  <c r="A66" i="4" s="1"/>
  <c r="B66" i="3"/>
  <c r="C66" i="3"/>
  <c r="P66" i="3" s="1"/>
  <c r="D66" i="3"/>
  <c r="Q66" i="3" s="1"/>
  <c r="B66" i="4" s="1"/>
  <c r="F66" i="3"/>
  <c r="G66" i="3"/>
  <c r="S66" i="3" s="1"/>
  <c r="C66" i="4" s="1"/>
  <c r="H66" i="3"/>
  <c r="T66" i="3" s="1"/>
  <c r="I66" i="3"/>
  <c r="J66" i="3"/>
  <c r="K66" i="3"/>
  <c r="U66" i="3" s="1"/>
  <c r="L66" i="3"/>
  <c r="N66" i="3"/>
  <c r="O66" i="3"/>
  <c r="A67" i="3"/>
  <c r="A67" i="4" s="1"/>
  <c r="B67" i="3"/>
  <c r="C67" i="3"/>
  <c r="P67" i="3" s="1"/>
  <c r="D67" i="3"/>
  <c r="Q67" i="3" s="1"/>
  <c r="B67" i="4" s="1"/>
  <c r="F67" i="3"/>
  <c r="G67" i="3"/>
  <c r="S67" i="3" s="1"/>
  <c r="C67" i="4" s="1"/>
  <c r="H67" i="3"/>
  <c r="T67" i="3" s="1"/>
  <c r="I67" i="3"/>
  <c r="J67" i="3"/>
  <c r="K67" i="3"/>
  <c r="U67" i="3" s="1"/>
  <c r="L67" i="3"/>
  <c r="N67" i="3"/>
  <c r="O67" i="3"/>
  <c r="A68" i="3"/>
  <c r="A68" i="4" s="1"/>
  <c r="B68" i="3"/>
  <c r="C68" i="3"/>
  <c r="P68" i="3" s="1"/>
  <c r="D68" i="3"/>
  <c r="Q68" i="3" s="1"/>
  <c r="B68" i="4" s="1"/>
  <c r="F68" i="3"/>
  <c r="G68" i="3"/>
  <c r="S68" i="3" s="1"/>
  <c r="C68" i="4" s="1"/>
  <c r="H68" i="3"/>
  <c r="T68" i="3" s="1"/>
  <c r="I68" i="3"/>
  <c r="J68" i="3"/>
  <c r="K68" i="3"/>
  <c r="U68" i="3" s="1"/>
  <c r="L68" i="3"/>
  <c r="N68" i="3"/>
  <c r="O68" i="3"/>
  <c r="A69" i="3"/>
  <c r="A69" i="4" s="1"/>
  <c r="B69" i="3"/>
  <c r="C69" i="3"/>
  <c r="P69" i="3" s="1"/>
  <c r="D69" i="3"/>
  <c r="Q69" i="3" s="1"/>
  <c r="B69" i="4" s="1"/>
  <c r="F69" i="3"/>
  <c r="G69" i="3"/>
  <c r="S69" i="3" s="1"/>
  <c r="C69" i="4" s="1"/>
  <c r="H69" i="3"/>
  <c r="T69" i="3" s="1"/>
  <c r="I69" i="3"/>
  <c r="J69" i="3"/>
  <c r="K69" i="3"/>
  <c r="U69" i="3" s="1"/>
  <c r="L69" i="3"/>
  <c r="N69" i="3"/>
  <c r="O69" i="3"/>
  <c r="A70" i="3"/>
  <c r="A70" i="4" s="1"/>
  <c r="B70" i="3"/>
  <c r="C70" i="3"/>
  <c r="P70" i="3" s="1"/>
  <c r="D70" i="3"/>
  <c r="Q70" i="3" s="1"/>
  <c r="B70" i="4" s="1"/>
  <c r="F70" i="3"/>
  <c r="G70" i="3"/>
  <c r="S70" i="3" s="1"/>
  <c r="C70" i="4" s="1"/>
  <c r="H70" i="3"/>
  <c r="T70" i="3" s="1"/>
  <c r="I70" i="3"/>
  <c r="J70" i="3"/>
  <c r="K70" i="3"/>
  <c r="U70" i="3" s="1"/>
  <c r="L70" i="3"/>
  <c r="N70" i="3"/>
  <c r="O70" i="3"/>
  <c r="A71" i="3"/>
  <c r="A71" i="4" s="1"/>
  <c r="B71" i="3"/>
  <c r="C71" i="3"/>
  <c r="P71" i="3" s="1"/>
  <c r="D71" i="3"/>
  <c r="Q71" i="3" s="1"/>
  <c r="B71" i="4" s="1"/>
  <c r="F71" i="3"/>
  <c r="G71" i="3"/>
  <c r="S71" i="3" s="1"/>
  <c r="C71" i="4" s="1"/>
  <c r="H71" i="3"/>
  <c r="T71" i="3" s="1"/>
  <c r="I71" i="3"/>
  <c r="J71" i="3"/>
  <c r="K71" i="3"/>
  <c r="U71" i="3" s="1"/>
  <c r="L71" i="3"/>
  <c r="N71" i="3"/>
  <c r="O71" i="3"/>
  <c r="A72" i="3"/>
  <c r="A72" i="4" s="1"/>
  <c r="B72" i="3"/>
  <c r="C72" i="3"/>
  <c r="P72" i="3" s="1"/>
  <c r="D72" i="3"/>
  <c r="Q72" i="3" s="1"/>
  <c r="B72" i="4" s="1"/>
  <c r="F72" i="3"/>
  <c r="G72" i="3"/>
  <c r="S72" i="3" s="1"/>
  <c r="C72" i="4" s="1"/>
  <c r="H72" i="3"/>
  <c r="T72" i="3" s="1"/>
  <c r="I72" i="3"/>
  <c r="J72" i="3"/>
  <c r="K72" i="3"/>
  <c r="U72" i="3" s="1"/>
  <c r="L72" i="3"/>
  <c r="N72" i="3"/>
  <c r="O72" i="3"/>
  <c r="A73" i="3"/>
  <c r="A73" i="4" s="1"/>
  <c r="B73" i="3"/>
  <c r="C73" i="3"/>
  <c r="P73" i="3" s="1"/>
  <c r="D73" i="3"/>
  <c r="Q73" i="3" s="1"/>
  <c r="B73" i="4" s="1"/>
  <c r="F73" i="3"/>
  <c r="G73" i="3"/>
  <c r="S73" i="3" s="1"/>
  <c r="C73" i="4" s="1"/>
  <c r="H73" i="3"/>
  <c r="T73" i="3" s="1"/>
  <c r="I73" i="3"/>
  <c r="J73" i="3"/>
  <c r="K73" i="3"/>
  <c r="U73" i="3" s="1"/>
  <c r="L73" i="3"/>
  <c r="N73" i="3"/>
  <c r="O73" i="3"/>
  <c r="A74" i="3"/>
  <c r="A74" i="4" s="1"/>
  <c r="B74" i="3"/>
  <c r="C74" i="3"/>
  <c r="P74" i="3" s="1"/>
  <c r="D74" i="3"/>
  <c r="Q74" i="3" s="1"/>
  <c r="B74" i="4" s="1"/>
  <c r="F74" i="3"/>
  <c r="G74" i="3"/>
  <c r="S74" i="3" s="1"/>
  <c r="C74" i="4" s="1"/>
  <c r="H74" i="3"/>
  <c r="T74" i="3" s="1"/>
  <c r="I74" i="3"/>
  <c r="J74" i="3"/>
  <c r="K74" i="3"/>
  <c r="U74" i="3" s="1"/>
  <c r="L74" i="3"/>
  <c r="N74" i="3"/>
  <c r="O74" i="3"/>
  <c r="A75" i="3"/>
  <c r="A75" i="4" s="1"/>
  <c r="B75" i="3"/>
  <c r="C75" i="3"/>
  <c r="P75" i="3" s="1"/>
  <c r="D75" i="3"/>
  <c r="Q75" i="3" s="1"/>
  <c r="B75" i="4" s="1"/>
  <c r="F75" i="3"/>
  <c r="G75" i="3"/>
  <c r="S75" i="3" s="1"/>
  <c r="C75" i="4" s="1"/>
  <c r="H75" i="3"/>
  <c r="T75" i="3" s="1"/>
  <c r="I75" i="3"/>
  <c r="J75" i="3"/>
  <c r="K75" i="3"/>
  <c r="U75" i="3" s="1"/>
  <c r="L75" i="3"/>
  <c r="N75" i="3"/>
  <c r="O75" i="3"/>
  <c r="A76" i="3"/>
  <c r="A76" i="4" s="1"/>
  <c r="B76" i="3"/>
  <c r="C76" i="3"/>
  <c r="P76" i="3" s="1"/>
  <c r="D76" i="3"/>
  <c r="Q76" i="3" s="1"/>
  <c r="B76" i="4" s="1"/>
  <c r="F76" i="3"/>
  <c r="G76" i="3"/>
  <c r="S76" i="3" s="1"/>
  <c r="C76" i="4" s="1"/>
  <c r="H76" i="3"/>
  <c r="T76" i="3" s="1"/>
  <c r="I76" i="3"/>
  <c r="J76" i="3"/>
  <c r="K76" i="3"/>
  <c r="U76" i="3" s="1"/>
  <c r="L76" i="3"/>
  <c r="N76" i="3"/>
  <c r="O76" i="3"/>
  <c r="A77" i="3"/>
  <c r="A77" i="4" s="1"/>
  <c r="B77" i="3"/>
  <c r="C77" i="3"/>
  <c r="P77" i="3" s="1"/>
  <c r="D77" i="3"/>
  <c r="Q77" i="3" s="1"/>
  <c r="B77" i="4" s="1"/>
  <c r="F77" i="3"/>
  <c r="G77" i="3"/>
  <c r="S77" i="3" s="1"/>
  <c r="C77" i="4" s="1"/>
  <c r="H77" i="3"/>
  <c r="T77" i="3" s="1"/>
  <c r="I77" i="3"/>
  <c r="J77" i="3"/>
  <c r="K77" i="3"/>
  <c r="U77" i="3" s="1"/>
  <c r="L77" i="3"/>
  <c r="N77" i="3"/>
  <c r="O77" i="3"/>
  <c r="A78" i="3"/>
  <c r="A78" i="4" s="1"/>
  <c r="B78" i="3"/>
  <c r="C78" i="3"/>
  <c r="P78" i="3" s="1"/>
  <c r="D78" i="3"/>
  <c r="Q78" i="3" s="1"/>
  <c r="B78" i="4" s="1"/>
  <c r="F78" i="3"/>
  <c r="G78" i="3"/>
  <c r="S78" i="3" s="1"/>
  <c r="C78" i="4" s="1"/>
  <c r="H78" i="3"/>
  <c r="T78" i="3" s="1"/>
  <c r="I78" i="3"/>
  <c r="J78" i="3"/>
  <c r="K78" i="3"/>
  <c r="U78" i="3" s="1"/>
  <c r="L78" i="3"/>
  <c r="N78" i="3"/>
  <c r="O78" i="3"/>
  <c r="A79" i="3"/>
  <c r="A79" i="4" s="1"/>
  <c r="B79" i="3"/>
  <c r="C79" i="3"/>
  <c r="P79" i="3" s="1"/>
  <c r="D79" i="3"/>
  <c r="Q79" i="3" s="1"/>
  <c r="B79" i="4" s="1"/>
  <c r="F79" i="3"/>
  <c r="G79" i="3"/>
  <c r="S79" i="3" s="1"/>
  <c r="C79" i="4" s="1"/>
  <c r="H79" i="3"/>
  <c r="T79" i="3" s="1"/>
  <c r="I79" i="3"/>
  <c r="J79" i="3"/>
  <c r="K79" i="3"/>
  <c r="U79" i="3" s="1"/>
  <c r="L79" i="3"/>
  <c r="N79" i="3"/>
  <c r="O79" i="3"/>
  <c r="A80" i="3"/>
  <c r="A80" i="4" s="1"/>
  <c r="B80" i="3"/>
  <c r="C80" i="3"/>
  <c r="P80" i="3" s="1"/>
  <c r="D80" i="3"/>
  <c r="Q80" i="3" s="1"/>
  <c r="B80" i="4" s="1"/>
  <c r="F80" i="3"/>
  <c r="G80" i="3"/>
  <c r="S80" i="3" s="1"/>
  <c r="C80" i="4" s="1"/>
  <c r="H80" i="3"/>
  <c r="T80" i="3" s="1"/>
  <c r="I80" i="3"/>
  <c r="J80" i="3"/>
  <c r="K80" i="3"/>
  <c r="U80" i="3" s="1"/>
  <c r="L80" i="3"/>
  <c r="N80" i="3"/>
  <c r="O80" i="3"/>
  <c r="A81" i="3"/>
  <c r="A81" i="4" s="1"/>
  <c r="B81" i="3"/>
  <c r="C81" i="3"/>
  <c r="P81" i="3" s="1"/>
  <c r="D81" i="3"/>
  <c r="Q81" i="3" s="1"/>
  <c r="B81" i="4" s="1"/>
  <c r="F81" i="3"/>
  <c r="G81" i="3"/>
  <c r="S81" i="3" s="1"/>
  <c r="C81" i="4" s="1"/>
  <c r="H81" i="3"/>
  <c r="T81" i="3" s="1"/>
  <c r="I81" i="3"/>
  <c r="J81" i="3"/>
  <c r="K81" i="3"/>
  <c r="U81" i="3" s="1"/>
  <c r="L81" i="3"/>
  <c r="N81" i="3"/>
  <c r="O81" i="3"/>
  <c r="A82" i="3"/>
  <c r="A82" i="4" s="1"/>
  <c r="B82" i="3"/>
  <c r="C82" i="3"/>
  <c r="P82" i="3" s="1"/>
  <c r="D82" i="3"/>
  <c r="Q82" i="3" s="1"/>
  <c r="B82" i="4" s="1"/>
  <c r="F82" i="3"/>
  <c r="G82" i="3"/>
  <c r="S82" i="3" s="1"/>
  <c r="C82" i="4" s="1"/>
  <c r="H82" i="3"/>
  <c r="T82" i="3" s="1"/>
  <c r="I82" i="3"/>
  <c r="J82" i="3"/>
  <c r="K82" i="3"/>
  <c r="U82" i="3" s="1"/>
  <c r="L82" i="3"/>
  <c r="N82" i="3"/>
  <c r="O82" i="3"/>
  <c r="A83" i="3"/>
  <c r="A83" i="4" s="1"/>
  <c r="B83" i="3"/>
  <c r="C83" i="3"/>
  <c r="P83" i="3" s="1"/>
  <c r="D83" i="3"/>
  <c r="Q83" i="3" s="1"/>
  <c r="B83" i="4" s="1"/>
  <c r="F83" i="3"/>
  <c r="G83" i="3"/>
  <c r="S83" i="3" s="1"/>
  <c r="C83" i="4" s="1"/>
  <c r="H83" i="3"/>
  <c r="T83" i="3" s="1"/>
  <c r="I83" i="3"/>
  <c r="J83" i="3"/>
  <c r="K83" i="3"/>
  <c r="U83" i="3" s="1"/>
  <c r="L83" i="3"/>
  <c r="N83" i="3"/>
  <c r="O83" i="3"/>
  <c r="A84" i="3"/>
  <c r="A84" i="4" s="1"/>
  <c r="B84" i="3"/>
  <c r="C84" i="3"/>
  <c r="P84" i="3" s="1"/>
  <c r="D84" i="3"/>
  <c r="Q84" i="3" s="1"/>
  <c r="B84" i="4" s="1"/>
  <c r="F84" i="3"/>
  <c r="G84" i="3"/>
  <c r="S84" i="3" s="1"/>
  <c r="C84" i="4" s="1"/>
  <c r="H84" i="3"/>
  <c r="T84" i="3" s="1"/>
  <c r="I84" i="3"/>
  <c r="J84" i="3"/>
  <c r="K84" i="3"/>
  <c r="U84" i="3" s="1"/>
  <c r="L84" i="3"/>
  <c r="N84" i="3"/>
  <c r="O84" i="3"/>
  <c r="A85" i="3"/>
  <c r="A85" i="4" s="1"/>
  <c r="B85" i="3"/>
  <c r="C85" i="3"/>
  <c r="P85" i="3" s="1"/>
  <c r="D85" i="3"/>
  <c r="Q85" i="3" s="1"/>
  <c r="B85" i="4" s="1"/>
  <c r="F85" i="3"/>
  <c r="G85" i="3"/>
  <c r="S85" i="3" s="1"/>
  <c r="C85" i="4" s="1"/>
  <c r="H85" i="3"/>
  <c r="T85" i="3" s="1"/>
  <c r="I85" i="3"/>
  <c r="J85" i="3"/>
  <c r="K85" i="3"/>
  <c r="U85" i="3" s="1"/>
  <c r="L85" i="3"/>
  <c r="N85" i="3"/>
  <c r="O85" i="3"/>
  <c r="A86" i="3"/>
  <c r="A86" i="4" s="1"/>
  <c r="B86" i="3"/>
  <c r="C86" i="3"/>
  <c r="P86" i="3" s="1"/>
  <c r="D86" i="3"/>
  <c r="Q86" i="3" s="1"/>
  <c r="B86" i="4" s="1"/>
  <c r="F86" i="3"/>
  <c r="G86" i="3"/>
  <c r="S86" i="3" s="1"/>
  <c r="C86" i="4" s="1"/>
  <c r="H86" i="3"/>
  <c r="T86" i="3" s="1"/>
  <c r="I86" i="3"/>
  <c r="J86" i="3"/>
  <c r="K86" i="3"/>
  <c r="U86" i="3" s="1"/>
  <c r="L86" i="3"/>
  <c r="N86" i="3"/>
  <c r="O86" i="3"/>
  <c r="A87" i="3"/>
  <c r="A87" i="4" s="1"/>
  <c r="B87" i="3"/>
  <c r="C87" i="3"/>
  <c r="P87" i="3" s="1"/>
  <c r="D87" i="3"/>
  <c r="Q87" i="3" s="1"/>
  <c r="B87" i="4" s="1"/>
  <c r="F87" i="3"/>
  <c r="G87" i="3"/>
  <c r="S87" i="3" s="1"/>
  <c r="C87" i="4" s="1"/>
  <c r="H87" i="3"/>
  <c r="T87" i="3" s="1"/>
  <c r="I87" i="3"/>
  <c r="J87" i="3"/>
  <c r="K87" i="3"/>
  <c r="U87" i="3" s="1"/>
  <c r="L87" i="3"/>
  <c r="N87" i="3"/>
  <c r="O87" i="3"/>
  <c r="A88" i="3"/>
  <c r="A88" i="4" s="1"/>
  <c r="B88" i="3"/>
  <c r="C88" i="3"/>
  <c r="P88" i="3" s="1"/>
  <c r="D88" i="3"/>
  <c r="Q88" i="3" s="1"/>
  <c r="B88" i="4" s="1"/>
  <c r="F88" i="3"/>
  <c r="G88" i="3"/>
  <c r="S88" i="3" s="1"/>
  <c r="C88" i="4" s="1"/>
  <c r="H88" i="3"/>
  <c r="T88" i="3" s="1"/>
  <c r="I88" i="3"/>
  <c r="J88" i="3"/>
  <c r="K88" i="3"/>
  <c r="U88" i="3" s="1"/>
  <c r="L88" i="3"/>
  <c r="N88" i="3"/>
  <c r="O88" i="3"/>
  <c r="A89" i="3"/>
  <c r="A89" i="4" s="1"/>
  <c r="B89" i="3"/>
  <c r="C89" i="3"/>
  <c r="P89" i="3" s="1"/>
  <c r="D89" i="3"/>
  <c r="Q89" i="3" s="1"/>
  <c r="B89" i="4" s="1"/>
  <c r="F89" i="3"/>
  <c r="G89" i="3"/>
  <c r="S89" i="3" s="1"/>
  <c r="C89" i="4" s="1"/>
  <c r="H89" i="3"/>
  <c r="T89" i="3" s="1"/>
  <c r="I89" i="3"/>
  <c r="J89" i="3"/>
  <c r="K89" i="3"/>
  <c r="U89" i="3" s="1"/>
  <c r="L89" i="3"/>
  <c r="N89" i="3"/>
  <c r="O89" i="3"/>
  <c r="A90" i="3"/>
  <c r="A90" i="4" s="1"/>
  <c r="B90" i="3"/>
  <c r="C90" i="3"/>
  <c r="P90" i="3" s="1"/>
  <c r="D90" i="3"/>
  <c r="Q90" i="3" s="1"/>
  <c r="B90" i="4" s="1"/>
  <c r="F90" i="3"/>
  <c r="G90" i="3"/>
  <c r="S90" i="3" s="1"/>
  <c r="C90" i="4" s="1"/>
  <c r="H90" i="3"/>
  <c r="T90" i="3" s="1"/>
  <c r="I90" i="3"/>
  <c r="J90" i="3"/>
  <c r="K90" i="3"/>
  <c r="U90" i="3" s="1"/>
  <c r="L90" i="3"/>
  <c r="N90" i="3"/>
  <c r="O90" i="3"/>
  <c r="A91" i="3"/>
  <c r="A91" i="4" s="1"/>
  <c r="B91" i="3"/>
  <c r="C91" i="3"/>
  <c r="P91" i="3" s="1"/>
  <c r="D91" i="3"/>
  <c r="Q91" i="3" s="1"/>
  <c r="B91" i="4" s="1"/>
  <c r="F91" i="3"/>
  <c r="G91" i="3"/>
  <c r="S91" i="3" s="1"/>
  <c r="C91" i="4" s="1"/>
  <c r="H91" i="3"/>
  <c r="T91" i="3" s="1"/>
  <c r="I91" i="3"/>
  <c r="J91" i="3"/>
  <c r="K91" i="3"/>
  <c r="U91" i="3" s="1"/>
  <c r="L91" i="3"/>
  <c r="N91" i="3"/>
  <c r="O91" i="3"/>
  <c r="A92" i="3"/>
  <c r="A92" i="4" s="1"/>
  <c r="B92" i="3"/>
  <c r="C92" i="3"/>
  <c r="P92" i="3" s="1"/>
  <c r="D92" i="3"/>
  <c r="Q92" i="3" s="1"/>
  <c r="B92" i="4" s="1"/>
  <c r="F92" i="3"/>
  <c r="G92" i="3"/>
  <c r="S92" i="3" s="1"/>
  <c r="C92" i="4" s="1"/>
  <c r="H92" i="3"/>
  <c r="T92" i="3" s="1"/>
  <c r="I92" i="3"/>
  <c r="J92" i="3"/>
  <c r="K92" i="3"/>
  <c r="U92" i="3" s="1"/>
  <c r="L92" i="3"/>
  <c r="N92" i="3"/>
  <c r="O92" i="3"/>
  <c r="A93" i="3"/>
  <c r="A93" i="4" s="1"/>
  <c r="B93" i="3"/>
  <c r="C93" i="3"/>
  <c r="P93" i="3" s="1"/>
  <c r="D93" i="3"/>
  <c r="Q93" i="3" s="1"/>
  <c r="B93" i="4" s="1"/>
  <c r="F93" i="3"/>
  <c r="G93" i="3"/>
  <c r="S93" i="3" s="1"/>
  <c r="C93" i="4" s="1"/>
  <c r="H93" i="3"/>
  <c r="T93" i="3" s="1"/>
  <c r="I93" i="3"/>
  <c r="J93" i="3"/>
  <c r="K93" i="3"/>
  <c r="U93" i="3" s="1"/>
  <c r="L93" i="3"/>
  <c r="N93" i="3"/>
  <c r="O93" i="3"/>
  <c r="A94" i="3"/>
  <c r="A94" i="4" s="1"/>
  <c r="B94" i="3"/>
  <c r="C94" i="3"/>
  <c r="P94" i="3" s="1"/>
  <c r="D94" i="3"/>
  <c r="Q94" i="3" s="1"/>
  <c r="B94" i="4" s="1"/>
  <c r="F94" i="3"/>
  <c r="G94" i="3"/>
  <c r="S94" i="3" s="1"/>
  <c r="C94" i="4" s="1"/>
  <c r="H94" i="3"/>
  <c r="T94" i="3" s="1"/>
  <c r="I94" i="3"/>
  <c r="J94" i="3"/>
  <c r="K94" i="3"/>
  <c r="U94" i="3" s="1"/>
  <c r="L94" i="3"/>
  <c r="N94" i="3"/>
  <c r="O94" i="3"/>
  <c r="A95" i="3"/>
  <c r="A95" i="4" s="1"/>
  <c r="B95" i="3"/>
  <c r="C95" i="3"/>
  <c r="P95" i="3" s="1"/>
  <c r="D95" i="3"/>
  <c r="Q95" i="3" s="1"/>
  <c r="B95" i="4" s="1"/>
  <c r="F95" i="3"/>
  <c r="G95" i="3"/>
  <c r="S95" i="3" s="1"/>
  <c r="C95" i="4" s="1"/>
  <c r="H95" i="3"/>
  <c r="T95" i="3" s="1"/>
  <c r="I95" i="3"/>
  <c r="J95" i="3"/>
  <c r="K95" i="3"/>
  <c r="U95" i="3" s="1"/>
  <c r="L95" i="3"/>
  <c r="N95" i="3"/>
  <c r="O95" i="3"/>
  <c r="A96" i="3"/>
  <c r="A96" i="4" s="1"/>
  <c r="B96" i="3"/>
  <c r="C96" i="3"/>
  <c r="P96" i="3" s="1"/>
  <c r="D96" i="3"/>
  <c r="Q96" i="3" s="1"/>
  <c r="B96" i="4" s="1"/>
  <c r="F96" i="3"/>
  <c r="G96" i="3"/>
  <c r="S96" i="3" s="1"/>
  <c r="C96" i="4" s="1"/>
  <c r="H96" i="3"/>
  <c r="T96" i="3" s="1"/>
  <c r="I96" i="3"/>
  <c r="J96" i="3"/>
  <c r="K96" i="3"/>
  <c r="U96" i="3" s="1"/>
  <c r="L96" i="3"/>
  <c r="N96" i="3"/>
  <c r="O96" i="3"/>
  <c r="A97" i="3"/>
  <c r="A97" i="4" s="1"/>
  <c r="B97" i="3"/>
  <c r="C97" i="3"/>
  <c r="P97" i="3" s="1"/>
  <c r="D97" i="3"/>
  <c r="Q97" i="3" s="1"/>
  <c r="B97" i="4" s="1"/>
  <c r="F97" i="3"/>
  <c r="G97" i="3"/>
  <c r="S97" i="3" s="1"/>
  <c r="C97" i="4" s="1"/>
  <c r="H97" i="3"/>
  <c r="T97" i="3" s="1"/>
  <c r="I97" i="3"/>
  <c r="J97" i="3"/>
  <c r="K97" i="3"/>
  <c r="U97" i="3" s="1"/>
  <c r="L97" i="3"/>
  <c r="N97" i="3"/>
  <c r="O97" i="3"/>
  <c r="A98" i="3"/>
  <c r="A98" i="4" s="1"/>
  <c r="B98" i="3"/>
  <c r="C98" i="3"/>
  <c r="P98" i="3" s="1"/>
  <c r="D98" i="3"/>
  <c r="Q98" i="3" s="1"/>
  <c r="B98" i="4" s="1"/>
  <c r="F98" i="3"/>
  <c r="G98" i="3"/>
  <c r="S98" i="3" s="1"/>
  <c r="C98" i="4" s="1"/>
  <c r="H98" i="3"/>
  <c r="T98" i="3" s="1"/>
  <c r="I98" i="3"/>
  <c r="J98" i="3"/>
  <c r="K98" i="3"/>
  <c r="U98" i="3" s="1"/>
  <c r="L98" i="3"/>
  <c r="N98" i="3"/>
  <c r="O98" i="3"/>
  <c r="A99" i="3"/>
  <c r="A99" i="4" s="1"/>
  <c r="B99" i="3"/>
  <c r="C99" i="3"/>
  <c r="P99" i="3" s="1"/>
  <c r="D99" i="3"/>
  <c r="Q99" i="3" s="1"/>
  <c r="B99" i="4" s="1"/>
  <c r="F99" i="3"/>
  <c r="G99" i="3"/>
  <c r="S99" i="3" s="1"/>
  <c r="C99" i="4" s="1"/>
  <c r="H99" i="3"/>
  <c r="T99" i="3" s="1"/>
  <c r="I99" i="3"/>
  <c r="J99" i="3"/>
  <c r="K99" i="3"/>
  <c r="U99" i="3" s="1"/>
  <c r="L99" i="3"/>
  <c r="N99" i="3"/>
  <c r="O99" i="3"/>
  <c r="A100" i="3"/>
  <c r="A100" i="4" s="1"/>
  <c r="B100" i="3"/>
  <c r="C100" i="3"/>
  <c r="P100" i="3" s="1"/>
  <c r="D100" i="3"/>
  <c r="Q100" i="3" s="1"/>
  <c r="B100" i="4" s="1"/>
  <c r="F100" i="3"/>
  <c r="G100" i="3"/>
  <c r="S100" i="3" s="1"/>
  <c r="C100" i="4" s="1"/>
  <c r="H100" i="3"/>
  <c r="T100" i="3" s="1"/>
  <c r="I100" i="3"/>
  <c r="J100" i="3"/>
  <c r="K100" i="3"/>
  <c r="U100" i="3" s="1"/>
  <c r="L100" i="3"/>
  <c r="N100" i="3"/>
  <c r="O100" i="3"/>
  <c r="A101" i="3"/>
  <c r="A101" i="4" s="1"/>
  <c r="B101" i="3"/>
  <c r="C101" i="3"/>
  <c r="P101" i="3" s="1"/>
  <c r="D101" i="3"/>
  <c r="Q101" i="3" s="1"/>
  <c r="B101" i="4" s="1"/>
  <c r="F101" i="3"/>
  <c r="G101" i="3"/>
  <c r="S101" i="3" s="1"/>
  <c r="C101" i="4" s="1"/>
  <c r="H101" i="3"/>
  <c r="T101" i="3" s="1"/>
  <c r="I101" i="3"/>
  <c r="J101" i="3"/>
  <c r="K101" i="3"/>
  <c r="U101" i="3" s="1"/>
  <c r="L101" i="3"/>
  <c r="N101" i="3"/>
  <c r="O101" i="3"/>
  <c r="A102" i="3"/>
  <c r="A102" i="4" s="1"/>
  <c r="B102" i="3"/>
  <c r="C102" i="3"/>
  <c r="P102" i="3" s="1"/>
  <c r="D102" i="3"/>
  <c r="Q102" i="3" s="1"/>
  <c r="B102" i="4" s="1"/>
  <c r="F102" i="3"/>
  <c r="G102" i="3"/>
  <c r="S102" i="3" s="1"/>
  <c r="C102" i="4" s="1"/>
  <c r="H102" i="3"/>
  <c r="T102" i="3" s="1"/>
  <c r="I102" i="3"/>
  <c r="J102" i="3"/>
  <c r="K102" i="3"/>
  <c r="U102" i="3" s="1"/>
  <c r="L102" i="3"/>
  <c r="N102" i="3"/>
  <c r="O102" i="3"/>
  <c r="A103" i="3"/>
  <c r="A103" i="4" s="1"/>
  <c r="B103" i="3"/>
  <c r="C103" i="3"/>
  <c r="P103" i="3" s="1"/>
  <c r="D103" i="3"/>
  <c r="Q103" i="3" s="1"/>
  <c r="B103" i="4" s="1"/>
  <c r="F103" i="3"/>
  <c r="G103" i="3"/>
  <c r="S103" i="3" s="1"/>
  <c r="C103" i="4" s="1"/>
  <c r="H103" i="3"/>
  <c r="T103" i="3" s="1"/>
  <c r="I103" i="3"/>
  <c r="J103" i="3"/>
  <c r="K103" i="3"/>
  <c r="U103" i="3" s="1"/>
  <c r="L103" i="3"/>
  <c r="N103" i="3"/>
  <c r="O103" i="3"/>
  <c r="A104" i="3"/>
  <c r="A104" i="4" s="1"/>
  <c r="B104" i="3"/>
  <c r="C104" i="3"/>
  <c r="P104" i="3" s="1"/>
  <c r="D104" i="3"/>
  <c r="Q104" i="3" s="1"/>
  <c r="B104" i="4" s="1"/>
  <c r="F104" i="3"/>
  <c r="G104" i="3"/>
  <c r="S104" i="3" s="1"/>
  <c r="C104" i="4" s="1"/>
  <c r="H104" i="3"/>
  <c r="T104" i="3" s="1"/>
  <c r="I104" i="3"/>
  <c r="J104" i="3"/>
  <c r="K104" i="3"/>
  <c r="U104" i="3" s="1"/>
  <c r="L104" i="3"/>
  <c r="N104" i="3"/>
  <c r="O104" i="3"/>
  <c r="A105" i="3"/>
  <c r="A105" i="4" s="1"/>
  <c r="B105" i="3"/>
  <c r="C105" i="3"/>
  <c r="P105" i="3" s="1"/>
  <c r="D105" i="3"/>
  <c r="Q105" i="3" s="1"/>
  <c r="B105" i="4" s="1"/>
  <c r="F105" i="3"/>
  <c r="G105" i="3"/>
  <c r="S105" i="3" s="1"/>
  <c r="C105" i="4" s="1"/>
  <c r="H105" i="3"/>
  <c r="T105" i="3" s="1"/>
  <c r="I105" i="3"/>
  <c r="J105" i="3"/>
  <c r="K105" i="3"/>
  <c r="U105" i="3" s="1"/>
  <c r="L105" i="3"/>
  <c r="N105" i="3"/>
  <c r="O105" i="3"/>
  <c r="A106" i="3"/>
  <c r="A106" i="4" s="1"/>
  <c r="B106" i="3"/>
  <c r="C106" i="3"/>
  <c r="P106" i="3" s="1"/>
  <c r="D106" i="3"/>
  <c r="Q106" i="3" s="1"/>
  <c r="B106" i="4" s="1"/>
  <c r="F106" i="3"/>
  <c r="G106" i="3"/>
  <c r="S106" i="3" s="1"/>
  <c r="C106" i="4" s="1"/>
  <c r="H106" i="3"/>
  <c r="T106" i="3" s="1"/>
  <c r="I106" i="3"/>
  <c r="J106" i="3"/>
  <c r="K106" i="3"/>
  <c r="U106" i="3" s="1"/>
  <c r="L106" i="3"/>
  <c r="N106" i="3"/>
  <c r="O106" i="3"/>
  <c r="A107" i="3"/>
  <c r="A107" i="4" s="1"/>
  <c r="B107" i="3"/>
  <c r="C107" i="3"/>
  <c r="P107" i="3" s="1"/>
  <c r="D107" i="3"/>
  <c r="Q107" i="3" s="1"/>
  <c r="B107" i="4" s="1"/>
  <c r="F107" i="3"/>
  <c r="G107" i="3"/>
  <c r="S107" i="3" s="1"/>
  <c r="C107" i="4" s="1"/>
  <c r="H107" i="3"/>
  <c r="T107" i="3" s="1"/>
  <c r="I107" i="3"/>
  <c r="J107" i="3"/>
  <c r="K107" i="3"/>
  <c r="U107" i="3" s="1"/>
  <c r="L107" i="3"/>
  <c r="N107" i="3"/>
  <c r="O107" i="3"/>
  <c r="A108" i="3"/>
  <c r="A108" i="4" s="1"/>
  <c r="B108" i="3"/>
  <c r="C108" i="3"/>
  <c r="P108" i="3" s="1"/>
  <c r="D108" i="3"/>
  <c r="Q108" i="3" s="1"/>
  <c r="B108" i="4" s="1"/>
  <c r="F108" i="3"/>
  <c r="G108" i="3"/>
  <c r="S108" i="3" s="1"/>
  <c r="C108" i="4" s="1"/>
  <c r="H108" i="3"/>
  <c r="T108" i="3" s="1"/>
  <c r="I108" i="3"/>
  <c r="J108" i="3"/>
  <c r="K108" i="3"/>
  <c r="U108" i="3" s="1"/>
  <c r="L108" i="3"/>
  <c r="N108" i="3"/>
  <c r="O108" i="3"/>
  <c r="A109" i="3"/>
  <c r="A109" i="4" s="1"/>
  <c r="B109" i="3"/>
  <c r="C109" i="3"/>
  <c r="P109" i="3" s="1"/>
  <c r="D109" i="3"/>
  <c r="Q109" i="3" s="1"/>
  <c r="B109" i="4" s="1"/>
  <c r="F109" i="3"/>
  <c r="G109" i="3"/>
  <c r="S109" i="3" s="1"/>
  <c r="C109" i="4" s="1"/>
  <c r="H109" i="3"/>
  <c r="T109" i="3" s="1"/>
  <c r="I109" i="3"/>
  <c r="J109" i="3"/>
  <c r="K109" i="3"/>
  <c r="U109" i="3" s="1"/>
  <c r="L109" i="3"/>
  <c r="N109" i="3"/>
  <c r="O109" i="3"/>
  <c r="A110" i="3"/>
  <c r="A110" i="4" s="1"/>
  <c r="B110" i="3"/>
  <c r="C110" i="3"/>
  <c r="P110" i="3" s="1"/>
  <c r="D110" i="3"/>
  <c r="Q110" i="3" s="1"/>
  <c r="B110" i="4" s="1"/>
  <c r="F110" i="3"/>
  <c r="G110" i="3"/>
  <c r="S110" i="3" s="1"/>
  <c r="C110" i="4" s="1"/>
  <c r="H110" i="3"/>
  <c r="T110" i="3" s="1"/>
  <c r="I110" i="3"/>
  <c r="J110" i="3"/>
  <c r="K110" i="3"/>
  <c r="U110" i="3" s="1"/>
  <c r="L110" i="3"/>
  <c r="N110" i="3"/>
  <c r="O110" i="3"/>
  <c r="A111" i="3"/>
  <c r="A111" i="4" s="1"/>
  <c r="B111" i="3"/>
  <c r="C111" i="3"/>
  <c r="P111" i="3" s="1"/>
  <c r="D111" i="3"/>
  <c r="Q111" i="3" s="1"/>
  <c r="B111" i="4" s="1"/>
  <c r="F111" i="3"/>
  <c r="G111" i="3"/>
  <c r="S111" i="3" s="1"/>
  <c r="C111" i="4" s="1"/>
  <c r="H111" i="3"/>
  <c r="T111" i="3" s="1"/>
  <c r="I111" i="3"/>
  <c r="J111" i="3"/>
  <c r="K111" i="3"/>
  <c r="U111" i="3" s="1"/>
  <c r="L111" i="3"/>
  <c r="N111" i="3"/>
  <c r="O111" i="3"/>
  <c r="A112" i="3"/>
  <c r="A112" i="4" s="1"/>
  <c r="B112" i="3"/>
  <c r="C112" i="3"/>
  <c r="P112" i="3" s="1"/>
  <c r="D112" i="3"/>
  <c r="Q112" i="3" s="1"/>
  <c r="B112" i="4" s="1"/>
  <c r="F112" i="3"/>
  <c r="G112" i="3"/>
  <c r="S112" i="3" s="1"/>
  <c r="C112" i="4" s="1"/>
  <c r="H112" i="3"/>
  <c r="T112" i="3" s="1"/>
  <c r="I112" i="3"/>
  <c r="J112" i="3"/>
  <c r="K112" i="3"/>
  <c r="U112" i="3" s="1"/>
  <c r="L112" i="3"/>
  <c r="N112" i="3"/>
  <c r="O112" i="3"/>
  <c r="A113" i="3"/>
  <c r="A113" i="4" s="1"/>
  <c r="B113" i="3"/>
  <c r="C113" i="3"/>
  <c r="P113" i="3" s="1"/>
  <c r="D113" i="3"/>
  <c r="Q113" i="3" s="1"/>
  <c r="B113" i="4" s="1"/>
  <c r="F113" i="3"/>
  <c r="G113" i="3"/>
  <c r="S113" i="3" s="1"/>
  <c r="C113" i="4" s="1"/>
  <c r="H113" i="3"/>
  <c r="T113" i="3" s="1"/>
  <c r="I113" i="3"/>
  <c r="J113" i="3"/>
  <c r="K113" i="3"/>
  <c r="U113" i="3" s="1"/>
  <c r="L113" i="3"/>
  <c r="N113" i="3"/>
  <c r="O113" i="3"/>
  <c r="A114" i="3"/>
  <c r="A114" i="4" s="1"/>
  <c r="B114" i="3"/>
  <c r="C114" i="3"/>
  <c r="P114" i="3" s="1"/>
  <c r="D114" i="3"/>
  <c r="Q114" i="3" s="1"/>
  <c r="B114" i="4" s="1"/>
  <c r="F114" i="3"/>
  <c r="G114" i="3"/>
  <c r="S114" i="3" s="1"/>
  <c r="C114" i="4" s="1"/>
  <c r="H114" i="3"/>
  <c r="T114" i="3" s="1"/>
  <c r="I114" i="3"/>
  <c r="J114" i="3"/>
  <c r="K114" i="3"/>
  <c r="U114" i="3" s="1"/>
  <c r="L114" i="3"/>
  <c r="N114" i="3"/>
  <c r="O114" i="3"/>
  <c r="A115" i="3"/>
  <c r="A115" i="4" s="1"/>
  <c r="B115" i="3"/>
  <c r="C115" i="3"/>
  <c r="P115" i="3" s="1"/>
  <c r="D115" i="3"/>
  <c r="Q115" i="3" s="1"/>
  <c r="B115" i="4" s="1"/>
  <c r="F115" i="3"/>
  <c r="G115" i="3"/>
  <c r="S115" i="3" s="1"/>
  <c r="C115" i="4" s="1"/>
  <c r="H115" i="3"/>
  <c r="T115" i="3" s="1"/>
  <c r="I115" i="3"/>
  <c r="J115" i="3"/>
  <c r="K115" i="3"/>
  <c r="U115" i="3" s="1"/>
  <c r="L115" i="3"/>
  <c r="N115" i="3"/>
  <c r="O115" i="3"/>
  <c r="A116" i="3"/>
  <c r="A116" i="4" s="1"/>
  <c r="B116" i="3"/>
  <c r="C116" i="3"/>
  <c r="P116" i="3" s="1"/>
  <c r="D116" i="3"/>
  <c r="Q116" i="3" s="1"/>
  <c r="B116" i="4" s="1"/>
  <c r="F116" i="3"/>
  <c r="G116" i="3"/>
  <c r="S116" i="3" s="1"/>
  <c r="C116" i="4" s="1"/>
  <c r="H116" i="3"/>
  <c r="T116" i="3" s="1"/>
  <c r="I116" i="3"/>
  <c r="J116" i="3"/>
  <c r="K116" i="3"/>
  <c r="U116" i="3" s="1"/>
  <c r="L116" i="3"/>
  <c r="N116" i="3"/>
  <c r="O116" i="3"/>
  <c r="A117" i="3"/>
  <c r="A117" i="4" s="1"/>
  <c r="B117" i="3"/>
  <c r="C117" i="3"/>
  <c r="P117" i="3" s="1"/>
  <c r="D117" i="3"/>
  <c r="Q117" i="3" s="1"/>
  <c r="B117" i="4" s="1"/>
  <c r="F117" i="3"/>
  <c r="G117" i="3"/>
  <c r="S117" i="3" s="1"/>
  <c r="C117" i="4" s="1"/>
  <c r="H117" i="3"/>
  <c r="T117" i="3" s="1"/>
  <c r="I117" i="3"/>
  <c r="J117" i="3"/>
  <c r="K117" i="3"/>
  <c r="U117" i="3" s="1"/>
  <c r="L117" i="3"/>
  <c r="N117" i="3"/>
  <c r="O117" i="3"/>
  <c r="A118" i="3"/>
  <c r="A118" i="4" s="1"/>
  <c r="B118" i="3"/>
  <c r="C118" i="3"/>
  <c r="P118" i="3" s="1"/>
  <c r="D118" i="3"/>
  <c r="Q118" i="3" s="1"/>
  <c r="B118" i="4" s="1"/>
  <c r="F118" i="3"/>
  <c r="G118" i="3"/>
  <c r="S118" i="3" s="1"/>
  <c r="C118" i="4" s="1"/>
  <c r="H118" i="3"/>
  <c r="T118" i="3" s="1"/>
  <c r="I118" i="3"/>
  <c r="J118" i="3"/>
  <c r="K118" i="3"/>
  <c r="U118" i="3" s="1"/>
  <c r="L118" i="3"/>
  <c r="N118" i="3"/>
  <c r="O118" i="3"/>
  <c r="A119" i="3"/>
  <c r="A119" i="4" s="1"/>
  <c r="B119" i="3"/>
  <c r="C119" i="3"/>
  <c r="P119" i="3" s="1"/>
  <c r="D119" i="3"/>
  <c r="Q119" i="3" s="1"/>
  <c r="B119" i="4" s="1"/>
  <c r="F119" i="3"/>
  <c r="G119" i="3"/>
  <c r="S119" i="3" s="1"/>
  <c r="C119" i="4" s="1"/>
  <c r="H119" i="3"/>
  <c r="T119" i="3" s="1"/>
  <c r="I119" i="3"/>
  <c r="J119" i="3"/>
  <c r="K119" i="3"/>
  <c r="U119" i="3" s="1"/>
  <c r="L119" i="3"/>
  <c r="N119" i="3"/>
  <c r="O119" i="3"/>
  <c r="A120" i="3"/>
  <c r="A120" i="4" s="1"/>
  <c r="B120" i="3"/>
  <c r="C120" i="3"/>
  <c r="P120" i="3" s="1"/>
  <c r="D120" i="3"/>
  <c r="Q120" i="3" s="1"/>
  <c r="B120" i="4" s="1"/>
  <c r="F120" i="3"/>
  <c r="G120" i="3"/>
  <c r="S120" i="3" s="1"/>
  <c r="C120" i="4" s="1"/>
  <c r="H120" i="3"/>
  <c r="T120" i="3" s="1"/>
  <c r="I120" i="3"/>
  <c r="J120" i="3"/>
  <c r="K120" i="3"/>
  <c r="U120" i="3" s="1"/>
  <c r="L120" i="3"/>
  <c r="N120" i="3"/>
  <c r="O120" i="3"/>
  <c r="A121" i="3"/>
  <c r="A121" i="4" s="1"/>
  <c r="B121" i="3"/>
  <c r="C121" i="3"/>
  <c r="P121" i="3" s="1"/>
  <c r="D121" i="3"/>
  <c r="Q121" i="3" s="1"/>
  <c r="B121" i="4" s="1"/>
  <c r="F121" i="3"/>
  <c r="G121" i="3"/>
  <c r="S121" i="3" s="1"/>
  <c r="C121" i="4" s="1"/>
  <c r="H121" i="3"/>
  <c r="T121" i="3" s="1"/>
  <c r="I121" i="3"/>
  <c r="J121" i="3"/>
  <c r="K121" i="3"/>
  <c r="U121" i="3" s="1"/>
  <c r="L121" i="3"/>
  <c r="N121" i="3"/>
  <c r="O121" i="3"/>
  <c r="A122" i="3"/>
  <c r="A122" i="4" s="1"/>
  <c r="B122" i="3"/>
  <c r="C122" i="3"/>
  <c r="P122" i="3" s="1"/>
  <c r="D122" i="3"/>
  <c r="Q122" i="3" s="1"/>
  <c r="B122" i="4" s="1"/>
  <c r="F122" i="3"/>
  <c r="G122" i="3"/>
  <c r="S122" i="3" s="1"/>
  <c r="C122" i="4" s="1"/>
  <c r="H122" i="3"/>
  <c r="T122" i="3" s="1"/>
  <c r="I122" i="3"/>
  <c r="J122" i="3"/>
  <c r="K122" i="3"/>
  <c r="U122" i="3" s="1"/>
  <c r="L122" i="3"/>
  <c r="N122" i="3"/>
  <c r="O122" i="3"/>
  <c r="A123" i="3"/>
  <c r="A123" i="4" s="1"/>
  <c r="B123" i="3"/>
  <c r="C123" i="3"/>
  <c r="P123" i="3" s="1"/>
  <c r="D123" i="3"/>
  <c r="Q123" i="3" s="1"/>
  <c r="B123" i="4" s="1"/>
  <c r="F123" i="3"/>
  <c r="G123" i="3"/>
  <c r="S123" i="3" s="1"/>
  <c r="C123" i="4" s="1"/>
  <c r="H123" i="3"/>
  <c r="T123" i="3" s="1"/>
  <c r="I123" i="3"/>
  <c r="J123" i="3"/>
  <c r="K123" i="3"/>
  <c r="U123" i="3" s="1"/>
  <c r="L123" i="3"/>
  <c r="N123" i="3"/>
  <c r="O123" i="3"/>
  <c r="A124" i="3"/>
  <c r="A124" i="4" s="1"/>
  <c r="B124" i="3"/>
  <c r="C124" i="3"/>
  <c r="P124" i="3" s="1"/>
  <c r="D124" i="3"/>
  <c r="Q124" i="3" s="1"/>
  <c r="B124" i="4" s="1"/>
  <c r="F124" i="3"/>
  <c r="G124" i="3"/>
  <c r="S124" i="3" s="1"/>
  <c r="C124" i="4" s="1"/>
  <c r="H124" i="3"/>
  <c r="T124" i="3" s="1"/>
  <c r="I124" i="3"/>
  <c r="J124" i="3"/>
  <c r="K124" i="3"/>
  <c r="U124" i="3" s="1"/>
  <c r="L124" i="3"/>
  <c r="N124" i="3"/>
  <c r="O124" i="3"/>
  <c r="A125" i="3"/>
  <c r="A125" i="4" s="1"/>
  <c r="B125" i="3"/>
  <c r="C125" i="3"/>
  <c r="P125" i="3" s="1"/>
  <c r="D125" i="3"/>
  <c r="Q125" i="3" s="1"/>
  <c r="B125" i="4" s="1"/>
  <c r="F125" i="3"/>
  <c r="G125" i="3"/>
  <c r="S125" i="3" s="1"/>
  <c r="C125" i="4" s="1"/>
  <c r="H125" i="3"/>
  <c r="T125" i="3" s="1"/>
  <c r="I125" i="3"/>
  <c r="J125" i="3"/>
  <c r="K125" i="3"/>
  <c r="U125" i="3" s="1"/>
  <c r="L125" i="3"/>
  <c r="N125" i="3"/>
  <c r="O125" i="3"/>
  <c r="A126" i="3"/>
  <c r="A126" i="4" s="1"/>
  <c r="B126" i="3"/>
  <c r="C126" i="3"/>
  <c r="P126" i="3" s="1"/>
  <c r="D126" i="3"/>
  <c r="Q126" i="3" s="1"/>
  <c r="B126" i="4" s="1"/>
  <c r="F126" i="3"/>
  <c r="G126" i="3"/>
  <c r="S126" i="3" s="1"/>
  <c r="C126" i="4" s="1"/>
  <c r="H126" i="3"/>
  <c r="T126" i="3" s="1"/>
  <c r="I126" i="3"/>
  <c r="J126" i="3"/>
  <c r="K126" i="3"/>
  <c r="U126" i="3" s="1"/>
  <c r="L126" i="3"/>
  <c r="N126" i="3"/>
  <c r="O126" i="3"/>
  <c r="A127" i="3"/>
  <c r="A127" i="4" s="1"/>
  <c r="B127" i="3"/>
  <c r="C127" i="3"/>
  <c r="P127" i="3" s="1"/>
  <c r="D127" i="3"/>
  <c r="Q127" i="3" s="1"/>
  <c r="B127" i="4" s="1"/>
  <c r="F127" i="3"/>
  <c r="G127" i="3"/>
  <c r="S127" i="3" s="1"/>
  <c r="C127" i="4" s="1"/>
  <c r="H127" i="3"/>
  <c r="T127" i="3" s="1"/>
  <c r="I127" i="3"/>
  <c r="J127" i="3"/>
  <c r="K127" i="3"/>
  <c r="U127" i="3" s="1"/>
  <c r="L127" i="3"/>
  <c r="N127" i="3"/>
  <c r="O127" i="3"/>
  <c r="A128" i="3"/>
  <c r="A128" i="4" s="1"/>
  <c r="B128" i="3"/>
  <c r="C128" i="3"/>
  <c r="P128" i="3" s="1"/>
  <c r="D128" i="3"/>
  <c r="Q128" i="3" s="1"/>
  <c r="B128" i="4" s="1"/>
  <c r="F128" i="3"/>
  <c r="G128" i="3"/>
  <c r="S128" i="3" s="1"/>
  <c r="C128" i="4" s="1"/>
  <c r="H128" i="3"/>
  <c r="T128" i="3" s="1"/>
  <c r="I128" i="3"/>
  <c r="J128" i="3"/>
  <c r="K128" i="3"/>
  <c r="U128" i="3" s="1"/>
  <c r="L128" i="3"/>
  <c r="N128" i="3"/>
  <c r="O128" i="3"/>
  <c r="A129" i="3"/>
  <c r="A129" i="4" s="1"/>
  <c r="B129" i="3"/>
  <c r="C129" i="3"/>
  <c r="P129" i="3" s="1"/>
  <c r="D129" i="3"/>
  <c r="Q129" i="3" s="1"/>
  <c r="B129" i="4" s="1"/>
  <c r="F129" i="3"/>
  <c r="G129" i="3"/>
  <c r="S129" i="3" s="1"/>
  <c r="C129" i="4" s="1"/>
  <c r="H129" i="3"/>
  <c r="T129" i="3" s="1"/>
  <c r="I129" i="3"/>
  <c r="J129" i="3"/>
  <c r="K129" i="3"/>
  <c r="U129" i="3" s="1"/>
  <c r="L129" i="3"/>
  <c r="N129" i="3"/>
  <c r="O129" i="3"/>
  <c r="A130" i="3"/>
  <c r="A130" i="4" s="1"/>
  <c r="B130" i="3"/>
  <c r="C130" i="3"/>
  <c r="P130" i="3" s="1"/>
  <c r="D130" i="3"/>
  <c r="Q130" i="3" s="1"/>
  <c r="B130" i="4" s="1"/>
  <c r="F130" i="3"/>
  <c r="G130" i="3"/>
  <c r="S130" i="3" s="1"/>
  <c r="C130" i="4" s="1"/>
  <c r="H130" i="3"/>
  <c r="T130" i="3" s="1"/>
  <c r="I130" i="3"/>
  <c r="J130" i="3"/>
  <c r="K130" i="3"/>
  <c r="U130" i="3" s="1"/>
  <c r="L130" i="3"/>
  <c r="N130" i="3"/>
  <c r="O130" i="3"/>
  <c r="A131" i="3"/>
  <c r="A131" i="4" s="1"/>
  <c r="B131" i="3"/>
  <c r="C131" i="3"/>
  <c r="P131" i="3" s="1"/>
  <c r="D131" i="3"/>
  <c r="Q131" i="3" s="1"/>
  <c r="B131" i="4" s="1"/>
  <c r="F131" i="3"/>
  <c r="G131" i="3"/>
  <c r="S131" i="3" s="1"/>
  <c r="C131" i="4" s="1"/>
  <c r="H131" i="3"/>
  <c r="T131" i="3" s="1"/>
  <c r="I131" i="3"/>
  <c r="J131" i="3"/>
  <c r="K131" i="3"/>
  <c r="U131" i="3" s="1"/>
  <c r="L131" i="3"/>
  <c r="N131" i="3"/>
  <c r="O131" i="3"/>
  <c r="A132" i="3"/>
  <c r="A132" i="4" s="1"/>
  <c r="B132" i="3"/>
  <c r="C132" i="3"/>
  <c r="P132" i="3" s="1"/>
  <c r="D132" i="3"/>
  <c r="Q132" i="3" s="1"/>
  <c r="B132" i="4" s="1"/>
  <c r="F132" i="3"/>
  <c r="G132" i="3"/>
  <c r="S132" i="3" s="1"/>
  <c r="C132" i="4" s="1"/>
  <c r="H132" i="3"/>
  <c r="T132" i="3" s="1"/>
  <c r="I132" i="3"/>
  <c r="J132" i="3"/>
  <c r="K132" i="3"/>
  <c r="U132" i="3" s="1"/>
  <c r="L132" i="3"/>
  <c r="N132" i="3"/>
  <c r="O132" i="3"/>
  <c r="A133" i="3"/>
  <c r="A133" i="4" s="1"/>
  <c r="B133" i="3"/>
  <c r="C133" i="3"/>
  <c r="P133" i="3" s="1"/>
  <c r="D133" i="3"/>
  <c r="Q133" i="3" s="1"/>
  <c r="B133" i="4" s="1"/>
  <c r="F133" i="3"/>
  <c r="G133" i="3"/>
  <c r="S133" i="3" s="1"/>
  <c r="C133" i="4" s="1"/>
  <c r="H133" i="3"/>
  <c r="T133" i="3" s="1"/>
  <c r="I133" i="3"/>
  <c r="J133" i="3"/>
  <c r="K133" i="3"/>
  <c r="U133" i="3" s="1"/>
  <c r="L133" i="3"/>
  <c r="N133" i="3"/>
  <c r="O133" i="3"/>
  <c r="A134" i="3"/>
  <c r="A134" i="4" s="1"/>
  <c r="B134" i="3"/>
  <c r="C134" i="3"/>
  <c r="P134" i="3" s="1"/>
  <c r="D134" i="3"/>
  <c r="Q134" i="3" s="1"/>
  <c r="B134" i="4" s="1"/>
  <c r="F134" i="3"/>
  <c r="G134" i="3"/>
  <c r="S134" i="3" s="1"/>
  <c r="C134" i="4" s="1"/>
  <c r="H134" i="3"/>
  <c r="T134" i="3" s="1"/>
  <c r="I134" i="3"/>
  <c r="J134" i="3"/>
  <c r="K134" i="3"/>
  <c r="U134" i="3" s="1"/>
  <c r="L134" i="3"/>
  <c r="N134" i="3"/>
  <c r="O134" i="3"/>
  <c r="A135" i="3"/>
  <c r="A135" i="4" s="1"/>
  <c r="B135" i="3"/>
  <c r="C135" i="3"/>
  <c r="P135" i="3" s="1"/>
  <c r="D135" i="3"/>
  <c r="Q135" i="3" s="1"/>
  <c r="B135" i="4" s="1"/>
  <c r="F135" i="3"/>
  <c r="G135" i="3"/>
  <c r="S135" i="3" s="1"/>
  <c r="C135" i="4" s="1"/>
  <c r="H135" i="3"/>
  <c r="T135" i="3" s="1"/>
  <c r="I135" i="3"/>
  <c r="J135" i="3"/>
  <c r="K135" i="3"/>
  <c r="U135" i="3" s="1"/>
  <c r="L135" i="3"/>
  <c r="N135" i="3"/>
  <c r="O135" i="3"/>
  <c r="A136" i="3"/>
  <c r="A136" i="4" s="1"/>
  <c r="B136" i="3"/>
  <c r="C136" i="3"/>
  <c r="P136" i="3" s="1"/>
  <c r="D136" i="3"/>
  <c r="Q136" i="3" s="1"/>
  <c r="B136" i="4" s="1"/>
  <c r="F136" i="3"/>
  <c r="G136" i="3"/>
  <c r="S136" i="3" s="1"/>
  <c r="C136" i="4" s="1"/>
  <c r="H136" i="3"/>
  <c r="T136" i="3" s="1"/>
  <c r="I136" i="3"/>
  <c r="J136" i="3"/>
  <c r="K136" i="3"/>
  <c r="U136" i="3" s="1"/>
  <c r="L136" i="3"/>
  <c r="N136" i="3"/>
  <c r="O136" i="3"/>
  <c r="A137" i="3"/>
  <c r="A137" i="4" s="1"/>
  <c r="B137" i="3"/>
  <c r="C137" i="3"/>
  <c r="P137" i="3" s="1"/>
  <c r="D137" i="3"/>
  <c r="Q137" i="3" s="1"/>
  <c r="B137" i="4" s="1"/>
  <c r="F137" i="3"/>
  <c r="R137" i="3" s="1"/>
  <c r="G137" i="3"/>
  <c r="S137" i="3" s="1"/>
  <c r="C137" i="4" s="1"/>
  <c r="H137" i="3"/>
  <c r="T137" i="3" s="1"/>
  <c r="I137" i="3"/>
  <c r="X137" i="3" s="1"/>
  <c r="F137" i="4" s="1"/>
  <c r="J137" i="3"/>
  <c r="Y137" i="3" s="1"/>
  <c r="K137" i="3"/>
  <c r="U137" i="3" s="1"/>
  <c r="L137" i="3"/>
  <c r="N137" i="3"/>
  <c r="O137" i="3"/>
  <c r="A138" i="3"/>
  <c r="A138" i="4" s="1"/>
  <c r="B138" i="3"/>
  <c r="C138" i="3"/>
  <c r="P138" i="3" s="1"/>
  <c r="D138" i="3"/>
  <c r="Q138" i="3" s="1"/>
  <c r="B138" i="4" s="1"/>
  <c r="F138" i="3"/>
  <c r="R138" i="3" s="1"/>
  <c r="G138" i="3"/>
  <c r="S138" i="3" s="1"/>
  <c r="C138" i="4" s="1"/>
  <c r="H138" i="3"/>
  <c r="T138" i="3" s="1"/>
  <c r="I138" i="3"/>
  <c r="X138" i="3" s="1"/>
  <c r="F138" i="4" s="1"/>
  <c r="J138" i="3"/>
  <c r="Y138" i="3" s="1"/>
  <c r="K138" i="3"/>
  <c r="U138" i="3" s="1"/>
  <c r="L138" i="3"/>
  <c r="N138" i="3"/>
  <c r="O138" i="3"/>
  <c r="A139" i="3"/>
  <c r="A139" i="4" s="1"/>
  <c r="B139" i="3"/>
  <c r="C139" i="3"/>
  <c r="P139" i="3" s="1"/>
  <c r="D139" i="3"/>
  <c r="Q139" i="3" s="1"/>
  <c r="B139" i="4" s="1"/>
  <c r="F139" i="3"/>
  <c r="R139" i="3" s="1"/>
  <c r="G139" i="3"/>
  <c r="S139" i="3" s="1"/>
  <c r="C139" i="4" s="1"/>
  <c r="H139" i="3"/>
  <c r="T139" i="3" s="1"/>
  <c r="I139" i="3"/>
  <c r="X139" i="3" s="1"/>
  <c r="F139" i="4" s="1"/>
  <c r="J139" i="3"/>
  <c r="Y139" i="3" s="1"/>
  <c r="K139" i="3"/>
  <c r="U139" i="3" s="1"/>
  <c r="L139" i="3"/>
  <c r="N139" i="3"/>
  <c r="O139" i="3"/>
  <c r="A140" i="3"/>
  <c r="A140" i="4" s="1"/>
  <c r="B140" i="3"/>
  <c r="C140" i="3"/>
  <c r="P140" i="3" s="1"/>
  <c r="D140" i="3"/>
  <c r="Q140" i="3" s="1"/>
  <c r="B140" i="4" s="1"/>
  <c r="F140" i="3"/>
  <c r="R140" i="3" s="1"/>
  <c r="G140" i="3"/>
  <c r="S140" i="3" s="1"/>
  <c r="C140" i="4" s="1"/>
  <c r="H140" i="3"/>
  <c r="T140" i="3" s="1"/>
  <c r="I140" i="3"/>
  <c r="X140" i="3" s="1"/>
  <c r="F140" i="4" s="1"/>
  <c r="J140" i="3"/>
  <c r="Y140" i="3" s="1"/>
  <c r="K140" i="3"/>
  <c r="U140" i="3" s="1"/>
  <c r="L140" i="3"/>
  <c r="N140" i="3"/>
  <c r="O140" i="3"/>
  <c r="A141" i="3"/>
  <c r="A141" i="4" s="1"/>
  <c r="B141" i="3"/>
  <c r="C141" i="3"/>
  <c r="P141" i="3" s="1"/>
  <c r="D141" i="3"/>
  <c r="Q141" i="3" s="1"/>
  <c r="B141" i="4" s="1"/>
  <c r="F141" i="3"/>
  <c r="R141" i="3" s="1"/>
  <c r="G141" i="3"/>
  <c r="S141" i="3" s="1"/>
  <c r="C141" i="4" s="1"/>
  <c r="H141" i="3"/>
  <c r="T141" i="3" s="1"/>
  <c r="I141" i="3"/>
  <c r="X141" i="3" s="1"/>
  <c r="F141" i="4" s="1"/>
  <c r="J141" i="3"/>
  <c r="Y141" i="3" s="1"/>
  <c r="K141" i="3"/>
  <c r="U141" i="3" s="1"/>
  <c r="L141" i="3"/>
  <c r="N141" i="3"/>
  <c r="O141" i="3"/>
  <c r="A142" i="3"/>
  <c r="A142" i="4" s="1"/>
  <c r="B142" i="3"/>
  <c r="C142" i="3"/>
  <c r="P142" i="3" s="1"/>
  <c r="D142" i="3"/>
  <c r="Q142" i="3" s="1"/>
  <c r="B142" i="4" s="1"/>
  <c r="F142" i="3"/>
  <c r="R142" i="3" s="1"/>
  <c r="G142" i="3"/>
  <c r="S142" i="3" s="1"/>
  <c r="C142" i="4" s="1"/>
  <c r="H142" i="3"/>
  <c r="T142" i="3" s="1"/>
  <c r="I142" i="3"/>
  <c r="X142" i="3" s="1"/>
  <c r="F142" i="4" s="1"/>
  <c r="J142" i="3"/>
  <c r="Y142" i="3" s="1"/>
  <c r="K142" i="3"/>
  <c r="U142" i="3" s="1"/>
  <c r="L142" i="3"/>
  <c r="N142" i="3"/>
  <c r="O142" i="3"/>
  <c r="A143" i="3"/>
  <c r="A143" i="4" s="1"/>
  <c r="B143" i="3"/>
  <c r="C143" i="3"/>
  <c r="P143" i="3" s="1"/>
  <c r="D143" i="3"/>
  <c r="Q143" i="3" s="1"/>
  <c r="B143" i="4" s="1"/>
  <c r="F143" i="3"/>
  <c r="R143" i="3" s="1"/>
  <c r="G143" i="3"/>
  <c r="S143" i="3" s="1"/>
  <c r="C143" i="4" s="1"/>
  <c r="H143" i="3"/>
  <c r="T143" i="3" s="1"/>
  <c r="I143" i="3"/>
  <c r="X143" i="3" s="1"/>
  <c r="F143" i="4" s="1"/>
  <c r="J143" i="3"/>
  <c r="Y143" i="3" s="1"/>
  <c r="K143" i="3"/>
  <c r="U143" i="3" s="1"/>
  <c r="L143" i="3"/>
  <c r="N143" i="3"/>
  <c r="O143" i="3"/>
  <c r="A144" i="3"/>
  <c r="A144" i="4" s="1"/>
  <c r="B144" i="3"/>
  <c r="C144" i="3"/>
  <c r="P144" i="3" s="1"/>
  <c r="D144" i="3"/>
  <c r="Q144" i="3" s="1"/>
  <c r="B144" i="4" s="1"/>
  <c r="F144" i="3"/>
  <c r="R144" i="3" s="1"/>
  <c r="G144" i="3"/>
  <c r="S144" i="3" s="1"/>
  <c r="C144" i="4" s="1"/>
  <c r="H144" i="3"/>
  <c r="T144" i="3" s="1"/>
  <c r="I144" i="3"/>
  <c r="X144" i="3" s="1"/>
  <c r="F144" i="4" s="1"/>
  <c r="J144" i="3"/>
  <c r="Y144" i="3" s="1"/>
  <c r="K144" i="3"/>
  <c r="U144" i="3" s="1"/>
  <c r="L144" i="3"/>
  <c r="N144" i="3"/>
  <c r="O144" i="3"/>
  <c r="A145" i="3"/>
  <c r="A145" i="4" s="1"/>
  <c r="B145" i="3"/>
  <c r="C145" i="3"/>
  <c r="P145" i="3" s="1"/>
  <c r="D145" i="3"/>
  <c r="Q145" i="3" s="1"/>
  <c r="B145" i="4" s="1"/>
  <c r="F145" i="3"/>
  <c r="R145" i="3" s="1"/>
  <c r="G145" i="3"/>
  <c r="S145" i="3" s="1"/>
  <c r="C145" i="4" s="1"/>
  <c r="H145" i="3"/>
  <c r="T145" i="3" s="1"/>
  <c r="I145" i="3"/>
  <c r="X145" i="3" s="1"/>
  <c r="F145" i="4" s="1"/>
  <c r="J145" i="3"/>
  <c r="Y145" i="3" s="1"/>
  <c r="K145" i="3"/>
  <c r="U145" i="3" s="1"/>
  <c r="L145" i="3"/>
  <c r="N145" i="3"/>
  <c r="O145" i="3"/>
  <c r="A146" i="3"/>
  <c r="A146" i="4" s="1"/>
  <c r="B146" i="3"/>
  <c r="C146" i="3"/>
  <c r="P146" i="3" s="1"/>
  <c r="D146" i="3"/>
  <c r="Q146" i="3" s="1"/>
  <c r="B146" i="4" s="1"/>
  <c r="F146" i="3"/>
  <c r="R146" i="3" s="1"/>
  <c r="G146" i="3"/>
  <c r="S146" i="3" s="1"/>
  <c r="C146" i="4" s="1"/>
  <c r="H146" i="3"/>
  <c r="T146" i="3" s="1"/>
  <c r="I146" i="3"/>
  <c r="X146" i="3" s="1"/>
  <c r="F146" i="4" s="1"/>
  <c r="J146" i="3"/>
  <c r="Y146" i="3" s="1"/>
  <c r="K146" i="3"/>
  <c r="U146" i="3" s="1"/>
  <c r="L146" i="3"/>
  <c r="N146" i="3"/>
  <c r="O146" i="3"/>
  <c r="A147" i="3"/>
  <c r="A147" i="4" s="1"/>
  <c r="B147" i="3"/>
  <c r="C147" i="3"/>
  <c r="P147" i="3" s="1"/>
  <c r="D147" i="3"/>
  <c r="Q147" i="3" s="1"/>
  <c r="B147" i="4" s="1"/>
  <c r="F147" i="3"/>
  <c r="R147" i="3" s="1"/>
  <c r="G147" i="3"/>
  <c r="S147" i="3" s="1"/>
  <c r="C147" i="4" s="1"/>
  <c r="H147" i="3"/>
  <c r="T147" i="3" s="1"/>
  <c r="I147" i="3"/>
  <c r="X147" i="3" s="1"/>
  <c r="F147" i="4" s="1"/>
  <c r="J147" i="3"/>
  <c r="Y147" i="3" s="1"/>
  <c r="K147" i="3"/>
  <c r="U147" i="3" s="1"/>
  <c r="L147" i="3"/>
  <c r="N147" i="3"/>
  <c r="O147" i="3"/>
  <c r="A148" i="3"/>
  <c r="A148" i="4" s="1"/>
  <c r="B148" i="3"/>
  <c r="C148" i="3"/>
  <c r="P148" i="3" s="1"/>
  <c r="D148" i="3"/>
  <c r="Q148" i="3" s="1"/>
  <c r="B148" i="4" s="1"/>
  <c r="F148" i="3"/>
  <c r="R148" i="3" s="1"/>
  <c r="G148" i="3"/>
  <c r="S148" i="3" s="1"/>
  <c r="C148" i="4" s="1"/>
  <c r="H148" i="3"/>
  <c r="T148" i="3" s="1"/>
  <c r="I148" i="3"/>
  <c r="X148" i="3" s="1"/>
  <c r="F148" i="4" s="1"/>
  <c r="J148" i="3"/>
  <c r="Y148" i="3" s="1"/>
  <c r="K148" i="3"/>
  <c r="U148" i="3" s="1"/>
  <c r="L148" i="3"/>
  <c r="N148" i="3"/>
  <c r="O148" i="3"/>
  <c r="A149" i="3"/>
  <c r="A149" i="4" s="1"/>
  <c r="B149" i="3"/>
  <c r="C149" i="3"/>
  <c r="P149" i="3" s="1"/>
  <c r="D149" i="3"/>
  <c r="Q149" i="3" s="1"/>
  <c r="B149" i="4" s="1"/>
  <c r="F149" i="3"/>
  <c r="R149" i="3" s="1"/>
  <c r="G149" i="3"/>
  <c r="S149" i="3" s="1"/>
  <c r="C149" i="4" s="1"/>
  <c r="H149" i="3"/>
  <c r="T149" i="3" s="1"/>
  <c r="I149" i="3"/>
  <c r="X149" i="3" s="1"/>
  <c r="F149" i="4" s="1"/>
  <c r="J149" i="3"/>
  <c r="Y149" i="3" s="1"/>
  <c r="K149" i="3"/>
  <c r="U149" i="3" s="1"/>
  <c r="L149" i="3"/>
  <c r="N149" i="3"/>
  <c r="O149" i="3"/>
  <c r="A150" i="3"/>
  <c r="A150" i="4" s="1"/>
  <c r="B150" i="3"/>
  <c r="C150" i="3"/>
  <c r="P150" i="3" s="1"/>
  <c r="D150" i="3"/>
  <c r="Q150" i="3" s="1"/>
  <c r="B150" i="4" s="1"/>
  <c r="F150" i="3"/>
  <c r="R150" i="3" s="1"/>
  <c r="G150" i="3"/>
  <c r="S150" i="3" s="1"/>
  <c r="C150" i="4" s="1"/>
  <c r="H150" i="3"/>
  <c r="T150" i="3" s="1"/>
  <c r="I150" i="3"/>
  <c r="X150" i="3" s="1"/>
  <c r="F150" i="4" s="1"/>
  <c r="J150" i="3"/>
  <c r="Y150" i="3" s="1"/>
  <c r="K150" i="3"/>
  <c r="U150" i="3" s="1"/>
  <c r="L150" i="3"/>
  <c r="N150" i="3"/>
  <c r="O150" i="3"/>
  <c r="A151" i="3"/>
  <c r="A151" i="4" s="1"/>
  <c r="B151" i="3"/>
  <c r="C151" i="3"/>
  <c r="P151" i="3" s="1"/>
  <c r="D151" i="3"/>
  <c r="Q151" i="3" s="1"/>
  <c r="B151" i="4" s="1"/>
  <c r="F151" i="3"/>
  <c r="R151" i="3" s="1"/>
  <c r="G151" i="3"/>
  <c r="S151" i="3" s="1"/>
  <c r="C151" i="4" s="1"/>
  <c r="H151" i="3"/>
  <c r="T151" i="3" s="1"/>
  <c r="I151" i="3"/>
  <c r="X151" i="3" s="1"/>
  <c r="F151" i="4" s="1"/>
  <c r="J151" i="3"/>
  <c r="Y151" i="3" s="1"/>
  <c r="K151" i="3"/>
  <c r="U151" i="3" s="1"/>
  <c r="L151" i="3"/>
  <c r="N151" i="3"/>
  <c r="O151" i="3"/>
  <c r="A152" i="3"/>
  <c r="A152" i="4" s="1"/>
  <c r="B152" i="3"/>
  <c r="C152" i="3"/>
  <c r="P152" i="3" s="1"/>
  <c r="D152" i="3"/>
  <c r="Q152" i="3" s="1"/>
  <c r="B152" i="4" s="1"/>
  <c r="F152" i="3"/>
  <c r="R152" i="3" s="1"/>
  <c r="G152" i="3"/>
  <c r="S152" i="3" s="1"/>
  <c r="C152" i="4" s="1"/>
  <c r="H152" i="3"/>
  <c r="T152" i="3" s="1"/>
  <c r="I152" i="3"/>
  <c r="X152" i="3" s="1"/>
  <c r="F152" i="4" s="1"/>
  <c r="J152" i="3"/>
  <c r="Y152" i="3" s="1"/>
  <c r="K152" i="3"/>
  <c r="U152" i="3" s="1"/>
  <c r="L152" i="3"/>
  <c r="N152" i="3"/>
  <c r="O152" i="3"/>
  <c r="A153" i="3"/>
  <c r="A153" i="4" s="1"/>
  <c r="B153" i="3"/>
  <c r="C153" i="3"/>
  <c r="P153" i="3" s="1"/>
  <c r="D153" i="3"/>
  <c r="Q153" i="3" s="1"/>
  <c r="B153" i="4" s="1"/>
  <c r="F153" i="3"/>
  <c r="R153" i="3" s="1"/>
  <c r="G153" i="3"/>
  <c r="S153" i="3" s="1"/>
  <c r="C153" i="4" s="1"/>
  <c r="H153" i="3"/>
  <c r="T153" i="3" s="1"/>
  <c r="I153" i="3"/>
  <c r="X153" i="3" s="1"/>
  <c r="F153" i="4" s="1"/>
  <c r="J153" i="3"/>
  <c r="Y153" i="3" s="1"/>
  <c r="K153" i="3"/>
  <c r="U153" i="3" s="1"/>
  <c r="L153" i="3"/>
  <c r="N153" i="3"/>
  <c r="O153" i="3"/>
  <c r="A154" i="3"/>
  <c r="A154" i="4" s="1"/>
  <c r="B154" i="3"/>
  <c r="C154" i="3"/>
  <c r="P154" i="3" s="1"/>
  <c r="D154" i="3"/>
  <c r="Q154" i="3" s="1"/>
  <c r="B154" i="4" s="1"/>
  <c r="F154" i="3"/>
  <c r="R154" i="3" s="1"/>
  <c r="G154" i="3"/>
  <c r="S154" i="3" s="1"/>
  <c r="C154" i="4" s="1"/>
  <c r="H154" i="3"/>
  <c r="T154" i="3" s="1"/>
  <c r="I154" i="3"/>
  <c r="X154" i="3" s="1"/>
  <c r="F154" i="4" s="1"/>
  <c r="J154" i="3"/>
  <c r="Y154" i="3" s="1"/>
  <c r="K154" i="3"/>
  <c r="U154" i="3" s="1"/>
  <c r="L154" i="3"/>
  <c r="N154" i="3"/>
  <c r="O154" i="3"/>
  <c r="A155" i="3"/>
  <c r="A155" i="4" s="1"/>
  <c r="B155" i="3"/>
  <c r="C155" i="3"/>
  <c r="P155" i="3" s="1"/>
  <c r="D155" i="3"/>
  <c r="Q155" i="3" s="1"/>
  <c r="B155" i="4" s="1"/>
  <c r="F155" i="3"/>
  <c r="G155" i="3"/>
  <c r="S155" i="3" s="1"/>
  <c r="C155" i="4" s="1"/>
  <c r="H155" i="3"/>
  <c r="T155" i="3" s="1"/>
  <c r="I155" i="3"/>
  <c r="X155" i="3" s="1"/>
  <c r="F155" i="4" s="1"/>
  <c r="J155" i="3"/>
  <c r="Y155" i="3" s="1"/>
  <c r="K155" i="3"/>
  <c r="U155" i="3" s="1"/>
  <c r="L155" i="3"/>
  <c r="N155" i="3"/>
  <c r="O155" i="3"/>
  <c r="A156" i="3"/>
  <c r="A156" i="4" s="1"/>
  <c r="B156" i="3"/>
  <c r="C156" i="3"/>
  <c r="P156" i="3" s="1"/>
  <c r="D156" i="3"/>
  <c r="Q156" i="3" s="1"/>
  <c r="B156" i="4" s="1"/>
  <c r="F156" i="3"/>
  <c r="R156" i="3" s="1"/>
  <c r="G156" i="3"/>
  <c r="S156" i="3" s="1"/>
  <c r="C156" i="4" s="1"/>
  <c r="H156" i="3"/>
  <c r="T156" i="3" s="1"/>
  <c r="I156" i="3"/>
  <c r="X156" i="3" s="1"/>
  <c r="F156" i="4" s="1"/>
  <c r="J156" i="3"/>
  <c r="Y156" i="3" s="1"/>
  <c r="K156" i="3"/>
  <c r="U156" i="3" s="1"/>
  <c r="L156" i="3"/>
  <c r="N156" i="3"/>
  <c r="O156" i="3"/>
  <c r="A157" i="3"/>
  <c r="A157" i="4" s="1"/>
  <c r="B157" i="3"/>
  <c r="C157" i="3"/>
  <c r="P157" i="3" s="1"/>
  <c r="D157" i="3"/>
  <c r="Q157" i="3" s="1"/>
  <c r="B157" i="4" s="1"/>
  <c r="F157" i="3"/>
  <c r="R157" i="3" s="1"/>
  <c r="G157" i="3"/>
  <c r="S157" i="3" s="1"/>
  <c r="C157" i="4" s="1"/>
  <c r="H157" i="3"/>
  <c r="T157" i="3" s="1"/>
  <c r="I157" i="3"/>
  <c r="X157" i="3" s="1"/>
  <c r="F157" i="4" s="1"/>
  <c r="J157" i="3"/>
  <c r="Y157" i="3" s="1"/>
  <c r="K157" i="3"/>
  <c r="U157" i="3" s="1"/>
  <c r="L157" i="3"/>
  <c r="N157" i="3"/>
  <c r="O157" i="3"/>
  <c r="A158" i="3"/>
  <c r="A158" i="4" s="1"/>
  <c r="B158" i="3"/>
  <c r="C158" i="3"/>
  <c r="P158" i="3" s="1"/>
  <c r="D158" i="3"/>
  <c r="Q158" i="3" s="1"/>
  <c r="B158" i="4" s="1"/>
  <c r="F158" i="3"/>
  <c r="R158" i="3" s="1"/>
  <c r="G158" i="3"/>
  <c r="S158" i="3" s="1"/>
  <c r="C158" i="4" s="1"/>
  <c r="H158" i="3"/>
  <c r="T158" i="3" s="1"/>
  <c r="I158" i="3"/>
  <c r="X158" i="3" s="1"/>
  <c r="F158" i="4" s="1"/>
  <c r="J158" i="3"/>
  <c r="Y158" i="3" s="1"/>
  <c r="K158" i="3"/>
  <c r="U158" i="3" s="1"/>
  <c r="L158" i="3"/>
  <c r="N158" i="3"/>
  <c r="O158" i="3"/>
  <c r="A159" i="3"/>
  <c r="A159" i="4" s="1"/>
  <c r="B159" i="3"/>
  <c r="C159" i="3"/>
  <c r="P159" i="3" s="1"/>
  <c r="D159" i="3"/>
  <c r="Q159" i="3" s="1"/>
  <c r="B159" i="4" s="1"/>
  <c r="F159" i="3"/>
  <c r="R159" i="3" s="1"/>
  <c r="G159" i="3"/>
  <c r="S159" i="3" s="1"/>
  <c r="C159" i="4" s="1"/>
  <c r="H159" i="3"/>
  <c r="T159" i="3" s="1"/>
  <c r="I159" i="3"/>
  <c r="X159" i="3" s="1"/>
  <c r="F159" i="4" s="1"/>
  <c r="J159" i="3"/>
  <c r="Y159" i="3" s="1"/>
  <c r="K159" i="3"/>
  <c r="U159" i="3" s="1"/>
  <c r="L159" i="3"/>
  <c r="N159" i="3"/>
  <c r="O159" i="3"/>
  <c r="A160" i="3"/>
  <c r="A160" i="4" s="1"/>
  <c r="B160" i="3"/>
  <c r="C160" i="3"/>
  <c r="P160" i="3" s="1"/>
  <c r="D160" i="3"/>
  <c r="Q160" i="3" s="1"/>
  <c r="B160" i="4" s="1"/>
  <c r="F160" i="3"/>
  <c r="R160" i="3" s="1"/>
  <c r="G160" i="3"/>
  <c r="S160" i="3" s="1"/>
  <c r="C160" i="4" s="1"/>
  <c r="H160" i="3"/>
  <c r="T160" i="3" s="1"/>
  <c r="I160" i="3"/>
  <c r="X160" i="3" s="1"/>
  <c r="F160" i="4" s="1"/>
  <c r="J160" i="3"/>
  <c r="Y160" i="3" s="1"/>
  <c r="K160" i="3"/>
  <c r="U160" i="3" s="1"/>
  <c r="L160" i="3"/>
  <c r="N160" i="3"/>
  <c r="O160" i="3"/>
  <c r="A161" i="3"/>
  <c r="A161" i="4" s="1"/>
  <c r="B161" i="3"/>
  <c r="C161" i="3"/>
  <c r="P161" i="3" s="1"/>
  <c r="D161" i="3"/>
  <c r="Q161" i="3" s="1"/>
  <c r="B161" i="4" s="1"/>
  <c r="F161" i="3"/>
  <c r="R161" i="3" s="1"/>
  <c r="G161" i="3"/>
  <c r="S161" i="3" s="1"/>
  <c r="C161" i="4" s="1"/>
  <c r="H161" i="3"/>
  <c r="T161" i="3" s="1"/>
  <c r="I161" i="3"/>
  <c r="X161" i="3" s="1"/>
  <c r="F161" i="4" s="1"/>
  <c r="J161" i="3"/>
  <c r="Y161" i="3" s="1"/>
  <c r="K161" i="3"/>
  <c r="U161" i="3" s="1"/>
  <c r="L161" i="3"/>
  <c r="N161" i="3"/>
  <c r="O161" i="3"/>
  <c r="A162" i="3"/>
  <c r="A162" i="4" s="1"/>
  <c r="B162" i="3"/>
  <c r="C162" i="3"/>
  <c r="P162" i="3" s="1"/>
  <c r="D162" i="3"/>
  <c r="Q162" i="3" s="1"/>
  <c r="B162" i="4" s="1"/>
  <c r="F162" i="3"/>
  <c r="R162" i="3" s="1"/>
  <c r="G162" i="3"/>
  <c r="S162" i="3" s="1"/>
  <c r="C162" i="4" s="1"/>
  <c r="H162" i="3"/>
  <c r="T162" i="3" s="1"/>
  <c r="I162" i="3"/>
  <c r="X162" i="3" s="1"/>
  <c r="F162" i="4" s="1"/>
  <c r="J162" i="3"/>
  <c r="Y162" i="3" s="1"/>
  <c r="K162" i="3"/>
  <c r="U162" i="3" s="1"/>
  <c r="L162" i="3"/>
  <c r="N162" i="3"/>
  <c r="O162" i="3"/>
  <c r="A163" i="3"/>
  <c r="A163" i="4" s="1"/>
  <c r="B163" i="3"/>
  <c r="C163" i="3"/>
  <c r="P163" i="3" s="1"/>
  <c r="D163" i="3"/>
  <c r="Q163" i="3" s="1"/>
  <c r="B163" i="4" s="1"/>
  <c r="F163" i="3"/>
  <c r="R163" i="3" s="1"/>
  <c r="G163" i="3"/>
  <c r="S163" i="3" s="1"/>
  <c r="C163" i="4" s="1"/>
  <c r="H163" i="3"/>
  <c r="T163" i="3" s="1"/>
  <c r="I163" i="3"/>
  <c r="X163" i="3" s="1"/>
  <c r="F163" i="4" s="1"/>
  <c r="J163" i="3"/>
  <c r="Y163" i="3" s="1"/>
  <c r="K163" i="3"/>
  <c r="U163" i="3" s="1"/>
  <c r="L163" i="3"/>
  <c r="N163" i="3"/>
  <c r="O163" i="3"/>
  <c r="A164" i="3"/>
  <c r="A164" i="4" s="1"/>
  <c r="B164" i="3"/>
  <c r="C164" i="3"/>
  <c r="P164" i="3" s="1"/>
  <c r="D164" i="3"/>
  <c r="Q164" i="3" s="1"/>
  <c r="B164" i="4" s="1"/>
  <c r="F164" i="3"/>
  <c r="R164" i="3" s="1"/>
  <c r="G164" i="3"/>
  <c r="S164" i="3" s="1"/>
  <c r="C164" i="4" s="1"/>
  <c r="H164" i="3"/>
  <c r="T164" i="3" s="1"/>
  <c r="I164" i="3"/>
  <c r="X164" i="3" s="1"/>
  <c r="F164" i="4" s="1"/>
  <c r="J164" i="3"/>
  <c r="Y164" i="3" s="1"/>
  <c r="K164" i="3"/>
  <c r="U164" i="3" s="1"/>
  <c r="L164" i="3"/>
  <c r="N164" i="3"/>
  <c r="O164" i="3"/>
  <c r="A165" i="3"/>
  <c r="A165" i="4" s="1"/>
  <c r="B165" i="3"/>
  <c r="C165" i="3"/>
  <c r="P165" i="3" s="1"/>
  <c r="D165" i="3"/>
  <c r="Q165" i="3" s="1"/>
  <c r="B165" i="4" s="1"/>
  <c r="F165" i="3"/>
  <c r="R165" i="3" s="1"/>
  <c r="G165" i="3"/>
  <c r="S165" i="3" s="1"/>
  <c r="C165" i="4" s="1"/>
  <c r="H165" i="3"/>
  <c r="T165" i="3" s="1"/>
  <c r="I165" i="3"/>
  <c r="X165" i="3" s="1"/>
  <c r="F165" i="4" s="1"/>
  <c r="J165" i="3"/>
  <c r="Y165" i="3" s="1"/>
  <c r="K165" i="3"/>
  <c r="U165" i="3" s="1"/>
  <c r="L165" i="3"/>
  <c r="N165" i="3"/>
  <c r="O165" i="3"/>
  <c r="A166" i="3"/>
  <c r="A166" i="4" s="1"/>
  <c r="B166" i="3"/>
  <c r="C166" i="3"/>
  <c r="P166" i="3" s="1"/>
  <c r="D166" i="3"/>
  <c r="Q166" i="3" s="1"/>
  <c r="B166" i="4" s="1"/>
  <c r="F166" i="3"/>
  <c r="R166" i="3" s="1"/>
  <c r="G166" i="3"/>
  <c r="S166" i="3" s="1"/>
  <c r="C166" i="4" s="1"/>
  <c r="H166" i="3"/>
  <c r="T166" i="3" s="1"/>
  <c r="I166" i="3"/>
  <c r="X166" i="3" s="1"/>
  <c r="F166" i="4" s="1"/>
  <c r="J166" i="3"/>
  <c r="Y166" i="3" s="1"/>
  <c r="K166" i="3"/>
  <c r="U166" i="3" s="1"/>
  <c r="L166" i="3"/>
  <c r="N166" i="3"/>
  <c r="O166" i="3"/>
  <c r="A167" i="3"/>
  <c r="A167" i="4" s="1"/>
  <c r="B167" i="3"/>
  <c r="C167" i="3"/>
  <c r="P167" i="3" s="1"/>
  <c r="D167" i="3"/>
  <c r="Q167" i="3" s="1"/>
  <c r="B167" i="4" s="1"/>
  <c r="F167" i="3"/>
  <c r="R167" i="3" s="1"/>
  <c r="G167" i="3"/>
  <c r="S167" i="3" s="1"/>
  <c r="C167" i="4" s="1"/>
  <c r="H167" i="3"/>
  <c r="T167" i="3" s="1"/>
  <c r="I167" i="3"/>
  <c r="X167" i="3" s="1"/>
  <c r="F167" i="4" s="1"/>
  <c r="J167" i="3"/>
  <c r="Y167" i="3" s="1"/>
  <c r="K167" i="3"/>
  <c r="U167" i="3" s="1"/>
  <c r="L167" i="3"/>
  <c r="N167" i="3"/>
  <c r="O167" i="3"/>
  <c r="A168" i="3"/>
  <c r="A168" i="4" s="1"/>
  <c r="B168" i="3"/>
  <c r="C168" i="3"/>
  <c r="P168" i="3" s="1"/>
  <c r="D168" i="3"/>
  <c r="Q168" i="3" s="1"/>
  <c r="B168" i="4" s="1"/>
  <c r="F168" i="3"/>
  <c r="R168" i="3" s="1"/>
  <c r="G168" i="3"/>
  <c r="S168" i="3" s="1"/>
  <c r="C168" i="4" s="1"/>
  <c r="H168" i="3"/>
  <c r="T168" i="3" s="1"/>
  <c r="I168" i="3"/>
  <c r="X168" i="3" s="1"/>
  <c r="F168" i="4" s="1"/>
  <c r="J168" i="3"/>
  <c r="Y168" i="3" s="1"/>
  <c r="K168" i="3"/>
  <c r="U168" i="3" s="1"/>
  <c r="L168" i="3"/>
  <c r="N168" i="3"/>
  <c r="O168" i="3"/>
  <c r="A169" i="3"/>
  <c r="A169" i="4" s="1"/>
  <c r="B169" i="3"/>
  <c r="C169" i="3"/>
  <c r="P169" i="3" s="1"/>
  <c r="D169" i="3"/>
  <c r="Q169" i="3" s="1"/>
  <c r="B169" i="4" s="1"/>
  <c r="F169" i="3"/>
  <c r="R169" i="3" s="1"/>
  <c r="G169" i="3"/>
  <c r="S169" i="3" s="1"/>
  <c r="C169" i="4" s="1"/>
  <c r="H169" i="3"/>
  <c r="T169" i="3" s="1"/>
  <c r="I169" i="3"/>
  <c r="X169" i="3" s="1"/>
  <c r="F169" i="4" s="1"/>
  <c r="J169" i="3"/>
  <c r="Y169" i="3" s="1"/>
  <c r="K169" i="3"/>
  <c r="U169" i="3" s="1"/>
  <c r="L169" i="3"/>
  <c r="N169" i="3"/>
  <c r="O169" i="3"/>
  <c r="A170" i="3"/>
  <c r="A170" i="4" s="1"/>
  <c r="B170" i="3"/>
  <c r="C170" i="3"/>
  <c r="P170" i="3" s="1"/>
  <c r="D170" i="3"/>
  <c r="Q170" i="3" s="1"/>
  <c r="B170" i="4" s="1"/>
  <c r="F170" i="3"/>
  <c r="R170" i="3" s="1"/>
  <c r="G170" i="3"/>
  <c r="S170" i="3" s="1"/>
  <c r="C170" i="4" s="1"/>
  <c r="H170" i="3"/>
  <c r="T170" i="3" s="1"/>
  <c r="I170" i="3"/>
  <c r="X170" i="3" s="1"/>
  <c r="F170" i="4" s="1"/>
  <c r="J170" i="3"/>
  <c r="Y170" i="3" s="1"/>
  <c r="K170" i="3"/>
  <c r="U170" i="3" s="1"/>
  <c r="L170" i="3"/>
  <c r="N170" i="3"/>
  <c r="O170" i="3"/>
  <c r="A171" i="3"/>
  <c r="A171" i="4" s="1"/>
  <c r="B171" i="3"/>
  <c r="C171" i="3"/>
  <c r="P171" i="3" s="1"/>
  <c r="D171" i="3"/>
  <c r="Q171" i="3" s="1"/>
  <c r="B171" i="4" s="1"/>
  <c r="F171" i="3"/>
  <c r="R171" i="3" s="1"/>
  <c r="G171" i="3"/>
  <c r="S171" i="3" s="1"/>
  <c r="C171" i="4" s="1"/>
  <c r="H171" i="3"/>
  <c r="T171" i="3" s="1"/>
  <c r="I171" i="3"/>
  <c r="X171" i="3" s="1"/>
  <c r="F171" i="4" s="1"/>
  <c r="J171" i="3"/>
  <c r="Y171" i="3" s="1"/>
  <c r="K171" i="3"/>
  <c r="U171" i="3" s="1"/>
  <c r="L171" i="3"/>
  <c r="N171" i="3"/>
  <c r="O171" i="3"/>
  <c r="A172" i="3"/>
  <c r="A172" i="4" s="1"/>
  <c r="B172" i="3"/>
  <c r="C172" i="3"/>
  <c r="P172" i="3" s="1"/>
  <c r="D172" i="3"/>
  <c r="Q172" i="3" s="1"/>
  <c r="B172" i="4" s="1"/>
  <c r="F172" i="3"/>
  <c r="R172" i="3" s="1"/>
  <c r="G172" i="3"/>
  <c r="S172" i="3" s="1"/>
  <c r="C172" i="4" s="1"/>
  <c r="H172" i="3"/>
  <c r="T172" i="3" s="1"/>
  <c r="I172" i="3"/>
  <c r="X172" i="3" s="1"/>
  <c r="F172" i="4" s="1"/>
  <c r="J172" i="3"/>
  <c r="Y172" i="3" s="1"/>
  <c r="K172" i="3"/>
  <c r="U172" i="3" s="1"/>
  <c r="L172" i="3"/>
  <c r="N172" i="3"/>
  <c r="O172" i="3"/>
  <c r="A173" i="3"/>
  <c r="A173" i="4" s="1"/>
  <c r="B173" i="3"/>
  <c r="C173" i="3"/>
  <c r="P173" i="3" s="1"/>
  <c r="D173" i="3"/>
  <c r="Q173" i="3" s="1"/>
  <c r="B173" i="4" s="1"/>
  <c r="F173" i="3"/>
  <c r="R173" i="3" s="1"/>
  <c r="G173" i="3"/>
  <c r="S173" i="3" s="1"/>
  <c r="C173" i="4" s="1"/>
  <c r="H173" i="3"/>
  <c r="T173" i="3" s="1"/>
  <c r="I173" i="3"/>
  <c r="X173" i="3" s="1"/>
  <c r="F173" i="4" s="1"/>
  <c r="J173" i="3"/>
  <c r="Y173" i="3" s="1"/>
  <c r="K173" i="3"/>
  <c r="U173" i="3" s="1"/>
  <c r="L173" i="3"/>
  <c r="N173" i="3"/>
  <c r="O173" i="3"/>
  <c r="A174" i="3"/>
  <c r="A174" i="4" s="1"/>
  <c r="B174" i="3"/>
  <c r="C174" i="3"/>
  <c r="P174" i="3" s="1"/>
  <c r="D174" i="3"/>
  <c r="Q174" i="3" s="1"/>
  <c r="B174" i="4" s="1"/>
  <c r="F174" i="3"/>
  <c r="R174" i="3" s="1"/>
  <c r="G174" i="3"/>
  <c r="S174" i="3" s="1"/>
  <c r="C174" i="4" s="1"/>
  <c r="H174" i="3"/>
  <c r="T174" i="3" s="1"/>
  <c r="I174" i="3"/>
  <c r="X174" i="3" s="1"/>
  <c r="F174" i="4" s="1"/>
  <c r="J174" i="3"/>
  <c r="Y174" i="3" s="1"/>
  <c r="K174" i="3"/>
  <c r="U174" i="3" s="1"/>
  <c r="L174" i="3"/>
  <c r="N174" i="3"/>
  <c r="O174" i="3"/>
  <c r="A175" i="3"/>
  <c r="A175" i="4" s="1"/>
  <c r="B175" i="3"/>
  <c r="C175" i="3"/>
  <c r="P175" i="3" s="1"/>
  <c r="D175" i="3"/>
  <c r="Q175" i="3" s="1"/>
  <c r="B175" i="4" s="1"/>
  <c r="F175" i="3"/>
  <c r="R175" i="3" s="1"/>
  <c r="G175" i="3"/>
  <c r="S175" i="3" s="1"/>
  <c r="C175" i="4" s="1"/>
  <c r="H175" i="3"/>
  <c r="T175" i="3" s="1"/>
  <c r="I175" i="3"/>
  <c r="X175" i="3" s="1"/>
  <c r="F175" i="4" s="1"/>
  <c r="J175" i="3"/>
  <c r="Y175" i="3" s="1"/>
  <c r="K175" i="3"/>
  <c r="U175" i="3" s="1"/>
  <c r="L175" i="3"/>
  <c r="N175" i="3"/>
  <c r="O175" i="3"/>
  <c r="A176" i="3"/>
  <c r="A176" i="4" s="1"/>
  <c r="B176" i="3"/>
  <c r="C176" i="3"/>
  <c r="P176" i="3" s="1"/>
  <c r="D176" i="3"/>
  <c r="Q176" i="3" s="1"/>
  <c r="B176" i="4" s="1"/>
  <c r="F176" i="3"/>
  <c r="R176" i="3" s="1"/>
  <c r="G176" i="3"/>
  <c r="S176" i="3" s="1"/>
  <c r="C176" i="4" s="1"/>
  <c r="H176" i="3"/>
  <c r="T176" i="3" s="1"/>
  <c r="I176" i="3"/>
  <c r="X176" i="3" s="1"/>
  <c r="F176" i="4" s="1"/>
  <c r="J176" i="3"/>
  <c r="Y176" i="3" s="1"/>
  <c r="K176" i="3"/>
  <c r="U176" i="3" s="1"/>
  <c r="L176" i="3"/>
  <c r="N176" i="3"/>
  <c r="O176" i="3"/>
  <c r="A177" i="3"/>
  <c r="A177" i="4" s="1"/>
  <c r="B177" i="3"/>
  <c r="C177" i="3"/>
  <c r="P177" i="3" s="1"/>
  <c r="D177" i="3"/>
  <c r="Q177" i="3" s="1"/>
  <c r="B177" i="4" s="1"/>
  <c r="F177" i="3"/>
  <c r="R177" i="3" s="1"/>
  <c r="G177" i="3"/>
  <c r="S177" i="3" s="1"/>
  <c r="C177" i="4" s="1"/>
  <c r="H177" i="3"/>
  <c r="T177" i="3" s="1"/>
  <c r="I177" i="3"/>
  <c r="X177" i="3" s="1"/>
  <c r="F177" i="4" s="1"/>
  <c r="J177" i="3"/>
  <c r="Y177" i="3" s="1"/>
  <c r="K177" i="3"/>
  <c r="U177" i="3" s="1"/>
  <c r="L177" i="3"/>
  <c r="N177" i="3"/>
  <c r="O177" i="3"/>
  <c r="A178" i="3"/>
  <c r="A178" i="4" s="1"/>
  <c r="B178" i="3"/>
  <c r="C178" i="3"/>
  <c r="P178" i="3" s="1"/>
  <c r="D178" i="3"/>
  <c r="Q178" i="3" s="1"/>
  <c r="B178" i="4" s="1"/>
  <c r="F178" i="3"/>
  <c r="R178" i="3" s="1"/>
  <c r="G178" i="3"/>
  <c r="S178" i="3" s="1"/>
  <c r="C178" i="4" s="1"/>
  <c r="H178" i="3"/>
  <c r="T178" i="3" s="1"/>
  <c r="I178" i="3"/>
  <c r="X178" i="3" s="1"/>
  <c r="F178" i="4" s="1"/>
  <c r="J178" i="3"/>
  <c r="Y178" i="3" s="1"/>
  <c r="K178" i="3"/>
  <c r="U178" i="3" s="1"/>
  <c r="L178" i="3"/>
  <c r="N178" i="3"/>
  <c r="O178" i="3"/>
  <c r="A179" i="3"/>
  <c r="A179" i="4" s="1"/>
  <c r="B179" i="3"/>
  <c r="C179" i="3"/>
  <c r="P179" i="3" s="1"/>
  <c r="D179" i="3"/>
  <c r="Q179" i="3" s="1"/>
  <c r="B179" i="4" s="1"/>
  <c r="F179" i="3"/>
  <c r="R179" i="3" s="1"/>
  <c r="G179" i="3"/>
  <c r="S179" i="3" s="1"/>
  <c r="C179" i="4" s="1"/>
  <c r="H179" i="3"/>
  <c r="T179" i="3" s="1"/>
  <c r="I179" i="3"/>
  <c r="X179" i="3" s="1"/>
  <c r="F179" i="4" s="1"/>
  <c r="J179" i="3"/>
  <c r="Y179" i="3" s="1"/>
  <c r="K179" i="3"/>
  <c r="U179" i="3" s="1"/>
  <c r="L179" i="3"/>
  <c r="N179" i="3"/>
  <c r="O179" i="3"/>
  <c r="A180" i="3"/>
  <c r="A180" i="4" s="1"/>
  <c r="B180" i="3"/>
  <c r="C180" i="3"/>
  <c r="P180" i="3" s="1"/>
  <c r="D180" i="3"/>
  <c r="Q180" i="3" s="1"/>
  <c r="B180" i="4" s="1"/>
  <c r="F180" i="3"/>
  <c r="R180" i="3" s="1"/>
  <c r="G180" i="3"/>
  <c r="S180" i="3" s="1"/>
  <c r="C180" i="4" s="1"/>
  <c r="H180" i="3"/>
  <c r="T180" i="3" s="1"/>
  <c r="I180" i="3"/>
  <c r="X180" i="3" s="1"/>
  <c r="F180" i="4" s="1"/>
  <c r="J180" i="3"/>
  <c r="Y180" i="3" s="1"/>
  <c r="K180" i="3"/>
  <c r="U180" i="3" s="1"/>
  <c r="L180" i="3"/>
  <c r="N180" i="3"/>
  <c r="O180" i="3"/>
  <c r="A181" i="3"/>
  <c r="A181" i="4" s="1"/>
  <c r="B181" i="3"/>
  <c r="C181" i="3"/>
  <c r="P181" i="3" s="1"/>
  <c r="D181" i="3"/>
  <c r="Q181" i="3" s="1"/>
  <c r="B181" i="4" s="1"/>
  <c r="F181" i="3"/>
  <c r="R181" i="3" s="1"/>
  <c r="G181" i="3"/>
  <c r="S181" i="3" s="1"/>
  <c r="C181" i="4" s="1"/>
  <c r="H181" i="3"/>
  <c r="T181" i="3" s="1"/>
  <c r="I181" i="3"/>
  <c r="X181" i="3" s="1"/>
  <c r="F181" i="4" s="1"/>
  <c r="J181" i="3"/>
  <c r="Y181" i="3" s="1"/>
  <c r="K181" i="3"/>
  <c r="U181" i="3" s="1"/>
  <c r="L181" i="3"/>
  <c r="N181" i="3"/>
  <c r="O181" i="3"/>
  <c r="A182" i="3"/>
  <c r="A182" i="4" s="1"/>
  <c r="B182" i="3"/>
  <c r="C182" i="3"/>
  <c r="P182" i="3" s="1"/>
  <c r="D182" i="3"/>
  <c r="Q182" i="3" s="1"/>
  <c r="B182" i="4" s="1"/>
  <c r="F182" i="3"/>
  <c r="R182" i="3" s="1"/>
  <c r="G182" i="3"/>
  <c r="S182" i="3" s="1"/>
  <c r="C182" i="4" s="1"/>
  <c r="H182" i="3"/>
  <c r="T182" i="3" s="1"/>
  <c r="I182" i="3"/>
  <c r="X182" i="3" s="1"/>
  <c r="F182" i="4" s="1"/>
  <c r="J182" i="3"/>
  <c r="Y182" i="3" s="1"/>
  <c r="K182" i="3"/>
  <c r="U182" i="3" s="1"/>
  <c r="L182" i="3"/>
  <c r="N182" i="3"/>
  <c r="O182" i="3"/>
  <c r="A183" i="3"/>
  <c r="A183" i="4" s="1"/>
  <c r="B183" i="3"/>
  <c r="C183" i="3"/>
  <c r="P183" i="3" s="1"/>
  <c r="D183" i="3"/>
  <c r="Q183" i="3" s="1"/>
  <c r="B183" i="4" s="1"/>
  <c r="F183" i="3"/>
  <c r="R183" i="3" s="1"/>
  <c r="G183" i="3"/>
  <c r="S183" i="3" s="1"/>
  <c r="C183" i="4" s="1"/>
  <c r="H183" i="3"/>
  <c r="T183" i="3" s="1"/>
  <c r="I183" i="3"/>
  <c r="X183" i="3" s="1"/>
  <c r="F183" i="4" s="1"/>
  <c r="J183" i="3"/>
  <c r="Y183" i="3" s="1"/>
  <c r="K183" i="3"/>
  <c r="U183" i="3" s="1"/>
  <c r="L183" i="3"/>
  <c r="N183" i="3"/>
  <c r="O183" i="3"/>
  <c r="A184" i="3"/>
  <c r="A184" i="4" s="1"/>
  <c r="B184" i="3"/>
  <c r="C184" i="3"/>
  <c r="P184" i="3" s="1"/>
  <c r="D184" i="3"/>
  <c r="Q184" i="3" s="1"/>
  <c r="B184" i="4" s="1"/>
  <c r="F184" i="3"/>
  <c r="R184" i="3" s="1"/>
  <c r="G184" i="3"/>
  <c r="S184" i="3" s="1"/>
  <c r="C184" i="4" s="1"/>
  <c r="H184" i="3"/>
  <c r="T184" i="3" s="1"/>
  <c r="I184" i="3"/>
  <c r="X184" i="3" s="1"/>
  <c r="F184" i="4" s="1"/>
  <c r="J184" i="3"/>
  <c r="Y184" i="3" s="1"/>
  <c r="K184" i="3"/>
  <c r="U184" i="3" s="1"/>
  <c r="L184" i="3"/>
  <c r="N184" i="3"/>
  <c r="O184" i="3"/>
  <c r="A185" i="3"/>
  <c r="A185" i="4" s="1"/>
  <c r="B185" i="3"/>
  <c r="C185" i="3"/>
  <c r="P185" i="3" s="1"/>
  <c r="D185" i="3"/>
  <c r="Q185" i="3" s="1"/>
  <c r="B185" i="4" s="1"/>
  <c r="F185" i="3"/>
  <c r="R185" i="3" s="1"/>
  <c r="G185" i="3"/>
  <c r="S185" i="3" s="1"/>
  <c r="C185" i="4" s="1"/>
  <c r="H185" i="3"/>
  <c r="T185" i="3" s="1"/>
  <c r="I185" i="3"/>
  <c r="X185" i="3" s="1"/>
  <c r="F185" i="4" s="1"/>
  <c r="J185" i="3"/>
  <c r="Y185" i="3" s="1"/>
  <c r="K185" i="3"/>
  <c r="U185" i="3" s="1"/>
  <c r="L185" i="3"/>
  <c r="N185" i="3"/>
  <c r="O185" i="3"/>
  <c r="A186" i="3"/>
  <c r="A186" i="4" s="1"/>
  <c r="B186" i="3"/>
  <c r="C186" i="3"/>
  <c r="P186" i="3" s="1"/>
  <c r="D186" i="3"/>
  <c r="Q186" i="3" s="1"/>
  <c r="B186" i="4" s="1"/>
  <c r="F186" i="3"/>
  <c r="R186" i="3" s="1"/>
  <c r="G186" i="3"/>
  <c r="S186" i="3" s="1"/>
  <c r="C186" i="4" s="1"/>
  <c r="H186" i="3"/>
  <c r="T186" i="3" s="1"/>
  <c r="I186" i="3"/>
  <c r="X186" i="3" s="1"/>
  <c r="F186" i="4" s="1"/>
  <c r="J186" i="3"/>
  <c r="Y186" i="3" s="1"/>
  <c r="K186" i="3"/>
  <c r="U186" i="3" s="1"/>
  <c r="L186" i="3"/>
  <c r="N186" i="3"/>
  <c r="O186" i="3"/>
  <c r="A187" i="3"/>
  <c r="A187" i="4" s="1"/>
  <c r="B187" i="3"/>
  <c r="C187" i="3"/>
  <c r="P187" i="3" s="1"/>
  <c r="D187" i="3"/>
  <c r="Q187" i="3" s="1"/>
  <c r="B187" i="4" s="1"/>
  <c r="F187" i="3"/>
  <c r="R187" i="3" s="1"/>
  <c r="G187" i="3"/>
  <c r="S187" i="3" s="1"/>
  <c r="C187" i="4" s="1"/>
  <c r="H187" i="3"/>
  <c r="T187" i="3" s="1"/>
  <c r="I187" i="3"/>
  <c r="X187" i="3" s="1"/>
  <c r="F187" i="4" s="1"/>
  <c r="J187" i="3"/>
  <c r="Y187" i="3" s="1"/>
  <c r="K187" i="3"/>
  <c r="U187" i="3" s="1"/>
  <c r="L187" i="3"/>
  <c r="N187" i="3"/>
  <c r="O187" i="3"/>
  <c r="A188" i="3"/>
  <c r="A188" i="4" s="1"/>
  <c r="B188" i="3"/>
  <c r="C188" i="3"/>
  <c r="P188" i="3" s="1"/>
  <c r="D188" i="3"/>
  <c r="Q188" i="3" s="1"/>
  <c r="B188" i="4" s="1"/>
  <c r="F188" i="3"/>
  <c r="R188" i="3" s="1"/>
  <c r="G188" i="3"/>
  <c r="S188" i="3" s="1"/>
  <c r="C188" i="4" s="1"/>
  <c r="H188" i="3"/>
  <c r="T188" i="3" s="1"/>
  <c r="I188" i="3"/>
  <c r="X188" i="3" s="1"/>
  <c r="F188" i="4" s="1"/>
  <c r="J188" i="3"/>
  <c r="Y188" i="3" s="1"/>
  <c r="K188" i="3"/>
  <c r="U188" i="3" s="1"/>
  <c r="L188" i="3"/>
  <c r="N188" i="3"/>
  <c r="O188" i="3"/>
  <c r="A189" i="3"/>
  <c r="A189" i="4" s="1"/>
  <c r="B189" i="3"/>
  <c r="C189" i="3"/>
  <c r="P189" i="3" s="1"/>
  <c r="D189" i="3"/>
  <c r="Q189" i="3" s="1"/>
  <c r="B189" i="4" s="1"/>
  <c r="F189" i="3"/>
  <c r="R189" i="3" s="1"/>
  <c r="G189" i="3"/>
  <c r="S189" i="3" s="1"/>
  <c r="C189" i="4" s="1"/>
  <c r="H189" i="3"/>
  <c r="T189" i="3" s="1"/>
  <c r="I189" i="3"/>
  <c r="X189" i="3" s="1"/>
  <c r="F189" i="4" s="1"/>
  <c r="J189" i="3"/>
  <c r="Y189" i="3" s="1"/>
  <c r="K189" i="3"/>
  <c r="U189" i="3" s="1"/>
  <c r="L189" i="3"/>
  <c r="N189" i="3"/>
  <c r="O189" i="3"/>
  <c r="A190" i="3"/>
  <c r="A190" i="4" s="1"/>
  <c r="B190" i="3"/>
  <c r="C190" i="3"/>
  <c r="P190" i="3" s="1"/>
  <c r="D190" i="3"/>
  <c r="Q190" i="3" s="1"/>
  <c r="B190" i="4" s="1"/>
  <c r="F190" i="3"/>
  <c r="R190" i="3" s="1"/>
  <c r="G190" i="3"/>
  <c r="S190" i="3" s="1"/>
  <c r="C190" i="4" s="1"/>
  <c r="H190" i="3"/>
  <c r="T190" i="3" s="1"/>
  <c r="I190" i="3"/>
  <c r="X190" i="3" s="1"/>
  <c r="F190" i="4" s="1"/>
  <c r="J190" i="3"/>
  <c r="Y190" i="3" s="1"/>
  <c r="K190" i="3"/>
  <c r="U190" i="3" s="1"/>
  <c r="L190" i="3"/>
  <c r="N190" i="3"/>
  <c r="O190" i="3"/>
  <c r="A191" i="3"/>
  <c r="A191" i="4" s="1"/>
  <c r="B191" i="3"/>
  <c r="C191" i="3"/>
  <c r="P191" i="3" s="1"/>
  <c r="D191" i="3"/>
  <c r="Q191" i="3" s="1"/>
  <c r="B191" i="4" s="1"/>
  <c r="F191" i="3"/>
  <c r="R191" i="3" s="1"/>
  <c r="G191" i="3"/>
  <c r="S191" i="3" s="1"/>
  <c r="C191" i="4" s="1"/>
  <c r="H191" i="3"/>
  <c r="T191" i="3" s="1"/>
  <c r="I191" i="3"/>
  <c r="X191" i="3" s="1"/>
  <c r="F191" i="4" s="1"/>
  <c r="J191" i="3"/>
  <c r="Y191" i="3" s="1"/>
  <c r="K191" i="3"/>
  <c r="U191" i="3" s="1"/>
  <c r="L191" i="3"/>
  <c r="N191" i="3"/>
  <c r="O191" i="3"/>
  <c r="A192" i="3"/>
  <c r="A192" i="4" s="1"/>
  <c r="B192" i="3"/>
  <c r="C192" i="3"/>
  <c r="P192" i="3" s="1"/>
  <c r="D192" i="3"/>
  <c r="Q192" i="3" s="1"/>
  <c r="B192" i="4" s="1"/>
  <c r="F192" i="3"/>
  <c r="R192" i="3" s="1"/>
  <c r="G192" i="3"/>
  <c r="S192" i="3" s="1"/>
  <c r="C192" i="4" s="1"/>
  <c r="H192" i="3"/>
  <c r="T192" i="3" s="1"/>
  <c r="I192" i="3"/>
  <c r="X192" i="3" s="1"/>
  <c r="F192" i="4" s="1"/>
  <c r="J192" i="3"/>
  <c r="Y192" i="3" s="1"/>
  <c r="K192" i="3"/>
  <c r="U192" i="3" s="1"/>
  <c r="L192" i="3"/>
  <c r="N192" i="3"/>
  <c r="O192" i="3"/>
  <c r="A193" i="3"/>
  <c r="A193" i="4" s="1"/>
  <c r="B193" i="3"/>
  <c r="C193" i="3"/>
  <c r="P193" i="3" s="1"/>
  <c r="D193" i="3"/>
  <c r="Q193" i="3" s="1"/>
  <c r="B193" i="4" s="1"/>
  <c r="F193" i="3"/>
  <c r="R193" i="3" s="1"/>
  <c r="G193" i="3"/>
  <c r="S193" i="3" s="1"/>
  <c r="C193" i="4" s="1"/>
  <c r="H193" i="3"/>
  <c r="T193" i="3" s="1"/>
  <c r="I193" i="3"/>
  <c r="X193" i="3" s="1"/>
  <c r="F193" i="4" s="1"/>
  <c r="J193" i="3"/>
  <c r="Y193" i="3" s="1"/>
  <c r="K193" i="3"/>
  <c r="U193" i="3" s="1"/>
  <c r="L193" i="3"/>
  <c r="N193" i="3"/>
  <c r="O193" i="3"/>
  <c r="A194" i="3"/>
  <c r="A194" i="4" s="1"/>
  <c r="B194" i="3"/>
  <c r="C194" i="3"/>
  <c r="P194" i="3" s="1"/>
  <c r="D194" i="3"/>
  <c r="Q194" i="3" s="1"/>
  <c r="B194" i="4" s="1"/>
  <c r="F194" i="3"/>
  <c r="R194" i="3" s="1"/>
  <c r="G194" i="3"/>
  <c r="S194" i="3" s="1"/>
  <c r="C194" i="4" s="1"/>
  <c r="H194" i="3"/>
  <c r="T194" i="3" s="1"/>
  <c r="I194" i="3"/>
  <c r="X194" i="3" s="1"/>
  <c r="F194" i="4" s="1"/>
  <c r="J194" i="3"/>
  <c r="Y194" i="3" s="1"/>
  <c r="K194" i="3"/>
  <c r="U194" i="3" s="1"/>
  <c r="L194" i="3"/>
  <c r="N194" i="3"/>
  <c r="O194" i="3"/>
  <c r="A195" i="3"/>
  <c r="A195" i="4" s="1"/>
  <c r="B195" i="3"/>
  <c r="C195" i="3"/>
  <c r="P195" i="3" s="1"/>
  <c r="D195" i="3"/>
  <c r="Q195" i="3" s="1"/>
  <c r="B195" i="4" s="1"/>
  <c r="F195" i="3"/>
  <c r="R195" i="3" s="1"/>
  <c r="G195" i="3"/>
  <c r="S195" i="3" s="1"/>
  <c r="C195" i="4" s="1"/>
  <c r="H195" i="3"/>
  <c r="T195" i="3" s="1"/>
  <c r="I195" i="3"/>
  <c r="X195" i="3" s="1"/>
  <c r="F195" i="4" s="1"/>
  <c r="J195" i="3"/>
  <c r="Y195" i="3" s="1"/>
  <c r="K195" i="3"/>
  <c r="U195" i="3" s="1"/>
  <c r="L195" i="3"/>
  <c r="N195" i="3"/>
  <c r="O195" i="3"/>
  <c r="A196" i="3"/>
  <c r="A196" i="4" s="1"/>
  <c r="B196" i="3"/>
  <c r="C196" i="3"/>
  <c r="P196" i="3" s="1"/>
  <c r="D196" i="3"/>
  <c r="Q196" i="3" s="1"/>
  <c r="B196" i="4" s="1"/>
  <c r="F196" i="3"/>
  <c r="R196" i="3" s="1"/>
  <c r="G196" i="3"/>
  <c r="S196" i="3" s="1"/>
  <c r="C196" i="4" s="1"/>
  <c r="H196" i="3"/>
  <c r="T196" i="3" s="1"/>
  <c r="I196" i="3"/>
  <c r="X196" i="3" s="1"/>
  <c r="F196" i="4" s="1"/>
  <c r="J196" i="3"/>
  <c r="Y196" i="3" s="1"/>
  <c r="K196" i="3"/>
  <c r="U196" i="3" s="1"/>
  <c r="L196" i="3"/>
  <c r="N196" i="3"/>
  <c r="O196" i="3"/>
  <c r="A197" i="3"/>
  <c r="A197" i="4" s="1"/>
  <c r="B197" i="3"/>
  <c r="C197" i="3"/>
  <c r="P197" i="3" s="1"/>
  <c r="D197" i="3"/>
  <c r="Q197" i="3" s="1"/>
  <c r="B197" i="4" s="1"/>
  <c r="F197" i="3"/>
  <c r="R197" i="3" s="1"/>
  <c r="G197" i="3"/>
  <c r="S197" i="3" s="1"/>
  <c r="C197" i="4" s="1"/>
  <c r="H197" i="3"/>
  <c r="T197" i="3" s="1"/>
  <c r="I197" i="3"/>
  <c r="X197" i="3" s="1"/>
  <c r="F197" i="4" s="1"/>
  <c r="J197" i="3"/>
  <c r="Y197" i="3" s="1"/>
  <c r="K197" i="3"/>
  <c r="U197" i="3" s="1"/>
  <c r="L197" i="3"/>
  <c r="N197" i="3"/>
  <c r="O197" i="3"/>
  <c r="A198" i="3"/>
  <c r="A198" i="4" s="1"/>
  <c r="B198" i="3"/>
  <c r="C198" i="3"/>
  <c r="P198" i="3" s="1"/>
  <c r="D198" i="3"/>
  <c r="Q198" i="3" s="1"/>
  <c r="B198" i="4" s="1"/>
  <c r="F198" i="3"/>
  <c r="R198" i="3" s="1"/>
  <c r="G198" i="3"/>
  <c r="S198" i="3" s="1"/>
  <c r="C198" i="4" s="1"/>
  <c r="H198" i="3"/>
  <c r="T198" i="3" s="1"/>
  <c r="I198" i="3"/>
  <c r="X198" i="3" s="1"/>
  <c r="F198" i="4" s="1"/>
  <c r="J198" i="3"/>
  <c r="Y198" i="3" s="1"/>
  <c r="K198" i="3"/>
  <c r="U198" i="3" s="1"/>
  <c r="L198" i="3"/>
  <c r="N198" i="3"/>
  <c r="O198" i="3"/>
  <c r="A199" i="3"/>
  <c r="A199" i="4" s="1"/>
  <c r="B199" i="3"/>
  <c r="C199" i="3"/>
  <c r="P199" i="3" s="1"/>
  <c r="D199" i="3"/>
  <c r="Q199" i="3" s="1"/>
  <c r="B199" i="4" s="1"/>
  <c r="F199" i="3"/>
  <c r="R199" i="3" s="1"/>
  <c r="G199" i="3"/>
  <c r="S199" i="3" s="1"/>
  <c r="C199" i="4" s="1"/>
  <c r="H199" i="3"/>
  <c r="T199" i="3" s="1"/>
  <c r="I199" i="3"/>
  <c r="X199" i="3" s="1"/>
  <c r="F199" i="4" s="1"/>
  <c r="J199" i="3"/>
  <c r="Y199" i="3" s="1"/>
  <c r="K199" i="3"/>
  <c r="U199" i="3" s="1"/>
  <c r="L199" i="3"/>
  <c r="N199" i="3"/>
  <c r="O199" i="3"/>
  <c r="A200" i="3"/>
  <c r="A200" i="4" s="1"/>
  <c r="B200" i="3"/>
  <c r="C200" i="3"/>
  <c r="P200" i="3" s="1"/>
  <c r="D200" i="3"/>
  <c r="Q200" i="3" s="1"/>
  <c r="B200" i="4" s="1"/>
  <c r="F200" i="3"/>
  <c r="R200" i="3" s="1"/>
  <c r="G200" i="3"/>
  <c r="S200" i="3" s="1"/>
  <c r="C200" i="4" s="1"/>
  <c r="H200" i="3"/>
  <c r="T200" i="3" s="1"/>
  <c r="I200" i="3"/>
  <c r="X200" i="3" s="1"/>
  <c r="F200" i="4" s="1"/>
  <c r="J200" i="3"/>
  <c r="Y200" i="3" s="1"/>
  <c r="K200" i="3"/>
  <c r="U200" i="3" s="1"/>
  <c r="L200" i="3"/>
  <c r="N200" i="3"/>
  <c r="O200" i="3"/>
  <c r="A201" i="3"/>
  <c r="A201" i="4" s="1"/>
  <c r="B201" i="3"/>
  <c r="C201" i="3"/>
  <c r="P201" i="3" s="1"/>
  <c r="D201" i="3"/>
  <c r="Q201" i="3" s="1"/>
  <c r="B201" i="4" s="1"/>
  <c r="F201" i="3"/>
  <c r="R201" i="3" s="1"/>
  <c r="G201" i="3"/>
  <c r="S201" i="3" s="1"/>
  <c r="C201" i="4" s="1"/>
  <c r="H201" i="3"/>
  <c r="T201" i="3" s="1"/>
  <c r="I201" i="3"/>
  <c r="X201" i="3" s="1"/>
  <c r="F201" i="4" s="1"/>
  <c r="J201" i="3"/>
  <c r="Y201" i="3" s="1"/>
  <c r="K201" i="3"/>
  <c r="U201" i="3" s="1"/>
  <c r="L201" i="3"/>
  <c r="N201" i="3"/>
  <c r="O201" i="3"/>
  <c r="A202" i="3"/>
  <c r="A202" i="4" s="1"/>
  <c r="B202" i="3"/>
  <c r="C202" i="3"/>
  <c r="P202" i="3" s="1"/>
  <c r="D202" i="3"/>
  <c r="Q202" i="3" s="1"/>
  <c r="B202" i="4" s="1"/>
  <c r="F202" i="3"/>
  <c r="R202" i="3" s="1"/>
  <c r="G202" i="3"/>
  <c r="S202" i="3" s="1"/>
  <c r="C202" i="4" s="1"/>
  <c r="H202" i="3"/>
  <c r="T202" i="3" s="1"/>
  <c r="I202" i="3"/>
  <c r="X202" i="3" s="1"/>
  <c r="F202" i="4" s="1"/>
  <c r="J202" i="3"/>
  <c r="Y202" i="3" s="1"/>
  <c r="K202" i="3"/>
  <c r="U202" i="3" s="1"/>
  <c r="L202" i="3"/>
  <c r="N202" i="3"/>
  <c r="O202" i="3"/>
  <c r="A203" i="3"/>
  <c r="A203" i="4" s="1"/>
  <c r="B203" i="3"/>
  <c r="C203" i="3"/>
  <c r="P203" i="3" s="1"/>
  <c r="D203" i="3"/>
  <c r="Q203" i="3" s="1"/>
  <c r="B203" i="4" s="1"/>
  <c r="F203" i="3"/>
  <c r="R203" i="3" s="1"/>
  <c r="G203" i="3"/>
  <c r="S203" i="3" s="1"/>
  <c r="C203" i="4" s="1"/>
  <c r="H203" i="3"/>
  <c r="T203" i="3" s="1"/>
  <c r="I203" i="3"/>
  <c r="X203" i="3" s="1"/>
  <c r="F203" i="4" s="1"/>
  <c r="J203" i="3"/>
  <c r="Y203" i="3" s="1"/>
  <c r="K203" i="3"/>
  <c r="U203" i="3" s="1"/>
  <c r="L203" i="3"/>
  <c r="N203" i="3"/>
  <c r="O203" i="3"/>
  <c r="A204" i="3"/>
  <c r="A204" i="4" s="1"/>
  <c r="B204" i="3"/>
  <c r="C204" i="3"/>
  <c r="P204" i="3" s="1"/>
  <c r="D204" i="3"/>
  <c r="Q204" i="3" s="1"/>
  <c r="B204" i="4" s="1"/>
  <c r="F204" i="3"/>
  <c r="R204" i="3" s="1"/>
  <c r="G204" i="3"/>
  <c r="S204" i="3" s="1"/>
  <c r="C204" i="4" s="1"/>
  <c r="H204" i="3"/>
  <c r="T204" i="3" s="1"/>
  <c r="I204" i="3"/>
  <c r="X204" i="3" s="1"/>
  <c r="F204" i="4" s="1"/>
  <c r="J204" i="3"/>
  <c r="Y204" i="3" s="1"/>
  <c r="K204" i="3"/>
  <c r="U204" i="3" s="1"/>
  <c r="L204" i="3"/>
  <c r="N204" i="3"/>
  <c r="O204" i="3"/>
  <c r="A205" i="3"/>
  <c r="A205" i="4" s="1"/>
  <c r="B205" i="3"/>
  <c r="C205" i="3"/>
  <c r="P205" i="3" s="1"/>
  <c r="D205" i="3"/>
  <c r="Q205" i="3" s="1"/>
  <c r="B205" i="4" s="1"/>
  <c r="F205" i="3"/>
  <c r="R205" i="3" s="1"/>
  <c r="G205" i="3"/>
  <c r="S205" i="3" s="1"/>
  <c r="C205" i="4" s="1"/>
  <c r="H205" i="3"/>
  <c r="T205" i="3" s="1"/>
  <c r="I205" i="3"/>
  <c r="X205" i="3" s="1"/>
  <c r="F205" i="4" s="1"/>
  <c r="J205" i="3"/>
  <c r="Y205" i="3" s="1"/>
  <c r="K205" i="3"/>
  <c r="U205" i="3" s="1"/>
  <c r="L205" i="3"/>
  <c r="N205" i="3"/>
  <c r="O205" i="3"/>
  <c r="A206" i="3"/>
  <c r="A206" i="4" s="1"/>
  <c r="B206" i="3"/>
  <c r="C206" i="3"/>
  <c r="P206" i="3" s="1"/>
  <c r="D206" i="3"/>
  <c r="Q206" i="3" s="1"/>
  <c r="B206" i="4" s="1"/>
  <c r="F206" i="3"/>
  <c r="R206" i="3" s="1"/>
  <c r="G206" i="3"/>
  <c r="S206" i="3" s="1"/>
  <c r="C206" i="4" s="1"/>
  <c r="H206" i="3"/>
  <c r="T206" i="3" s="1"/>
  <c r="I206" i="3"/>
  <c r="X206" i="3" s="1"/>
  <c r="F206" i="4" s="1"/>
  <c r="J206" i="3"/>
  <c r="Y206" i="3" s="1"/>
  <c r="K206" i="3"/>
  <c r="U206" i="3" s="1"/>
  <c r="L206" i="3"/>
  <c r="N206" i="3"/>
  <c r="O206" i="3"/>
  <c r="A207" i="3"/>
  <c r="A207" i="4" s="1"/>
  <c r="B207" i="3"/>
  <c r="C207" i="3"/>
  <c r="P207" i="3" s="1"/>
  <c r="D207" i="3"/>
  <c r="Q207" i="3" s="1"/>
  <c r="B207" i="4" s="1"/>
  <c r="F207" i="3"/>
  <c r="R207" i="3" s="1"/>
  <c r="G207" i="3"/>
  <c r="S207" i="3" s="1"/>
  <c r="C207" i="4" s="1"/>
  <c r="H207" i="3"/>
  <c r="T207" i="3" s="1"/>
  <c r="I207" i="3"/>
  <c r="X207" i="3" s="1"/>
  <c r="F207" i="4" s="1"/>
  <c r="J207" i="3"/>
  <c r="Y207" i="3" s="1"/>
  <c r="K207" i="3"/>
  <c r="U207" i="3" s="1"/>
  <c r="L207" i="3"/>
  <c r="N207" i="3"/>
  <c r="O207" i="3"/>
  <c r="A208" i="3"/>
  <c r="A208" i="4" s="1"/>
  <c r="B208" i="3"/>
  <c r="C208" i="3"/>
  <c r="P208" i="3" s="1"/>
  <c r="D208" i="3"/>
  <c r="Q208" i="3" s="1"/>
  <c r="B208" i="4" s="1"/>
  <c r="F208" i="3"/>
  <c r="R208" i="3" s="1"/>
  <c r="G208" i="3"/>
  <c r="S208" i="3" s="1"/>
  <c r="C208" i="4" s="1"/>
  <c r="H208" i="3"/>
  <c r="T208" i="3" s="1"/>
  <c r="I208" i="3"/>
  <c r="X208" i="3" s="1"/>
  <c r="F208" i="4" s="1"/>
  <c r="J208" i="3"/>
  <c r="Y208" i="3" s="1"/>
  <c r="K208" i="3"/>
  <c r="U208" i="3" s="1"/>
  <c r="L208" i="3"/>
  <c r="N208" i="3"/>
  <c r="O208" i="3"/>
  <c r="A209" i="3"/>
  <c r="A209" i="4" s="1"/>
  <c r="B209" i="3"/>
  <c r="C209" i="3"/>
  <c r="P209" i="3" s="1"/>
  <c r="D209" i="3"/>
  <c r="Q209" i="3" s="1"/>
  <c r="B209" i="4" s="1"/>
  <c r="F209" i="3"/>
  <c r="R209" i="3" s="1"/>
  <c r="G209" i="3"/>
  <c r="S209" i="3" s="1"/>
  <c r="C209" i="4" s="1"/>
  <c r="H209" i="3"/>
  <c r="T209" i="3" s="1"/>
  <c r="I209" i="3"/>
  <c r="X209" i="3" s="1"/>
  <c r="F209" i="4" s="1"/>
  <c r="J209" i="3"/>
  <c r="Y209" i="3" s="1"/>
  <c r="K209" i="3"/>
  <c r="U209" i="3" s="1"/>
  <c r="L209" i="3"/>
  <c r="N209" i="3"/>
  <c r="O209" i="3"/>
  <c r="A210" i="3"/>
  <c r="A210" i="4" s="1"/>
  <c r="B210" i="3"/>
  <c r="C210" i="3"/>
  <c r="P210" i="3" s="1"/>
  <c r="D210" i="3"/>
  <c r="Q210" i="3" s="1"/>
  <c r="B210" i="4" s="1"/>
  <c r="F210" i="3"/>
  <c r="R210" i="3" s="1"/>
  <c r="G210" i="3"/>
  <c r="S210" i="3" s="1"/>
  <c r="C210" i="4" s="1"/>
  <c r="H210" i="3"/>
  <c r="T210" i="3" s="1"/>
  <c r="I210" i="3"/>
  <c r="X210" i="3" s="1"/>
  <c r="F210" i="4" s="1"/>
  <c r="J210" i="3"/>
  <c r="Y210" i="3" s="1"/>
  <c r="K210" i="3"/>
  <c r="U210" i="3" s="1"/>
  <c r="L210" i="3"/>
  <c r="N210" i="3"/>
  <c r="O210" i="3"/>
  <c r="A211" i="3"/>
  <c r="A211" i="4" s="1"/>
  <c r="B211" i="3"/>
  <c r="C211" i="3"/>
  <c r="P211" i="3" s="1"/>
  <c r="D211" i="3"/>
  <c r="Q211" i="3" s="1"/>
  <c r="B211" i="4" s="1"/>
  <c r="F211" i="3"/>
  <c r="R211" i="3" s="1"/>
  <c r="G211" i="3"/>
  <c r="S211" i="3" s="1"/>
  <c r="C211" i="4" s="1"/>
  <c r="H211" i="3"/>
  <c r="T211" i="3" s="1"/>
  <c r="I211" i="3"/>
  <c r="X211" i="3" s="1"/>
  <c r="F211" i="4" s="1"/>
  <c r="J211" i="3"/>
  <c r="Y211" i="3" s="1"/>
  <c r="K211" i="3"/>
  <c r="U211" i="3" s="1"/>
  <c r="L211" i="3"/>
  <c r="N211" i="3"/>
  <c r="O211" i="3"/>
  <c r="A212" i="3"/>
  <c r="A212" i="4" s="1"/>
  <c r="B212" i="3"/>
  <c r="C212" i="3"/>
  <c r="P212" i="3" s="1"/>
  <c r="D212" i="3"/>
  <c r="Q212" i="3" s="1"/>
  <c r="B212" i="4" s="1"/>
  <c r="F212" i="3"/>
  <c r="R212" i="3" s="1"/>
  <c r="G212" i="3"/>
  <c r="S212" i="3" s="1"/>
  <c r="C212" i="4" s="1"/>
  <c r="H212" i="3"/>
  <c r="T212" i="3" s="1"/>
  <c r="I212" i="3"/>
  <c r="X212" i="3" s="1"/>
  <c r="F212" i="4" s="1"/>
  <c r="J212" i="3"/>
  <c r="Y212" i="3" s="1"/>
  <c r="K212" i="3"/>
  <c r="U212" i="3" s="1"/>
  <c r="L212" i="3"/>
  <c r="N212" i="3"/>
  <c r="O212" i="3"/>
  <c r="A213" i="3"/>
  <c r="A213" i="4" s="1"/>
  <c r="B213" i="3"/>
  <c r="C213" i="3"/>
  <c r="P213" i="3" s="1"/>
  <c r="D213" i="3"/>
  <c r="Q213" i="3" s="1"/>
  <c r="B213" i="4" s="1"/>
  <c r="F213" i="3"/>
  <c r="R213" i="3" s="1"/>
  <c r="G213" i="3"/>
  <c r="S213" i="3" s="1"/>
  <c r="C213" i="4" s="1"/>
  <c r="H213" i="3"/>
  <c r="T213" i="3" s="1"/>
  <c r="I213" i="3"/>
  <c r="X213" i="3" s="1"/>
  <c r="F213" i="4" s="1"/>
  <c r="J213" i="3"/>
  <c r="Y213" i="3" s="1"/>
  <c r="K213" i="3"/>
  <c r="U213" i="3" s="1"/>
  <c r="L213" i="3"/>
  <c r="N213" i="3"/>
  <c r="O213" i="3"/>
  <c r="A214" i="3"/>
  <c r="A214" i="4" s="1"/>
  <c r="B214" i="3"/>
  <c r="C214" i="3"/>
  <c r="P214" i="3" s="1"/>
  <c r="D214" i="3"/>
  <c r="Q214" i="3" s="1"/>
  <c r="B214" i="4" s="1"/>
  <c r="F214" i="3"/>
  <c r="R214" i="3" s="1"/>
  <c r="G214" i="3"/>
  <c r="S214" i="3" s="1"/>
  <c r="C214" i="4" s="1"/>
  <c r="H214" i="3"/>
  <c r="T214" i="3" s="1"/>
  <c r="I214" i="3"/>
  <c r="X214" i="3" s="1"/>
  <c r="F214" i="4" s="1"/>
  <c r="J214" i="3"/>
  <c r="Y214" i="3" s="1"/>
  <c r="K214" i="3"/>
  <c r="U214" i="3" s="1"/>
  <c r="L214" i="3"/>
  <c r="N214" i="3"/>
  <c r="O214" i="3"/>
  <c r="A215" i="3"/>
  <c r="A215" i="4" s="1"/>
  <c r="B215" i="3"/>
  <c r="C215" i="3"/>
  <c r="P215" i="3" s="1"/>
  <c r="D215" i="3"/>
  <c r="Q215" i="3" s="1"/>
  <c r="B215" i="4" s="1"/>
  <c r="F215" i="3"/>
  <c r="R215" i="3" s="1"/>
  <c r="G215" i="3"/>
  <c r="S215" i="3" s="1"/>
  <c r="C215" i="4" s="1"/>
  <c r="H215" i="3"/>
  <c r="T215" i="3" s="1"/>
  <c r="I215" i="3"/>
  <c r="X215" i="3" s="1"/>
  <c r="F215" i="4" s="1"/>
  <c r="J215" i="3"/>
  <c r="Y215" i="3" s="1"/>
  <c r="K215" i="3"/>
  <c r="U215" i="3" s="1"/>
  <c r="L215" i="3"/>
  <c r="N215" i="3"/>
  <c r="O215" i="3"/>
  <c r="A216" i="3"/>
  <c r="A216" i="4" s="1"/>
  <c r="B216" i="3"/>
  <c r="C216" i="3"/>
  <c r="P216" i="3" s="1"/>
  <c r="D216" i="3"/>
  <c r="Q216" i="3" s="1"/>
  <c r="B216" i="4" s="1"/>
  <c r="F216" i="3"/>
  <c r="R216" i="3" s="1"/>
  <c r="G216" i="3"/>
  <c r="S216" i="3" s="1"/>
  <c r="C216" i="4" s="1"/>
  <c r="H216" i="3"/>
  <c r="T216" i="3" s="1"/>
  <c r="I216" i="3"/>
  <c r="X216" i="3" s="1"/>
  <c r="F216" i="4" s="1"/>
  <c r="J216" i="3"/>
  <c r="Y216" i="3" s="1"/>
  <c r="K216" i="3"/>
  <c r="U216" i="3" s="1"/>
  <c r="L216" i="3"/>
  <c r="N216" i="3"/>
  <c r="O216" i="3"/>
  <c r="A217" i="3"/>
  <c r="A217" i="4" s="1"/>
  <c r="B217" i="3"/>
  <c r="C217" i="3"/>
  <c r="P217" i="3" s="1"/>
  <c r="D217" i="3"/>
  <c r="Q217" i="3" s="1"/>
  <c r="B217" i="4" s="1"/>
  <c r="F217" i="3"/>
  <c r="R217" i="3" s="1"/>
  <c r="G217" i="3"/>
  <c r="S217" i="3" s="1"/>
  <c r="C217" i="4" s="1"/>
  <c r="H217" i="3"/>
  <c r="T217" i="3" s="1"/>
  <c r="I217" i="3"/>
  <c r="X217" i="3" s="1"/>
  <c r="F217" i="4" s="1"/>
  <c r="J217" i="3"/>
  <c r="Y217" i="3" s="1"/>
  <c r="K217" i="3"/>
  <c r="U217" i="3" s="1"/>
  <c r="L217" i="3"/>
  <c r="N217" i="3"/>
  <c r="O217" i="3"/>
  <c r="A218" i="3"/>
  <c r="A218" i="4" s="1"/>
  <c r="B218" i="3"/>
  <c r="C218" i="3"/>
  <c r="P218" i="3" s="1"/>
  <c r="D218" i="3"/>
  <c r="Q218" i="3" s="1"/>
  <c r="B218" i="4" s="1"/>
  <c r="F218" i="3"/>
  <c r="R218" i="3" s="1"/>
  <c r="G218" i="3"/>
  <c r="S218" i="3" s="1"/>
  <c r="C218" i="4" s="1"/>
  <c r="H218" i="3"/>
  <c r="T218" i="3" s="1"/>
  <c r="I218" i="3"/>
  <c r="X218" i="3" s="1"/>
  <c r="F218" i="4" s="1"/>
  <c r="J218" i="3"/>
  <c r="Y218" i="3" s="1"/>
  <c r="K218" i="3"/>
  <c r="U218" i="3" s="1"/>
  <c r="L218" i="3"/>
  <c r="N218" i="3"/>
  <c r="O218" i="3"/>
  <c r="A219" i="3"/>
  <c r="A219" i="4" s="1"/>
  <c r="B219" i="3"/>
  <c r="C219" i="3"/>
  <c r="P219" i="3" s="1"/>
  <c r="D219" i="3"/>
  <c r="Q219" i="3" s="1"/>
  <c r="B219" i="4" s="1"/>
  <c r="F219" i="3"/>
  <c r="R219" i="3" s="1"/>
  <c r="G219" i="3"/>
  <c r="S219" i="3" s="1"/>
  <c r="C219" i="4" s="1"/>
  <c r="H219" i="3"/>
  <c r="T219" i="3" s="1"/>
  <c r="I219" i="3"/>
  <c r="X219" i="3" s="1"/>
  <c r="F219" i="4" s="1"/>
  <c r="J219" i="3"/>
  <c r="Y219" i="3" s="1"/>
  <c r="K219" i="3"/>
  <c r="U219" i="3" s="1"/>
  <c r="L219" i="3"/>
  <c r="N219" i="3"/>
  <c r="O219" i="3"/>
  <c r="A220" i="3"/>
  <c r="A220" i="4" s="1"/>
  <c r="B220" i="3"/>
  <c r="C220" i="3"/>
  <c r="P220" i="3" s="1"/>
  <c r="D220" i="3"/>
  <c r="Q220" i="3" s="1"/>
  <c r="B220" i="4" s="1"/>
  <c r="F220" i="3"/>
  <c r="R220" i="3" s="1"/>
  <c r="G220" i="3"/>
  <c r="S220" i="3" s="1"/>
  <c r="C220" i="4" s="1"/>
  <c r="H220" i="3"/>
  <c r="T220" i="3" s="1"/>
  <c r="I220" i="3"/>
  <c r="X220" i="3" s="1"/>
  <c r="F220" i="4" s="1"/>
  <c r="J220" i="3"/>
  <c r="Y220" i="3" s="1"/>
  <c r="K220" i="3"/>
  <c r="U220" i="3" s="1"/>
  <c r="L220" i="3"/>
  <c r="N220" i="3"/>
  <c r="O220" i="3"/>
  <c r="A221" i="3"/>
  <c r="A221" i="4" s="1"/>
  <c r="B221" i="3"/>
  <c r="C221" i="3"/>
  <c r="P221" i="3" s="1"/>
  <c r="D221" i="3"/>
  <c r="Q221" i="3" s="1"/>
  <c r="B221" i="4" s="1"/>
  <c r="F221" i="3"/>
  <c r="R221" i="3" s="1"/>
  <c r="G221" i="3"/>
  <c r="S221" i="3" s="1"/>
  <c r="C221" i="4" s="1"/>
  <c r="H221" i="3"/>
  <c r="T221" i="3" s="1"/>
  <c r="I221" i="3"/>
  <c r="X221" i="3" s="1"/>
  <c r="F221" i="4" s="1"/>
  <c r="J221" i="3"/>
  <c r="Y221" i="3" s="1"/>
  <c r="K221" i="3"/>
  <c r="U221" i="3" s="1"/>
  <c r="L221" i="3"/>
  <c r="N221" i="3"/>
  <c r="O221" i="3"/>
  <c r="A222" i="3"/>
  <c r="A222" i="4" s="1"/>
  <c r="B222" i="3"/>
  <c r="C222" i="3"/>
  <c r="P222" i="3" s="1"/>
  <c r="D222" i="3"/>
  <c r="Q222" i="3" s="1"/>
  <c r="B222" i="4" s="1"/>
  <c r="F222" i="3"/>
  <c r="R222" i="3" s="1"/>
  <c r="G222" i="3"/>
  <c r="S222" i="3" s="1"/>
  <c r="C222" i="4" s="1"/>
  <c r="H222" i="3"/>
  <c r="T222" i="3" s="1"/>
  <c r="I222" i="3"/>
  <c r="X222" i="3" s="1"/>
  <c r="F222" i="4" s="1"/>
  <c r="J222" i="3"/>
  <c r="Y222" i="3" s="1"/>
  <c r="K222" i="3"/>
  <c r="U222" i="3" s="1"/>
  <c r="L222" i="3"/>
  <c r="N222" i="3"/>
  <c r="O222" i="3"/>
  <c r="A223" i="3"/>
  <c r="A223" i="4" s="1"/>
  <c r="B223" i="3"/>
  <c r="C223" i="3"/>
  <c r="P223" i="3" s="1"/>
  <c r="D223" i="3"/>
  <c r="Q223" i="3" s="1"/>
  <c r="B223" i="4" s="1"/>
  <c r="F223" i="3"/>
  <c r="R223" i="3" s="1"/>
  <c r="G223" i="3"/>
  <c r="S223" i="3" s="1"/>
  <c r="C223" i="4" s="1"/>
  <c r="H223" i="3"/>
  <c r="T223" i="3" s="1"/>
  <c r="I223" i="3"/>
  <c r="X223" i="3" s="1"/>
  <c r="F223" i="4" s="1"/>
  <c r="J223" i="3"/>
  <c r="Y223" i="3" s="1"/>
  <c r="K223" i="3"/>
  <c r="U223" i="3" s="1"/>
  <c r="L223" i="3"/>
  <c r="N223" i="3"/>
  <c r="O223" i="3"/>
  <c r="A224" i="3"/>
  <c r="A224" i="4" s="1"/>
  <c r="B224" i="3"/>
  <c r="C224" i="3"/>
  <c r="P224" i="3" s="1"/>
  <c r="D224" i="3"/>
  <c r="Q224" i="3" s="1"/>
  <c r="B224" i="4" s="1"/>
  <c r="F224" i="3"/>
  <c r="R224" i="3" s="1"/>
  <c r="G224" i="3"/>
  <c r="S224" i="3" s="1"/>
  <c r="C224" i="4" s="1"/>
  <c r="H224" i="3"/>
  <c r="T224" i="3" s="1"/>
  <c r="I224" i="3"/>
  <c r="X224" i="3" s="1"/>
  <c r="F224" i="4" s="1"/>
  <c r="J224" i="3"/>
  <c r="Y224" i="3" s="1"/>
  <c r="K224" i="3"/>
  <c r="U224" i="3" s="1"/>
  <c r="L224" i="3"/>
  <c r="N224" i="3"/>
  <c r="O224" i="3"/>
  <c r="A225" i="3"/>
  <c r="A225" i="4" s="1"/>
  <c r="B225" i="3"/>
  <c r="C225" i="3"/>
  <c r="P225" i="3" s="1"/>
  <c r="D225" i="3"/>
  <c r="Q225" i="3" s="1"/>
  <c r="B225" i="4" s="1"/>
  <c r="F225" i="3"/>
  <c r="R225" i="3" s="1"/>
  <c r="G225" i="3"/>
  <c r="S225" i="3" s="1"/>
  <c r="C225" i="4" s="1"/>
  <c r="H225" i="3"/>
  <c r="T225" i="3" s="1"/>
  <c r="I225" i="3"/>
  <c r="X225" i="3" s="1"/>
  <c r="F225" i="4" s="1"/>
  <c r="J225" i="3"/>
  <c r="Y225" i="3" s="1"/>
  <c r="K225" i="3"/>
  <c r="U225" i="3" s="1"/>
  <c r="L225" i="3"/>
  <c r="N225" i="3"/>
  <c r="O225" i="3"/>
  <c r="A226" i="3"/>
  <c r="A226" i="4" s="1"/>
  <c r="B226" i="3"/>
  <c r="C226" i="3"/>
  <c r="P226" i="3" s="1"/>
  <c r="D226" i="3"/>
  <c r="Q226" i="3" s="1"/>
  <c r="B226" i="4" s="1"/>
  <c r="F226" i="3"/>
  <c r="R226" i="3" s="1"/>
  <c r="G226" i="3"/>
  <c r="S226" i="3" s="1"/>
  <c r="C226" i="4" s="1"/>
  <c r="H226" i="3"/>
  <c r="T226" i="3" s="1"/>
  <c r="I226" i="3"/>
  <c r="X226" i="3" s="1"/>
  <c r="F226" i="4" s="1"/>
  <c r="J226" i="3"/>
  <c r="Y226" i="3" s="1"/>
  <c r="K226" i="3"/>
  <c r="U226" i="3" s="1"/>
  <c r="L226" i="3"/>
  <c r="N226" i="3"/>
  <c r="O226" i="3"/>
  <c r="A227" i="3"/>
  <c r="A227" i="4" s="1"/>
  <c r="B227" i="3"/>
  <c r="C227" i="3"/>
  <c r="P227" i="3" s="1"/>
  <c r="D227" i="3"/>
  <c r="Q227" i="3" s="1"/>
  <c r="B227" i="4" s="1"/>
  <c r="F227" i="3"/>
  <c r="R227" i="3" s="1"/>
  <c r="G227" i="3"/>
  <c r="S227" i="3" s="1"/>
  <c r="C227" i="4" s="1"/>
  <c r="H227" i="3"/>
  <c r="T227" i="3" s="1"/>
  <c r="I227" i="3"/>
  <c r="X227" i="3" s="1"/>
  <c r="F227" i="4" s="1"/>
  <c r="J227" i="3"/>
  <c r="Y227" i="3" s="1"/>
  <c r="K227" i="3"/>
  <c r="U227" i="3" s="1"/>
  <c r="L227" i="3"/>
  <c r="N227" i="3"/>
  <c r="O227" i="3"/>
  <c r="A228" i="3"/>
  <c r="A228" i="4" s="1"/>
  <c r="B228" i="3"/>
  <c r="C228" i="3"/>
  <c r="P228" i="3" s="1"/>
  <c r="D228" i="3"/>
  <c r="Q228" i="3" s="1"/>
  <c r="B228" i="4" s="1"/>
  <c r="F228" i="3"/>
  <c r="R228" i="3" s="1"/>
  <c r="G228" i="3"/>
  <c r="S228" i="3" s="1"/>
  <c r="C228" i="4" s="1"/>
  <c r="H228" i="3"/>
  <c r="T228" i="3" s="1"/>
  <c r="I228" i="3"/>
  <c r="X228" i="3" s="1"/>
  <c r="F228" i="4" s="1"/>
  <c r="J228" i="3"/>
  <c r="Y228" i="3" s="1"/>
  <c r="K228" i="3"/>
  <c r="U228" i="3" s="1"/>
  <c r="L228" i="3"/>
  <c r="N228" i="3"/>
  <c r="O228" i="3"/>
  <c r="A229" i="3"/>
  <c r="A229" i="4" s="1"/>
  <c r="B229" i="3"/>
  <c r="C229" i="3"/>
  <c r="P229" i="3" s="1"/>
  <c r="D229" i="3"/>
  <c r="Q229" i="3" s="1"/>
  <c r="B229" i="4" s="1"/>
  <c r="F229" i="3"/>
  <c r="G229" i="3"/>
  <c r="S229" i="3" s="1"/>
  <c r="C229" i="4" s="1"/>
  <c r="H229" i="3"/>
  <c r="T229" i="3" s="1"/>
  <c r="I229" i="3"/>
  <c r="X229" i="3" s="1"/>
  <c r="F229" i="4" s="1"/>
  <c r="J229" i="3"/>
  <c r="Y229" i="3" s="1"/>
  <c r="K229" i="3"/>
  <c r="U229" i="3" s="1"/>
  <c r="L229" i="3"/>
  <c r="N229" i="3"/>
  <c r="O229" i="3"/>
  <c r="A230" i="3"/>
  <c r="A230" i="4" s="1"/>
  <c r="B230" i="3"/>
  <c r="C230" i="3"/>
  <c r="P230" i="3" s="1"/>
  <c r="D230" i="3"/>
  <c r="Q230" i="3" s="1"/>
  <c r="B230" i="4" s="1"/>
  <c r="F230" i="3"/>
  <c r="G230" i="3"/>
  <c r="S230" i="3" s="1"/>
  <c r="C230" i="4" s="1"/>
  <c r="H230" i="3"/>
  <c r="T230" i="3" s="1"/>
  <c r="I230" i="3"/>
  <c r="X230" i="3" s="1"/>
  <c r="F230" i="4" s="1"/>
  <c r="J230" i="3"/>
  <c r="Y230" i="3" s="1"/>
  <c r="K230" i="3"/>
  <c r="U230" i="3" s="1"/>
  <c r="L230" i="3"/>
  <c r="N230" i="3"/>
  <c r="O230" i="3"/>
  <c r="A231" i="3"/>
  <c r="A231" i="4" s="1"/>
  <c r="B231" i="3"/>
  <c r="C231" i="3"/>
  <c r="P231" i="3" s="1"/>
  <c r="D231" i="3"/>
  <c r="Q231" i="3" s="1"/>
  <c r="B231" i="4" s="1"/>
  <c r="F231" i="3"/>
  <c r="G231" i="3"/>
  <c r="S231" i="3" s="1"/>
  <c r="C231" i="4" s="1"/>
  <c r="H231" i="3"/>
  <c r="T231" i="3" s="1"/>
  <c r="I231" i="3"/>
  <c r="X231" i="3" s="1"/>
  <c r="F231" i="4" s="1"/>
  <c r="J231" i="3"/>
  <c r="Y231" i="3" s="1"/>
  <c r="K231" i="3"/>
  <c r="U231" i="3" s="1"/>
  <c r="L231" i="3"/>
  <c r="N231" i="3"/>
  <c r="O231" i="3"/>
  <c r="A232" i="3"/>
  <c r="A232" i="4" s="1"/>
  <c r="B232" i="3"/>
  <c r="C232" i="3"/>
  <c r="P232" i="3" s="1"/>
  <c r="D232" i="3"/>
  <c r="Q232" i="3" s="1"/>
  <c r="B232" i="4" s="1"/>
  <c r="F232" i="3"/>
  <c r="R232" i="3" s="1"/>
  <c r="G232" i="3"/>
  <c r="S232" i="3" s="1"/>
  <c r="C232" i="4" s="1"/>
  <c r="H232" i="3"/>
  <c r="T232" i="3" s="1"/>
  <c r="I232" i="3"/>
  <c r="X232" i="3" s="1"/>
  <c r="F232" i="4" s="1"/>
  <c r="J232" i="3"/>
  <c r="K232" i="3"/>
  <c r="U232" i="3" s="1"/>
  <c r="L232" i="3"/>
  <c r="N232" i="3"/>
  <c r="O232" i="3"/>
  <c r="A233" i="3"/>
  <c r="A233" i="4" s="1"/>
  <c r="B233" i="3"/>
  <c r="C233" i="3"/>
  <c r="P233" i="3" s="1"/>
  <c r="D233" i="3"/>
  <c r="Q233" i="3" s="1"/>
  <c r="B233" i="4" s="1"/>
  <c r="F233" i="3"/>
  <c r="R233" i="3" s="1"/>
  <c r="G233" i="3"/>
  <c r="S233" i="3" s="1"/>
  <c r="C233" i="4" s="1"/>
  <c r="H233" i="3"/>
  <c r="T233" i="3" s="1"/>
  <c r="I233" i="3"/>
  <c r="X233" i="3" s="1"/>
  <c r="F233" i="4" s="1"/>
  <c r="J233" i="3"/>
  <c r="K233" i="3"/>
  <c r="U233" i="3" s="1"/>
  <c r="L233" i="3"/>
  <c r="N233" i="3"/>
  <c r="O233" i="3"/>
  <c r="A234" i="3"/>
  <c r="A234" i="4" s="1"/>
  <c r="B234" i="3"/>
  <c r="C234" i="3"/>
  <c r="P234" i="3" s="1"/>
  <c r="D234" i="3"/>
  <c r="Q234" i="3" s="1"/>
  <c r="B234" i="4" s="1"/>
  <c r="F234" i="3"/>
  <c r="R234" i="3" s="1"/>
  <c r="G234" i="3"/>
  <c r="S234" i="3" s="1"/>
  <c r="C234" i="4" s="1"/>
  <c r="H234" i="3"/>
  <c r="T234" i="3" s="1"/>
  <c r="I234" i="3"/>
  <c r="X234" i="3" s="1"/>
  <c r="F234" i="4" s="1"/>
  <c r="J234" i="3"/>
  <c r="K234" i="3"/>
  <c r="U234" i="3" s="1"/>
  <c r="L234" i="3"/>
  <c r="N234" i="3"/>
  <c r="O234" i="3"/>
  <c r="A235" i="3"/>
  <c r="A235" i="4" s="1"/>
  <c r="B235" i="3"/>
  <c r="C235" i="3"/>
  <c r="P235" i="3" s="1"/>
  <c r="D235" i="3"/>
  <c r="Q235" i="3" s="1"/>
  <c r="B235" i="4" s="1"/>
  <c r="F235" i="3"/>
  <c r="R235" i="3" s="1"/>
  <c r="G235" i="3"/>
  <c r="S235" i="3" s="1"/>
  <c r="C235" i="4" s="1"/>
  <c r="H235" i="3"/>
  <c r="T235" i="3" s="1"/>
  <c r="I235" i="3"/>
  <c r="X235" i="3" s="1"/>
  <c r="F235" i="4" s="1"/>
  <c r="J235" i="3"/>
  <c r="K235" i="3"/>
  <c r="U235" i="3" s="1"/>
  <c r="L235" i="3"/>
  <c r="N235" i="3"/>
  <c r="O235" i="3"/>
  <c r="A236" i="3"/>
  <c r="A236" i="4" s="1"/>
  <c r="B236" i="3"/>
  <c r="C236" i="3"/>
  <c r="P236" i="3" s="1"/>
  <c r="D236" i="3"/>
  <c r="Q236" i="3" s="1"/>
  <c r="B236" i="4" s="1"/>
  <c r="F236" i="3"/>
  <c r="R236" i="3" s="1"/>
  <c r="G236" i="3"/>
  <c r="S236" i="3" s="1"/>
  <c r="C236" i="4" s="1"/>
  <c r="H236" i="3"/>
  <c r="T236" i="3" s="1"/>
  <c r="I236" i="3"/>
  <c r="X236" i="3" s="1"/>
  <c r="F236" i="4" s="1"/>
  <c r="J236" i="3"/>
  <c r="K236" i="3"/>
  <c r="U236" i="3" s="1"/>
  <c r="L236" i="3"/>
  <c r="N236" i="3"/>
  <c r="O236" i="3"/>
  <c r="A237" i="3"/>
  <c r="A237" i="4" s="1"/>
  <c r="B237" i="3"/>
  <c r="C237" i="3"/>
  <c r="P237" i="3" s="1"/>
  <c r="D237" i="3"/>
  <c r="Q237" i="3" s="1"/>
  <c r="B237" i="4" s="1"/>
  <c r="F237" i="3"/>
  <c r="R237" i="3" s="1"/>
  <c r="G237" i="3"/>
  <c r="S237" i="3" s="1"/>
  <c r="C237" i="4" s="1"/>
  <c r="H237" i="3"/>
  <c r="T237" i="3" s="1"/>
  <c r="I237" i="3"/>
  <c r="X237" i="3" s="1"/>
  <c r="F237" i="4" s="1"/>
  <c r="J237" i="3"/>
  <c r="K237" i="3"/>
  <c r="U237" i="3" s="1"/>
  <c r="L237" i="3"/>
  <c r="N237" i="3"/>
  <c r="O237" i="3"/>
  <c r="A238" i="3"/>
  <c r="A238" i="4" s="1"/>
  <c r="B238" i="3"/>
  <c r="C238" i="3"/>
  <c r="P238" i="3" s="1"/>
  <c r="D238" i="3"/>
  <c r="Q238" i="3" s="1"/>
  <c r="B238" i="4" s="1"/>
  <c r="F238" i="3"/>
  <c r="R238" i="3" s="1"/>
  <c r="G238" i="3"/>
  <c r="S238" i="3" s="1"/>
  <c r="C238" i="4" s="1"/>
  <c r="H238" i="3"/>
  <c r="T238" i="3" s="1"/>
  <c r="I238" i="3"/>
  <c r="X238" i="3" s="1"/>
  <c r="F238" i="4" s="1"/>
  <c r="J238" i="3"/>
  <c r="K238" i="3"/>
  <c r="U238" i="3" s="1"/>
  <c r="L238" i="3"/>
  <c r="N238" i="3"/>
  <c r="O238" i="3"/>
  <c r="A239" i="3"/>
  <c r="A239" i="4" s="1"/>
  <c r="B239" i="3"/>
  <c r="C239" i="3"/>
  <c r="P239" i="3" s="1"/>
  <c r="D239" i="3"/>
  <c r="Q239" i="3" s="1"/>
  <c r="B239" i="4" s="1"/>
  <c r="F239" i="3"/>
  <c r="R239" i="3" s="1"/>
  <c r="G239" i="3"/>
  <c r="S239" i="3" s="1"/>
  <c r="C239" i="4" s="1"/>
  <c r="H239" i="3"/>
  <c r="T239" i="3" s="1"/>
  <c r="I239" i="3"/>
  <c r="X239" i="3" s="1"/>
  <c r="F239" i="4" s="1"/>
  <c r="J239" i="3"/>
  <c r="K239" i="3"/>
  <c r="U239" i="3" s="1"/>
  <c r="L239" i="3"/>
  <c r="N239" i="3"/>
  <c r="O239" i="3"/>
  <c r="A240" i="3"/>
  <c r="A240" i="4" s="1"/>
  <c r="B240" i="3"/>
  <c r="C240" i="3"/>
  <c r="P240" i="3" s="1"/>
  <c r="D240" i="3"/>
  <c r="Q240" i="3" s="1"/>
  <c r="B240" i="4" s="1"/>
  <c r="F240" i="3"/>
  <c r="R240" i="3" s="1"/>
  <c r="G240" i="3"/>
  <c r="S240" i="3" s="1"/>
  <c r="C240" i="4" s="1"/>
  <c r="H240" i="3"/>
  <c r="T240" i="3" s="1"/>
  <c r="I240" i="3"/>
  <c r="X240" i="3" s="1"/>
  <c r="F240" i="4" s="1"/>
  <c r="J240" i="3"/>
  <c r="K240" i="3"/>
  <c r="U240" i="3" s="1"/>
  <c r="L240" i="3"/>
  <c r="N240" i="3"/>
  <c r="O240" i="3"/>
  <c r="A241" i="3"/>
  <c r="A241" i="4" s="1"/>
  <c r="B241" i="3"/>
  <c r="C241" i="3"/>
  <c r="P241" i="3" s="1"/>
  <c r="D241" i="3"/>
  <c r="Q241" i="3" s="1"/>
  <c r="B241" i="4" s="1"/>
  <c r="F241" i="3"/>
  <c r="R241" i="3" s="1"/>
  <c r="G241" i="3"/>
  <c r="S241" i="3" s="1"/>
  <c r="C241" i="4" s="1"/>
  <c r="H241" i="3"/>
  <c r="T241" i="3" s="1"/>
  <c r="I241" i="3"/>
  <c r="X241" i="3" s="1"/>
  <c r="F241" i="4" s="1"/>
  <c r="J241" i="3"/>
  <c r="K241" i="3"/>
  <c r="U241" i="3" s="1"/>
  <c r="L241" i="3"/>
  <c r="N241" i="3"/>
  <c r="O241" i="3"/>
  <c r="A242" i="3"/>
  <c r="A242" i="4" s="1"/>
  <c r="B242" i="3"/>
  <c r="C242" i="3"/>
  <c r="P242" i="3" s="1"/>
  <c r="D242" i="3"/>
  <c r="Q242" i="3" s="1"/>
  <c r="B242" i="4" s="1"/>
  <c r="F242" i="3"/>
  <c r="R242" i="3" s="1"/>
  <c r="G242" i="3"/>
  <c r="S242" i="3" s="1"/>
  <c r="C242" i="4" s="1"/>
  <c r="H242" i="3"/>
  <c r="T242" i="3" s="1"/>
  <c r="I242" i="3"/>
  <c r="X242" i="3" s="1"/>
  <c r="F242" i="4" s="1"/>
  <c r="J242" i="3"/>
  <c r="K242" i="3"/>
  <c r="U242" i="3" s="1"/>
  <c r="L242" i="3"/>
  <c r="N242" i="3"/>
  <c r="O242" i="3"/>
  <c r="A243" i="3"/>
  <c r="A243" i="4" s="1"/>
  <c r="B243" i="3"/>
  <c r="C243" i="3"/>
  <c r="P243" i="3" s="1"/>
  <c r="D243" i="3"/>
  <c r="Q243" i="3" s="1"/>
  <c r="B243" i="4" s="1"/>
  <c r="F243" i="3"/>
  <c r="R243" i="3" s="1"/>
  <c r="G243" i="3"/>
  <c r="S243" i="3" s="1"/>
  <c r="C243" i="4" s="1"/>
  <c r="H243" i="3"/>
  <c r="T243" i="3" s="1"/>
  <c r="I243" i="3"/>
  <c r="X243" i="3" s="1"/>
  <c r="F243" i="4" s="1"/>
  <c r="J243" i="3"/>
  <c r="K243" i="3"/>
  <c r="U243" i="3" s="1"/>
  <c r="L243" i="3"/>
  <c r="N243" i="3"/>
  <c r="O243" i="3"/>
  <c r="A244" i="3"/>
  <c r="A244" i="4" s="1"/>
  <c r="B244" i="3"/>
  <c r="C244" i="3"/>
  <c r="P244" i="3" s="1"/>
  <c r="D244" i="3"/>
  <c r="Q244" i="3" s="1"/>
  <c r="B244" i="4" s="1"/>
  <c r="F244" i="3"/>
  <c r="R244" i="3" s="1"/>
  <c r="G244" i="3"/>
  <c r="S244" i="3" s="1"/>
  <c r="C244" i="4" s="1"/>
  <c r="H244" i="3"/>
  <c r="T244" i="3" s="1"/>
  <c r="I244" i="3"/>
  <c r="X244" i="3" s="1"/>
  <c r="F244" i="4" s="1"/>
  <c r="J244" i="3"/>
  <c r="K244" i="3"/>
  <c r="U244" i="3" s="1"/>
  <c r="L244" i="3"/>
  <c r="N244" i="3"/>
  <c r="O244" i="3"/>
  <c r="A245" i="3"/>
  <c r="A245" i="4" s="1"/>
  <c r="B245" i="3"/>
  <c r="C245" i="3"/>
  <c r="P245" i="3" s="1"/>
  <c r="D245" i="3"/>
  <c r="Q245" i="3" s="1"/>
  <c r="B245" i="4" s="1"/>
  <c r="F245" i="3"/>
  <c r="R245" i="3" s="1"/>
  <c r="G245" i="3"/>
  <c r="S245" i="3" s="1"/>
  <c r="C245" i="4" s="1"/>
  <c r="H245" i="3"/>
  <c r="T245" i="3" s="1"/>
  <c r="I245" i="3"/>
  <c r="X245" i="3" s="1"/>
  <c r="F245" i="4" s="1"/>
  <c r="J245" i="3"/>
  <c r="K245" i="3"/>
  <c r="U245" i="3" s="1"/>
  <c r="L245" i="3"/>
  <c r="N245" i="3"/>
  <c r="O245" i="3"/>
  <c r="A246" i="3"/>
  <c r="A246" i="4" s="1"/>
  <c r="B246" i="3"/>
  <c r="C246" i="3"/>
  <c r="P246" i="3" s="1"/>
  <c r="D246" i="3"/>
  <c r="Q246" i="3" s="1"/>
  <c r="B246" i="4" s="1"/>
  <c r="F246" i="3"/>
  <c r="R246" i="3" s="1"/>
  <c r="G246" i="3"/>
  <c r="S246" i="3" s="1"/>
  <c r="C246" i="4" s="1"/>
  <c r="H246" i="3"/>
  <c r="T246" i="3" s="1"/>
  <c r="I246" i="3"/>
  <c r="X246" i="3" s="1"/>
  <c r="F246" i="4" s="1"/>
  <c r="J246" i="3"/>
  <c r="K246" i="3"/>
  <c r="U246" i="3" s="1"/>
  <c r="L246" i="3"/>
  <c r="N246" i="3"/>
  <c r="O246" i="3"/>
  <c r="A247" i="3"/>
  <c r="A247" i="4" s="1"/>
  <c r="B247" i="3"/>
  <c r="C247" i="3"/>
  <c r="P247" i="3" s="1"/>
  <c r="D247" i="3"/>
  <c r="Q247" i="3" s="1"/>
  <c r="B247" i="4" s="1"/>
  <c r="F247" i="3"/>
  <c r="R247" i="3" s="1"/>
  <c r="G247" i="3"/>
  <c r="S247" i="3" s="1"/>
  <c r="C247" i="4" s="1"/>
  <c r="H247" i="3"/>
  <c r="T247" i="3" s="1"/>
  <c r="I247" i="3"/>
  <c r="X247" i="3" s="1"/>
  <c r="F247" i="4" s="1"/>
  <c r="J247" i="3"/>
  <c r="K247" i="3"/>
  <c r="U247" i="3" s="1"/>
  <c r="L247" i="3"/>
  <c r="N247" i="3"/>
  <c r="O247" i="3"/>
  <c r="A248" i="3"/>
  <c r="A248" i="4" s="1"/>
  <c r="B248" i="3"/>
  <c r="C248" i="3"/>
  <c r="P248" i="3" s="1"/>
  <c r="D248" i="3"/>
  <c r="Q248" i="3" s="1"/>
  <c r="B248" i="4" s="1"/>
  <c r="F248" i="3"/>
  <c r="R248" i="3" s="1"/>
  <c r="G248" i="3"/>
  <c r="S248" i="3" s="1"/>
  <c r="C248" i="4" s="1"/>
  <c r="H248" i="3"/>
  <c r="T248" i="3" s="1"/>
  <c r="I248" i="3"/>
  <c r="X248" i="3" s="1"/>
  <c r="F248" i="4" s="1"/>
  <c r="J248" i="3"/>
  <c r="K248" i="3"/>
  <c r="U248" i="3" s="1"/>
  <c r="L248" i="3"/>
  <c r="N248" i="3"/>
  <c r="O248" i="3"/>
  <c r="A249" i="3"/>
  <c r="A249" i="4" s="1"/>
  <c r="B249" i="3"/>
  <c r="C249" i="3"/>
  <c r="P249" i="3" s="1"/>
  <c r="D249" i="3"/>
  <c r="Q249" i="3" s="1"/>
  <c r="B249" i="4" s="1"/>
  <c r="F249" i="3"/>
  <c r="R249" i="3" s="1"/>
  <c r="G249" i="3"/>
  <c r="S249" i="3" s="1"/>
  <c r="C249" i="4" s="1"/>
  <c r="H249" i="3"/>
  <c r="T249" i="3" s="1"/>
  <c r="I249" i="3"/>
  <c r="X249" i="3" s="1"/>
  <c r="F249" i="4" s="1"/>
  <c r="J249" i="3"/>
  <c r="K249" i="3"/>
  <c r="U249" i="3" s="1"/>
  <c r="L249" i="3"/>
  <c r="N249" i="3"/>
  <c r="O249" i="3"/>
  <c r="A250" i="3"/>
  <c r="A250" i="4" s="1"/>
  <c r="B250" i="3"/>
  <c r="C250" i="3"/>
  <c r="P250" i="3" s="1"/>
  <c r="D250" i="3"/>
  <c r="Q250" i="3" s="1"/>
  <c r="B250" i="4" s="1"/>
  <c r="F250" i="3"/>
  <c r="R250" i="3" s="1"/>
  <c r="G250" i="3"/>
  <c r="S250" i="3" s="1"/>
  <c r="C250" i="4" s="1"/>
  <c r="H250" i="3"/>
  <c r="T250" i="3" s="1"/>
  <c r="I250" i="3"/>
  <c r="X250" i="3" s="1"/>
  <c r="F250" i="4" s="1"/>
  <c r="J250" i="3"/>
  <c r="K250" i="3"/>
  <c r="U250" i="3" s="1"/>
  <c r="L250" i="3"/>
  <c r="N250" i="3"/>
  <c r="O250" i="3"/>
  <c r="A251" i="3"/>
  <c r="A251" i="4" s="1"/>
  <c r="B251" i="3"/>
  <c r="C251" i="3"/>
  <c r="P251" i="3" s="1"/>
  <c r="D251" i="3"/>
  <c r="Q251" i="3" s="1"/>
  <c r="B251" i="4" s="1"/>
  <c r="F251" i="3"/>
  <c r="R251" i="3" s="1"/>
  <c r="G251" i="3"/>
  <c r="S251" i="3" s="1"/>
  <c r="C251" i="4" s="1"/>
  <c r="H251" i="3"/>
  <c r="T251" i="3" s="1"/>
  <c r="I251" i="3"/>
  <c r="X251" i="3" s="1"/>
  <c r="F251" i="4" s="1"/>
  <c r="J251" i="3"/>
  <c r="K251" i="3"/>
  <c r="U251" i="3" s="1"/>
  <c r="L251" i="3"/>
  <c r="N251" i="3"/>
  <c r="O251" i="3"/>
  <c r="A252" i="3"/>
  <c r="A252" i="4" s="1"/>
  <c r="B252" i="3"/>
  <c r="C252" i="3"/>
  <c r="P252" i="3" s="1"/>
  <c r="D252" i="3"/>
  <c r="Q252" i="3" s="1"/>
  <c r="B252" i="4" s="1"/>
  <c r="F252" i="3"/>
  <c r="R252" i="3" s="1"/>
  <c r="G252" i="3"/>
  <c r="S252" i="3" s="1"/>
  <c r="C252" i="4" s="1"/>
  <c r="H252" i="3"/>
  <c r="T252" i="3" s="1"/>
  <c r="I252" i="3"/>
  <c r="X252" i="3" s="1"/>
  <c r="F252" i="4" s="1"/>
  <c r="J252" i="3"/>
  <c r="K252" i="3"/>
  <c r="U252" i="3" s="1"/>
  <c r="L252" i="3"/>
  <c r="N252" i="3"/>
  <c r="O252" i="3"/>
  <c r="A253" i="3"/>
  <c r="A253" i="4" s="1"/>
  <c r="B253" i="3"/>
  <c r="C253" i="3"/>
  <c r="P253" i="3" s="1"/>
  <c r="D253" i="3"/>
  <c r="Q253" i="3" s="1"/>
  <c r="B253" i="4" s="1"/>
  <c r="F253" i="3"/>
  <c r="R253" i="3" s="1"/>
  <c r="G253" i="3"/>
  <c r="S253" i="3" s="1"/>
  <c r="C253" i="4" s="1"/>
  <c r="H253" i="3"/>
  <c r="T253" i="3" s="1"/>
  <c r="I253" i="3"/>
  <c r="X253" i="3" s="1"/>
  <c r="F253" i="4" s="1"/>
  <c r="J253" i="3"/>
  <c r="K253" i="3"/>
  <c r="U253" i="3" s="1"/>
  <c r="L253" i="3"/>
  <c r="N253" i="3"/>
  <c r="O253" i="3"/>
  <c r="A254" i="3"/>
  <c r="A254" i="4" s="1"/>
  <c r="B254" i="3"/>
  <c r="C254" i="3"/>
  <c r="P254" i="3" s="1"/>
  <c r="D254" i="3"/>
  <c r="Q254" i="3" s="1"/>
  <c r="B254" i="4" s="1"/>
  <c r="F254" i="3"/>
  <c r="R254" i="3" s="1"/>
  <c r="G254" i="3"/>
  <c r="S254" i="3" s="1"/>
  <c r="C254" i="4" s="1"/>
  <c r="H254" i="3"/>
  <c r="T254" i="3" s="1"/>
  <c r="I254" i="3"/>
  <c r="X254" i="3" s="1"/>
  <c r="F254" i="4" s="1"/>
  <c r="J254" i="3"/>
  <c r="K254" i="3"/>
  <c r="U254" i="3" s="1"/>
  <c r="L254" i="3"/>
  <c r="N254" i="3"/>
  <c r="O254" i="3"/>
  <c r="A255" i="3"/>
  <c r="A255" i="4" s="1"/>
  <c r="B255" i="3"/>
  <c r="C255" i="3"/>
  <c r="P255" i="3" s="1"/>
  <c r="D255" i="3"/>
  <c r="Q255" i="3" s="1"/>
  <c r="B255" i="4" s="1"/>
  <c r="F255" i="3"/>
  <c r="R255" i="3" s="1"/>
  <c r="G255" i="3"/>
  <c r="S255" i="3" s="1"/>
  <c r="C255" i="4" s="1"/>
  <c r="H255" i="3"/>
  <c r="T255" i="3" s="1"/>
  <c r="I255" i="3"/>
  <c r="X255" i="3" s="1"/>
  <c r="F255" i="4" s="1"/>
  <c r="J255" i="3"/>
  <c r="K255" i="3"/>
  <c r="U255" i="3" s="1"/>
  <c r="L255" i="3"/>
  <c r="N255" i="3"/>
  <c r="O255" i="3"/>
  <c r="A256" i="3"/>
  <c r="A256" i="4" s="1"/>
  <c r="B256" i="3"/>
  <c r="C256" i="3"/>
  <c r="P256" i="3" s="1"/>
  <c r="D256" i="3"/>
  <c r="Q256" i="3" s="1"/>
  <c r="B256" i="4" s="1"/>
  <c r="F256" i="3"/>
  <c r="R256" i="3" s="1"/>
  <c r="G256" i="3"/>
  <c r="S256" i="3" s="1"/>
  <c r="C256" i="4" s="1"/>
  <c r="H256" i="3"/>
  <c r="T256" i="3" s="1"/>
  <c r="I256" i="3"/>
  <c r="X256" i="3" s="1"/>
  <c r="F256" i="4" s="1"/>
  <c r="J256" i="3"/>
  <c r="K256" i="3"/>
  <c r="U256" i="3" s="1"/>
  <c r="L256" i="3"/>
  <c r="N256" i="3"/>
  <c r="O256" i="3"/>
  <c r="A257" i="3"/>
  <c r="A257" i="4" s="1"/>
  <c r="B257" i="3"/>
  <c r="C257" i="3"/>
  <c r="P257" i="3" s="1"/>
  <c r="D257" i="3"/>
  <c r="Q257" i="3" s="1"/>
  <c r="B257" i="4" s="1"/>
  <c r="F257" i="3"/>
  <c r="R257" i="3" s="1"/>
  <c r="G257" i="3"/>
  <c r="S257" i="3" s="1"/>
  <c r="C257" i="4" s="1"/>
  <c r="H257" i="3"/>
  <c r="T257" i="3" s="1"/>
  <c r="I257" i="3"/>
  <c r="X257" i="3" s="1"/>
  <c r="F257" i="4" s="1"/>
  <c r="J257" i="3"/>
  <c r="K257" i="3"/>
  <c r="U257" i="3" s="1"/>
  <c r="L257" i="3"/>
  <c r="N257" i="3"/>
  <c r="O257" i="3"/>
  <c r="A258" i="3"/>
  <c r="A258" i="4" s="1"/>
  <c r="B258" i="3"/>
  <c r="C258" i="3"/>
  <c r="P258" i="3" s="1"/>
  <c r="D258" i="3"/>
  <c r="Q258" i="3" s="1"/>
  <c r="B258" i="4" s="1"/>
  <c r="F258" i="3"/>
  <c r="R258" i="3" s="1"/>
  <c r="G258" i="3"/>
  <c r="S258" i="3" s="1"/>
  <c r="C258" i="4" s="1"/>
  <c r="H258" i="3"/>
  <c r="T258" i="3" s="1"/>
  <c r="I258" i="3"/>
  <c r="X258" i="3" s="1"/>
  <c r="F258" i="4" s="1"/>
  <c r="J258" i="3"/>
  <c r="K258" i="3"/>
  <c r="U258" i="3" s="1"/>
  <c r="L258" i="3"/>
  <c r="N258" i="3"/>
  <c r="O258" i="3"/>
  <c r="A259" i="3"/>
  <c r="A259" i="4" s="1"/>
  <c r="B259" i="3"/>
  <c r="C259" i="3"/>
  <c r="P259" i="3" s="1"/>
  <c r="D259" i="3"/>
  <c r="Q259" i="3" s="1"/>
  <c r="B259" i="4" s="1"/>
  <c r="F259" i="3"/>
  <c r="R259" i="3" s="1"/>
  <c r="G259" i="3"/>
  <c r="S259" i="3" s="1"/>
  <c r="C259" i="4" s="1"/>
  <c r="H259" i="3"/>
  <c r="T259" i="3" s="1"/>
  <c r="I259" i="3"/>
  <c r="X259" i="3" s="1"/>
  <c r="F259" i="4" s="1"/>
  <c r="J259" i="3"/>
  <c r="K259" i="3"/>
  <c r="U259" i="3" s="1"/>
  <c r="L259" i="3"/>
  <c r="N259" i="3"/>
  <c r="O259" i="3"/>
  <c r="A260" i="3"/>
  <c r="A260" i="4" s="1"/>
  <c r="B260" i="3"/>
  <c r="C260" i="3"/>
  <c r="P260" i="3" s="1"/>
  <c r="D260" i="3"/>
  <c r="Q260" i="3" s="1"/>
  <c r="B260" i="4" s="1"/>
  <c r="F260" i="3"/>
  <c r="R260" i="3" s="1"/>
  <c r="G260" i="3"/>
  <c r="S260" i="3" s="1"/>
  <c r="C260" i="4" s="1"/>
  <c r="H260" i="3"/>
  <c r="T260" i="3" s="1"/>
  <c r="I260" i="3"/>
  <c r="X260" i="3" s="1"/>
  <c r="F260" i="4" s="1"/>
  <c r="J260" i="3"/>
  <c r="K260" i="3"/>
  <c r="U260" i="3" s="1"/>
  <c r="L260" i="3"/>
  <c r="N260" i="3"/>
  <c r="O260" i="3"/>
  <c r="A261" i="3"/>
  <c r="A261" i="4" s="1"/>
  <c r="B261" i="3"/>
  <c r="C261" i="3"/>
  <c r="P261" i="3" s="1"/>
  <c r="D261" i="3"/>
  <c r="Q261" i="3" s="1"/>
  <c r="B261" i="4" s="1"/>
  <c r="F261" i="3"/>
  <c r="R261" i="3" s="1"/>
  <c r="G261" i="3"/>
  <c r="S261" i="3" s="1"/>
  <c r="C261" i="4" s="1"/>
  <c r="H261" i="3"/>
  <c r="T261" i="3" s="1"/>
  <c r="I261" i="3"/>
  <c r="X261" i="3" s="1"/>
  <c r="F261" i="4" s="1"/>
  <c r="J261" i="3"/>
  <c r="K261" i="3"/>
  <c r="U261" i="3" s="1"/>
  <c r="L261" i="3"/>
  <c r="N261" i="3"/>
  <c r="O261" i="3"/>
  <c r="A262" i="3"/>
  <c r="A262" i="4" s="1"/>
  <c r="B262" i="3"/>
  <c r="C262" i="3"/>
  <c r="P262" i="3" s="1"/>
  <c r="D262" i="3"/>
  <c r="Q262" i="3" s="1"/>
  <c r="B262" i="4" s="1"/>
  <c r="F262" i="3"/>
  <c r="R262" i="3" s="1"/>
  <c r="G262" i="3"/>
  <c r="S262" i="3" s="1"/>
  <c r="C262" i="4" s="1"/>
  <c r="H262" i="3"/>
  <c r="T262" i="3" s="1"/>
  <c r="I262" i="3"/>
  <c r="X262" i="3" s="1"/>
  <c r="F262" i="4" s="1"/>
  <c r="J262" i="3"/>
  <c r="K262" i="3"/>
  <c r="U262" i="3" s="1"/>
  <c r="L262" i="3"/>
  <c r="N262" i="3"/>
  <c r="O262" i="3"/>
  <c r="A263" i="3"/>
  <c r="A263" i="4" s="1"/>
  <c r="B263" i="3"/>
  <c r="C263" i="3"/>
  <c r="P263" i="3" s="1"/>
  <c r="D263" i="3"/>
  <c r="Q263" i="3" s="1"/>
  <c r="B263" i="4" s="1"/>
  <c r="F263" i="3"/>
  <c r="R263" i="3" s="1"/>
  <c r="G263" i="3"/>
  <c r="S263" i="3" s="1"/>
  <c r="C263" i="4" s="1"/>
  <c r="H263" i="3"/>
  <c r="T263" i="3" s="1"/>
  <c r="I263" i="3"/>
  <c r="X263" i="3" s="1"/>
  <c r="F263" i="4" s="1"/>
  <c r="J263" i="3"/>
  <c r="K263" i="3"/>
  <c r="U263" i="3" s="1"/>
  <c r="L263" i="3"/>
  <c r="N263" i="3"/>
  <c r="O263" i="3"/>
  <c r="A264" i="3"/>
  <c r="A264" i="4" s="1"/>
  <c r="B264" i="3"/>
  <c r="C264" i="3"/>
  <c r="P264" i="3" s="1"/>
  <c r="D264" i="3"/>
  <c r="Q264" i="3" s="1"/>
  <c r="B264" i="4" s="1"/>
  <c r="F264" i="3"/>
  <c r="R264" i="3" s="1"/>
  <c r="G264" i="3"/>
  <c r="S264" i="3" s="1"/>
  <c r="C264" i="4" s="1"/>
  <c r="H264" i="3"/>
  <c r="T264" i="3" s="1"/>
  <c r="I264" i="3"/>
  <c r="X264" i="3" s="1"/>
  <c r="F264" i="4" s="1"/>
  <c r="J264" i="3"/>
  <c r="K264" i="3"/>
  <c r="U264" i="3" s="1"/>
  <c r="L264" i="3"/>
  <c r="N264" i="3"/>
  <c r="O264" i="3"/>
  <c r="A265" i="3"/>
  <c r="A265" i="4" s="1"/>
  <c r="B265" i="3"/>
  <c r="C265" i="3"/>
  <c r="P265" i="3" s="1"/>
  <c r="D265" i="3"/>
  <c r="Q265" i="3" s="1"/>
  <c r="B265" i="4" s="1"/>
  <c r="F265" i="3"/>
  <c r="R265" i="3" s="1"/>
  <c r="G265" i="3"/>
  <c r="S265" i="3" s="1"/>
  <c r="C265" i="4" s="1"/>
  <c r="H265" i="3"/>
  <c r="T265" i="3" s="1"/>
  <c r="I265" i="3"/>
  <c r="X265" i="3" s="1"/>
  <c r="F265" i="4" s="1"/>
  <c r="J265" i="3"/>
  <c r="K265" i="3"/>
  <c r="U265" i="3" s="1"/>
  <c r="L265" i="3"/>
  <c r="N265" i="3"/>
  <c r="O265" i="3"/>
  <c r="A266" i="3"/>
  <c r="A266" i="4" s="1"/>
  <c r="B266" i="3"/>
  <c r="C266" i="3"/>
  <c r="P266" i="3" s="1"/>
  <c r="D266" i="3"/>
  <c r="Q266" i="3" s="1"/>
  <c r="B266" i="4" s="1"/>
  <c r="F266" i="3"/>
  <c r="R266" i="3" s="1"/>
  <c r="G266" i="3"/>
  <c r="S266" i="3" s="1"/>
  <c r="C266" i="4" s="1"/>
  <c r="H266" i="3"/>
  <c r="T266" i="3" s="1"/>
  <c r="I266" i="3"/>
  <c r="X266" i="3" s="1"/>
  <c r="F266" i="4" s="1"/>
  <c r="J266" i="3"/>
  <c r="K266" i="3"/>
  <c r="U266" i="3" s="1"/>
  <c r="L266" i="3"/>
  <c r="N266" i="3"/>
  <c r="O266" i="3"/>
  <c r="A267" i="3"/>
  <c r="A267" i="4" s="1"/>
  <c r="B267" i="3"/>
  <c r="C267" i="3"/>
  <c r="P267" i="3" s="1"/>
  <c r="D267" i="3"/>
  <c r="Q267" i="3" s="1"/>
  <c r="B267" i="4" s="1"/>
  <c r="F267" i="3"/>
  <c r="R267" i="3" s="1"/>
  <c r="G267" i="3"/>
  <c r="S267" i="3" s="1"/>
  <c r="C267" i="4" s="1"/>
  <c r="H267" i="3"/>
  <c r="T267" i="3" s="1"/>
  <c r="I267" i="3"/>
  <c r="X267" i="3" s="1"/>
  <c r="F267" i="4" s="1"/>
  <c r="J267" i="3"/>
  <c r="K267" i="3"/>
  <c r="U267" i="3" s="1"/>
  <c r="L267" i="3"/>
  <c r="N267" i="3"/>
  <c r="O267" i="3"/>
  <c r="A268" i="3"/>
  <c r="A268" i="4" s="1"/>
  <c r="B268" i="3"/>
  <c r="C268" i="3"/>
  <c r="P268" i="3" s="1"/>
  <c r="D268" i="3"/>
  <c r="Q268" i="3" s="1"/>
  <c r="B268" i="4" s="1"/>
  <c r="F268" i="3"/>
  <c r="R268" i="3" s="1"/>
  <c r="G268" i="3"/>
  <c r="S268" i="3" s="1"/>
  <c r="C268" i="4" s="1"/>
  <c r="H268" i="3"/>
  <c r="T268" i="3" s="1"/>
  <c r="I268" i="3"/>
  <c r="X268" i="3" s="1"/>
  <c r="F268" i="4" s="1"/>
  <c r="J268" i="3"/>
  <c r="K268" i="3"/>
  <c r="U268" i="3" s="1"/>
  <c r="L268" i="3"/>
  <c r="N268" i="3"/>
  <c r="O268" i="3"/>
  <c r="A269" i="3"/>
  <c r="A269" i="4" s="1"/>
  <c r="B269" i="3"/>
  <c r="C269" i="3"/>
  <c r="P269" i="3" s="1"/>
  <c r="D269" i="3"/>
  <c r="Q269" i="3" s="1"/>
  <c r="B269" i="4" s="1"/>
  <c r="F269" i="3"/>
  <c r="R269" i="3" s="1"/>
  <c r="G269" i="3"/>
  <c r="S269" i="3" s="1"/>
  <c r="C269" i="4" s="1"/>
  <c r="H269" i="3"/>
  <c r="T269" i="3" s="1"/>
  <c r="I269" i="3"/>
  <c r="X269" i="3" s="1"/>
  <c r="F269" i="4" s="1"/>
  <c r="J269" i="3"/>
  <c r="K269" i="3"/>
  <c r="U269" i="3" s="1"/>
  <c r="L269" i="3"/>
  <c r="N269" i="3"/>
  <c r="O269" i="3"/>
  <c r="A270" i="3"/>
  <c r="A270" i="4" s="1"/>
  <c r="B270" i="3"/>
  <c r="C270" i="3"/>
  <c r="P270" i="3" s="1"/>
  <c r="D270" i="3"/>
  <c r="Q270" i="3" s="1"/>
  <c r="B270" i="4" s="1"/>
  <c r="F270" i="3"/>
  <c r="R270" i="3" s="1"/>
  <c r="G270" i="3"/>
  <c r="S270" i="3" s="1"/>
  <c r="C270" i="4" s="1"/>
  <c r="H270" i="3"/>
  <c r="T270" i="3" s="1"/>
  <c r="I270" i="3"/>
  <c r="X270" i="3" s="1"/>
  <c r="F270" i="4" s="1"/>
  <c r="J270" i="3"/>
  <c r="K270" i="3"/>
  <c r="U270" i="3" s="1"/>
  <c r="L270" i="3"/>
  <c r="N270" i="3"/>
  <c r="O270" i="3"/>
  <c r="A271" i="3"/>
  <c r="A271" i="4" s="1"/>
  <c r="B271" i="3"/>
  <c r="C271" i="3"/>
  <c r="P271" i="3" s="1"/>
  <c r="D271" i="3"/>
  <c r="Q271" i="3" s="1"/>
  <c r="B271" i="4" s="1"/>
  <c r="F271" i="3"/>
  <c r="R271" i="3" s="1"/>
  <c r="G271" i="3"/>
  <c r="S271" i="3" s="1"/>
  <c r="C271" i="4" s="1"/>
  <c r="H271" i="3"/>
  <c r="T271" i="3" s="1"/>
  <c r="I271" i="3"/>
  <c r="X271" i="3" s="1"/>
  <c r="F271" i="4" s="1"/>
  <c r="J271" i="3"/>
  <c r="K271" i="3"/>
  <c r="U271" i="3" s="1"/>
  <c r="L271" i="3"/>
  <c r="N271" i="3"/>
  <c r="O271" i="3"/>
  <c r="A272" i="3"/>
  <c r="A272" i="4" s="1"/>
  <c r="B272" i="3"/>
  <c r="C272" i="3"/>
  <c r="P272" i="3" s="1"/>
  <c r="D272" i="3"/>
  <c r="Q272" i="3" s="1"/>
  <c r="B272" i="4" s="1"/>
  <c r="F272" i="3"/>
  <c r="R272" i="3" s="1"/>
  <c r="G272" i="3"/>
  <c r="S272" i="3" s="1"/>
  <c r="C272" i="4" s="1"/>
  <c r="H272" i="3"/>
  <c r="T272" i="3" s="1"/>
  <c r="I272" i="3"/>
  <c r="X272" i="3" s="1"/>
  <c r="F272" i="4" s="1"/>
  <c r="J272" i="3"/>
  <c r="K272" i="3"/>
  <c r="U272" i="3" s="1"/>
  <c r="L272" i="3"/>
  <c r="N272" i="3"/>
  <c r="O272" i="3"/>
  <c r="A273" i="3"/>
  <c r="A273" i="4" s="1"/>
  <c r="B273" i="3"/>
  <c r="C273" i="3"/>
  <c r="P273" i="3" s="1"/>
  <c r="D273" i="3"/>
  <c r="Q273" i="3" s="1"/>
  <c r="B273" i="4" s="1"/>
  <c r="F273" i="3"/>
  <c r="R273" i="3" s="1"/>
  <c r="G273" i="3"/>
  <c r="S273" i="3" s="1"/>
  <c r="C273" i="4" s="1"/>
  <c r="H273" i="3"/>
  <c r="T273" i="3" s="1"/>
  <c r="I273" i="3"/>
  <c r="X273" i="3" s="1"/>
  <c r="F273" i="4" s="1"/>
  <c r="J273" i="3"/>
  <c r="K273" i="3"/>
  <c r="U273" i="3" s="1"/>
  <c r="L273" i="3"/>
  <c r="N273" i="3"/>
  <c r="O273" i="3"/>
  <c r="A274" i="3"/>
  <c r="A274" i="4" s="1"/>
  <c r="B274" i="3"/>
  <c r="C274" i="3"/>
  <c r="P274" i="3" s="1"/>
  <c r="D274" i="3"/>
  <c r="Q274" i="3" s="1"/>
  <c r="B274" i="4" s="1"/>
  <c r="F274" i="3"/>
  <c r="R274" i="3" s="1"/>
  <c r="G274" i="3"/>
  <c r="S274" i="3" s="1"/>
  <c r="C274" i="4" s="1"/>
  <c r="H274" i="3"/>
  <c r="T274" i="3" s="1"/>
  <c r="I274" i="3"/>
  <c r="X274" i="3" s="1"/>
  <c r="F274" i="4" s="1"/>
  <c r="J274" i="3"/>
  <c r="K274" i="3"/>
  <c r="U274" i="3" s="1"/>
  <c r="L274" i="3"/>
  <c r="N274" i="3"/>
  <c r="O274" i="3"/>
  <c r="A275" i="3"/>
  <c r="A275" i="4" s="1"/>
  <c r="B275" i="3"/>
  <c r="C275" i="3"/>
  <c r="P275" i="3" s="1"/>
  <c r="D275" i="3"/>
  <c r="Q275" i="3" s="1"/>
  <c r="B275" i="4" s="1"/>
  <c r="F275" i="3"/>
  <c r="R275" i="3" s="1"/>
  <c r="G275" i="3"/>
  <c r="S275" i="3" s="1"/>
  <c r="C275" i="4" s="1"/>
  <c r="H275" i="3"/>
  <c r="T275" i="3" s="1"/>
  <c r="I275" i="3"/>
  <c r="X275" i="3" s="1"/>
  <c r="F275" i="4" s="1"/>
  <c r="J275" i="3"/>
  <c r="K275" i="3"/>
  <c r="U275" i="3" s="1"/>
  <c r="L275" i="3"/>
  <c r="N275" i="3"/>
  <c r="O275" i="3"/>
  <c r="A276" i="3"/>
  <c r="A276" i="4" s="1"/>
  <c r="B276" i="3"/>
  <c r="C276" i="3"/>
  <c r="P276" i="3" s="1"/>
  <c r="D276" i="3"/>
  <c r="Q276" i="3" s="1"/>
  <c r="B276" i="4" s="1"/>
  <c r="F276" i="3"/>
  <c r="R276" i="3" s="1"/>
  <c r="G276" i="3"/>
  <c r="S276" i="3" s="1"/>
  <c r="C276" i="4" s="1"/>
  <c r="H276" i="3"/>
  <c r="T276" i="3" s="1"/>
  <c r="I276" i="3"/>
  <c r="X276" i="3" s="1"/>
  <c r="F276" i="4" s="1"/>
  <c r="J276" i="3"/>
  <c r="K276" i="3"/>
  <c r="U276" i="3" s="1"/>
  <c r="L276" i="3"/>
  <c r="N276" i="3"/>
  <c r="O276" i="3"/>
  <c r="A277" i="3"/>
  <c r="A277" i="4" s="1"/>
  <c r="B277" i="3"/>
  <c r="C277" i="3"/>
  <c r="P277" i="3" s="1"/>
  <c r="D277" i="3"/>
  <c r="Q277" i="3" s="1"/>
  <c r="B277" i="4" s="1"/>
  <c r="F277" i="3"/>
  <c r="R277" i="3" s="1"/>
  <c r="G277" i="3"/>
  <c r="S277" i="3" s="1"/>
  <c r="C277" i="4" s="1"/>
  <c r="H277" i="3"/>
  <c r="T277" i="3" s="1"/>
  <c r="I277" i="3"/>
  <c r="X277" i="3" s="1"/>
  <c r="F277" i="4" s="1"/>
  <c r="J277" i="3"/>
  <c r="K277" i="3"/>
  <c r="U277" i="3" s="1"/>
  <c r="L277" i="3"/>
  <c r="N277" i="3"/>
  <c r="O277" i="3"/>
  <c r="A278" i="3"/>
  <c r="A278" i="4" s="1"/>
  <c r="B278" i="3"/>
  <c r="C278" i="3"/>
  <c r="P278" i="3" s="1"/>
  <c r="D278" i="3"/>
  <c r="Q278" i="3" s="1"/>
  <c r="B278" i="4" s="1"/>
  <c r="F278" i="3"/>
  <c r="R278" i="3" s="1"/>
  <c r="G278" i="3"/>
  <c r="S278" i="3" s="1"/>
  <c r="C278" i="4" s="1"/>
  <c r="H278" i="3"/>
  <c r="T278" i="3" s="1"/>
  <c r="I278" i="3"/>
  <c r="X278" i="3" s="1"/>
  <c r="F278" i="4" s="1"/>
  <c r="J278" i="3"/>
  <c r="K278" i="3"/>
  <c r="U278" i="3" s="1"/>
  <c r="L278" i="3"/>
  <c r="N278" i="3"/>
  <c r="O278" i="3"/>
  <c r="A279" i="3"/>
  <c r="A279" i="4" s="1"/>
  <c r="B279" i="3"/>
  <c r="C279" i="3"/>
  <c r="P279" i="3" s="1"/>
  <c r="D279" i="3"/>
  <c r="Q279" i="3" s="1"/>
  <c r="B279" i="4" s="1"/>
  <c r="F279" i="3"/>
  <c r="R279" i="3" s="1"/>
  <c r="G279" i="3"/>
  <c r="S279" i="3" s="1"/>
  <c r="C279" i="4" s="1"/>
  <c r="H279" i="3"/>
  <c r="T279" i="3" s="1"/>
  <c r="I279" i="3"/>
  <c r="X279" i="3" s="1"/>
  <c r="F279" i="4" s="1"/>
  <c r="J279" i="3"/>
  <c r="K279" i="3"/>
  <c r="U279" i="3" s="1"/>
  <c r="L279" i="3"/>
  <c r="N279" i="3"/>
  <c r="O279" i="3"/>
  <c r="A280" i="3"/>
  <c r="A280" i="4" s="1"/>
  <c r="B280" i="3"/>
  <c r="C280" i="3"/>
  <c r="P280" i="3" s="1"/>
  <c r="D280" i="3"/>
  <c r="Q280" i="3" s="1"/>
  <c r="B280" i="4" s="1"/>
  <c r="F280" i="3"/>
  <c r="R280" i="3" s="1"/>
  <c r="G280" i="3"/>
  <c r="S280" i="3" s="1"/>
  <c r="C280" i="4" s="1"/>
  <c r="H280" i="3"/>
  <c r="T280" i="3" s="1"/>
  <c r="I280" i="3"/>
  <c r="X280" i="3" s="1"/>
  <c r="F280" i="4" s="1"/>
  <c r="J280" i="3"/>
  <c r="K280" i="3"/>
  <c r="U280" i="3" s="1"/>
  <c r="L280" i="3"/>
  <c r="N280" i="3"/>
  <c r="O280" i="3"/>
  <c r="A281" i="3"/>
  <c r="A281" i="4" s="1"/>
  <c r="B281" i="3"/>
  <c r="C281" i="3"/>
  <c r="P281" i="3" s="1"/>
  <c r="D281" i="3"/>
  <c r="Q281" i="3" s="1"/>
  <c r="B281" i="4" s="1"/>
  <c r="F281" i="3"/>
  <c r="R281" i="3" s="1"/>
  <c r="G281" i="3"/>
  <c r="S281" i="3" s="1"/>
  <c r="C281" i="4" s="1"/>
  <c r="H281" i="3"/>
  <c r="T281" i="3" s="1"/>
  <c r="I281" i="3"/>
  <c r="X281" i="3" s="1"/>
  <c r="F281" i="4" s="1"/>
  <c r="J281" i="3"/>
  <c r="K281" i="3"/>
  <c r="U281" i="3" s="1"/>
  <c r="L281" i="3"/>
  <c r="N281" i="3"/>
  <c r="O281" i="3"/>
  <c r="A282" i="3"/>
  <c r="A282" i="4" s="1"/>
  <c r="B282" i="3"/>
  <c r="C282" i="3"/>
  <c r="P282" i="3" s="1"/>
  <c r="D282" i="3"/>
  <c r="Q282" i="3" s="1"/>
  <c r="B282" i="4" s="1"/>
  <c r="F282" i="3"/>
  <c r="R282" i="3" s="1"/>
  <c r="G282" i="3"/>
  <c r="S282" i="3" s="1"/>
  <c r="C282" i="4" s="1"/>
  <c r="H282" i="3"/>
  <c r="T282" i="3" s="1"/>
  <c r="I282" i="3"/>
  <c r="X282" i="3" s="1"/>
  <c r="F282" i="4" s="1"/>
  <c r="J282" i="3"/>
  <c r="K282" i="3"/>
  <c r="U282" i="3" s="1"/>
  <c r="L282" i="3"/>
  <c r="N282" i="3"/>
  <c r="O282" i="3"/>
  <c r="A283" i="3"/>
  <c r="A283" i="4" s="1"/>
  <c r="B283" i="3"/>
  <c r="C283" i="3"/>
  <c r="P283" i="3" s="1"/>
  <c r="D283" i="3"/>
  <c r="Q283" i="3" s="1"/>
  <c r="B283" i="4" s="1"/>
  <c r="F283" i="3"/>
  <c r="R283" i="3" s="1"/>
  <c r="G283" i="3"/>
  <c r="S283" i="3" s="1"/>
  <c r="C283" i="4" s="1"/>
  <c r="H283" i="3"/>
  <c r="T283" i="3" s="1"/>
  <c r="I283" i="3"/>
  <c r="X283" i="3" s="1"/>
  <c r="F283" i="4" s="1"/>
  <c r="J283" i="3"/>
  <c r="K283" i="3"/>
  <c r="U283" i="3" s="1"/>
  <c r="L283" i="3"/>
  <c r="N283" i="3"/>
  <c r="O283" i="3"/>
  <c r="A284" i="3"/>
  <c r="A284" i="4" s="1"/>
  <c r="B284" i="3"/>
  <c r="C284" i="3"/>
  <c r="P284" i="3" s="1"/>
  <c r="D284" i="3"/>
  <c r="Q284" i="3" s="1"/>
  <c r="B284" i="4" s="1"/>
  <c r="F284" i="3"/>
  <c r="R284" i="3" s="1"/>
  <c r="G284" i="3"/>
  <c r="S284" i="3" s="1"/>
  <c r="C284" i="4" s="1"/>
  <c r="H284" i="3"/>
  <c r="T284" i="3" s="1"/>
  <c r="I284" i="3"/>
  <c r="X284" i="3" s="1"/>
  <c r="F284" i="4" s="1"/>
  <c r="J284" i="3"/>
  <c r="K284" i="3"/>
  <c r="U284" i="3" s="1"/>
  <c r="L284" i="3"/>
  <c r="N284" i="3"/>
  <c r="O284" i="3"/>
  <c r="A285" i="3"/>
  <c r="A285" i="4" s="1"/>
  <c r="B285" i="3"/>
  <c r="C285" i="3"/>
  <c r="P285" i="3" s="1"/>
  <c r="D285" i="3"/>
  <c r="Q285" i="3" s="1"/>
  <c r="B285" i="4" s="1"/>
  <c r="F285" i="3"/>
  <c r="R285" i="3" s="1"/>
  <c r="G285" i="3"/>
  <c r="S285" i="3" s="1"/>
  <c r="C285" i="4" s="1"/>
  <c r="H285" i="3"/>
  <c r="T285" i="3" s="1"/>
  <c r="I285" i="3"/>
  <c r="X285" i="3" s="1"/>
  <c r="F285" i="4" s="1"/>
  <c r="J285" i="3"/>
  <c r="K285" i="3"/>
  <c r="U285" i="3" s="1"/>
  <c r="L285" i="3"/>
  <c r="N285" i="3"/>
  <c r="O285" i="3"/>
  <c r="A286" i="3"/>
  <c r="A286" i="4" s="1"/>
  <c r="B286" i="3"/>
  <c r="C286" i="3"/>
  <c r="P286" i="3" s="1"/>
  <c r="D286" i="3"/>
  <c r="Q286" i="3" s="1"/>
  <c r="B286" i="4" s="1"/>
  <c r="F286" i="3"/>
  <c r="R286" i="3" s="1"/>
  <c r="G286" i="3"/>
  <c r="S286" i="3" s="1"/>
  <c r="C286" i="4" s="1"/>
  <c r="H286" i="3"/>
  <c r="T286" i="3" s="1"/>
  <c r="I286" i="3"/>
  <c r="X286" i="3" s="1"/>
  <c r="F286" i="4" s="1"/>
  <c r="J286" i="3"/>
  <c r="K286" i="3"/>
  <c r="U286" i="3" s="1"/>
  <c r="L286" i="3"/>
  <c r="N286" i="3"/>
  <c r="O286" i="3"/>
  <c r="A287" i="3"/>
  <c r="A287" i="4" s="1"/>
  <c r="B287" i="3"/>
  <c r="C287" i="3"/>
  <c r="P287" i="3" s="1"/>
  <c r="D287" i="3"/>
  <c r="Q287" i="3" s="1"/>
  <c r="B287" i="4" s="1"/>
  <c r="F287" i="3"/>
  <c r="R287" i="3" s="1"/>
  <c r="G287" i="3"/>
  <c r="S287" i="3" s="1"/>
  <c r="C287" i="4" s="1"/>
  <c r="H287" i="3"/>
  <c r="T287" i="3" s="1"/>
  <c r="I287" i="3"/>
  <c r="X287" i="3" s="1"/>
  <c r="F287" i="4" s="1"/>
  <c r="J287" i="3"/>
  <c r="K287" i="3"/>
  <c r="U287" i="3" s="1"/>
  <c r="L287" i="3"/>
  <c r="N287" i="3"/>
  <c r="O287" i="3"/>
  <c r="A288" i="3"/>
  <c r="A288" i="4" s="1"/>
  <c r="B288" i="3"/>
  <c r="C288" i="3"/>
  <c r="P288" i="3" s="1"/>
  <c r="D288" i="3"/>
  <c r="Q288" i="3" s="1"/>
  <c r="B288" i="4" s="1"/>
  <c r="F288" i="3"/>
  <c r="R288" i="3" s="1"/>
  <c r="G288" i="3"/>
  <c r="S288" i="3" s="1"/>
  <c r="C288" i="4" s="1"/>
  <c r="H288" i="3"/>
  <c r="T288" i="3" s="1"/>
  <c r="I288" i="3"/>
  <c r="X288" i="3" s="1"/>
  <c r="F288" i="4" s="1"/>
  <c r="J288" i="3"/>
  <c r="K288" i="3"/>
  <c r="U288" i="3" s="1"/>
  <c r="L288" i="3"/>
  <c r="N288" i="3"/>
  <c r="O288" i="3"/>
  <c r="A289" i="3"/>
  <c r="A289" i="4" s="1"/>
  <c r="B289" i="3"/>
  <c r="C289" i="3"/>
  <c r="P289" i="3" s="1"/>
  <c r="D289" i="3"/>
  <c r="Q289" i="3" s="1"/>
  <c r="B289" i="4" s="1"/>
  <c r="F289" i="3"/>
  <c r="R289" i="3" s="1"/>
  <c r="G289" i="3"/>
  <c r="S289" i="3" s="1"/>
  <c r="C289" i="4" s="1"/>
  <c r="H289" i="3"/>
  <c r="T289" i="3" s="1"/>
  <c r="I289" i="3"/>
  <c r="X289" i="3" s="1"/>
  <c r="F289" i="4" s="1"/>
  <c r="J289" i="3"/>
  <c r="K289" i="3"/>
  <c r="U289" i="3" s="1"/>
  <c r="L289" i="3"/>
  <c r="N289" i="3"/>
  <c r="O289" i="3"/>
  <c r="A290" i="3"/>
  <c r="A290" i="4" s="1"/>
  <c r="B290" i="3"/>
  <c r="C290" i="3"/>
  <c r="P290" i="3" s="1"/>
  <c r="D290" i="3"/>
  <c r="Q290" i="3" s="1"/>
  <c r="B290" i="4" s="1"/>
  <c r="F290" i="3"/>
  <c r="R290" i="3" s="1"/>
  <c r="G290" i="3"/>
  <c r="S290" i="3" s="1"/>
  <c r="C290" i="4" s="1"/>
  <c r="H290" i="3"/>
  <c r="T290" i="3" s="1"/>
  <c r="I290" i="3"/>
  <c r="X290" i="3" s="1"/>
  <c r="F290" i="4" s="1"/>
  <c r="J290" i="3"/>
  <c r="K290" i="3"/>
  <c r="U290" i="3" s="1"/>
  <c r="L290" i="3"/>
  <c r="N290" i="3"/>
  <c r="O290" i="3"/>
  <c r="A291" i="3"/>
  <c r="A291" i="4" s="1"/>
  <c r="B291" i="3"/>
  <c r="C291" i="3"/>
  <c r="P291" i="3" s="1"/>
  <c r="D291" i="3"/>
  <c r="Q291" i="3" s="1"/>
  <c r="B291" i="4" s="1"/>
  <c r="F291" i="3"/>
  <c r="R291" i="3" s="1"/>
  <c r="G291" i="3"/>
  <c r="S291" i="3" s="1"/>
  <c r="C291" i="4" s="1"/>
  <c r="H291" i="3"/>
  <c r="T291" i="3" s="1"/>
  <c r="I291" i="3"/>
  <c r="X291" i="3" s="1"/>
  <c r="F291" i="4" s="1"/>
  <c r="J291" i="3"/>
  <c r="K291" i="3"/>
  <c r="U291" i="3" s="1"/>
  <c r="L291" i="3"/>
  <c r="N291" i="3"/>
  <c r="O291" i="3"/>
  <c r="A292" i="3"/>
  <c r="A292" i="4" s="1"/>
  <c r="B292" i="3"/>
  <c r="C292" i="3"/>
  <c r="P292" i="3" s="1"/>
  <c r="D292" i="3"/>
  <c r="Q292" i="3" s="1"/>
  <c r="B292" i="4" s="1"/>
  <c r="F292" i="3"/>
  <c r="R292" i="3" s="1"/>
  <c r="G292" i="3"/>
  <c r="S292" i="3" s="1"/>
  <c r="C292" i="4" s="1"/>
  <c r="H292" i="3"/>
  <c r="T292" i="3" s="1"/>
  <c r="I292" i="3"/>
  <c r="X292" i="3" s="1"/>
  <c r="F292" i="4" s="1"/>
  <c r="J292" i="3"/>
  <c r="K292" i="3"/>
  <c r="U292" i="3" s="1"/>
  <c r="L292" i="3"/>
  <c r="N292" i="3"/>
  <c r="O292" i="3"/>
  <c r="A293" i="3"/>
  <c r="A293" i="4" s="1"/>
  <c r="B293" i="3"/>
  <c r="C293" i="3"/>
  <c r="P293" i="3" s="1"/>
  <c r="D293" i="3"/>
  <c r="Q293" i="3" s="1"/>
  <c r="B293" i="4" s="1"/>
  <c r="F293" i="3"/>
  <c r="R293" i="3" s="1"/>
  <c r="G293" i="3"/>
  <c r="S293" i="3" s="1"/>
  <c r="C293" i="4" s="1"/>
  <c r="H293" i="3"/>
  <c r="T293" i="3" s="1"/>
  <c r="I293" i="3"/>
  <c r="X293" i="3" s="1"/>
  <c r="F293" i="4" s="1"/>
  <c r="J293" i="3"/>
  <c r="K293" i="3"/>
  <c r="U293" i="3" s="1"/>
  <c r="L293" i="3"/>
  <c r="N293" i="3"/>
  <c r="O293" i="3"/>
  <c r="A294" i="3"/>
  <c r="A294" i="4" s="1"/>
  <c r="B294" i="3"/>
  <c r="C294" i="3"/>
  <c r="P294" i="3" s="1"/>
  <c r="D294" i="3"/>
  <c r="Q294" i="3" s="1"/>
  <c r="B294" i="4" s="1"/>
  <c r="F294" i="3"/>
  <c r="R294" i="3" s="1"/>
  <c r="G294" i="3"/>
  <c r="S294" i="3" s="1"/>
  <c r="C294" i="4" s="1"/>
  <c r="H294" i="3"/>
  <c r="T294" i="3" s="1"/>
  <c r="I294" i="3"/>
  <c r="X294" i="3" s="1"/>
  <c r="F294" i="4" s="1"/>
  <c r="J294" i="3"/>
  <c r="K294" i="3"/>
  <c r="U294" i="3" s="1"/>
  <c r="L294" i="3"/>
  <c r="N294" i="3"/>
  <c r="O294" i="3"/>
  <c r="A295" i="3"/>
  <c r="A295" i="4" s="1"/>
  <c r="B295" i="3"/>
  <c r="C295" i="3"/>
  <c r="P295" i="3" s="1"/>
  <c r="D295" i="3"/>
  <c r="Q295" i="3" s="1"/>
  <c r="B295" i="4" s="1"/>
  <c r="F295" i="3"/>
  <c r="R295" i="3" s="1"/>
  <c r="G295" i="3"/>
  <c r="S295" i="3" s="1"/>
  <c r="C295" i="4" s="1"/>
  <c r="H295" i="3"/>
  <c r="T295" i="3" s="1"/>
  <c r="I295" i="3"/>
  <c r="X295" i="3" s="1"/>
  <c r="F295" i="4" s="1"/>
  <c r="J295" i="3"/>
  <c r="K295" i="3"/>
  <c r="U295" i="3" s="1"/>
  <c r="L295" i="3"/>
  <c r="N295" i="3"/>
  <c r="O295" i="3"/>
  <c r="A296" i="3"/>
  <c r="A296" i="4" s="1"/>
  <c r="B296" i="3"/>
  <c r="C296" i="3"/>
  <c r="P296" i="3" s="1"/>
  <c r="D296" i="3"/>
  <c r="Q296" i="3" s="1"/>
  <c r="B296" i="4" s="1"/>
  <c r="F296" i="3"/>
  <c r="R296" i="3" s="1"/>
  <c r="G296" i="3"/>
  <c r="S296" i="3" s="1"/>
  <c r="C296" i="4" s="1"/>
  <c r="H296" i="3"/>
  <c r="T296" i="3" s="1"/>
  <c r="I296" i="3"/>
  <c r="X296" i="3" s="1"/>
  <c r="F296" i="4" s="1"/>
  <c r="J296" i="3"/>
  <c r="K296" i="3"/>
  <c r="U296" i="3" s="1"/>
  <c r="L296" i="3"/>
  <c r="N296" i="3"/>
  <c r="O296" i="3"/>
  <c r="A297" i="3"/>
  <c r="A297" i="4" s="1"/>
  <c r="B297" i="3"/>
  <c r="C297" i="3"/>
  <c r="P297" i="3" s="1"/>
  <c r="D297" i="3"/>
  <c r="Q297" i="3" s="1"/>
  <c r="B297" i="4" s="1"/>
  <c r="F297" i="3"/>
  <c r="R297" i="3" s="1"/>
  <c r="G297" i="3"/>
  <c r="S297" i="3" s="1"/>
  <c r="C297" i="4" s="1"/>
  <c r="H297" i="3"/>
  <c r="T297" i="3" s="1"/>
  <c r="I297" i="3"/>
  <c r="X297" i="3" s="1"/>
  <c r="F297" i="4" s="1"/>
  <c r="J297" i="3"/>
  <c r="K297" i="3"/>
  <c r="U297" i="3" s="1"/>
  <c r="L297" i="3"/>
  <c r="N297" i="3"/>
  <c r="O297" i="3"/>
  <c r="A298" i="3"/>
  <c r="A298" i="4" s="1"/>
  <c r="B298" i="3"/>
  <c r="C298" i="3"/>
  <c r="P298" i="3" s="1"/>
  <c r="D298" i="3"/>
  <c r="Q298" i="3" s="1"/>
  <c r="B298" i="4" s="1"/>
  <c r="F298" i="3"/>
  <c r="R298" i="3" s="1"/>
  <c r="G298" i="3"/>
  <c r="S298" i="3" s="1"/>
  <c r="C298" i="4" s="1"/>
  <c r="H298" i="3"/>
  <c r="T298" i="3" s="1"/>
  <c r="I298" i="3"/>
  <c r="X298" i="3" s="1"/>
  <c r="F298" i="4" s="1"/>
  <c r="J298" i="3"/>
  <c r="K298" i="3"/>
  <c r="U298" i="3" s="1"/>
  <c r="L298" i="3"/>
  <c r="N298" i="3"/>
  <c r="O298" i="3"/>
  <c r="A299" i="3"/>
  <c r="A299" i="4" s="1"/>
  <c r="B299" i="3"/>
  <c r="C299" i="3"/>
  <c r="P299" i="3" s="1"/>
  <c r="D299" i="3"/>
  <c r="Q299" i="3" s="1"/>
  <c r="B299" i="4" s="1"/>
  <c r="F299" i="3"/>
  <c r="R299" i="3" s="1"/>
  <c r="G299" i="3"/>
  <c r="S299" i="3" s="1"/>
  <c r="C299" i="4" s="1"/>
  <c r="H299" i="3"/>
  <c r="T299" i="3" s="1"/>
  <c r="I299" i="3"/>
  <c r="X299" i="3" s="1"/>
  <c r="F299" i="4" s="1"/>
  <c r="J299" i="3"/>
  <c r="K299" i="3"/>
  <c r="U299" i="3" s="1"/>
  <c r="L299" i="3"/>
  <c r="N299" i="3"/>
  <c r="O299" i="3"/>
  <c r="A300" i="3"/>
  <c r="A300" i="4" s="1"/>
  <c r="B300" i="3"/>
  <c r="C300" i="3"/>
  <c r="P300" i="3" s="1"/>
  <c r="D300" i="3"/>
  <c r="Q300" i="3" s="1"/>
  <c r="B300" i="4" s="1"/>
  <c r="F300" i="3"/>
  <c r="R300" i="3" s="1"/>
  <c r="G300" i="3"/>
  <c r="S300" i="3" s="1"/>
  <c r="C300" i="4" s="1"/>
  <c r="H300" i="3"/>
  <c r="T300" i="3" s="1"/>
  <c r="I300" i="3"/>
  <c r="X300" i="3" s="1"/>
  <c r="F300" i="4" s="1"/>
  <c r="J300" i="3"/>
  <c r="K300" i="3"/>
  <c r="U300" i="3" s="1"/>
  <c r="L300" i="3"/>
  <c r="N300" i="3"/>
  <c r="O300" i="3"/>
  <c r="A301" i="3"/>
  <c r="A301" i="4" s="1"/>
  <c r="B301" i="3"/>
  <c r="C301" i="3"/>
  <c r="P301" i="3" s="1"/>
  <c r="D301" i="3"/>
  <c r="Q301" i="3" s="1"/>
  <c r="B301" i="4" s="1"/>
  <c r="F301" i="3"/>
  <c r="R301" i="3" s="1"/>
  <c r="G301" i="3"/>
  <c r="S301" i="3" s="1"/>
  <c r="C301" i="4" s="1"/>
  <c r="H301" i="3"/>
  <c r="T301" i="3" s="1"/>
  <c r="I301" i="3"/>
  <c r="X301" i="3" s="1"/>
  <c r="F301" i="4" s="1"/>
  <c r="J301" i="3"/>
  <c r="K301" i="3"/>
  <c r="U301" i="3" s="1"/>
  <c r="L301" i="3"/>
  <c r="N301" i="3"/>
  <c r="O301" i="3"/>
  <c r="A302" i="3"/>
  <c r="A302" i="4" s="1"/>
  <c r="B302" i="3"/>
  <c r="C302" i="3"/>
  <c r="P302" i="3" s="1"/>
  <c r="D302" i="3"/>
  <c r="Q302" i="3" s="1"/>
  <c r="B302" i="4" s="1"/>
  <c r="F302" i="3"/>
  <c r="R302" i="3" s="1"/>
  <c r="G302" i="3"/>
  <c r="S302" i="3" s="1"/>
  <c r="C302" i="4" s="1"/>
  <c r="H302" i="3"/>
  <c r="T302" i="3" s="1"/>
  <c r="I302" i="3"/>
  <c r="X302" i="3" s="1"/>
  <c r="F302" i="4" s="1"/>
  <c r="J302" i="3"/>
  <c r="K302" i="3"/>
  <c r="U302" i="3" s="1"/>
  <c r="L302" i="3"/>
  <c r="N302" i="3"/>
  <c r="O302" i="3"/>
  <c r="A303" i="3"/>
  <c r="A303" i="4" s="1"/>
  <c r="B303" i="3"/>
  <c r="C303" i="3"/>
  <c r="P303" i="3" s="1"/>
  <c r="D303" i="3"/>
  <c r="Q303" i="3" s="1"/>
  <c r="B303" i="4" s="1"/>
  <c r="F303" i="3"/>
  <c r="R303" i="3" s="1"/>
  <c r="G303" i="3"/>
  <c r="S303" i="3" s="1"/>
  <c r="C303" i="4" s="1"/>
  <c r="H303" i="3"/>
  <c r="T303" i="3" s="1"/>
  <c r="I303" i="3"/>
  <c r="X303" i="3" s="1"/>
  <c r="F303" i="4" s="1"/>
  <c r="J303" i="3"/>
  <c r="K303" i="3"/>
  <c r="U303" i="3" s="1"/>
  <c r="L303" i="3"/>
  <c r="N303" i="3"/>
  <c r="O303" i="3"/>
  <c r="A304" i="3"/>
  <c r="A304" i="4" s="1"/>
  <c r="B304" i="3"/>
  <c r="C304" i="3"/>
  <c r="P304" i="3" s="1"/>
  <c r="D304" i="3"/>
  <c r="Q304" i="3" s="1"/>
  <c r="B304" i="4" s="1"/>
  <c r="F304" i="3"/>
  <c r="R304" i="3" s="1"/>
  <c r="G304" i="3"/>
  <c r="S304" i="3" s="1"/>
  <c r="C304" i="4" s="1"/>
  <c r="H304" i="3"/>
  <c r="T304" i="3" s="1"/>
  <c r="I304" i="3"/>
  <c r="X304" i="3" s="1"/>
  <c r="F304" i="4" s="1"/>
  <c r="J304" i="3"/>
  <c r="K304" i="3"/>
  <c r="U304" i="3" s="1"/>
  <c r="L304" i="3"/>
  <c r="N304" i="3"/>
  <c r="O304" i="3"/>
  <c r="A305" i="3"/>
  <c r="A305" i="4" s="1"/>
  <c r="B305" i="3"/>
  <c r="C305" i="3"/>
  <c r="P305" i="3" s="1"/>
  <c r="D305" i="3"/>
  <c r="Q305" i="3" s="1"/>
  <c r="B305" i="4" s="1"/>
  <c r="F305" i="3"/>
  <c r="R305" i="3" s="1"/>
  <c r="G305" i="3"/>
  <c r="S305" i="3" s="1"/>
  <c r="C305" i="4" s="1"/>
  <c r="H305" i="3"/>
  <c r="T305" i="3" s="1"/>
  <c r="I305" i="3"/>
  <c r="X305" i="3" s="1"/>
  <c r="F305" i="4" s="1"/>
  <c r="J305" i="3"/>
  <c r="K305" i="3"/>
  <c r="U305" i="3" s="1"/>
  <c r="L305" i="3"/>
  <c r="N305" i="3"/>
  <c r="O305" i="3"/>
  <c r="A306" i="3"/>
  <c r="A306" i="4" s="1"/>
  <c r="B306" i="3"/>
  <c r="C306" i="3"/>
  <c r="P306" i="3" s="1"/>
  <c r="D306" i="3"/>
  <c r="Q306" i="3" s="1"/>
  <c r="B306" i="4" s="1"/>
  <c r="F306" i="3"/>
  <c r="R306" i="3" s="1"/>
  <c r="G306" i="3"/>
  <c r="S306" i="3" s="1"/>
  <c r="C306" i="4" s="1"/>
  <c r="H306" i="3"/>
  <c r="T306" i="3" s="1"/>
  <c r="I306" i="3"/>
  <c r="X306" i="3" s="1"/>
  <c r="F306" i="4" s="1"/>
  <c r="J306" i="3"/>
  <c r="K306" i="3"/>
  <c r="U306" i="3" s="1"/>
  <c r="L306" i="3"/>
  <c r="N306" i="3"/>
  <c r="O306" i="3"/>
  <c r="A307" i="3"/>
  <c r="A307" i="4" s="1"/>
  <c r="B307" i="3"/>
  <c r="C307" i="3"/>
  <c r="P307" i="3" s="1"/>
  <c r="D307" i="3"/>
  <c r="Q307" i="3" s="1"/>
  <c r="B307" i="4" s="1"/>
  <c r="F307" i="3"/>
  <c r="R307" i="3" s="1"/>
  <c r="G307" i="3"/>
  <c r="S307" i="3" s="1"/>
  <c r="C307" i="4" s="1"/>
  <c r="H307" i="3"/>
  <c r="T307" i="3" s="1"/>
  <c r="I307" i="3"/>
  <c r="X307" i="3" s="1"/>
  <c r="F307" i="4" s="1"/>
  <c r="J307" i="3"/>
  <c r="K307" i="3"/>
  <c r="U307" i="3" s="1"/>
  <c r="L307" i="3"/>
  <c r="N307" i="3"/>
  <c r="O307" i="3"/>
  <c r="A308" i="3"/>
  <c r="A308" i="4" s="1"/>
  <c r="B308" i="3"/>
  <c r="C308" i="3"/>
  <c r="P308" i="3" s="1"/>
  <c r="D308" i="3"/>
  <c r="Q308" i="3" s="1"/>
  <c r="B308" i="4" s="1"/>
  <c r="F308" i="3"/>
  <c r="G308" i="3"/>
  <c r="S308" i="3" s="1"/>
  <c r="C308" i="4" s="1"/>
  <c r="H308" i="3"/>
  <c r="T308" i="3" s="1"/>
  <c r="I308" i="3"/>
  <c r="X308" i="3" s="1"/>
  <c r="F308" i="4" s="1"/>
  <c r="J308" i="3"/>
  <c r="K308" i="3"/>
  <c r="U308" i="3" s="1"/>
  <c r="L308" i="3"/>
  <c r="N308" i="3"/>
  <c r="O308" i="3"/>
  <c r="A309" i="3"/>
  <c r="A309" i="4" s="1"/>
  <c r="B309" i="3"/>
  <c r="C309" i="3"/>
  <c r="P309" i="3" s="1"/>
  <c r="D309" i="3"/>
  <c r="Q309" i="3" s="1"/>
  <c r="B309" i="4" s="1"/>
  <c r="F309" i="3"/>
  <c r="G309" i="3"/>
  <c r="S309" i="3" s="1"/>
  <c r="C309" i="4" s="1"/>
  <c r="H309" i="3"/>
  <c r="T309" i="3" s="1"/>
  <c r="I309" i="3"/>
  <c r="X309" i="3" s="1"/>
  <c r="F309" i="4" s="1"/>
  <c r="J309" i="3"/>
  <c r="K309" i="3"/>
  <c r="U309" i="3" s="1"/>
  <c r="L309" i="3"/>
  <c r="N309" i="3"/>
  <c r="O309" i="3"/>
  <c r="A310" i="3"/>
  <c r="A310" i="4" s="1"/>
  <c r="B310" i="3"/>
  <c r="C310" i="3"/>
  <c r="P310" i="3" s="1"/>
  <c r="D310" i="3"/>
  <c r="Q310" i="3" s="1"/>
  <c r="B310" i="4" s="1"/>
  <c r="F310" i="3"/>
  <c r="G310" i="3"/>
  <c r="S310" i="3" s="1"/>
  <c r="C310" i="4" s="1"/>
  <c r="H310" i="3"/>
  <c r="T310" i="3" s="1"/>
  <c r="I310" i="3"/>
  <c r="X310" i="3" s="1"/>
  <c r="F310" i="4" s="1"/>
  <c r="J310" i="3"/>
  <c r="K310" i="3"/>
  <c r="U310" i="3" s="1"/>
  <c r="L310" i="3"/>
  <c r="N310" i="3"/>
  <c r="O310" i="3"/>
  <c r="A311" i="3"/>
  <c r="A311" i="4" s="1"/>
  <c r="B311" i="3"/>
  <c r="C311" i="3"/>
  <c r="P311" i="3" s="1"/>
  <c r="D311" i="3"/>
  <c r="Q311" i="3" s="1"/>
  <c r="B311" i="4" s="1"/>
  <c r="F311" i="3"/>
  <c r="G311" i="3"/>
  <c r="S311" i="3" s="1"/>
  <c r="C311" i="4" s="1"/>
  <c r="H311" i="3"/>
  <c r="T311" i="3" s="1"/>
  <c r="I311" i="3"/>
  <c r="X311" i="3" s="1"/>
  <c r="F311" i="4" s="1"/>
  <c r="J311" i="3"/>
  <c r="K311" i="3"/>
  <c r="U311" i="3" s="1"/>
  <c r="L311" i="3"/>
  <c r="N311" i="3"/>
  <c r="O311" i="3"/>
  <c r="A312" i="3"/>
  <c r="A312" i="4" s="1"/>
  <c r="B312" i="3"/>
  <c r="C312" i="3"/>
  <c r="P312" i="3" s="1"/>
  <c r="D312" i="3"/>
  <c r="Q312" i="3" s="1"/>
  <c r="B312" i="4" s="1"/>
  <c r="F312" i="3"/>
  <c r="G312" i="3"/>
  <c r="S312" i="3" s="1"/>
  <c r="C312" i="4" s="1"/>
  <c r="H312" i="3"/>
  <c r="T312" i="3" s="1"/>
  <c r="I312" i="3"/>
  <c r="X312" i="3" s="1"/>
  <c r="F312" i="4" s="1"/>
  <c r="J312" i="3"/>
  <c r="K312" i="3"/>
  <c r="U312" i="3" s="1"/>
  <c r="L312" i="3"/>
  <c r="N312" i="3"/>
  <c r="O312" i="3"/>
  <c r="A313" i="3"/>
  <c r="A313" i="4" s="1"/>
  <c r="B313" i="3"/>
  <c r="C313" i="3"/>
  <c r="P313" i="3" s="1"/>
  <c r="D313" i="3"/>
  <c r="Q313" i="3" s="1"/>
  <c r="B313" i="4" s="1"/>
  <c r="F313" i="3"/>
  <c r="G313" i="3"/>
  <c r="S313" i="3" s="1"/>
  <c r="C313" i="4" s="1"/>
  <c r="H313" i="3"/>
  <c r="T313" i="3" s="1"/>
  <c r="I313" i="3"/>
  <c r="X313" i="3" s="1"/>
  <c r="F313" i="4" s="1"/>
  <c r="J313" i="3"/>
  <c r="K313" i="3"/>
  <c r="U313" i="3" s="1"/>
  <c r="L313" i="3"/>
  <c r="N313" i="3"/>
  <c r="O313" i="3"/>
  <c r="A314" i="3"/>
  <c r="A314" i="4" s="1"/>
  <c r="B314" i="3"/>
  <c r="C314" i="3"/>
  <c r="P314" i="3" s="1"/>
  <c r="D314" i="3"/>
  <c r="Q314" i="3" s="1"/>
  <c r="B314" i="4" s="1"/>
  <c r="F314" i="3"/>
  <c r="G314" i="3"/>
  <c r="S314" i="3" s="1"/>
  <c r="C314" i="4" s="1"/>
  <c r="H314" i="3"/>
  <c r="T314" i="3" s="1"/>
  <c r="I314" i="3"/>
  <c r="X314" i="3" s="1"/>
  <c r="F314" i="4" s="1"/>
  <c r="J314" i="3"/>
  <c r="K314" i="3"/>
  <c r="U314" i="3" s="1"/>
  <c r="L314" i="3"/>
  <c r="N314" i="3"/>
  <c r="O314" i="3"/>
  <c r="A315" i="3"/>
  <c r="A315" i="4" s="1"/>
  <c r="B315" i="3"/>
  <c r="C315" i="3"/>
  <c r="P315" i="3" s="1"/>
  <c r="D315" i="3"/>
  <c r="Q315" i="3" s="1"/>
  <c r="B315" i="4" s="1"/>
  <c r="F315" i="3"/>
  <c r="G315" i="3"/>
  <c r="S315" i="3" s="1"/>
  <c r="C315" i="4" s="1"/>
  <c r="H315" i="3"/>
  <c r="T315" i="3" s="1"/>
  <c r="I315" i="3"/>
  <c r="X315" i="3" s="1"/>
  <c r="F315" i="4" s="1"/>
  <c r="J315" i="3"/>
  <c r="K315" i="3"/>
  <c r="U315" i="3" s="1"/>
  <c r="L315" i="3"/>
  <c r="N315" i="3"/>
  <c r="O315" i="3"/>
  <c r="A316" i="3"/>
  <c r="A316" i="4" s="1"/>
  <c r="B316" i="3"/>
  <c r="C316" i="3"/>
  <c r="P316" i="3" s="1"/>
  <c r="D316" i="3"/>
  <c r="Q316" i="3" s="1"/>
  <c r="B316" i="4" s="1"/>
  <c r="F316" i="3"/>
  <c r="G316" i="3"/>
  <c r="S316" i="3" s="1"/>
  <c r="C316" i="4" s="1"/>
  <c r="H316" i="3"/>
  <c r="T316" i="3" s="1"/>
  <c r="I316" i="3"/>
  <c r="X316" i="3" s="1"/>
  <c r="F316" i="4" s="1"/>
  <c r="J316" i="3"/>
  <c r="K316" i="3"/>
  <c r="U316" i="3" s="1"/>
  <c r="L316" i="3"/>
  <c r="N316" i="3"/>
  <c r="O316" i="3"/>
  <c r="A317" i="3"/>
  <c r="A317" i="4" s="1"/>
  <c r="B317" i="3"/>
  <c r="C317" i="3"/>
  <c r="P317" i="3" s="1"/>
  <c r="D317" i="3"/>
  <c r="Q317" i="3" s="1"/>
  <c r="B317" i="4" s="1"/>
  <c r="F317" i="3"/>
  <c r="G317" i="3"/>
  <c r="S317" i="3" s="1"/>
  <c r="C317" i="4" s="1"/>
  <c r="H317" i="3"/>
  <c r="T317" i="3" s="1"/>
  <c r="I317" i="3"/>
  <c r="X317" i="3" s="1"/>
  <c r="F317" i="4" s="1"/>
  <c r="J317" i="3"/>
  <c r="K317" i="3"/>
  <c r="U317" i="3" s="1"/>
  <c r="L317" i="3"/>
  <c r="N317" i="3"/>
  <c r="O317" i="3"/>
  <c r="A318" i="3"/>
  <c r="A318" i="4" s="1"/>
  <c r="B318" i="3"/>
  <c r="C318" i="3"/>
  <c r="P318" i="3" s="1"/>
  <c r="D318" i="3"/>
  <c r="Q318" i="3" s="1"/>
  <c r="B318" i="4" s="1"/>
  <c r="F318" i="3"/>
  <c r="G318" i="3"/>
  <c r="S318" i="3" s="1"/>
  <c r="C318" i="4" s="1"/>
  <c r="H318" i="3"/>
  <c r="T318" i="3" s="1"/>
  <c r="I318" i="3"/>
  <c r="X318" i="3" s="1"/>
  <c r="F318" i="4" s="1"/>
  <c r="J318" i="3"/>
  <c r="K318" i="3"/>
  <c r="U318" i="3" s="1"/>
  <c r="L318" i="3"/>
  <c r="N318" i="3"/>
  <c r="O318" i="3"/>
  <c r="A319" i="3"/>
  <c r="A319" i="4" s="1"/>
  <c r="B319" i="3"/>
  <c r="C319" i="3"/>
  <c r="P319" i="3" s="1"/>
  <c r="D319" i="3"/>
  <c r="Q319" i="3" s="1"/>
  <c r="B319" i="4" s="1"/>
  <c r="F319" i="3"/>
  <c r="G319" i="3"/>
  <c r="S319" i="3" s="1"/>
  <c r="C319" i="4" s="1"/>
  <c r="H319" i="3"/>
  <c r="T319" i="3" s="1"/>
  <c r="I319" i="3"/>
  <c r="X319" i="3" s="1"/>
  <c r="F319" i="4" s="1"/>
  <c r="J319" i="3"/>
  <c r="K319" i="3"/>
  <c r="U319" i="3" s="1"/>
  <c r="L319" i="3"/>
  <c r="N319" i="3"/>
  <c r="O319" i="3"/>
  <c r="A320" i="3"/>
  <c r="A320" i="4" s="1"/>
  <c r="B320" i="3"/>
  <c r="C320" i="3"/>
  <c r="P320" i="3" s="1"/>
  <c r="D320" i="3"/>
  <c r="Q320" i="3" s="1"/>
  <c r="B320" i="4" s="1"/>
  <c r="F320" i="3"/>
  <c r="G320" i="3"/>
  <c r="S320" i="3" s="1"/>
  <c r="C320" i="4" s="1"/>
  <c r="H320" i="3"/>
  <c r="T320" i="3" s="1"/>
  <c r="I320" i="3"/>
  <c r="X320" i="3" s="1"/>
  <c r="F320" i="4" s="1"/>
  <c r="J320" i="3"/>
  <c r="K320" i="3"/>
  <c r="U320" i="3" s="1"/>
  <c r="L320" i="3"/>
  <c r="N320" i="3"/>
  <c r="O320" i="3"/>
  <c r="A321" i="3"/>
  <c r="A321" i="4" s="1"/>
  <c r="B321" i="3"/>
  <c r="C321" i="3"/>
  <c r="P321" i="3" s="1"/>
  <c r="D321" i="3"/>
  <c r="Q321" i="3" s="1"/>
  <c r="B321" i="4" s="1"/>
  <c r="F321" i="3"/>
  <c r="G321" i="3"/>
  <c r="S321" i="3" s="1"/>
  <c r="C321" i="4" s="1"/>
  <c r="H321" i="3"/>
  <c r="T321" i="3" s="1"/>
  <c r="I321" i="3"/>
  <c r="X321" i="3" s="1"/>
  <c r="F321" i="4" s="1"/>
  <c r="J321" i="3"/>
  <c r="K321" i="3"/>
  <c r="U321" i="3" s="1"/>
  <c r="L321" i="3"/>
  <c r="N321" i="3"/>
  <c r="O321" i="3"/>
  <c r="A322" i="3"/>
  <c r="A322" i="4" s="1"/>
  <c r="B322" i="3"/>
  <c r="C322" i="3"/>
  <c r="P322" i="3" s="1"/>
  <c r="D322" i="3"/>
  <c r="Q322" i="3" s="1"/>
  <c r="B322" i="4" s="1"/>
  <c r="F322" i="3"/>
  <c r="G322" i="3"/>
  <c r="S322" i="3" s="1"/>
  <c r="C322" i="4" s="1"/>
  <c r="H322" i="3"/>
  <c r="T322" i="3" s="1"/>
  <c r="I322" i="3"/>
  <c r="X322" i="3" s="1"/>
  <c r="F322" i="4" s="1"/>
  <c r="J322" i="3"/>
  <c r="K322" i="3"/>
  <c r="U322" i="3" s="1"/>
  <c r="L322" i="3"/>
  <c r="N322" i="3"/>
  <c r="O322" i="3"/>
  <c r="A323" i="3"/>
  <c r="A323" i="4" s="1"/>
  <c r="B323" i="3"/>
  <c r="C323" i="3"/>
  <c r="P323" i="3" s="1"/>
  <c r="D323" i="3"/>
  <c r="Q323" i="3" s="1"/>
  <c r="B323" i="4" s="1"/>
  <c r="F323" i="3"/>
  <c r="G323" i="3"/>
  <c r="S323" i="3" s="1"/>
  <c r="C323" i="4" s="1"/>
  <c r="H323" i="3"/>
  <c r="T323" i="3" s="1"/>
  <c r="I323" i="3"/>
  <c r="X323" i="3" s="1"/>
  <c r="F323" i="4" s="1"/>
  <c r="J323" i="3"/>
  <c r="K323" i="3"/>
  <c r="U323" i="3" s="1"/>
  <c r="L323" i="3"/>
  <c r="N323" i="3"/>
  <c r="O323" i="3"/>
  <c r="A324" i="3"/>
  <c r="A324" i="4" s="1"/>
  <c r="B324" i="3"/>
  <c r="C324" i="3"/>
  <c r="P324" i="3" s="1"/>
  <c r="D324" i="3"/>
  <c r="Q324" i="3" s="1"/>
  <c r="B324" i="4" s="1"/>
  <c r="F324" i="3"/>
  <c r="G324" i="3"/>
  <c r="S324" i="3" s="1"/>
  <c r="C324" i="4" s="1"/>
  <c r="H324" i="3"/>
  <c r="T324" i="3" s="1"/>
  <c r="I324" i="3"/>
  <c r="X324" i="3" s="1"/>
  <c r="F324" i="4" s="1"/>
  <c r="J324" i="3"/>
  <c r="K324" i="3"/>
  <c r="U324" i="3" s="1"/>
  <c r="L324" i="3"/>
  <c r="N324" i="3"/>
  <c r="O324" i="3"/>
  <c r="A325" i="3"/>
  <c r="A325" i="4" s="1"/>
  <c r="B325" i="3"/>
  <c r="C325" i="3"/>
  <c r="P325" i="3" s="1"/>
  <c r="D325" i="3"/>
  <c r="Q325" i="3" s="1"/>
  <c r="B325" i="4" s="1"/>
  <c r="F325" i="3"/>
  <c r="G325" i="3"/>
  <c r="S325" i="3" s="1"/>
  <c r="C325" i="4" s="1"/>
  <c r="H325" i="3"/>
  <c r="T325" i="3" s="1"/>
  <c r="I325" i="3"/>
  <c r="X325" i="3" s="1"/>
  <c r="F325" i="4" s="1"/>
  <c r="J325" i="3"/>
  <c r="K325" i="3"/>
  <c r="U325" i="3" s="1"/>
  <c r="L325" i="3"/>
  <c r="N325" i="3"/>
  <c r="O325" i="3"/>
  <c r="A326" i="3"/>
  <c r="A326" i="4" s="1"/>
  <c r="B326" i="3"/>
  <c r="C326" i="3"/>
  <c r="P326" i="3" s="1"/>
  <c r="D326" i="3"/>
  <c r="Q326" i="3" s="1"/>
  <c r="B326" i="4" s="1"/>
  <c r="F326" i="3"/>
  <c r="G326" i="3"/>
  <c r="S326" i="3" s="1"/>
  <c r="C326" i="4" s="1"/>
  <c r="H326" i="3"/>
  <c r="T326" i="3" s="1"/>
  <c r="I326" i="3"/>
  <c r="X326" i="3" s="1"/>
  <c r="F326" i="4" s="1"/>
  <c r="J326" i="3"/>
  <c r="K326" i="3"/>
  <c r="U326" i="3" s="1"/>
  <c r="L326" i="3"/>
  <c r="N326" i="3"/>
  <c r="O326" i="3"/>
  <c r="A327" i="3"/>
  <c r="A327" i="4" s="1"/>
  <c r="B327" i="3"/>
  <c r="C327" i="3"/>
  <c r="P327" i="3" s="1"/>
  <c r="D327" i="3"/>
  <c r="Q327" i="3" s="1"/>
  <c r="B327" i="4" s="1"/>
  <c r="F327" i="3"/>
  <c r="G327" i="3"/>
  <c r="S327" i="3" s="1"/>
  <c r="C327" i="4" s="1"/>
  <c r="H327" i="3"/>
  <c r="T327" i="3" s="1"/>
  <c r="I327" i="3"/>
  <c r="X327" i="3" s="1"/>
  <c r="F327" i="4" s="1"/>
  <c r="J327" i="3"/>
  <c r="K327" i="3"/>
  <c r="U327" i="3" s="1"/>
  <c r="L327" i="3"/>
  <c r="N327" i="3"/>
  <c r="O327" i="3"/>
  <c r="A328" i="3"/>
  <c r="A328" i="4" s="1"/>
  <c r="B328" i="3"/>
  <c r="C328" i="3"/>
  <c r="P328" i="3" s="1"/>
  <c r="D328" i="3"/>
  <c r="Q328" i="3" s="1"/>
  <c r="B328" i="4" s="1"/>
  <c r="F328" i="3"/>
  <c r="G328" i="3"/>
  <c r="S328" i="3" s="1"/>
  <c r="C328" i="4" s="1"/>
  <c r="H328" i="3"/>
  <c r="T328" i="3" s="1"/>
  <c r="I328" i="3"/>
  <c r="X328" i="3" s="1"/>
  <c r="F328" i="4" s="1"/>
  <c r="J328" i="3"/>
  <c r="K328" i="3"/>
  <c r="U328" i="3" s="1"/>
  <c r="L328" i="3"/>
  <c r="N328" i="3"/>
  <c r="O328" i="3"/>
  <c r="A329" i="3"/>
  <c r="A329" i="4" s="1"/>
  <c r="B329" i="3"/>
  <c r="C329" i="3"/>
  <c r="P329" i="3" s="1"/>
  <c r="D329" i="3"/>
  <c r="Q329" i="3" s="1"/>
  <c r="B329" i="4" s="1"/>
  <c r="F329" i="3"/>
  <c r="G329" i="3"/>
  <c r="S329" i="3" s="1"/>
  <c r="C329" i="4" s="1"/>
  <c r="H329" i="3"/>
  <c r="T329" i="3" s="1"/>
  <c r="I329" i="3"/>
  <c r="X329" i="3" s="1"/>
  <c r="F329" i="4" s="1"/>
  <c r="J329" i="3"/>
  <c r="K329" i="3"/>
  <c r="U329" i="3" s="1"/>
  <c r="L329" i="3"/>
  <c r="N329" i="3"/>
  <c r="O329" i="3"/>
  <c r="A330" i="3"/>
  <c r="A330" i="4" s="1"/>
  <c r="B330" i="3"/>
  <c r="C330" i="3"/>
  <c r="P330" i="3" s="1"/>
  <c r="D330" i="3"/>
  <c r="Q330" i="3" s="1"/>
  <c r="B330" i="4" s="1"/>
  <c r="F330" i="3"/>
  <c r="G330" i="3"/>
  <c r="S330" i="3" s="1"/>
  <c r="C330" i="4" s="1"/>
  <c r="H330" i="3"/>
  <c r="T330" i="3" s="1"/>
  <c r="I330" i="3"/>
  <c r="X330" i="3" s="1"/>
  <c r="F330" i="4" s="1"/>
  <c r="J330" i="3"/>
  <c r="K330" i="3"/>
  <c r="U330" i="3" s="1"/>
  <c r="L330" i="3"/>
  <c r="N330" i="3"/>
  <c r="O330" i="3"/>
  <c r="A331" i="3"/>
  <c r="A331" i="4" s="1"/>
  <c r="B331" i="3"/>
  <c r="C331" i="3"/>
  <c r="P331" i="3" s="1"/>
  <c r="D331" i="3"/>
  <c r="Q331" i="3" s="1"/>
  <c r="B331" i="4" s="1"/>
  <c r="F331" i="3"/>
  <c r="G331" i="3"/>
  <c r="S331" i="3" s="1"/>
  <c r="C331" i="4" s="1"/>
  <c r="H331" i="3"/>
  <c r="T331" i="3" s="1"/>
  <c r="I331" i="3"/>
  <c r="X331" i="3" s="1"/>
  <c r="F331" i="4" s="1"/>
  <c r="J331" i="3"/>
  <c r="K331" i="3"/>
  <c r="U331" i="3" s="1"/>
  <c r="L331" i="3"/>
  <c r="N331" i="3"/>
  <c r="O331" i="3"/>
  <c r="A332" i="3"/>
  <c r="A332" i="4" s="1"/>
  <c r="B332" i="3"/>
  <c r="C332" i="3"/>
  <c r="P332" i="3" s="1"/>
  <c r="D332" i="3"/>
  <c r="Q332" i="3" s="1"/>
  <c r="B332" i="4" s="1"/>
  <c r="F332" i="3"/>
  <c r="G332" i="3"/>
  <c r="S332" i="3" s="1"/>
  <c r="C332" i="4" s="1"/>
  <c r="H332" i="3"/>
  <c r="T332" i="3" s="1"/>
  <c r="I332" i="3"/>
  <c r="X332" i="3" s="1"/>
  <c r="F332" i="4" s="1"/>
  <c r="J332" i="3"/>
  <c r="K332" i="3"/>
  <c r="U332" i="3" s="1"/>
  <c r="L332" i="3"/>
  <c r="N332" i="3"/>
  <c r="O332" i="3"/>
  <c r="A333" i="3"/>
  <c r="A333" i="4" s="1"/>
  <c r="B333" i="3"/>
  <c r="C333" i="3"/>
  <c r="P333" i="3" s="1"/>
  <c r="D333" i="3"/>
  <c r="Q333" i="3" s="1"/>
  <c r="B333" i="4" s="1"/>
  <c r="F333" i="3"/>
  <c r="G333" i="3"/>
  <c r="S333" i="3" s="1"/>
  <c r="C333" i="4" s="1"/>
  <c r="H333" i="3"/>
  <c r="T333" i="3" s="1"/>
  <c r="I333" i="3"/>
  <c r="X333" i="3" s="1"/>
  <c r="F333" i="4" s="1"/>
  <c r="J333" i="3"/>
  <c r="K333" i="3"/>
  <c r="U333" i="3" s="1"/>
  <c r="L333" i="3"/>
  <c r="N333" i="3"/>
  <c r="O333" i="3"/>
  <c r="A334" i="3"/>
  <c r="A334" i="4" s="1"/>
  <c r="B334" i="3"/>
  <c r="C334" i="3"/>
  <c r="P334" i="3" s="1"/>
  <c r="D334" i="3"/>
  <c r="Q334" i="3" s="1"/>
  <c r="B334" i="4" s="1"/>
  <c r="F334" i="3"/>
  <c r="G334" i="3"/>
  <c r="S334" i="3" s="1"/>
  <c r="C334" i="4" s="1"/>
  <c r="H334" i="3"/>
  <c r="T334" i="3" s="1"/>
  <c r="I334" i="3"/>
  <c r="X334" i="3" s="1"/>
  <c r="F334" i="4" s="1"/>
  <c r="J334" i="3"/>
  <c r="K334" i="3"/>
  <c r="U334" i="3" s="1"/>
  <c r="L334" i="3"/>
  <c r="N334" i="3"/>
  <c r="O334" i="3"/>
  <c r="A335" i="3"/>
  <c r="A335" i="4" s="1"/>
  <c r="B335" i="3"/>
  <c r="C335" i="3"/>
  <c r="P335" i="3" s="1"/>
  <c r="D335" i="3"/>
  <c r="Q335" i="3" s="1"/>
  <c r="B335" i="4" s="1"/>
  <c r="F335" i="3"/>
  <c r="G335" i="3"/>
  <c r="S335" i="3" s="1"/>
  <c r="C335" i="4" s="1"/>
  <c r="H335" i="3"/>
  <c r="T335" i="3" s="1"/>
  <c r="I335" i="3"/>
  <c r="X335" i="3" s="1"/>
  <c r="F335" i="4" s="1"/>
  <c r="J335" i="3"/>
  <c r="K335" i="3"/>
  <c r="U335" i="3" s="1"/>
  <c r="L335" i="3"/>
  <c r="N335" i="3"/>
  <c r="O335" i="3"/>
  <c r="A336" i="3"/>
  <c r="A336" i="4" s="1"/>
  <c r="B336" i="3"/>
  <c r="C336" i="3"/>
  <c r="P336" i="3" s="1"/>
  <c r="D336" i="3"/>
  <c r="Q336" i="3" s="1"/>
  <c r="B336" i="4" s="1"/>
  <c r="F336" i="3"/>
  <c r="G336" i="3"/>
  <c r="S336" i="3" s="1"/>
  <c r="C336" i="4" s="1"/>
  <c r="H336" i="3"/>
  <c r="T336" i="3" s="1"/>
  <c r="I336" i="3"/>
  <c r="X336" i="3" s="1"/>
  <c r="F336" i="4" s="1"/>
  <c r="J336" i="3"/>
  <c r="K336" i="3"/>
  <c r="U336" i="3" s="1"/>
  <c r="L336" i="3"/>
  <c r="N336" i="3"/>
  <c r="O336" i="3"/>
  <c r="A337" i="3"/>
  <c r="A337" i="4" s="1"/>
  <c r="B337" i="3"/>
  <c r="C337" i="3"/>
  <c r="P337" i="3" s="1"/>
  <c r="D337" i="3"/>
  <c r="Q337" i="3" s="1"/>
  <c r="B337" i="4" s="1"/>
  <c r="F337" i="3"/>
  <c r="G337" i="3"/>
  <c r="S337" i="3" s="1"/>
  <c r="C337" i="4" s="1"/>
  <c r="H337" i="3"/>
  <c r="T337" i="3" s="1"/>
  <c r="I337" i="3"/>
  <c r="X337" i="3" s="1"/>
  <c r="F337" i="4" s="1"/>
  <c r="J337" i="3"/>
  <c r="K337" i="3"/>
  <c r="U337" i="3" s="1"/>
  <c r="L337" i="3"/>
  <c r="N337" i="3"/>
  <c r="O337" i="3"/>
  <c r="A338" i="3"/>
  <c r="A338" i="4" s="1"/>
  <c r="B338" i="3"/>
  <c r="C338" i="3"/>
  <c r="P338" i="3" s="1"/>
  <c r="D338" i="3"/>
  <c r="Q338" i="3" s="1"/>
  <c r="B338" i="4" s="1"/>
  <c r="F338" i="3"/>
  <c r="G338" i="3"/>
  <c r="S338" i="3" s="1"/>
  <c r="C338" i="4" s="1"/>
  <c r="H338" i="3"/>
  <c r="T338" i="3" s="1"/>
  <c r="I338" i="3"/>
  <c r="X338" i="3" s="1"/>
  <c r="F338" i="4" s="1"/>
  <c r="J338" i="3"/>
  <c r="K338" i="3"/>
  <c r="U338" i="3" s="1"/>
  <c r="L338" i="3"/>
  <c r="N338" i="3"/>
  <c r="O338" i="3"/>
  <c r="A339" i="3"/>
  <c r="A339" i="4" s="1"/>
  <c r="B339" i="3"/>
  <c r="C339" i="3"/>
  <c r="P339" i="3" s="1"/>
  <c r="D339" i="3"/>
  <c r="Q339" i="3" s="1"/>
  <c r="B339" i="4" s="1"/>
  <c r="F339" i="3"/>
  <c r="G339" i="3"/>
  <c r="S339" i="3" s="1"/>
  <c r="C339" i="4" s="1"/>
  <c r="H339" i="3"/>
  <c r="T339" i="3" s="1"/>
  <c r="I339" i="3"/>
  <c r="X339" i="3" s="1"/>
  <c r="F339" i="4" s="1"/>
  <c r="J339" i="3"/>
  <c r="K339" i="3"/>
  <c r="U339" i="3" s="1"/>
  <c r="L339" i="3"/>
  <c r="N339" i="3"/>
  <c r="O339" i="3"/>
  <c r="A340" i="3"/>
  <c r="A340" i="4" s="1"/>
  <c r="B340" i="3"/>
  <c r="C340" i="3"/>
  <c r="P340" i="3" s="1"/>
  <c r="D340" i="3"/>
  <c r="Q340" i="3" s="1"/>
  <c r="B340" i="4" s="1"/>
  <c r="F340" i="3"/>
  <c r="G340" i="3"/>
  <c r="S340" i="3" s="1"/>
  <c r="C340" i="4" s="1"/>
  <c r="H340" i="3"/>
  <c r="T340" i="3" s="1"/>
  <c r="I340" i="3"/>
  <c r="X340" i="3" s="1"/>
  <c r="F340" i="4" s="1"/>
  <c r="J340" i="3"/>
  <c r="K340" i="3"/>
  <c r="U340" i="3" s="1"/>
  <c r="L340" i="3"/>
  <c r="N340" i="3"/>
  <c r="O340" i="3"/>
  <c r="A341" i="3"/>
  <c r="A341" i="4" s="1"/>
  <c r="B341" i="3"/>
  <c r="C341" i="3"/>
  <c r="P341" i="3" s="1"/>
  <c r="D341" i="3"/>
  <c r="Q341" i="3" s="1"/>
  <c r="B341" i="4" s="1"/>
  <c r="F341" i="3"/>
  <c r="G341" i="3"/>
  <c r="S341" i="3" s="1"/>
  <c r="C341" i="4" s="1"/>
  <c r="H341" i="3"/>
  <c r="T341" i="3" s="1"/>
  <c r="I341" i="3"/>
  <c r="X341" i="3" s="1"/>
  <c r="F341" i="4" s="1"/>
  <c r="J341" i="3"/>
  <c r="K341" i="3"/>
  <c r="U341" i="3" s="1"/>
  <c r="L341" i="3"/>
  <c r="N341" i="3"/>
  <c r="O341" i="3"/>
  <c r="A342" i="3"/>
  <c r="A342" i="4" s="1"/>
  <c r="B342" i="3"/>
  <c r="C342" i="3"/>
  <c r="P342" i="3" s="1"/>
  <c r="D342" i="3"/>
  <c r="Q342" i="3" s="1"/>
  <c r="B342" i="4" s="1"/>
  <c r="F342" i="3"/>
  <c r="G342" i="3"/>
  <c r="S342" i="3" s="1"/>
  <c r="C342" i="4" s="1"/>
  <c r="H342" i="3"/>
  <c r="T342" i="3" s="1"/>
  <c r="I342" i="3"/>
  <c r="X342" i="3" s="1"/>
  <c r="F342" i="4" s="1"/>
  <c r="J342" i="3"/>
  <c r="K342" i="3"/>
  <c r="U342" i="3" s="1"/>
  <c r="L342" i="3"/>
  <c r="N342" i="3"/>
  <c r="O342" i="3"/>
  <c r="A343" i="3"/>
  <c r="A343" i="4" s="1"/>
  <c r="B343" i="3"/>
  <c r="C343" i="3"/>
  <c r="P343" i="3" s="1"/>
  <c r="D343" i="3"/>
  <c r="Q343" i="3" s="1"/>
  <c r="B343" i="4" s="1"/>
  <c r="F343" i="3"/>
  <c r="G343" i="3"/>
  <c r="S343" i="3" s="1"/>
  <c r="C343" i="4" s="1"/>
  <c r="H343" i="3"/>
  <c r="T343" i="3" s="1"/>
  <c r="I343" i="3"/>
  <c r="X343" i="3" s="1"/>
  <c r="F343" i="4" s="1"/>
  <c r="J343" i="3"/>
  <c r="K343" i="3"/>
  <c r="U343" i="3" s="1"/>
  <c r="L343" i="3"/>
  <c r="N343" i="3"/>
  <c r="O343" i="3"/>
  <c r="A344" i="3"/>
  <c r="A344" i="4" s="1"/>
  <c r="B344" i="3"/>
  <c r="C344" i="3"/>
  <c r="P344" i="3" s="1"/>
  <c r="D344" i="3"/>
  <c r="Q344" i="3" s="1"/>
  <c r="B344" i="4" s="1"/>
  <c r="F344" i="3"/>
  <c r="G344" i="3"/>
  <c r="S344" i="3" s="1"/>
  <c r="C344" i="4" s="1"/>
  <c r="H344" i="3"/>
  <c r="T344" i="3" s="1"/>
  <c r="I344" i="3"/>
  <c r="X344" i="3" s="1"/>
  <c r="F344" i="4" s="1"/>
  <c r="J344" i="3"/>
  <c r="K344" i="3"/>
  <c r="U344" i="3" s="1"/>
  <c r="L344" i="3"/>
  <c r="N344" i="3"/>
  <c r="O344" i="3"/>
  <c r="A345" i="3"/>
  <c r="A345" i="4" s="1"/>
  <c r="B345" i="3"/>
  <c r="C345" i="3"/>
  <c r="P345" i="3" s="1"/>
  <c r="D345" i="3"/>
  <c r="Q345" i="3" s="1"/>
  <c r="B345" i="4" s="1"/>
  <c r="F345" i="3"/>
  <c r="G345" i="3"/>
  <c r="S345" i="3" s="1"/>
  <c r="C345" i="4" s="1"/>
  <c r="H345" i="3"/>
  <c r="T345" i="3" s="1"/>
  <c r="I345" i="3"/>
  <c r="X345" i="3" s="1"/>
  <c r="F345" i="4" s="1"/>
  <c r="J345" i="3"/>
  <c r="K345" i="3"/>
  <c r="U345" i="3" s="1"/>
  <c r="L345" i="3"/>
  <c r="N345" i="3"/>
  <c r="O345" i="3"/>
  <c r="A346" i="3"/>
  <c r="A346" i="4" s="1"/>
  <c r="B346" i="3"/>
  <c r="C346" i="3"/>
  <c r="P346" i="3" s="1"/>
  <c r="D346" i="3"/>
  <c r="Q346" i="3" s="1"/>
  <c r="B346" i="4" s="1"/>
  <c r="F346" i="3"/>
  <c r="G346" i="3"/>
  <c r="S346" i="3" s="1"/>
  <c r="C346" i="4" s="1"/>
  <c r="H346" i="3"/>
  <c r="T346" i="3" s="1"/>
  <c r="I346" i="3"/>
  <c r="X346" i="3" s="1"/>
  <c r="F346" i="4" s="1"/>
  <c r="J346" i="3"/>
  <c r="K346" i="3"/>
  <c r="U346" i="3" s="1"/>
  <c r="L346" i="3"/>
  <c r="N346" i="3"/>
  <c r="O346" i="3"/>
  <c r="A347" i="3"/>
  <c r="A347" i="4" s="1"/>
  <c r="B347" i="3"/>
  <c r="C347" i="3"/>
  <c r="P347" i="3" s="1"/>
  <c r="D347" i="3"/>
  <c r="Q347" i="3" s="1"/>
  <c r="B347" i="4" s="1"/>
  <c r="F347" i="3"/>
  <c r="G347" i="3"/>
  <c r="S347" i="3" s="1"/>
  <c r="C347" i="4" s="1"/>
  <c r="H347" i="3"/>
  <c r="T347" i="3" s="1"/>
  <c r="I347" i="3"/>
  <c r="X347" i="3" s="1"/>
  <c r="F347" i="4" s="1"/>
  <c r="J347" i="3"/>
  <c r="K347" i="3"/>
  <c r="U347" i="3" s="1"/>
  <c r="L347" i="3"/>
  <c r="N347" i="3"/>
  <c r="O347" i="3"/>
  <c r="A348" i="3"/>
  <c r="A348" i="4" s="1"/>
  <c r="B348" i="3"/>
  <c r="C348" i="3"/>
  <c r="P348" i="3" s="1"/>
  <c r="D348" i="3"/>
  <c r="Q348" i="3" s="1"/>
  <c r="B348" i="4" s="1"/>
  <c r="F348" i="3"/>
  <c r="G348" i="3"/>
  <c r="S348" i="3" s="1"/>
  <c r="C348" i="4" s="1"/>
  <c r="H348" i="3"/>
  <c r="T348" i="3" s="1"/>
  <c r="I348" i="3"/>
  <c r="X348" i="3" s="1"/>
  <c r="F348" i="4" s="1"/>
  <c r="J348" i="3"/>
  <c r="K348" i="3"/>
  <c r="U348" i="3" s="1"/>
  <c r="L348" i="3"/>
  <c r="N348" i="3"/>
  <c r="O348" i="3"/>
  <c r="A349" i="3"/>
  <c r="A349" i="4" s="1"/>
  <c r="B349" i="3"/>
  <c r="C349" i="3"/>
  <c r="P349" i="3" s="1"/>
  <c r="D349" i="3"/>
  <c r="Q349" i="3" s="1"/>
  <c r="B349" i="4" s="1"/>
  <c r="F349" i="3"/>
  <c r="G349" i="3"/>
  <c r="S349" i="3" s="1"/>
  <c r="C349" i="4" s="1"/>
  <c r="H349" i="3"/>
  <c r="T349" i="3" s="1"/>
  <c r="I349" i="3"/>
  <c r="X349" i="3" s="1"/>
  <c r="F349" i="4" s="1"/>
  <c r="J349" i="3"/>
  <c r="K349" i="3"/>
  <c r="U349" i="3" s="1"/>
  <c r="L349" i="3"/>
  <c r="N349" i="3"/>
  <c r="O349" i="3"/>
  <c r="A350" i="3"/>
  <c r="A350" i="4" s="1"/>
  <c r="B350" i="3"/>
  <c r="C350" i="3"/>
  <c r="P350" i="3" s="1"/>
  <c r="D350" i="3"/>
  <c r="Q350" i="3" s="1"/>
  <c r="B350" i="4" s="1"/>
  <c r="F350" i="3"/>
  <c r="G350" i="3"/>
  <c r="S350" i="3" s="1"/>
  <c r="C350" i="4" s="1"/>
  <c r="H350" i="3"/>
  <c r="T350" i="3" s="1"/>
  <c r="I350" i="3"/>
  <c r="X350" i="3" s="1"/>
  <c r="F350" i="4" s="1"/>
  <c r="J350" i="3"/>
  <c r="K350" i="3"/>
  <c r="U350" i="3" s="1"/>
  <c r="L350" i="3"/>
  <c r="N350" i="3"/>
  <c r="O350" i="3"/>
  <c r="A351" i="3"/>
  <c r="A351" i="4" s="1"/>
  <c r="B351" i="3"/>
  <c r="C351" i="3"/>
  <c r="P351" i="3" s="1"/>
  <c r="D351" i="3"/>
  <c r="Q351" i="3" s="1"/>
  <c r="B351" i="4" s="1"/>
  <c r="F351" i="3"/>
  <c r="G351" i="3"/>
  <c r="S351" i="3" s="1"/>
  <c r="C351" i="4" s="1"/>
  <c r="H351" i="3"/>
  <c r="T351" i="3" s="1"/>
  <c r="I351" i="3"/>
  <c r="X351" i="3" s="1"/>
  <c r="F351" i="4" s="1"/>
  <c r="J351" i="3"/>
  <c r="K351" i="3"/>
  <c r="U351" i="3" s="1"/>
  <c r="L351" i="3"/>
  <c r="N351" i="3"/>
  <c r="O351" i="3"/>
  <c r="A352" i="3"/>
  <c r="A352" i="4" s="1"/>
  <c r="B352" i="3"/>
  <c r="C352" i="3"/>
  <c r="P352" i="3" s="1"/>
  <c r="D352" i="3"/>
  <c r="Q352" i="3" s="1"/>
  <c r="B352" i="4" s="1"/>
  <c r="F352" i="3"/>
  <c r="G352" i="3"/>
  <c r="S352" i="3" s="1"/>
  <c r="C352" i="4" s="1"/>
  <c r="H352" i="3"/>
  <c r="T352" i="3" s="1"/>
  <c r="I352" i="3"/>
  <c r="X352" i="3" s="1"/>
  <c r="F352" i="4" s="1"/>
  <c r="J352" i="3"/>
  <c r="K352" i="3"/>
  <c r="U352" i="3" s="1"/>
  <c r="L352" i="3"/>
  <c r="N352" i="3"/>
  <c r="O352" i="3"/>
  <c r="A353" i="3"/>
  <c r="A353" i="4" s="1"/>
  <c r="B353" i="3"/>
  <c r="C353" i="3"/>
  <c r="P353" i="3" s="1"/>
  <c r="D353" i="3"/>
  <c r="Q353" i="3" s="1"/>
  <c r="B353" i="4" s="1"/>
  <c r="F353" i="3"/>
  <c r="G353" i="3"/>
  <c r="S353" i="3" s="1"/>
  <c r="C353" i="4" s="1"/>
  <c r="H353" i="3"/>
  <c r="T353" i="3" s="1"/>
  <c r="I353" i="3"/>
  <c r="X353" i="3" s="1"/>
  <c r="F353" i="4" s="1"/>
  <c r="J353" i="3"/>
  <c r="K353" i="3"/>
  <c r="U353" i="3" s="1"/>
  <c r="L353" i="3"/>
  <c r="N353" i="3"/>
  <c r="O353" i="3"/>
  <c r="A354" i="3"/>
  <c r="A354" i="4" s="1"/>
  <c r="B354" i="3"/>
  <c r="C354" i="3"/>
  <c r="P354" i="3" s="1"/>
  <c r="D354" i="3"/>
  <c r="Q354" i="3" s="1"/>
  <c r="B354" i="4" s="1"/>
  <c r="F354" i="3"/>
  <c r="G354" i="3"/>
  <c r="S354" i="3" s="1"/>
  <c r="C354" i="4" s="1"/>
  <c r="H354" i="3"/>
  <c r="T354" i="3" s="1"/>
  <c r="I354" i="3"/>
  <c r="X354" i="3" s="1"/>
  <c r="F354" i="4" s="1"/>
  <c r="J354" i="3"/>
  <c r="K354" i="3"/>
  <c r="U354" i="3" s="1"/>
  <c r="L354" i="3"/>
  <c r="N354" i="3"/>
  <c r="O354" i="3"/>
  <c r="A355" i="3"/>
  <c r="A355" i="4" s="1"/>
  <c r="B355" i="3"/>
  <c r="C355" i="3"/>
  <c r="P355" i="3" s="1"/>
  <c r="D355" i="3"/>
  <c r="Q355" i="3" s="1"/>
  <c r="B355" i="4" s="1"/>
  <c r="F355" i="3"/>
  <c r="G355" i="3"/>
  <c r="S355" i="3" s="1"/>
  <c r="C355" i="4" s="1"/>
  <c r="H355" i="3"/>
  <c r="T355" i="3" s="1"/>
  <c r="I355" i="3"/>
  <c r="X355" i="3" s="1"/>
  <c r="F355" i="4" s="1"/>
  <c r="J355" i="3"/>
  <c r="K355" i="3"/>
  <c r="U355" i="3" s="1"/>
  <c r="L355" i="3"/>
  <c r="N355" i="3"/>
  <c r="O355" i="3"/>
  <c r="A356" i="3"/>
  <c r="A356" i="4" s="1"/>
  <c r="B356" i="3"/>
  <c r="C356" i="3"/>
  <c r="P356" i="3" s="1"/>
  <c r="D356" i="3"/>
  <c r="Q356" i="3" s="1"/>
  <c r="B356" i="4" s="1"/>
  <c r="F356" i="3"/>
  <c r="G356" i="3"/>
  <c r="S356" i="3" s="1"/>
  <c r="C356" i="4" s="1"/>
  <c r="H356" i="3"/>
  <c r="T356" i="3" s="1"/>
  <c r="I356" i="3"/>
  <c r="J356" i="3"/>
  <c r="K356" i="3"/>
  <c r="U356" i="3" s="1"/>
  <c r="L356" i="3"/>
  <c r="N356" i="3"/>
  <c r="O356" i="3"/>
  <c r="A357" i="3"/>
  <c r="A357" i="4" s="1"/>
  <c r="B357" i="3"/>
  <c r="C357" i="3"/>
  <c r="P357" i="3" s="1"/>
  <c r="D357" i="3"/>
  <c r="Q357" i="3" s="1"/>
  <c r="B357" i="4" s="1"/>
  <c r="F357" i="3"/>
  <c r="G357" i="3"/>
  <c r="S357" i="3" s="1"/>
  <c r="C357" i="4" s="1"/>
  <c r="H357" i="3"/>
  <c r="T357" i="3" s="1"/>
  <c r="I357" i="3"/>
  <c r="X357" i="3" s="1"/>
  <c r="F357" i="4" s="1"/>
  <c r="J357" i="3"/>
  <c r="K357" i="3"/>
  <c r="U357" i="3" s="1"/>
  <c r="L357" i="3"/>
  <c r="N357" i="3"/>
  <c r="O357" i="3"/>
  <c r="A358" i="3"/>
  <c r="A358" i="4" s="1"/>
  <c r="B358" i="3"/>
  <c r="C358" i="3"/>
  <c r="P358" i="3" s="1"/>
  <c r="D358" i="3"/>
  <c r="Q358" i="3" s="1"/>
  <c r="B358" i="4" s="1"/>
  <c r="F358" i="3"/>
  <c r="G358" i="3"/>
  <c r="S358" i="3" s="1"/>
  <c r="C358" i="4" s="1"/>
  <c r="H358" i="3"/>
  <c r="T358" i="3" s="1"/>
  <c r="I358" i="3"/>
  <c r="J358" i="3"/>
  <c r="K358" i="3"/>
  <c r="U358" i="3" s="1"/>
  <c r="L358" i="3"/>
  <c r="N358" i="3"/>
  <c r="O358" i="3"/>
  <c r="A359" i="3"/>
  <c r="A359" i="4" s="1"/>
  <c r="B359" i="3"/>
  <c r="C359" i="3"/>
  <c r="P359" i="3" s="1"/>
  <c r="D359" i="3"/>
  <c r="Q359" i="3" s="1"/>
  <c r="B359" i="4" s="1"/>
  <c r="F359" i="3"/>
  <c r="G359" i="3"/>
  <c r="S359" i="3" s="1"/>
  <c r="C359" i="4" s="1"/>
  <c r="H359" i="3"/>
  <c r="T359" i="3" s="1"/>
  <c r="I359" i="3"/>
  <c r="J359" i="3"/>
  <c r="K359" i="3"/>
  <c r="U359" i="3" s="1"/>
  <c r="L359" i="3"/>
  <c r="N359" i="3"/>
  <c r="O359" i="3"/>
  <c r="A360" i="3"/>
  <c r="A360" i="4" s="1"/>
  <c r="B360" i="3"/>
  <c r="C360" i="3"/>
  <c r="P360" i="3" s="1"/>
  <c r="D360" i="3"/>
  <c r="Q360" i="3" s="1"/>
  <c r="B360" i="4" s="1"/>
  <c r="F360" i="3"/>
  <c r="G360" i="3"/>
  <c r="S360" i="3" s="1"/>
  <c r="C360" i="4" s="1"/>
  <c r="H360" i="3"/>
  <c r="T360" i="3" s="1"/>
  <c r="I360" i="3"/>
  <c r="J360" i="3"/>
  <c r="K360" i="3"/>
  <c r="U360" i="3" s="1"/>
  <c r="L360" i="3"/>
  <c r="N360" i="3"/>
  <c r="O360" i="3"/>
  <c r="A361" i="3"/>
  <c r="A361" i="4" s="1"/>
  <c r="B361" i="3"/>
  <c r="C361" i="3"/>
  <c r="P361" i="3" s="1"/>
  <c r="D361" i="3"/>
  <c r="Q361" i="3" s="1"/>
  <c r="B361" i="4" s="1"/>
  <c r="F361" i="3"/>
  <c r="G361" i="3"/>
  <c r="S361" i="3" s="1"/>
  <c r="C361" i="4" s="1"/>
  <c r="H361" i="3"/>
  <c r="T361" i="3" s="1"/>
  <c r="I361" i="3"/>
  <c r="J361" i="3"/>
  <c r="K361" i="3"/>
  <c r="U361" i="3" s="1"/>
  <c r="L361" i="3"/>
  <c r="N361" i="3"/>
  <c r="O361" i="3"/>
  <c r="A362" i="3"/>
  <c r="A362" i="4" s="1"/>
  <c r="B362" i="3"/>
  <c r="C362" i="3"/>
  <c r="P362" i="3" s="1"/>
  <c r="D362" i="3"/>
  <c r="Q362" i="3" s="1"/>
  <c r="B362" i="4" s="1"/>
  <c r="F362" i="3"/>
  <c r="G362" i="3"/>
  <c r="S362" i="3" s="1"/>
  <c r="C362" i="4" s="1"/>
  <c r="H362" i="3"/>
  <c r="T362" i="3" s="1"/>
  <c r="I362" i="3"/>
  <c r="J362" i="3"/>
  <c r="K362" i="3"/>
  <c r="U362" i="3" s="1"/>
  <c r="L362" i="3"/>
  <c r="N362" i="3"/>
  <c r="O362" i="3"/>
  <c r="A363" i="3"/>
  <c r="A363" i="4" s="1"/>
  <c r="B363" i="3"/>
  <c r="C363" i="3"/>
  <c r="P363" i="3" s="1"/>
  <c r="D363" i="3"/>
  <c r="Q363" i="3" s="1"/>
  <c r="B363" i="4" s="1"/>
  <c r="F363" i="3"/>
  <c r="G363" i="3"/>
  <c r="S363" i="3" s="1"/>
  <c r="C363" i="4" s="1"/>
  <c r="H363" i="3"/>
  <c r="T363" i="3" s="1"/>
  <c r="I363" i="3"/>
  <c r="J363" i="3"/>
  <c r="K363" i="3"/>
  <c r="U363" i="3" s="1"/>
  <c r="L363" i="3"/>
  <c r="N363" i="3"/>
  <c r="O363" i="3"/>
  <c r="A364" i="3"/>
  <c r="A364" i="4" s="1"/>
  <c r="B364" i="3"/>
  <c r="C364" i="3"/>
  <c r="P364" i="3" s="1"/>
  <c r="D364" i="3"/>
  <c r="Q364" i="3" s="1"/>
  <c r="B364" i="4" s="1"/>
  <c r="F364" i="3"/>
  <c r="G364" i="3"/>
  <c r="S364" i="3" s="1"/>
  <c r="C364" i="4" s="1"/>
  <c r="H364" i="3"/>
  <c r="T364" i="3" s="1"/>
  <c r="I364" i="3"/>
  <c r="J364" i="3"/>
  <c r="K364" i="3"/>
  <c r="U364" i="3" s="1"/>
  <c r="L364" i="3"/>
  <c r="N364" i="3"/>
  <c r="O364" i="3"/>
  <c r="A365" i="3"/>
  <c r="A365" i="4" s="1"/>
  <c r="B365" i="3"/>
  <c r="C365" i="3"/>
  <c r="P365" i="3" s="1"/>
  <c r="D365" i="3"/>
  <c r="Q365" i="3" s="1"/>
  <c r="B365" i="4" s="1"/>
  <c r="F365" i="3"/>
  <c r="G365" i="3"/>
  <c r="S365" i="3" s="1"/>
  <c r="C365" i="4" s="1"/>
  <c r="H365" i="3"/>
  <c r="T365" i="3" s="1"/>
  <c r="I365" i="3"/>
  <c r="J365" i="3"/>
  <c r="K365" i="3"/>
  <c r="U365" i="3" s="1"/>
  <c r="L365" i="3"/>
  <c r="N365" i="3"/>
  <c r="O365" i="3"/>
  <c r="A366" i="3"/>
  <c r="A366" i="4" s="1"/>
  <c r="B366" i="3"/>
  <c r="C366" i="3"/>
  <c r="P366" i="3" s="1"/>
  <c r="D366" i="3"/>
  <c r="Q366" i="3" s="1"/>
  <c r="B366" i="4" s="1"/>
  <c r="F366" i="3"/>
  <c r="G366" i="3"/>
  <c r="S366" i="3" s="1"/>
  <c r="C366" i="4" s="1"/>
  <c r="H366" i="3"/>
  <c r="T366" i="3" s="1"/>
  <c r="I366" i="3"/>
  <c r="X366" i="3" s="1"/>
  <c r="F366" i="4" s="1"/>
  <c r="J366" i="3"/>
  <c r="K366" i="3"/>
  <c r="U366" i="3" s="1"/>
  <c r="L366" i="3"/>
  <c r="N366" i="3"/>
  <c r="O366" i="3"/>
  <c r="A367" i="3"/>
  <c r="A367" i="4" s="1"/>
  <c r="B367" i="3"/>
  <c r="C367" i="3"/>
  <c r="P367" i="3" s="1"/>
  <c r="D367" i="3"/>
  <c r="Q367" i="3" s="1"/>
  <c r="B367" i="4" s="1"/>
  <c r="F367" i="3"/>
  <c r="G367" i="3"/>
  <c r="S367" i="3" s="1"/>
  <c r="C367" i="4" s="1"/>
  <c r="H367" i="3"/>
  <c r="T367" i="3" s="1"/>
  <c r="I367" i="3"/>
  <c r="J367" i="3"/>
  <c r="K367" i="3"/>
  <c r="U367" i="3" s="1"/>
  <c r="L367" i="3"/>
  <c r="N367" i="3"/>
  <c r="O367" i="3"/>
  <c r="A368" i="3"/>
  <c r="A368" i="4" s="1"/>
  <c r="B368" i="3"/>
  <c r="C368" i="3"/>
  <c r="P368" i="3" s="1"/>
  <c r="D368" i="3"/>
  <c r="Q368" i="3" s="1"/>
  <c r="B368" i="4" s="1"/>
  <c r="F368" i="3"/>
  <c r="G368" i="3"/>
  <c r="S368" i="3" s="1"/>
  <c r="C368" i="4" s="1"/>
  <c r="H368" i="3"/>
  <c r="T368" i="3" s="1"/>
  <c r="I368" i="3"/>
  <c r="J368" i="3"/>
  <c r="K368" i="3"/>
  <c r="U368" i="3" s="1"/>
  <c r="L368" i="3"/>
  <c r="N368" i="3"/>
  <c r="O368" i="3"/>
  <c r="A369" i="3"/>
  <c r="A369" i="4" s="1"/>
  <c r="B369" i="3"/>
  <c r="C369" i="3"/>
  <c r="P369" i="3" s="1"/>
  <c r="D369" i="3"/>
  <c r="Q369" i="3" s="1"/>
  <c r="B369" i="4" s="1"/>
  <c r="F369" i="3"/>
  <c r="G369" i="3"/>
  <c r="S369" i="3" s="1"/>
  <c r="C369" i="4" s="1"/>
  <c r="H369" i="3"/>
  <c r="T369" i="3" s="1"/>
  <c r="I369" i="3"/>
  <c r="J369" i="3"/>
  <c r="K369" i="3"/>
  <c r="U369" i="3" s="1"/>
  <c r="L369" i="3"/>
  <c r="N369" i="3"/>
  <c r="O369" i="3"/>
  <c r="A370" i="3"/>
  <c r="A370" i="4" s="1"/>
  <c r="B370" i="3"/>
  <c r="C370" i="3"/>
  <c r="P370" i="3" s="1"/>
  <c r="D370" i="3"/>
  <c r="Q370" i="3" s="1"/>
  <c r="B370" i="4" s="1"/>
  <c r="F370" i="3"/>
  <c r="G370" i="3"/>
  <c r="S370" i="3" s="1"/>
  <c r="C370" i="4" s="1"/>
  <c r="H370" i="3"/>
  <c r="T370" i="3" s="1"/>
  <c r="I370" i="3"/>
  <c r="J370" i="3"/>
  <c r="K370" i="3"/>
  <c r="U370" i="3" s="1"/>
  <c r="L370" i="3"/>
  <c r="N370" i="3"/>
  <c r="O370" i="3"/>
  <c r="A371" i="3"/>
  <c r="A371" i="4" s="1"/>
  <c r="B371" i="3"/>
  <c r="C371" i="3"/>
  <c r="P371" i="3" s="1"/>
  <c r="D371" i="3"/>
  <c r="Q371" i="3" s="1"/>
  <c r="B371" i="4" s="1"/>
  <c r="F371" i="3"/>
  <c r="G371" i="3"/>
  <c r="S371" i="3" s="1"/>
  <c r="C371" i="4" s="1"/>
  <c r="H371" i="3"/>
  <c r="T371" i="3" s="1"/>
  <c r="I371" i="3"/>
  <c r="J371" i="3"/>
  <c r="K371" i="3"/>
  <c r="U371" i="3" s="1"/>
  <c r="L371" i="3"/>
  <c r="N371" i="3"/>
  <c r="O371" i="3"/>
  <c r="A372" i="3"/>
  <c r="A372" i="4" s="1"/>
  <c r="B372" i="3"/>
  <c r="C372" i="3"/>
  <c r="P372" i="3" s="1"/>
  <c r="D372" i="3"/>
  <c r="Q372" i="3" s="1"/>
  <c r="B372" i="4" s="1"/>
  <c r="F372" i="3"/>
  <c r="G372" i="3"/>
  <c r="S372" i="3" s="1"/>
  <c r="C372" i="4" s="1"/>
  <c r="H372" i="3"/>
  <c r="T372" i="3" s="1"/>
  <c r="I372" i="3"/>
  <c r="J372" i="3"/>
  <c r="K372" i="3"/>
  <c r="U372" i="3" s="1"/>
  <c r="L372" i="3"/>
  <c r="N372" i="3"/>
  <c r="O372" i="3"/>
  <c r="A373" i="3"/>
  <c r="A373" i="4" s="1"/>
  <c r="B373" i="3"/>
  <c r="C373" i="3"/>
  <c r="P373" i="3" s="1"/>
  <c r="D373" i="3"/>
  <c r="Q373" i="3" s="1"/>
  <c r="B373" i="4" s="1"/>
  <c r="F373" i="3"/>
  <c r="G373" i="3"/>
  <c r="S373" i="3" s="1"/>
  <c r="C373" i="4" s="1"/>
  <c r="H373" i="3"/>
  <c r="T373" i="3" s="1"/>
  <c r="I373" i="3"/>
  <c r="J373" i="3"/>
  <c r="K373" i="3"/>
  <c r="U373" i="3" s="1"/>
  <c r="L373" i="3"/>
  <c r="N373" i="3"/>
  <c r="O373" i="3"/>
  <c r="A374" i="3"/>
  <c r="A374" i="4" s="1"/>
  <c r="B374" i="3"/>
  <c r="C374" i="3"/>
  <c r="P374" i="3" s="1"/>
  <c r="D374" i="3"/>
  <c r="Q374" i="3" s="1"/>
  <c r="B374" i="4" s="1"/>
  <c r="F374" i="3"/>
  <c r="G374" i="3"/>
  <c r="S374" i="3" s="1"/>
  <c r="C374" i="4" s="1"/>
  <c r="H374" i="3"/>
  <c r="T374" i="3" s="1"/>
  <c r="I374" i="3"/>
  <c r="J374" i="3"/>
  <c r="K374" i="3"/>
  <c r="U374" i="3" s="1"/>
  <c r="L374" i="3"/>
  <c r="N374" i="3"/>
  <c r="O374" i="3"/>
  <c r="A375" i="3"/>
  <c r="A375" i="4" s="1"/>
  <c r="B375" i="3"/>
  <c r="C375" i="3"/>
  <c r="P375" i="3" s="1"/>
  <c r="D375" i="3"/>
  <c r="Q375" i="3" s="1"/>
  <c r="B375" i="4" s="1"/>
  <c r="F375" i="3"/>
  <c r="G375" i="3"/>
  <c r="S375" i="3" s="1"/>
  <c r="C375" i="4" s="1"/>
  <c r="H375" i="3"/>
  <c r="T375" i="3" s="1"/>
  <c r="I375" i="3"/>
  <c r="J375" i="3"/>
  <c r="K375" i="3"/>
  <c r="U375" i="3" s="1"/>
  <c r="L375" i="3"/>
  <c r="N375" i="3"/>
  <c r="O375" i="3"/>
  <c r="A376" i="3"/>
  <c r="A376" i="4" s="1"/>
  <c r="B376" i="3"/>
  <c r="C376" i="3"/>
  <c r="P376" i="3" s="1"/>
  <c r="D376" i="3"/>
  <c r="Q376" i="3" s="1"/>
  <c r="B376" i="4" s="1"/>
  <c r="F376" i="3"/>
  <c r="G376" i="3"/>
  <c r="S376" i="3" s="1"/>
  <c r="C376" i="4" s="1"/>
  <c r="H376" i="3"/>
  <c r="T376" i="3" s="1"/>
  <c r="I376" i="3"/>
  <c r="J376" i="3"/>
  <c r="K376" i="3"/>
  <c r="U376" i="3" s="1"/>
  <c r="L376" i="3"/>
  <c r="N376" i="3"/>
  <c r="O376" i="3"/>
  <c r="A377" i="3"/>
  <c r="A377" i="4" s="1"/>
  <c r="B377" i="3"/>
  <c r="C377" i="3"/>
  <c r="P377" i="3" s="1"/>
  <c r="D377" i="3"/>
  <c r="Q377" i="3" s="1"/>
  <c r="B377" i="4" s="1"/>
  <c r="F377" i="3"/>
  <c r="G377" i="3"/>
  <c r="S377" i="3" s="1"/>
  <c r="C377" i="4" s="1"/>
  <c r="H377" i="3"/>
  <c r="T377" i="3" s="1"/>
  <c r="I377" i="3"/>
  <c r="J377" i="3"/>
  <c r="K377" i="3"/>
  <c r="U377" i="3" s="1"/>
  <c r="L377" i="3"/>
  <c r="N377" i="3"/>
  <c r="O377" i="3"/>
  <c r="A378" i="3"/>
  <c r="A378" i="4" s="1"/>
  <c r="B378" i="3"/>
  <c r="C378" i="3"/>
  <c r="P378" i="3" s="1"/>
  <c r="D378" i="3"/>
  <c r="Q378" i="3" s="1"/>
  <c r="B378" i="4" s="1"/>
  <c r="F378" i="3"/>
  <c r="G378" i="3"/>
  <c r="S378" i="3" s="1"/>
  <c r="C378" i="4" s="1"/>
  <c r="H378" i="3"/>
  <c r="T378" i="3" s="1"/>
  <c r="I378" i="3"/>
  <c r="J378" i="3"/>
  <c r="K378" i="3"/>
  <c r="U378" i="3" s="1"/>
  <c r="L378" i="3"/>
  <c r="N378" i="3"/>
  <c r="O378" i="3"/>
  <c r="A379" i="3"/>
  <c r="A379" i="4" s="1"/>
  <c r="B379" i="3"/>
  <c r="C379" i="3"/>
  <c r="P379" i="3" s="1"/>
  <c r="D379" i="3"/>
  <c r="Q379" i="3" s="1"/>
  <c r="B379" i="4" s="1"/>
  <c r="F379" i="3"/>
  <c r="G379" i="3"/>
  <c r="S379" i="3" s="1"/>
  <c r="C379" i="4" s="1"/>
  <c r="H379" i="3"/>
  <c r="T379" i="3" s="1"/>
  <c r="I379" i="3"/>
  <c r="J379" i="3"/>
  <c r="K379" i="3"/>
  <c r="U379" i="3" s="1"/>
  <c r="L379" i="3"/>
  <c r="N379" i="3"/>
  <c r="O379" i="3"/>
  <c r="A380" i="3"/>
  <c r="A380" i="4" s="1"/>
  <c r="B380" i="3"/>
  <c r="C380" i="3"/>
  <c r="P380" i="3" s="1"/>
  <c r="D380" i="3"/>
  <c r="Q380" i="3" s="1"/>
  <c r="B380" i="4" s="1"/>
  <c r="F380" i="3"/>
  <c r="G380" i="3"/>
  <c r="S380" i="3" s="1"/>
  <c r="C380" i="4" s="1"/>
  <c r="H380" i="3"/>
  <c r="T380" i="3" s="1"/>
  <c r="I380" i="3"/>
  <c r="J380" i="3"/>
  <c r="K380" i="3"/>
  <c r="U380" i="3" s="1"/>
  <c r="L380" i="3"/>
  <c r="N380" i="3"/>
  <c r="O380" i="3"/>
  <c r="A381" i="3"/>
  <c r="A381" i="4" s="1"/>
  <c r="B381" i="3"/>
  <c r="C381" i="3"/>
  <c r="P381" i="3" s="1"/>
  <c r="D381" i="3"/>
  <c r="Q381" i="3" s="1"/>
  <c r="B381" i="4" s="1"/>
  <c r="F381" i="3"/>
  <c r="G381" i="3"/>
  <c r="S381" i="3" s="1"/>
  <c r="C381" i="4" s="1"/>
  <c r="H381" i="3"/>
  <c r="T381" i="3" s="1"/>
  <c r="I381" i="3"/>
  <c r="J381" i="3"/>
  <c r="K381" i="3"/>
  <c r="U381" i="3" s="1"/>
  <c r="L381" i="3"/>
  <c r="N381" i="3"/>
  <c r="O381" i="3"/>
  <c r="A382" i="3"/>
  <c r="A382" i="4" s="1"/>
  <c r="B382" i="3"/>
  <c r="C382" i="3"/>
  <c r="P382" i="3" s="1"/>
  <c r="D382" i="3"/>
  <c r="Q382" i="3" s="1"/>
  <c r="B382" i="4" s="1"/>
  <c r="F382" i="3"/>
  <c r="G382" i="3"/>
  <c r="S382" i="3" s="1"/>
  <c r="C382" i="4" s="1"/>
  <c r="H382" i="3"/>
  <c r="T382" i="3" s="1"/>
  <c r="I382" i="3"/>
  <c r="J382" i="3"/>
  <c r="K382" i="3"/>
  <c r="U382" i="3" s="1"/>
  <c r="L382" i="3"/>
  <c r="N382" i="3"/>
  <c r="O382" i="3"/>
  <c r="A383" i="3"/>
  <c r="A383" i="4" s="1"/>
  <c r="B383" i="3"/>
  <c r="C383" i="3"/>
  <c r="P383" i="3" s="1"/>
  <c r="D383" i="3"/>
  <c r="Q383" i="3" s="1"/>
  <c r="B383" i="4" s="1"/>
  <c r="F383" i="3"/>
  <c r="G383" i="3"/>
  <c r="S383" i="3" s="1"/>
  <c r="C383" i="4" s="1"/>
  <c r="H383" i="3"/>
  <c r="T383" i="3" s="1"/>
  <c r="I383" i="3"/>
  <c r="J383" i="3"/>
  <c r="K383" i="3"/>
  <c r="U383" i="3" s="1"/>
  <c r="L383" i="3"/>
  <c r="N383" i="3"/>
  <c r="O383" i="3"/>
  <c r="A384" i="3"/>
  <c r="A384" i="4" s="1"/>
  <c r="B384" i="3"/>
  <c r="C384" i="3"/>
  <c r="P384" i="3" s="1"/>
  <c r="D384" i="3"/>
  <c r="Q384" i="3" s="1"/>
  <c r="B384" i="4" s="1"/>
  <c r="F384" i="3"/>
  <c r="G384" i="3"/>
  <c r="S384" i="3" s="1"/>
  <c r="C384" i="4" s="1"/>
  <c r="H384" i="3"/>
  <c r="T384" i="3" s="1"/>
  <c r="I384" i="3"/>
  <c r="J384" i="3"/>
  <c r="K384" i="3"/>
  <c r="U384" i="3" s="1"/>
  <c r="L384" i="3"/>
  <c r="N384" i="3"/>
  <c r="O384" i="3"/>
  <c r="A385" i="3"/>
  <c r="A385" i="4" s="1"/>
  <c r="B385" i="3"/>
  <c r="C385" i="3"/>
  <c r="P385" i="3" s="1"/>
  <c r="D385" i="3"/>
  <c r="Q385" i="3" s="1"/>
  <c r="B385" i="4" s="1"/>
  <c r="F385" i="3"/>
  <c r="G385" i="3"/>
  <c r="S385" i="3" s="1"/>
  <c r="C385" i="4" s="1"/>
  <c r="H385" i="3"/>
  <c r="T385" i="3" s="1"/>
  <c r="I385" i="3"/>
  <c r="J385" i="3"/>
  <c r="K385" i="3"/>
  <c r="U385" i="3" s="1"/>
  <c r="L385" i="3"/>
  <c r="N385" i="3"/>
  <c r="O385" i="3"/>
  <c r="A386" i="3"/>
  <c r="A386" i="4" s="1"/>
  <c r="B386" i="3"/>
  <c r="C386" i="3"/>
  <c r="P386" i="3" s="1"/>
  <c r="D386" i="3"/>
  <c r="Q386" i="3" s="1"/>
  <c r="B386" i="4" s="1"/>
  <c r="F386" i="3"/>
  <c r="G386" i="3"/>
  <c r="S386" i="3" s="1"/>
  <c r="C386" i="4" s="1"/>
  <c r="H386" i="3"/>
  <c r="T386" i="3" s="1"/>
  <c r="I386" i="3"/>
  <c r="J386" i="3"/>
  <c r="K386" i="3"/>
  <c r="U386" i="3" s="1"/>
  <c r="L386" i="3"/>
  <c r="N386" i="3"/>
  <c r="O386" i="3"/>
  <c r="A387" i="3"/>
  <c r="A387" i="4" s="1"/>
  <c r="B387" i="3"/>
  <c r="C387" i="3"/>
  <c r="P387" i="3" s="1"/>
  <c r="D387" i="3"/>
  <c r="Q387" i="3" s="1"/>
  <c r="B387" i="4" s="1"/>
  <c r="F387" i="3"/>
  <c r="G387" i="3"/>
  <c r="S387" i="3" s="1"/>
  <c r="C387" i="4" s="1"/>
  <c r="H387" i="3"/>
  <c r="T387" i="3" s="1"/>
  <c r="I387" i="3"/>
  <c r="J387" i="3"/>
  <c r="K387" i="3"/>
  <c r="U387" i="3" s="1"/>
  <c r="L387" i="3"/>
  <c r="N387" i="3"/>
  <c r="O387" i="3"/>
  <c r="A388" i="3"/>
  <c r="A388" i="4" s="1"/>
  <c r="B388" i="3"/>
  <c r="C388" i="3"/>
  <c r="P388" i="3" s="1"/>
  <c r="D388" i="3"/>
  <c r="Q388" i="3" s="1"/>
  <c r="B388" i="4" s="1"/>
  <c r="F388" i="3"/>
  <c r="G388" i="3"/>
  <c r="S388" i="3" s="1"/>
  <c r="C388" i="4" s="1"/>
  <c r="H388" i="3"/>
  <c r="T388" i="3" s="1"/>
  <c r="I388" i="3"/>
  <c r="J388" i="3"/>
  <c r="K388" i="3"/>
  <c r="U388" i="3" s="1"/>
  <c r="L388" i="3"/>
  <c r="N388" i="3"/>
  <c r="O388" i="3"/>
  <c r="A389" i="3"/>
  <c r="A389" i="4" s="1"/>
  <c r="B389" i="3"/>
  <c r="C389" i="3"/>
  <c r="P389" i="3" s="1"/>
  <c r="D389" i="3"/>
  <c r="Q389" i="3" s="1"/>
  <c r="B389" i="4" s="1"/>
  <c r="F389" i="3"/>
  <c r="G389" i="3"/>
  <c r="S389" i="3" s="1"/>
  <c r="C389" i="4" s="1"/>
  <c r="H389" i="3"/>
  <c r="T389" i="3" s="1"/>
  <c r="I389" i="3"/>
  <c r="J389" i="3"/>
  <c r="K389" i="3"/>
  <c r="U389" i="3" s="1"/>
  <c r="L389" i="3"/>
  <c r="N389" i="3"/>
  <c r="O389" i="3"/>
  <c r="A390" i="3"/>
  <c r="A390" i="4" s="1"/>
  <c r="B390" i="3"/>
  <c r="C390" i="3"/>
  <c r="P390" i="3" s="1"/>
  <c r="D390" i="3"/>
  <c r="Q390" i="3" s="1"/>
  <c r="B390" i="4" s="1"/>
  <c r="F390" i="3"/>
  <c r="G390" i="3"/>
  <c r="S390" i="3" s="1"/>
  <c r="C390" i="4" s="1"/>
  <c r="H390" i="3"/>
  <c r="T390" i="3" s="1"/>
  <c r="I390" i="3"/>
  <c r="J390" i="3"/>
  <c r="K390" i="3"/>
  <c r="U390" i="3" s="1"/>
  <c r="L390" i="3"/>
  <c r="N390" i="3"/>
  <c r="O390" i="3"/>
  <c r="A391" i="3"/>
  <c r="A391" i="4" s="1"/>
  <c r="B391" i="3"/>
  <c r="C391" i="3"/>
  <c r="P391" i="3" s="1"/>
  <c r="D391" i="3"/>
  <c r="Q391" i="3" s="1"/>
  <c r="B391" i="4" s="1"/>
  <c r="F391" i="3"/>
  <c r="G391" i="3"/>
  <c r="S391" i="3" s="1"/>
  <c r="C391" i="4" s="1"/>
  <c r="H391" i="3"/>
  <c r="T391" i="3" s="1"/>
  <c r="I391" i="3"/>
  <c r="J391" i="3"/>
  <c r="K391" i="3"/>
  <c r="U391" i="3" s="1"/>
  <c r="L391" i="3"/>
  <c r="N391" i="3"/>
  <c r="O391" i="3"/>
  <c r="A392" i="3"/>
  <c r="A392" i="4" s="1"/>
  <c r="B392" i="3"/>
  <c r="C392" i="3"/>
  <c r="P392" i="3" s="1"/>
  <c r="D392" i="3"/>
  <c r="Q392" i="3" s="1"/>
  <c r="B392" i="4" s="1"/>
  <c r="F392" i="3"/>
  <c r="G392" i="3"/>
  <c r="S392" i="3" s="1"/>
  <c r="C392" i="4" s="1"/>
  <c r="H392" i="3"/>
  <c r="T392" i="3" s="1"/>
  <c r="I392" i="3"/>
  <c r="J392" i="3"/>
  <c r="K392" i="3"/>
  <c r="U392" i="3" s="1"/>
  <c r="L392" i="3"/>
  <c r="N392" i="3"/>
  <c r="O392" i="3"/>
  <c r="A393" i="3"/>
  <c r="A393" i="4" s="1"/>
  <c r="B393" i="3"/>
  <c r="C393" i="3"/>
  <c r="P393" i="3" s="1"/>
  <c r="D393" i="3"/>
  <c r="Q393" i="3" s="1"/>
  <c r="B393" i="4" s="1"/>
  <c r="F393" i="3"/>
  <c r="G393" i="3"/>
  <c r="S393" i="3" s="1"/>
  <c r="C393" i="4" s="1"/>
  <c r="H393" i="3"/>
  <c r="T393" i="3" s="1"/>
  <c r="I393" i="3"/>
  <c r="J393" i="3"/>
  <c r="K393" i="3"/>
  <c r="U393" i="3" s="1"/>
  <c r="L393" i="3"/>
  <c r="N393" i="3"/>
  <c r="O393" i="3"/>
  <c r="A394" i="3"/>
  <c r="A394" i="4" s="1"/>
  <c r="B394" i="3"/>
  <c r="C394" i="3"/>
  <c r="P394" i="3" s="1"/>
  <c r="D394" i="3"/>
  <c r="Q394" i="3" s="1"/>
  <c r="B394" i="4" s="1"/>
  <c r="F394" i="3"/>
  <c r="G394" i="3"/>
  <c r="S394" i="3" s="1"/>
  <c r="C394" i="4" s="1"/>
  <c r="H394" i="3"/>
  <c r="T394" i="3" s="1"/>
  <c r="I394" i="3"/>
  <c r="J394" i="3"/>
  <c r="K394" i="3"/>
  <c r="U394" i="3" s="1"/>
  <c r="L394" i="3"/>
  <c r="N394" i="3"/>
  <c r="O394" i="3"/>
  <c r="A395" i="3"/>
  <c r="A395" i="4" s="1"/>
  <c r="B395" i="3"/>
  <c r="C395" i="3"/>
  <c r="P395" i="3" s="1"/>
  <c r="D395" i="3"/>
  <c r="Q395" i="3" s="1"/>
  <c r="B395" i="4" s="1"/>
  <c r="F395" i="3"/>
  <c r="G395" i="3"/>
  <c r="S395" i="3" s="1"/>
  <c r="C395" i="4" s="1"/>
  <c r="H395" i="3"/>
  <c r="T395" i="3" s="1"/>
  <c r="I395" i="3"/>
  <c r="J395" i="3"/>
  <c r="K395" i="3"/>
  <c r="U395" i="3" s="1"/>
  <c r="L395" i="3"/>
  <c r="N395" i="3"/>
  <c r="O395" i="3"/>
  <c r="A396" i="3"/>
  <c r="A396" i="4" s="1"/>
  <c r="B396" i="3"/>
  <c r="C396" i="3"/>
  <c r="P396" i="3" s="1"/>
  <c r="D396" i="3"/>
  <c r="Q396" i="3" s="1"/>
  <c r="B396" i="4" s="1"/>
  <c r="F396" i="3"/>
  <c r="G396" i="3"/>
  <c r="S396" i="3" s="1"/>
  <c r="C396" i="4" s="1"/>
  <c r="H396" i="3"/>
  <c r="T396" i="3" s="1"/>
  <c r="I396" i="3"/>
  <c r="J396" i="3"/>
  <c r="K396" i="3"/>
  <c r="U396" i="3" s="1"/>
  <c r="L396" i="3"/>
  <c r="N396" i="3"/>
  <c r="O396" i="3"/>
  <c r="A397" i="3"/>
  <c r="A397" i="4" s="1"/>
  <c r="B397" i="3"/>
  <c r="C397" i="3"/>
  <c r="P397" i="3" s="1"/>
  <c r="D397" i="3"/>
  <c r="Q397" i="3" s="1"/>
  <c r="B397" i="4" s="1"/>
  <c r="F397" i="3"/>
  <c r="G397" i="3"/>
  <c r="S397" i="3" s="1"/>
  <c r="C397" i="4" s="1"/>
  <c r="H397" i="3"/>
  <c r="T397" i="3" s="1"/>
  <c r="I397" i="3"/>
  <c r="J397" i="3"/>
  <c r="K397" i="3"/>
  <c r="U397" i="3" s="1"/>
  <c r="L397" i="3"/>
  <c r="N397" i="3"/>
  <c r="O397" i="3"/>
  <c r="A398" i="3"/>
  <c r="A398" i="4" s="1"/>
  <c r="B398" i="3"/>
  <c r="C398" i="3"/>
  <c r="P398" i="3" s="1"/>
  <c r="D398" i="3"/>
  <c r="Q398" i="3" s="1"/>
  <c r="B398" i="4" s="1"/>
  <c r="F398" i="3"/>
  <c r="G398" i="3"/>
  <c r="S398" i="3" s="1"/>
  <c r="C398" i="4" s="1"/>
  <c r="H398" i="3"/>
  <c r="T398" i="3" s="1"/>
  <c r="I398" i="3"/>
  <c r="J398" i="3"/>
  <c r="K398" i="3"/>
  <c r="U398" i="3" s="1"/>
  <c r="L398" i="3"/>
  <c r="N398" i="3"/>
  <c r="O398" i="3"/>
  <c r="A399" i="3"/>
  <c r="A399" i="4" s="1"/>
  <c r="B399" i="3"/>
  <c r="C399" i="3"/>
  <c r="P399" i="3" s="1"/>
  <c r="D399" i="3"/>
  <c r="Q399" i="3" s="1"/>
  <c r="B399" i="4" s="1"/>
  <c r="F399" i="3"/>
  <c r="G399" i="3"/>
  <c r="S399" i="3" s="1"/>
  <c r="C399" i="4" s="1"/>
  <c r="H399" i="3"/>
  <c r="T399" i="3" s="1"/>
  <c r="I399" i="3"/>
  <c r="J399" i="3"/>
  <c r="K399" i="3"/>
  <c r="U399" i="3" s="1"/>
  <c r="L399" i="3"/>
  <c r="N399" i="3"/>
  <c r="O399" i="3"/>
  <c r="A400" i="3"/>
  <c r="A400" i="4" s="1"/>
  <c r="B400" i="3"/>
  <c r="C400" i="3"/>
  <c r="P400" i="3" s="1"/>
  <c r="D400" i="3"/>
  <c r="Q400" i="3" s="1"/>
  <c r="B400" i="4" s="1"/>
  <c r="F400" i="3"/>
  <c r="G400" i="3"/>
  <c r="S400" i="3" s="1"/>
  <c r="C400" i="4" s="1"/>
  <c r="H400" i="3"/>
  <c r="T400" i="3" s="1"/>
  <c r="I400" i="3"/>
  <c r="J400" i="3"/>
  <c r="K400" i="3"/>
  <c r="U400" i="3" s="1"/>
  <c r="L400" i="3"/>
  <c r="N400" i="3"/>
  <c r="O400" i="3"/>
  <c r="A401" i="3"/>
  <c r="A401" i="4" s="1"/>
  <c r="B401" i="3"/>
  <c r="C401" i="3"/>
  <c r="P401" i="3" s="1"/>
  <c r="D401" i="3"/>
  <c r="Q401" i="3" s="1"/>
  <c r="B401" i="4" s="1"/>
  <c r="F401" i="3"/>
  <c r="G401" i="3"/>
  <c r="S401" i="3" s="1"/>
  <c r="C401" i="4" s="1"/>
  <c r="H401" i="3"/>
  <c r="T401" i="3" s="1"/>
  <c r="I401" i="3"/>
  <c r="J401" i="3"/>
  <c r="K401" i="3"/>
  <c r="U401" i="3" s="1"/>
  <c r="L401" i="3"/>
  <c r="N401" i="3"/>
  <c r="O401" i="3"/>
  <c r="A402" i="3"/>
  <c r="A402" i="4" s="1"/>
  <c r="B402" i="3"/>
  <c r="C402" i="3"/>
  <c r="P402" i="3" s="1"/>
  <c r="D402" i="3"/>
  <c r="Q402" i="3" s="1"/>
  <c r="B402" i="4" s="1"/>
  <c r="F402" i="3"/>
  <c r="G402" i="3"/>
  <c r="S402" i="3" s="1"/>
  <c r="C402" i="4" s="1"/>
  <c r="H402" i="3"/>
  <c r="T402" i="3" s="1"/>
  <c r="I402" i="3"/>
  <c r="J402" i="3"/>
  <c r="K402" i="3"/>
  <c r="U402" i="3" s="1"/>
  <c r="L402" i="3"/>
  <c r="N402" i="3"/>
  <c r="O402" i="3"/>
  <c r="A403" i="3"/>
  <c r="A403" i="4" s="1"/>
  <c r="B403" i="3"/>
  <c r="C403" i="3"/>
  <c r="P403" i="3" s="1"/>
  <c r="D403" i="3"/>
  <c r="Q403" i="3" s="1"/>
  <c r="B403" i="4" s="1"/>
  <c r="F403" i="3"/>
  <c r="G403" i="3"/>
  <c r="S403" i="3" s="1"/>
  <c r="C403" i="4" s="1"/>
  <c r="H403" i="3"/>
  <c r="T403" i="3" s="1"/>
  <c r="I403" i="3"/>
  <c r="J403" i="3"/>
  <c r="K403" i="3"/>
  <c r="U403" i="3" s="1"/>
  <c r="L403" i="3"/>
  <c r="N403" i="3"/>
  <c r="O403" i="3"/>
  <c r="A404" i="3"/>
  <c r="A404" i="4" s="1"/>
  <c r="B404" i="3"/>
  <c r="C404" i="3"/>
  <c r="P404" i="3" s="1"/>
  <c r="D404" i="3"/>
  <c r="Q404" i="3" s="1"/>
  <c r="B404" i="4" s="1"/>
  <c r="F404" i="3"/>
  <c r="G404" i="3"/>
  <c r="S404" i="3" s="1"/>
  <c r="C404" i="4" s="1"/>
  <c r="H404" i="3"/>
  <c r="T404" i="3" s="1"/>
  <c r="I404" i="3"/>
  <c r="J404" i="3"/>
  <c r="K404" i="3"/>
  <c r="U404" i="3" s="1"/>
  <c r="L404" i="3"/>
  <c r="N404" i="3"/>
  <c r="O404" i="3"/>
  <c r="A405" i="3"/>
  <c r="A405" i="4" s="1"/>
  <c r="B405" i="3"/>
  <c r="C405" i="3"/>
  <c r="P405" i="3" s="1"/>
  <c r="D405" i="3"/>
  <c r="Q405" i="3" s="1"/>
  <c r="B405" i="4" s="1"/>
  <c r="F405" i="3"/>
  <c r="G405" i="3"/>
  <c r="S405" i="3" s="1"/>
  <c r="C405" i="4" s="1"/>
  <c r="H405" i="3"/>
  <c r="T405" i="3" s="1"/>
  <c r="I405" i="3"/>
  <c r="J405" i="3"/>
  <c r="K405" i="3"/>
  <c r="U405" i="3" s="1"/>
  <c r="L405" i="3"/>
  <c r="N405" i="3"/>
  <c r="O405" i="3"/>
  <c r="A406" i="3"/>
  <c r="A406" i="4" s="1"/>
  <c r="B406" i="3"/>
  <c r="C406" i="3"/>
  <c r="P406" i="3" s="1"/>
  <c r="D406" i="3"/>
  <c r="Q406" i="3" s="1"/>
  <c r="B406" i="4" s="1"/>
  <c r="F406" i="3"/>
  <c r="G406" i="3"/>
  <c r="S406" i="3" s="1"/>
  <c r="C406" i="4" s="1"/>
  <c r="H406" i="3"/>
  <c r="T406" i="3" s="1"/>
  <c r="I406" i="3"/>
  <c r="J406" i="3"/>
  <c r="K406" i="3"/>
  <c r="U406" i="3" s="1"/>
  <c r="L406" i="3"/>
  <c r="N406" i="3"/>
  <c r="O406" i="3"/>
  <c r="A407" i="3"/>
  <c r="A407" i="4" s="1"/>
  <c r="B407" i="3"/>
  <c r="C407" i="3"/>
  <c r="P407" i="3" s="1"/>
  <c r="D407" i="3"/>
  <c r="Q407" i="3" s="1"/>
  <c r="B407" i="4" s="1"/>
  <c r="F407" i="3"/>
  <c r="G407" i="3"/>
  <c r="S407" i="3" s="1"/>
  <c r="C407" i="4" s="1"/>
  <c r="H407" i="3"/>
  <c r="T407" i="3" s="1"/>
  <c r="I407" i="3"/>
  <c r="J407" i="3"/>
  <c r="K407" i="3"/>
  <c r="U407" i="3" s="1"/>
  <c r="L407" i="3"/>
  <c r="N407" i="3"/>
  <c r="O407" i="3"/>
  <c r="A408" i="3"/>
  <c r="A408" i="4" s="1"/>
  <c r="B408" i="3"/>
  <c r="C408" i="3"/>
  <c r="P408" i="3" s="1"/>
  <c r="D408" i="3"/>
  <c r="Q408" i="3" s="1"/>
  <c r="B408" i="4" s="1"/>
  <c r="F408" i="3"/>
  <c r="G408" i="3"/>
  <c r="S408" i="3" s="1"/>
  <c r="C408" i="4" s="1"/>
  <c r="H408" i="3"/>
  <c r="T408" i="3" s="1"/>
  <c r="I408" i="3"/>
  <c r="J408" i="3"/>
  <c r="K408" i="3"/>
  <c r="U408" i="3" s="1"/>
  <c r="L408" i="3"/>
  <c r="N408" i="3"/>
  <c r="O408" i="3"/>
  <c r="A409" i="3"/>
  <c r="A409" i="4" s="1"/>
  <c r="B409" i="3"/>
  <c r="C409" i="3"/>
  <c r="P409" i="3" s="1"/>
  <c r="D409" i="3"/>
  <c r="Q409" i="3" s="1"/>
  <c r="B409" i="4" s="1"/>
  <c r="F409" i="3"/>
  <c r="G409" i="3"/>
  <c r="S409" i="3" s="1"/>
  <c r="C409" i="4" s="1"/>
  <c r="H409" i="3"/>
  <c r="T409" i="3" s="1"/>
  <c r="I409" i="3"/>
  <c r="J409" i="3"/>
  <c r="K409" i="3"/>
  <c r="U409" i="3" s="1"/>
  <c r="L409" i="3"/>
  <c r="N409" i="3"/>
  <c r="O409" i="3"/>
  <c r="A410" i="3"/>
  <c r="A410" i="4" s="1"/>
  <c r="B410" i="3"/>
  <c r="C410" i="3"/>
  <c r="P410" i="3" s="1"/>
  <c r="D410" i="3"/>
  <c r="Q410" i="3" s="1"/>
  <c r="B410" i="4" s="1"/>
  <c r="F410" i="3"/>
  <c r="G410" i="3"/>
  <c r="S410" i="3" s="1"/>
  <c r="C410" i="4" s="1"/>
  <c r="H410" i="3"/>
  <c r="T410" i="3" s="1"/>
  <c r="I410" i="3"/>
  <c r="J410" i="3"/>
  <c r="K410" i="3"/>
  <c r="U410" i="3" s="1"/>
  <c r="L410" i="3"/>
  <c r="N410" i="3"/>
  <c r="O410" i="3"/>
  <c r="A411" i="3"/>
  <c r="A411" i="4" s="1"/>
  <c r="B411" i="3"/>
  <c r="C411" i="3"/>
  <c r="P411" i="3" s="1"/>
  <c r="D411" i="3"/>
  <c r="Q411" i="3" s="1"/>
  <c r="B411" i="4" s="1"/>
  <c r="F411" i="3"/>
  <c r="G411" i="3"/>
  <c r="S411" i="3" s="1"/>
  <c r="C411" i="4" s="1"/>
  <c r="H411" i="3"/>
  <c r="T411" i="3" s="1"/>
  <c r="I411" i="3"/>
  <c r="J411" i="3"/>
  <c r="K411" i="3"/>
  <c r="U411" i="3" s="1"/>
  <c r="L411" i="3"/>
  <c r="N411" i="3"/>
  <c r="O411" i="3"/>
  <c r="A412" i="3"/>
  <c r="A412" i="4" s="1"/>
  <c r="B412" i="3"/>
  <c r="C412" i="3"/>
  <c r="P412" i="3" s="1"/>
  <c r="D412" i="3"/>
  <c r="Q412" i="3" s="1"/>
  <c r="B412" i="4" s="1"/>
  <c r="F412" i="3"/>
  <c r="G412" i="3"/>
  <c r="S412" i="3" s="1"/>
  <c r="C412" i="4" s="1"/>
  <c r="H412" i="3"/>
  <c r="T412" i="3" s="1"/>
  <c r="I412" i="3"/>
  <c r="J412" i="3"/>
  <c r="K412" i="3"/>
  <c r="U412" i="3" s="1"/>
  <c r="L412" i="3"/>
  <c r="N412" i="3"/>
  <c r="O412" i="3"/>
  <c r="A413" i="3"/>
  <c r="A413" i="4" s="1"/>
  <c r="B413" i="3"/>
  <c r="C413" i="3"/>
  <c r="P413" i="3" s="1"/>
  <c r="D413" i="3"/>
  <c r="Q413" i="3" s="1"/>
  <c r="B413" i="4" s="1"/>
  <c r="F413" i="3"/>
  <c r="G413" i="3"/>
  <c r="S413" i="3" s="1"/>
  <c r="C413" i="4" s="1"/>
  <c r="H413" i="3"/>
  <c r="T413" i="3" s="1"/>
  <c r="I413" i="3"/>
  <c r="J413" i="3"/>
  <c r="K413" i="3"/>
  <c r="U413" i="3" s="1"/>
  <c r="L413" i="3"/>
  <c r="N413" i="3"/>
  <c r="O413" i="3"/>
  <c r="A414" i="3"/>
  <c r="A414" i="4" s="1"/>
  <c r="B414" i="3"/>
  <c r="C414" i="3"/>
  <c r="P414" i="3" s="1"/>
  <c r="D414" i="3"/>
  <c r="Q414" i="3" s="1"/>
  <c r="B414" i="4" s="1"/>
  <c r="F414" i="3"/>
  <c r="G414" i="3"/>
  <c r="S414" i="3" s="1"/>
  <c r="C414" i="4" s="1"/>
  <c r="H414" i="3"/>
  <c r="T414" i="3" s="1"/>
  <c r="I414" i="3"/>
  <c r="J414" i="3"/>
  <c r="K414" i="3"/>
  <c r="U414" i="3" s="1"/>
  <c r="L414" i="3"/>
  <c r="N414" i="3"/>
  <c r="O414" i="3"/>
  <c r="A415" i="3"/>
  <c r="A415" i="4" s="1"/>
  <c r="B415" i="3"/>
  <c r="C415" i="3"/>
  <c r="P415" i="3" s="1"/>
  <c r="D415" i="3"/>
  <c r="Q415" i="3" s="1"/>
  <c r="B415" i="4" s="1"/>
  <c r="F415" i="3"/>
  <c r="G415" i="3"/>
  <c r="S415" i="3" s="1"/>
  <c r="C415" i="4" s="1"/>
  <c r="H415" i="3"/>
  <c r="T415" i="3" s="1"/>
  <c r="I415" i="3"/>
  <c r="J415" i="3"/>
  <c r="K415" i="3"/>
  <c r="U415" i="3" s="1"/>
  <c r="L415" i="3"/>
  <c r="N415" i="3"/>
  <c r="O415" i="3"/>
  <c r="A416" i="3"/>
  <c r="A416" i="4" s="1"/>
  <c r="B416" i="3"/>
  <c r="C416" i="3"/>
  <c r="P416" i="3" s="1"/>
  <c r="D416" i="3"/>
  <c r="Q416" i="3" s="1"/>
  <c r="B416" i="4" s="1"/>
  <c r="F416" i="3"/>
  <c r="G416" i="3"/>
  <c r="S416" i="3" s="1"/>
  <c r="C416" i="4" s="1"/>
  <c r="H416" i="3"/>
  <c r="T416" i="3" s="1"/>
  <c r="I416" i="3"/>
  <c r="J416" i="3"/>
  <c r="K416" i="3"/>
  <c r="U416" i="3" s="1"/>
  <c r="L416" i="3"/>
  <c r="N416" i="3"/>
  <c r="O416" i="3"/>
  <c r="A417" i="3"/>
  <c r="A417" i="4" s="1"/>
  <c r="B417" i="3"/>
  <c r="C417" i="3"/>
  <c r="P417" i="3" s="1"/>
  <c r="D417" i="3"/>
  <c r="Q417" i="3" s="1"/>
  <c r="B417" i="4" s="1"/>
  <c r="F417" i="3"/>
  <c r="G417" i="3"/>
  <c r="S417" i="3" s="1"/>
  <c r="C417" i="4" s="1"/>
  <c r="H417" i="3"/>
  <c r="T417" i="3" s="1"/>
  <c r="I417" i="3"/>
  <c r="J417" i="3"/>
  <c r="K417" i="3"/>
  <c r="U417" i="3" s="1"/>
  <c r="L417" i="3"/>
  <c r="N417" i="3"/>
  <c r="O417" i="3"/>
  <c r="A418" i="3"/>
  <c r="A418" i="4" s="1"/>
  <c r="B418" i="3"/>
  <c r="C418" i="3"/>
  <c r="P418" i="3" s="1"/>
  <c r="D418" i="3"/>
  <c r="Q418" i="3" s="1"/>
  <c r="B418" i="4" s="1"/>
  <c r="F418" i="3"/>
  <c r="G418" i="3"/>
  <c r="S418" i="3" s="1"/>
  <c r="C418" i="4" s="1"/>
  <c r="H418" i="3"/>
  <c r="T418" i="3" s="1"/>
  <c r="I418" i="3"/>
  <c r="J418" i="3"/>
  <c r="K418" i="3"/>
  <c r="U418" i="3" s="1"/>
  <c r="L418" i="3"/>
  <c r="N418" i="3"/>
  <c r="O418" i="3"/>
  <c r="A419" i="3"/>
  <c r="A419" i="4" s="1"/>
  <c r="B419" i="3"/>
  <c r="C419" i="3"/>
  <c r="P419" i="3" s="1"/>
  <c r="D419" i="3"/>
  <c r="Q419" i="3" s="1"/>
  <c r="B419" i="4" s="1"/>
  <c r="F419" i="3"/>
  <c r="G419" i="3"/>
  <c r="S419" i="3" s="1"/>
  <c r="C419" i="4" s="1"/>
  <c r="H419" i="3"/>
  <c r="T419" i="3" s="1"/>
  <c r="I419" i="3"/>
  <c r="J419" i="3"/>
  <c r="K419" i="3"/>
  <c r="U419" i="3" s="1"/>
  <c r="L419" i="3"/>
  <c r="N419" i="3"/>
  <c r="O419" i="3"/>
  <c r="A420" i="3"/>
  <c r="A420" i="4" s="1"/>
  <c r="B420" i="3"/>
  <c r="C420" i="3"/>
  <c r="P420" i="3" s="1"/>
  <c r="D420" i="3"/>
  <c r="Q420" i="3" s="1"/>
  <c r="B420" i="4" s="1"/>
  <c r="F420" i="3"/>
  <c r="G420" i="3"/>
  <c r="S420" i="3" s="1"/>
  <c r="C420" i="4" s="1"/>
  <c r="H420" i="3"/>
  <c r="T420" i="3" s="1"/>
  <c r="I420" i="3"/>
  <c r="J420" i="3"/>
  <c r="K420" i="3"/>
  <c r="U420" i="3" s="1"/>
  <c r="L420" i="3"/>
  <c r="N420" i="3"/>
  <c r="O420" i="3"/>
  <c r="A421" i="3"/>
  <c r="A421" i="4" s="1"/>
  <c r="B421" i="3"/>
  <c r="C421" i="3"/>
  <c r="P421" i="3" s="1"/>
  <c r="D421" i="3"/>
  <c r="Q421" i="3" s="1"/>
  <c r="B421" i="4" s="1"/>
  <c r="F421" i="3"/>
  <c r="G421" i="3"/>
  <c r="S421" i="3" s="1"/>
  <c r="C421" i="4" s="1"/>
  <c r="H421" i="3"/>
  <c r="T421" i="3" s="1"/>
  <c r="I421" i="3"/>
  <c r="J421" i="3"/>
  <c r="K421" i="3"/>
  <c r="U421" i="3" s="1"/>
  <c r="L421" i="3"/>
  <c r="N421" i="3"/>
  <c r="O421" i="3"/>
  <c r="A422" i="3"/>
  <c r="A422" i="4" s="1"/>
  <c r="B422" i="3"/>
  <c r="C422" i="3"/>
  <c r="P422" i="3" s="1"/>
  <c r="D422" i="3"/>
  <c r="Q422" i="3" s="1"/>
  <c r="B422" i="4" s="1"/>
  <c r="F422" i="3"/>
  <c r="G422" i="3"/>
  <c r="S422" i="3" s="1"/>
  <c r="C422" i="4" s="1"/>
  <c r="H422" i="3"/>
  <c r="T422" i="3" s="1"/>
  <c r="I422" i="3"/>
  <c r="J422" i="3"/>
  <c r="K422" i="3"/>
  <c r="U422" i="3" s="1"/>
  <c r="L422" i="3"/>
  <c r="N422" i="3"/>
  <c r="O422" i="3"/>
  <c r="A423" i="3"/>
  <c r="A423" i="4" s="1"/>
  <c r="B423" i="3"/>
  <c r="C423" i="3"/>
  <c r="P423" i="3" s="1"/>
  <c r="D423" i="3"/>
  <c r="Q423" i="3" s="1"/>
  <c r="B423" i="4" s="1"/>
  <c r="F423" i="3"/>
  <c r="G423" i="3"/>
  <c r="S423" i="3" s="1"/>
  <c r="C423" i="4" s="1"/>
  <c r="H423" i="3"/>
  <c r="T423" i="3" s="1"/>
  <c r="I423" i="3"/>
  <c r="J423" i="3"/>
  <c r="K423" i="3"/>
  <c r="U423" i="3" s="1"/>
  <c r="L423" i="3"/>
  <c r="N423" i="3"/>
  <c r="O423" i="3"/>
  <c r="A424" i="3"/>
  <c r="A424" i="4" s="1"/>
  <c r="B424" i="3"/>
  <c r="C424" i="3"/>
  <c r="P424" i="3" s="1"/>
  <c r="D424" i="3"/>
  <c r="Q424" i="3" s="1"/>
  <c r="B424" i="4" s="1"/>
  <c r="F424" i="3"/>
  <c r="G424" i="3"/>
  <c r="S424" i="3" s="1"/>
  <c r="C424" i="4" s="1"/>
  <c r="H424" i="3"/>
  <c r="T424" i="3" s="1"/>
  <c r="I424" i="3"/>
  <c r="J424" i="3"/>
  <c r="K424" i="3"/>
  <c r="U424" i="3" s="1"/>
  <c r="L424" i="3"/>
  <c r="N424" i="3"/>
  <c r="O424" i="3"/>
  <c r="A425" i="3"/>
  <c r="A425" i="4" s="1"/>
  <c r="B425" i="3"/>
  <c r="C425" i="3"/>
  <c r="P425" i="3" s="1"/>
  <c r="D425" i="3"/>
  <c r="Q425" i="3" s="1"/>
  <c r="B425" i="4" s="1"/>
  <c r="F425" i="3"/>
  <c r="G425" i="3"/>
  <c r="S425" i="3" s="1"/>
  <c r="C425" i="4" s="1"/>
  <c r="H425" i="3"/>
  <c r="T425" i="3" s="1"/>
  <c r="I425" i="3"/>
  <c r="J425" i="3"/>
  <c r="K425" i="3"/>
  <c r="U425" i="3" s="1"/>
  <c r="L425" i="3"/>
  <c r="N425" i="3"/>
  <c r="O425" i="3"/>
  <c r="A426" i="3"/>
  <c r="A426" i="4" s="1"/>
  <c r="B426" i="3"/>
  <c r="C426" i="3"/>
  <c r="P426" i="3" s="1"/>
  <c r="D426" i="3"/>
  <c r="Q426" i="3" s="1"/>
  <c r="B426" i="4" s="1"/>
  <c r="F426" i="3"/>
  <c r="G426" i="3"/>
  <c r="S426" i="3" s="1"/>
  <c r="C426" i="4" s="1"/>
  <c r="H426" i="3"/>
  <c r="T426" i="3" s="1"/>
  <c r="I426" i="3"/>
  <c r="J426" i="3"/>
  <c r="K426" i="3"/>
  <c r="U426" i="3" s="1"/>
  <c r="L426" i="3"/>
  <c r="N426" i="3"/>
  <c r="O426" i="3"/>
  <c r="A427" i="3"/>
  <c r="A427" i="4" s="1"/>
  <c r="B427" i="3"/>
  <c r="C427" i="3"/>
  <c r="P427" i="3" s="1"/>
  <c r="D427" i="3"/>
  <c r="Q427" i="3" s="1"/>
  <c r="B427" i="4" s="1"/>
  <c r="F427" i="3"/>
  <c r="G427" i="3"/>
  <c r="S427" i="3" s="1"/>
  <c r="C427" i="4" s="1"/>
  <c r="H427" i="3"/>
  <c r="T427" i="3" s="1"/>
  <c r="I427" i="3"/>
  <c r="J427" i="3"/>
  <c r="K427" i="3"/>
  <c r="U427" i="3" s="1"/>
  <c r="L427" i="3"/>
  <c r="N427" i="3"/>
  <c r="O427" i="3"/>
  <c r="A428" i="3"/>
  <c r="A428" i="4" s="1"/>
  <c r="B428" i="3"/>
  <c r="C428" i="3"/>
  <c r="P428" i="3" s="1"/>
  <c r="D428" i="3"/>
  <c r="Q428" i="3" s="1"/>
  <c r="B428" i="4" s="1"/>
  <c r="F428" i="3"/>
  <c r="G428" i="3"/>
  <c r="S428" i="3" s="1"/>
  <c r="C428" i="4" s="1"/>
  <c r="H428" i="3"/>
  <c r="T428" i="3" s="1"/>
  <c r="I428" i="3"/>
  <c r="J428" i="3"/>
  <c r="K428" i="3"/>
  <c r="U428" i="3" s="1"/>
  <c r="L428" i="3"/>
  <c r="N428" i="3"/>
  <c r="O428" i="3"/>
  <c r="A429" i="3"/>
  <c r="A429" i="4" s="1"/>
  <c r="B429" i="3"/>
  <c r="C429" i="3"/>
  <c r="P429" i="3" s="1"/>
  <c r="D429" i="3"/>
  <c r="Q429" i="3" s="1"/>
  <c r="B429" i="4" s="1"/>
  <c r="F429" i="3"/>
  <c r="G429" i="3"/>
  <c r="S429" i="3" s="1"/>
  <c r="C429" i="4" s="1"/>
  <c r="H429" i="3"/>
  <c r="T429" i="3" s="1"/>
  <c r="I429" i="3"/>
  <c r="J429" i="3"/>
  <c r="K429" i="3"/>
  <c r="U429" i="3" s="1"/>
  <c r="L429" i="3"/>
  <c r="N429" i="3"/>
  <c r="O429" i="3"/>
  <c r="A430" i="3"/>
  <c r="A430" i="4" s="1"/>
  <c r="B430" i="3"/>
  <c r="C430" i="3"/>
  <c r="P430" i="3" s="1"/>
  <c r="D430" i="3"/>
  <c r="Q430" i="3" s="1"/>
  <c r="B430" i="4" s="1"/>
  <c r="F430" i="3"/>
  <c r="G430" i="3"/>
  <c r="S430" i="3" s="1"/>
  <c r="C430" i="4" s="1"/>
  <c r="H430" i="3"/>
  <c r="T430" i="3" s="1"/>
  <c r="I430" i="3"/>
  <c r="J430" i="3"/>
  <c r="K430" i="3"/>
  <c r="U430" i="3" s="1"/>
  <c r="L430" i="3"/>
  <c r="N430" i="3"/>
  <c r="O430" i="3"/>
  <c r="A431" i="3"/>
  <c r="A431" i="4" s="1"/>
  <c r="B431" i="3"/>
  <c r="C431" i="3"/>
  <c r="P431" i="3" s="1"/>
  <c r="D431" i="3"/>
  <c r="Q431" i="3" s="1"/>
  <c r="B431" i="4" s="1"/>
  <c r="F431" i="3"/>
  <c r="G431" i="3"/>
  <c r="S431" i="3" s="1"/>
  <c r="C431" i="4" s="1"/>
  <c r="H431" i="3"/>
  <c r="T431" i="3" s="1"/>
  <c r="I431" i="3"/>
  <c r="J431" i="3"/>
  <c r="K431" i="3"/>
  <c r="U431" i="3" s="1"/>
  <c r="L431" i="3"/>
  <c r="N431" i="3"/>
  <c r="O431" i="3"/>
  <c r="A432" i="3"/>
  <c r="A432" i="4" s="1"/>
  <c r="B432" i="3"/>
  <c r="C432" i="3"/>
  <c r="P432" i="3" s="1"/>
  <c r="D432" i="3"/>
  <c r="Q432" i="3" s="1"/>
  <c r="B432" i="4" s="1"/>
  <c r="F432" i="3"/>
  <c r="G432" i="3"/>
  <c r="S432" i="3" s="1"/>
  <c r="C432" i="4" s="1"/>
  <c r="H432" i="3"/>
  <c r="T432" i="3" s="1"/>
  <c r="I432" i="3"/>
  <c r="J432" i="3"/>
  <c r="K432" i="3"/>
  <c r="U432" i="3" s="1"/>
  <c r="L432" i="3"/>
  <c r="N432" i="3"/>
  <c r="O432" i="3"/>
  <c r="A433" i="3"/>
  <c r="A433" i="4" s="1"/>
  <c r="B433" i="3"/>
  <c r="C433" i="3"/>
  <c r="P433" i="3" s="1"/>
  <c r="D433" i="3"/>
  <c r="Q433" i="3" s="1"/>
  <c r="B433" i="4" s="1"/>
  <c r="F433" i="3"/>
  <c r="G433" i="3"/>
  <c r="S433" i="3" s="1"/>
  <c r="C433" i="4" s="1"/>
  <c r="H433" i="3"/>
  <c r="T433" i="3" s="1"/>
  <c r="I433" i="3"/>
  <c r="J433" i="3"/>
  <c r="K433" i="3"/>
  <c r="U433" i="3" s="1"/>
  <c r="L433" i="3"/>
  <c r="N433" i="3"/>
  <c r="O433" i="3"/>
  <c r="A434" i="3"/>
  <c r="A434" i="4" s="1"/>
  <c r="B434" i="3"/>
  <c r="C434" i="3"/>
  <c r="P434" i="3" s="1"/>
  <c r="D434" i="3"/>
  <c r="Q434" i="3" s="1"/>
  <c r="B434" i="4" s="1"/>
  <c r="F434" i="3"/>
  <c r="G434" i="3"/>
  <c r="S434" i="3" s="1"/>
  <c r="C434" i="4" s="1"/>
  <c r="H434" i="3"/>
  <c r="T434" i="3" s="1"/>
  <c r="I434" i="3"/>
  <c r="J434" i="3"/>
  <c r="K434" i="3"/>
  <c r="U434" i="3" s="1"/>
  <c r="L434" i="3"/>
  <c r="N434" i="3"/>
  <c r="O434" i="3"/>
  <c r="A435" i="3"/>
  <c r="A435" i="4" s="1"/>
  <c r="B435" i="3"/>
  <c r="C435" i="3"/>
  <c r="P435" i="3" s="1"/>
  <c r="D435" i="3"/>
  <c r="Q435" i="3" s="1"/>
  <c r="B435" i="4" s="1"/>
  <c r="F435" i="3"/>
  <c r="G435" i="3"/>
  <c r="S435" i="3" s="1"/>
  <c r="C435" i="4" s="1"/>
  <c r="H435" i="3"/>
  <c r="T435" i="3" s="1"/>
  <c r="I435" i="3"/>
  <c r="J435" i="3"/>
  <c r="K435" i="3"/>
  <c r="U435" i="3" s="1"/>
  <c r="L435" i="3"/>
  <c r="N435" i="3"/>
  <c r="O435" i="3"/>
  <c r="A436" i="3"/>
  <c r="A436" i="4" s="1"/>
  <c r="B436" i="3"/>
  <c r="C436" i="3"/>
  <c r="P436" i="3" s="1"/>
  <c r="D436" i="3"/>
  <c r="Q436" i="3" s="1"/>
  <c r="B436" i="4" s="1"/>
  <c r="F436" i="3"/>
  <c r="G436" i="3"/>
  <c r="S436" i="3" s="1"/>
  <c r="C436" i="4" s="1"/>
  <c r="H436" i="3"/>
  <c r="T436" i="3" s="1"/>
  <c r="I436" i="3"/>
  <c r="J436" i="3"/>
  <c r="K436" i="3"/>
  <c r="U436" i="3" s="1"/>
  <c r="L436" i="3"/>
  <c r="N436" i="3"/>
  <c r="O436" i="3"/>
  <c r="A437" i="3"/>
  <c r="A437" i="4" s="1"/>
  <c r="B437" i="3"/>
  <c r="C437" i="3"/>
  <c r="P437" i="3" s="1"/>
  <c r="D437" i="3"/>
  <c r="Q437" i="3" s="1"/>
  <c r="B437" i="4" s="1"/>
  <c r="F437" i="3"/>
  <c r="G437" i="3"/>
  <c r="S437" i="3" s="1"/>
  <c r="C437" i="4" s="1"/>
  <c r="H437" i="3"/>
  <c r="T437" i="3" s="1"/>
  <c r="I437" i="3"/>
  <c r="J437" i="3"/>
  <c r="K437" i="3"/>
  <c r="U437" i="3" s="1"/>
  <c r="L437" i="3"/>
  <c r="N437" i="3"/>
  <c r="O437" i="3"/>
  <c r="A438" i="3"/>
  <c r="A438" i="4" s="1"/>
  <c r="B438" i="3"/>
  <c r="C438" i="3"/>
  <c r="P438" i="3" s="1"/>
  <c r="D438" i="3"/>
  <c r="Q438" i="3" s="1"/>
  <c r="B438" i="4" s="1"/>
  <c r="F438" i="3"/>
  <c r="G438" i="3"/>
  <c r="S438" i="3" s="1"/>
  <c r="C438" i="4" s="1"/>
  <c r="H438" i="3"/>
  <c r="T438" i="3" s="1"/>
  <c r="I438" i="3"/>
  <c r="J438" i="3"/>
  <c r="K438" i="3"/>
  <c r="U438" i="3" s="1"/>
  <c r="L438" i="3"/>
  <c r="N438" i="3"/>
  <c r="O438" i="3"/>
  <c r="A439" i="3"/>
  <c r="A439" i="4" s="1"/>
  <c r="B439" i="3"/>
  <c r="C439" i="3"/>
  <c r="P439" i="3" s="1"/>
  <c r="D439" i="3"/>
  <c r="Q439" i="3" s="1"/>
  <c r="B439" i="4" s="1"/>
  <c r="F439" i="3"/>
  <c r="G439" i="3"/>
  <c r="S439" i="3" s="1"/>
  <c r="C439" i="4" s="1"/>
  <c r="H439" i="3"/>
  <c r="T439" i="3" s="1"/>
  <c r="I439" i="3"/>
  <c r="J439" i="3"/>
  <c r="K439" i="3"/>
  <c r="U439" i="3" s="1"/>
  <c r="L439" i="3"/>
  <c r="N439" i="3"/>
  <c r="O439" i="3"/>
  <c r="A440" i="3"/>
  <c r="A440" i="4" s="1"/>
  <c r="B440" i="3"/>
  <c r="C440" i="3"/>
  <c r="P440" i="3" s="1"/>
  <c r="D440" i="3"/>
  <c r="Q440" i="3" s="1"/>
  <c r="B440" i="4" s="1"/>
  <c r="F440" i="3"/>
  <c r="R440" i="3" s="1"/>
  <c r="G440" i="3"/>
  <c r="S440" i="3" s="1"/>
  <c r="C440" i="4" s="1"/>
  <c r="H440" i="3"/>
  <c r="T440" i="3" s="1"/>
  <c r="I440" i="3"/>
  <c r="J440" i="3"/>
  <c r="K440" i="3"/>
  <c r="U440" i="3" s="1"/>
  <c r="L440" i="3"/>
  <c r="N440" i="3"/>
  <c r="O440" i="3"/>
  <c r="A441" i="3"/>
  <c r="A441" i="4" s="1"/>
  <c r="B441" i="3"/>
  <c r="C441" i="3"/>
  <c r="P441" i="3" s="1"/>
  <c r="D441" i="3"/>
  <c r="Q441" i="3" s="1"/>
  <c r="B441" i="4" s="1"/>
  <c r="F441" i="3"/>
  <c r="R441" i="3" s="1"/>
  <c r="G441" i="3"/>
  <c r="S441" i="3" s="1"/>
  <c r="C441" i="4" s="1"/>
  <c r="H441" i="3"/>
  <c r="T441" i="3" s="1"/>
  <c r="I441" i="3"/>
  <c r="J441" i="3"/>
  <c r="K441" i="3"/>
  <c r="U441" i="3" s="1"/>
  <c r="L441" i="3"/>
  <c r="N441" i="3"/>
  <c r="O441" i="3"/>
  <c r="A442" i="3"/>
  <c r="A442" i="4" s="1"/>
  <c r="B442" i="3"/>
  <c r="C442" i="3"/>
  <c r="P442" i="3" s="1"/>
  <c r="D442" i="3"/>
  <c r="Q442" i="3" s="1"/>
  <c r="B442" i="4" s="1"/>
  <c r="F442" i="3"/>
  <c r="R442" i="3" s="1"/>
  <c r="G442" i="3"/>
  <c r="S442" i="3" s="1"/>
  <c r="C442" i="4" s="1"/>
  <c r="H442" i="3"/>
  <c r="T442" i="3" s="1"/>
  <c r="I442" i="3"/>
  <c r="J442" i="3"/>
  <c r="K442" i="3"/>
  <c r="U442" i="3" s="1"/>
  <c r="L442" i="3"/>
  <c r="N442" i="3"/>
  <c r="O442" i="3"/>
  <c r="A443" i="3"/>
  <c r="A443" i="4" s="1"/>
  <c r="B443" i="3"/>
  <c r="C443" i="3"/>
  <c r="P443" i="3" s="1"/>
  <c r="D443" i="3"/>
  <c r="Q443" i="3" s="1"/>
  <c r="B443" i="4" s="1"/>
  <c r="F443" i="3"/>
  <c r="R443" i="3" s="1"/>
  <c r="G443" i="3"/>
  <c r="S443" i="3" s="1"/>
  <c r="C443" i="4" s="1"/>
  <c r="H443" i="3"/>
  <c r="T443" i="3" s="1"/>
  <c r="I443" i="3"/>
  <c r="J443" i="3"/>
  <c r="K443" i="3"/>
  <c r="U443" i="3" s="1"/>
  <c r="L443" i="3"/>
  <c r="N443" i="3"/>
  <c r="O443" i="3"/>
  <c r="A444" i="3"/>
  <c r="A444" i="4" s="1"/>
  <c r="B444" i="3"/>
  <c r="C444" i="3"/>
  <c r="P444" i="3" s="1"/>
  <c r="D444" i="3"/>
  <c r="Q444" i="3" s="1"/>
  <c r="B444" i="4" s="1"/>
  <c r="F444" i="3"/>
  <c r="R444" i="3" s="1"/>
  <c r="G444" i="3"/>
  <c r="S444" i="3" s="1"/>
  <c r="C444" i="4" s="1"/>
  <c r="H444" i="3"/>
  <c r="T444" i="3" s="1"/>
  <c r="I444" i="3"/>
  <c r="J444" i="3"/>
  <c r="K444" i="3"/>
  <c r="U444" i="3" s="1"/>
  <c r="L444" i="3"/>
  <c r="N444" i="3"/>
  <c r="O444" i="3"/>
  <c r="A445" i="3"/>
  <c r="A445" i="4" s="1"/>
  <c r="B445" i="3"/>
  <c r="C445" i="3"/>
  <c r="P445" i="3" s="1"/>
  <c r="D445" i="3"/>
  <c r="Q445" i="3" s="1"/>
  <c r="B445" i="4" s="1"/>
  <c r="F445" i="3"/>
  <c r="R445" i="3" s="1"/>
  <c r="G445" i="3"/>
  <c r="S445" i="3" s="1"/>
  <c r="C445" i="4" s="1"/>
  <c r="H445" i="3"/>
  <c r="T445" i="3" s="1"/>
  <c r="I445" i="3"/>
  <c r="J445" i="3"/>
  <c r="K445" i="3"/>
  <c r="U445" i="3" s="1"/>
  <c r="L445" i="3"/>
  <c r="N445" i="3"/>
  <c r="O445" i="3"/>
  <c r="A446" i="3"/>
  <c r="A446" i="4" s="1"/>
  <c r="B446" i="3"/>
  <c r="C446" i="3"/>
  <c r="P446" i="3" s="1"/>
  <c r="D446" i="3"/>
  <c r="Q446" i="3" s="1"/>
  <c r="B446" i="4" s="1"/>
  <c r="F446" i="3"/>
  <c r="R446" i="3" s="1"/>
  <c r="G446" i="3"/>
  <c r="S446" i="3" s="1"/>
  <c r="C446" i="4" s="1"/>
  <c r="H446" i="3"/>
  <c r="T446" i="3" s="1"/>
  <c r="I446" i="3"/>
  <c r="J446" i="3"/>
  <c r="K446" i="3"/>
  <c r="U446" i="3" s="1"/>
  <c r="L446" i="3"/>
  <c r="N446" i="3"/>
  <c r="O446" i="3"/>
  <c r="A447" i="3"/>
  <c r="A447" i="4" s="1"/>
  <c r="B447" i="3"/>
  <c r="C447" i="3"/>
  <c r="P447" i="3" s="1"/>
  <c r="D447" i="3"/>
  <c r="Q447" i="3" s="1"/>
  <c r="B447" i="4" s="1"/>
  <c r="F447" i="3"/>
  <c r="R447" i="3" s="1"/>
  <c r="G447" i="3"/>
  <c r="S447" i="3" s="1"/>
  <c r="C447" i="4" s="1"/>
  <c r="H447" i="3"/>
  <c r="T447" i="3" s="1"/>
  <c r="I447" i="3"/>
  <c r="J447" i="3"/>
  <c r="K447" i="3"/>
  <c r="U447" i="3" s="1"/>
  <c r="L447" i="3"/>
  <c r="N447" i="3"/>
  <c r="O447" i="3"/>
  <c r="A448" i="3"/>
  <c r="A448" i="4" s="1"/>
  <c r="B448" i="3"/>
  <c r="C448" i="3"/>
  <c r="P448" i="3" s="1"/>
  <c r="D448" i="3"/>
  <c r="Q448" i="3" s="1"/>
  <c r="B448" i="4" s="1"/>
  <c r="F448" i="3"/>
  <c r="R448" i="3" s="1"/>
  <c r="G448" i="3"/>
  <c r="S448" i="3" s="1"/>
  <c r="C448" i="4" s="1"/>
  <c r="H448" i="3"/>
  <c r="T448" i="3" s="1"/>
  <c r="I448" i="3"/>
  <c r="J448" i="3"/>
  <c r="K448" i="3"/>
  <c r="U448" i="3" s="1"/>
  <c r="L448" i="3"/>
  <c r="N448" i="3"/>
  <c r="O448" i="3"/>
  <c r="A449" i="3"/>
  <c r="A449" i="4" s="1"/>
  <c r="B449" i="3"/>
  <c r="C449" i="3"/>
  <c r="P449" i="3" s="1"/>
  <c r="D449" i="3"/>
  <c r="Q449" i="3" s="1"/>
  <c r="B449" i="4" s="1"/>
  <c r="F449" i="3"/>
  <c r="R449" i="3" s="1"/>
  <c r="G449" i="3"/>
  <c r="S449" i="3" s="1"/>
  <c r="C449" i="4" s="1"/>
  <c r="H449" i="3"/>
  <c r="T449" i="3" s="1"/>
  <c r="I449" i="3"/>
  <c r="J449" i="3"/>
  <c r="K449" i="3"/>
  <c r="U449" i="3" s="1"/>
  <c r="L449" i="3"/>
  <c r="N449" i="3"/>
  <c r="O449" i="3"/>
  <c r="A450" i="3"/>
  <c r="A450" i="4" s="1"/>
  <c r="B450" i="3"/>
  <c r="C450" i="3"/>
  <c r="P450" i="3" s="1"/>
  <c r="D450" i="3"/>
  <c r="Q450" i="3" s="1"/>
  <c r="B450" i="4" s="1"/>
  <c r="F450" i="3"/>
  <c r="R450" i="3" s="1"/>
  <c r="G450" i="3"/>
  <c r="S450" i="3" s="1"/>
  <c r="C450" i="4" s="1"/>
  <c r="H450" i="3"/>
  <c r="T450" i="3" s="1"/>
  <c r="I450" i="3"/>
  <c r="J450" i="3"/>
  <c r="K450" i="3"/>
  <c r="U450" i="3" s="1"/>
  <c r="L450" i="3"/>
  <c r="N450" i="3"/>
  <c r="O450" i="3"/>
  <c r="A451" i="3"/>
  <c r="A451" i="4" s="1"/>
  <c r="B451" i="3"/>
  <c r="C451" i="3"/>
  <c r="P451" i="3" s="1"/>
  <c r="D451" i="3"/>
  <c r="Q451" i="3" s="1"/>
  <c r="B451" i="4" s="1"/>
  <c r="F451" i="3"/>
  <c r="R451" i="3" s="1"/>
  <c r="G451" i="3"/>
  <c r="S451" i="3" s="1"/>
  <c r="C451" i="4" s="1"/>
  <c r="H451" i="3"/>
  <c r="T451" i="3" s="1"/>
  <c r="I451" i="3"/>
  <c r="J451" i="3"/>
  <c r="K451" i="3"/>
  <c r="U451" i="3" s="1"/>
  <c r="L451" i="3"/>
  <c r="N451" i="3"/>
  <c r="O451" i="3"/>
  <c r="A452" i="3"/>
  <c r="A452" i="4" s="1"/>
  <c r="B452" i="3"/>
  <c r="C452" i="3"/>
  <c r="P452" i="3" s="1"/>
  <c r="D452" i="3"/>
  <c r="Q452" i="3" s="1"/>
  <c r="B452" i="4" s="1"/>
  <c r="F452" i="3"/>
  <c r="R452" i="3" s="1"/>
  <c r="G452" i="3"/>
  <c r="S452" i="3" s="1"/>
  <c r="C452" i="4" s="1"/>
  <c r="H452" i="3"/>
  <c r="T452" i="3" s="1"/>
  <c r="I452" i="3"/>
  <c r="J452" i="3"/>
  <c r="K452" i="3"/>
  <c r="U452" i="3" s="1"/>
  <c r="L452" i="3"/>
  <c r="N452" i="3"/>
  <c r="O452" i="3"/>
  <c r="A453" i="3"/>
  <c r="A453" i="4" s="1"/>
  <c r="B453" i="3"/>
  <c r="C453" i="3"/>
  <c r="P453" i="3" s="1"/>
  <c r="D453" i="3"/>
  <c r="Q453" i="3" s="1"/>
  <c r="B453" i="4" s="1"/>
  <c r="F453" i="3"/>
  <c r="R453" i="3" s="1"/>
  <c r="G453" i="3"/>
  <c r="S453" i="3" s="1"/>
  <c r="C453" i="4" s="1"/>
  <c r="H453" i="3"/>
  <c r="T453" i="3" s="1"/>
  <c r="I453" i="3"/>
  <c r="J453" i="3"/>
  <c r="K453" i="3"/>
  <c r="U453" i="3" s="1"/>
  <c r="L453" i="3"/>
  <c r="N453" i="3"/>
  <c r="O453" i="3"/>
  <c r="A454" i="3"/>
  <c r="A454" i="4" s="1"/>
  <c r="B454" i="3"/>
  <c r="C454" i="3"/>
  <c r="P454" i="3" s="1"/>
  <c r="D454" i="3"/>
  <c r="Q454" i="3" s="1"/>
  <c r="B454" i="4" s="1"/>
  <c r="F454" i="3"/>
  <c r="R454" i="3" s="1"/>
  <c r="G454" i="3"/>
  <c r="S454" i="3" s="1"/>
  <c r="C454" i="4" s="1"/>
  <c r="H454" i="3"/>
  <c r="T454" i="3" s="1"/>
  <c r="I454" i="3"/>
  <c r="J454" i="3"/>
  <c r="K454" i="3"/>
  <c r="U454" i="3" s="1"/>
  <c r="L454" i="3"/>
  <c r="N454" i="3"/>
  <c r="O454" i="3"/>
  <c r="A455" i="3"/>
  <c r="A455" i="4" s="1"/>
  <c r="B455" i="3"/>
  <c r="C455" i="3"/>
  <c r="P455" i="3" s="1"/>
  <c r="D455" i="3"/>
  <c r="Q455" i="3" s="1"/>
  <c r="B455" i="4" s="1"/>
  <c r="F455" i="3"/>
  <c r="R455" i="3" s="1"/>
  <c r="G455" i="3"/>
  <c r="S455" i="3" s="1"/>
  <c r="C455" i="4" s="1"/>
  <c r="H455" i="3"/>
  <c r="T455" i="3" s="1"/>
  <c r="I455" i="3"/>
  <c r="J455" i="3"/>
  <c r="K455" i="3"/>
  <c r="U455" i="3" s="1"/>
  <c r="L455" i="3"/>
  <c r="N455" i="3"/>
  <c r="O455" i="3"/>
  <c r="A456" i="3"/>
  <c r="A456" i="4" s="1"/>
  <c r="B456" i="3"/>
  <c r="C456" i="3"/>
  <c r="P456" i="3" s="1"/>
  <c r="D456" i="3"/>
  <c r="Q456" i="3" s="1"/>
  <c r="B456" i="4" s="1"/>
  <c r="F456" i="3"/>
  <c r="R456" i="3" s="1"/>
  <c r="G456" i="3"/>
  <c r="S456" i="3" s="1"/>
  <c r="C456" i="4" s="1"/>
  <c r="H456" i="3"/>
  <c r="T456" i="3" s="1"/>
  <c r="I456" i="3"/>
  <c r="J456" i="3"/>
  <c r="K456" i="3"/>
  <c r="U456" i="3" s="1"/>
  <c r="L456" i="3"/>
  <c r="N456" i="3"/>
  <c r="O456" i="3"/>
  <c r="A457" i="3"/>
  <c r="A457" i="4" s="1"/>
  <c r="B457" i="3"/>
  <c r="C457" i="3"/>
  <c r="P457" i="3" s="1"/>
  <c r="D457" i="3"/>
  <c r="Q457" i="3" s="1"/>
  <c r="B457" i="4" s="1"/>
  <c r="F457" i="3"/>
  <c r="R457" i="3" s="1"/>
  <c r="G457" i="3"/>
  <c r="S457" i="3" s="1"/>
  <c r="C457" i="4" s="1"/>
  <c r="H457" i="3"/>
  <c r="T457" i="3" s="1"/>
  <c r="I457" i="3"/>
  <c r="J457" i="3"/>
  <c r="K457" i="3"/>
  <c r="U457" i="3" s="1"/>
  <c r="L457" i="3"/>
  <c r="N457" i="3"/>
  <c r="O457" i="3"/>
  <c r="A458" i="3"/>
  <c r="A458" i="4" s="1"/>
  <c r="B458" i="3"/>
  <c r="C458" i="3"/>
  <c r="P458" i="3" s="1"/>
  <c r="D458" i="3"/>
  <c r="Q458" i="3" s="1"/>
  <c r="B458" i="4" s="1"/>
  <c r="F458" i="3"/>
  <c r="R458" i="3" s="1"/>
  <c r="G458" i="3"/>
  <c r="S458" i="3" s="1"/>
  <c r="C458" i="4" s="1"/>
  <c r="H458" i="3"/>
  <c r="T458" i="3" s="1"/>
  <c r="I458" i="3"/>
  <c r="J458" i="3"/>
  <c r="K458" i="3"/>
  <c r="U458" i="3" s="1"/>
  <c r="L458" i="3"/>
  <c r="N458" i="3"/>
  <c r="O458" i="3"/>
  <c r="A459" i="3"/>
  <c r="A459" i="4" s="1"/>
  <c r="B459" i="3"/>
  <c r="C459" i="3"/>
  <c r="P459" i="3" s="1"/>
  <c r="D459" i="3"/>
  <c r="Q459" i="3" s="1"/>
  <c r="B459" i="4" s="1"/>
  <c r="F459" i="3"/>
  <c r="R459" i="3" s="1"/>
  <c r="G459" i="3"/>
  <c r="S459" i="3" s="1"/>
  <c r="C459" i="4" s="1"/>
  <c r="H459" i="3"/>
  <c r="T459" i="3" s="1"/>
  <c r="I459" i="3"/>
  <c r="J459" i="3"/>
  <c r="K459" i="3"/>
  <c r="U459" i="3" s="1"/>
  <c r="L459" i="3"/>
  <c r="N459" i="3"/>
  <c r="O459" i="3"/>
  <c r="A460" i="3"/>
  <c r="A460" i="4" s="1"/>
  <c r="B460" i="3"/>
  <c r="C460" i="3"/>
  <c r="P460" i="3" s="1"/>
  <c r="D460" i="3"/>
  <c r="Q460" i="3" s="1"/>
  <c r="B460" i="4" s="1"/>
  <c r="F460" i="3"/>
  <c r="R460" i="3" s="1"/>
  <c r="G460" i="3"/>
  <c r="S460" i="3" s="1"/>
  <c r="C460" i="4" s="1"/>
  <c r="H460" i="3"/>
  <c r="T460" i="3" s="1"/>
  <c r="I460" i="3"/>
  <c r="J460" i="3"/>
  <c r="K460" i="3"/>
  <c r="U460" i="3" s="1"/>
  <c r="L460" i="3"/>
  <c r="N460" i="3"/>
  <c r="O460" i="3"/>
  <c r="A461" i="3"/>
  <c r="A461" i="4" s="1"/>
  <c r="B461" i="3"/>
  <c r="C461" i="3"/>
  <c r="P461" i="3" s="1"/>
  <c r="D461" i="3"/>
  <c r="Q461" i="3" s="1"/>
  <c r="B461" i="4" s="1"/>
  <c r="F461" i="3"/>
  <c r="R461" i="3" s="1"/>
  <c r="G461" i="3"/>
  <c r="S461" i="3" s="1"/>
  <c r="C461" i="4" s="1"/>
  <c r="H461" i="3"/>
  <c r="T461" i="3" s="1"/>
  <c r="I461" i="3"/>
  <c r="J461" i="3"/>
  <c r="K461" i="3"/>
  <c r="U461" i="3" s="1"/>
  <c r="L461" i="3"/>
  <c r="N461" i="3"/>
  <c r="O461" i="3"/>
  <c r="A462" i="3"/>
  <c r="A462" i="4" s="1"/>
  <c r="B462" i="3"/>
  <c r="C462" i="3"/>
  <c r="P462" i="3" s="1"/>
  <c r="D462" i="3"/>
  <c r="Q462" i="3" s="1"/>
  <c r="B462" i="4" s="1"/>
  <c r="F462" i="3"/>
  <c r="R462" i="3" s="1"/>
  <c r="G462" i="3"/>
  <c r="S462" i="3" s="1"/>
  <c r="C462" i="4" s="1"/>
  <c r="H462" i="3"/>
  <c r="T462" i="3" s="1"/>
  <c r="I462" i="3"/>
  <c r="J462" i="3"/>
  <c r="K462" i="3"/>
  <c r="U462" i="3" s="1"/>
  <c r="L462" i="3"/>
  <c r="N462" i="3"/>
  <c r="O462" i="3"/>
  <c r="A463" i="3"/>
  <c r="A463" i="4" s="1"/>
  <c r="B463" i="3"/>
  <c r="C463" i="3"/>
  <c r="P463" i="3" s="1"/>
  <c r="D463" i="3"/>
  <c r="Q463" i="3" s="1"/>
  <c r="B463" i="4" s="1"/>
  <c r="F463" i="3"/>
  <c r="R463" i="3" s="1"/>
  <c r="G463" i="3"/>
  <c r="S463" i="3" s="1"/>
  <c r="C463" i="4" s="1"/>
  <c r="H463" i="3"/>
  <c r="T463" i="3" s="1"/>
  <c r="I463" i="3"/>
  <c r="J463" i="3"/>
  <c r="K463" i="3"/>
  <c r="U463" i="3" s="1"/>
  <c r="L463" i="3"/>
  <c r="N463" i="3"/>
  <c r="O463" i="3"/>
  <c r="A464" i="3"/>
  <c r="A464" i="4" s="1"/>
  <c r="B464" i="3"/>
  <c r="C464" i="3"/>
  <c r="P464" i="3" s="1"/>
  <c r="D464" i="3"/>
  <c r="Q464" i="3" s="1"/>
  <c r="B464" i="4" s="1"/>
  <c r="F464" i="3"/>
  <c r="R464" i="3" s="1"/>
  <c r="G464" i="3"/>
  <c r="S464" i="3" s="1"/>
  <c r="C464" i="4" s="1"/>
  <c r="H464" i="3"/>
  <c r="T464" i="3" s="1"/>
  <c r="I464" i="3"/>
  <c r="J464" i="3"/>
  <c r="K464" i="3"/>
  <c r="U464" i="3" s="1"/>
  <c r="L464" i="3"/>
  <c r="N464" i="3"/>
  <c r="O464" i="3"/>
  <c r="A465" i="3"/>
  <c r="A465" i="4" s="1"/>
  <c r="B465" i="3"/>
  <c r="C465" i="3"/>
  <c r="P465" i="3" s="1"/>
  <c r="D465" i="3"/>
  <c r="Q465" i="3" s="1"/>
  <c r="B465" i="4" s="1"/>
  <c r="F465" i="3"/>
  <c r="R465" i="3" s="1"/>
  <c r="G465" i="3"/>
  <c r="S465" i="3" s="1"/>
  <c r="C465" i="4" s="1"/>
  <c r="H465" i="3"/>
  <c r="T465" i="3" s="1"/>
  <c r="I465" i="3"/>
  <c r="J465" i="3"/>
  <c r="K465" i="3"/>
  <c r="U465" i="3" s="1"/>
  <c r="L465" i="3"/>
  <c r="N465" i="3"/>
  <c r="O465" i="3"/>
  <c r="A466" i="3"/>
  <c r="A466" i="4" s="1"/>
  <c r="B466" i="3"/>
  <c r="C466" i="3"/>
  <c r="P466" i="3" s="1"/>
  <c r="D466" i="3"/>
  <c r="Q466" i="3" s="1"/>
  <c r="B466" i="4" s="1"/>
  <c r="F466" i="3"/>
  <c r="R466" i="3" s="1"/>
  <c r="G466" i="3"/>
  <c r="S466" i="3" s="1"/>
  <c r="C466" i="4" s="1"/>
  <c r="H466" i="3"/>
  <c r="T466" i="3" s="1"/>
  <c r="I466" i="3"/>
  <c r="J466" i="3"/>
  <c r="K466" i="3"/>
  <c r="U466" i="3" s="1"/>
  <c r="L466" i="3"/>
  <c r="N466" i="3"/>
  <c r="O466" i="3"/>
  <c r="A467" i="3"/>
  <c r="A467" i="4" s="1"/>
  <c r="B467" i="3"/>
  <c r="C467" i="3"/>
  <c r="P467" i="3" s="1"/>
  <c r="D467" i="3"/>
  <c r="Q467" i="3" s="1"/>
  <c r="B467" i="4" s="1"/>
  <c r="F467" i="3"/>
  <c r="R467" i="3" s="1"/>
  <c r="G467" i="3"/>
  <c r="S467" i="3" s="1"/>
  <c r="C467" i="4" s="1"/>
  <c r="H467" i="3"/>
  <c r="T467" i="3" s="1"/>
  <c r="I467" i="3"/>
  <c r="J467" i="3"/>
  <c r="K467" i="3"/>
  <c r="U467" i="3" s="1"/>
  <c r="L467" i="3"/>
  <c r="N467" i="3"/>
  <c r="O467" i="3"/>
  <c r="A468" i="3"/>
  <c r="A468" i="4" s="1"/>
  <c r="B468" i="3"/>
  <c r="C468" i="3"/>
  <c r="P468" i="3" s="1"/>
  <c r="D468" i="3"/>
  <c r="Q468" i="3" s="1"/>
  <c r="B468" i="4" s="1"/>
  <c r="F468" i="3"/>
  <c r="R468" i="3" s="1"/>
  <c r="G468" i="3"/>
  <c r="S468" i="3" s="1"/>
  <c r="C468" i="4" s="1"/>
  <c r="H468" i="3"/>
  <c r="T468" i="3" s="1"/>
  <c r="I468" i="3"/>
  <c r="J468" i="3"/>
  <c r="K468" i="3"/>
  <c r="U468" i="3" s="1"/>
  <c r="L468" i="3"/>
  <c r="N468" i="3"/>
  <c r="O468" i="3"/>
  <c r="A469" i="3"/>
  <c r="A469" i="4" s="1"/>
  <c r="B469" i="3"/>
  <c r="C469" i="3"/>
  <c r="P469" i="3" s="1"/>
  <c r="D469" i="3"/>
  <c r="Q469" i="3" s="1"/>
  <c r="B469" i="4" s="1"/>
  <c r="F469" i="3"/>
  <c r="R469" i="3" s="1"/>
  <c r="G469" i="3"/>
  <c r="S469" i="3" s="1"/>
  <c r="C469" i="4" s="1"/>
  <c r="H469" i="3"/>
  <c r="T469" i="3" s="1"/>
  <c r="I469" i="3"/>
  <c r="J469" i="3"/>
  <c r="K469" i="3"/>
  <c r="U469" i="3" s="1"/>
  <c r="L469" i="3"/>
  <c r="N469" i="3"/>
  <c r="O469" i="3"/>
  <c r="A470" i="3"/>
  <c r="A470" i="4" s="1"/>
  <c r="B470" i="3"/>
  <c r="C470" i="3"/>
  <c r="P470" i="3" s="1"/>
  <c r="D470" i="3"/>
  <c r="Q470" i="3" s="1"/>
  <c r="B470" i="4" s="1"/>
  <c r="F470" i="3"/>
  <c r="R470" i="3" s="1"/>
  <c r="G470" i="3"/>
  <c r="S470" i="3" s="1"/>
  <c r="C470" i="4" s="1"/>
  <c r="H470" i="3"/>
  <c r="T470" i="3" s="1"/>
  <c r="I470" i="3"/>
  <c r="J470" i="3"/>
  <c r="K470" i="3"/>
  <c r="U470" i="3" s="1"/>
  <c r="L470" i="3"/>
  <c r="N470" i="3"/>
  <c r="O470" i="3"/>
  <c r="A471" i="3"/>
  <c r="A471" i="4" s="1"/>
  <c r="B471" i="3"/>
  <c r="C471" i="3"/>
  <c r="P471" i="3" s="1"/>
  <c r="D471" i="3"/>
  <c r="Q471" i="3" s="1"/>
  <c r="B471" i="4" s="1"/>
  <c r="F471" i="3"/>
  <c r="R471" i="3" s="1"/>
  <c r="G471" i="3"/>
  <c r="S471" i="3" s="1"/>
  <c r="C471" i="4" s="1"/>
  <c r="H471" i="3"/>
  <c r="T471" i="3" s="1"/>
  <c r="I471" i="3"/>
  <c r="J471" i="3"/>
  <c r="K471" i="3"/>
  <c r="U471" i="3" s="1"/>
  <c r="L471" i="3"/>
  <c r="N471" i="3"/>
  <c r="O471" i="3"/>
  <c r="A472" i="3"/>
  <c r="A472" i="4" s="1"/>
  <c r="B472" i="3"/>
  <c r="C472" i="3"/>
  <c r="P472" i="3" s="1"/>
  <c r="D472" i="3"/>
  <c r="Q472" i="3" s="1"/>
  <c r="B472" i="4" s="1"/>
  <c r="F472" i="3"/>
  <c r="R472" i="3" s="1"/>
  <c r="G472" i="3"/>
  <c r="S472" i="3" s="1"/>
  <c r="C472" i="4" s="1"/>
  <c r="H472" i="3"/>
  <c r="T472" i="3" s="1"/>
  <c r="I472" i="3"/>
  <c r="J472" i="3"/>
  <c r="K472" i="3"/>
  <c r="U472" i="3" s="1"/>
  <c r="L472" i="3"/>
  <c r="N472" i="3"/>
  <c r="O472" i="3"/>
  <c r="A473" i="3"/>
  <c r="A473" i="4" s="1"/>
  <c r="B473" i="3"/>
  <c r="C473" i="3"/>
  <c r="P473" i="3" s="1"/>
  <c r="D473" i="3"/>
  <c r="Q473" i="3" s="1"/>
  <c r="B473" i="4" s="1"/>
  <c r="F473" i="3"/>
  <c r="R473" i="3" s="1"/>
  <c r="G473" i="3"/>
  <c r="S473" i="3" s="1"/>
  <c r="C473" i="4" s="1"/>
  <c r="H473" i="3"/>
  <c r="T473" i="3" s="1"/>
  <c r="I473" i="3"/>
  <c r="J473" i="3"/>
  <c r="K473" i="3"/>
  <c r="U473" i="3" s="1"/>
  <c r="L473" i="3"/>
  <c r="N473" i="3"/>
  <c r="O473" i="3"/>
  <c r="A474" i="3"/>
  <c r="A474" i="4" s="1"/>
  <c r="B474" i="3"/>
  <c r="C474" i="3"/>
  <c r="P474" i="3" s="1"/>
  <c r="D474" i="3"/>
  <c r="Q474" i="3" s="1"/>
  <c r="B474" i="4" s="1"/>
  <c r="F474" i="3"/>
  <c r="R474" i="3" s="1"/>
  <c r="G474" i="3"/>
  <c r="S474" i="3" s="1"/>
  <c r="C474" i="4" s="1"/>
  <c r="H474" i="3"/>
  <c r="T474" i="3" s="1"/>
  <c r="I474" i="3"/>
  <c r="J474" i="3"/>
  <c r="K474" i="3"/>
  <c r="U474" i="3" s="1"/>
  <c r="L474" i="3"/>
  <c r="N474" i="3"/>
  <c r="O474" i="3"/>
  <c r="A475" i="3"/>
  <c r="A475" i="4" s="1"/>
  <c r="B475" i="3"/>
  <c r="C475" i="3"/>
  <c r="P475" i="3" s="1"/>
  <c r="D475" i="3"/>
  <c r="Q475" i="3" s="1"/>
  <c r="B475" i="4" s="1"/>
  <c r="F475" i="3"/>
  <c r="R475" i="3" s="1"/>
  <c r="G475" i="3"/>
  <c r="S475" i="3" s="1"/>
  <c r="C475" i="4" s="1"/>
  <c r="H475" i="3"/>
  <c r="T475" i="3" s="1"/>
  <c r="I475" i="3"/>
  <c r="J475" i="3"/>
  <c r="K475" i="3"/>
  <c r="U475" i="3" s="1"/>
  <c r="L475" i="3"/>
  <c r="N475" i="3"/>
  <c r="O475" i="3"/>
  <c r="A476" i="3"/>
  <c r="A476" i="4" s="1"/>
  <c r="B476" i="3"/>
  <c r="C476" i="3"/>
  <c r="P476" i="3" s="1"/>
  <c r="D476" i="3"/>
  <c r="Q476" i="3" s="1"/>
  <c r="B476" i="4" s="1"/>
  <c r="F476" i="3"/>
  <c r="R476" i="3" s="1"/>
  <c r="G476" i="3"/>
  <c r="S476" i="3" s="1"/>
  <c r="C476" i="4" s="1"/>
  <c r="H476" i="3"/>
  <c r="T476" i="3" s="1"/>
  <c r="I476" i="3"/>
  <c r="J476" i="3"/>
  <c r="K476" i="3"/>
  <c r="U476" i="3" s="1"/>
  <c r="L476" i="3"/>
  <c r="N476" i="3"/>
  <c r="O476" i="3"/>
  <c r="A477" i="3"/>
  <c r="A477" i="4" s="1"/>
  <c r="B477" i="3"/>
  <c r="C477" i="3"/>
  <c r="P477" i="3" s="1"/>
  <c r="D477" i="3"/>
  <c r="Q477" i="3" s="1"/>
  <c r="B477" i="4" s="1"/>
  <c r="F477" i="3"/>
  <c r="R477" i="3" s="1"/>
  <c r="G477" i="3"/>
  <c r="S477" i="3" s="1"/>
  <c r="C477" i="4" s="1"/>
  <c r="H477" i="3"/>
  <c r="T477" i="3" s="1"/>
  <c r="I477" i="3"/>
  <c r="J477" i="3"/>
  <c r="K477" i="3"/>
  <c r="U477" i="3" s="1"/>
  <c r="L477" i="3"/>
  <c r="N477" i="3"/>
  <c r="O477" i="3"/>
  <c r="A478" i="3"/>
  <c r="A478" i="4" s="1"/>
  <c r="B478" i="3"/>
  <c r="C478" i="3"/>
  <c r="P478" i="3" s="1"/>
  <c r="D478" i="3"/>
  <c r="Q478" i="3" s="1"/>
  <c r="B478" i="4" s="1"/>
  <c r="F478" i="3"/>
  <c r="R478" i="3" s="1"/>
  <c r="G478" i="3"/>
  <c r="S478" i="3" s="1"/>
  <c r="C478" i="4" s="1"/>
  <c r="H478" i="3"/>
  <c r="T478" i="3" s="1"/>
  <c r="I478" i="3"/>
  <c r="J478" i="3"/>
  <c r="K478" i="3"/>
  <c r="U478" i="3" s="1"/>
  <c r="L478" i="3"/>
  <c r="N478" i="3"/>
  <c r="O478" i="3"/>
  <c r="A479" i="3"/>
  <c r="A479" i="4" s="1"/>
  <c r="B479" i="3"/>
  <c r="C479" i="3"/>
  <c r="P479" i="3" s="1"/>
  <c r="D479" i="3"/>
  <c r="Q479" i="3" s="1"/>
  <c r="B479" i="4" s="1"/>
  <c r="F479" i="3"/>
  <c r="R479" i="3" s="1"/>
  <c r="G479" i="3"/>
  <c r="S479" i="3" s="1"/>
  <c r="C479" i="4" s="1"/>
  <c r="H479" i="3"/>
  <c r="T479" i="3" s="1"/>
  <c r="I479" i="3"/>
  <c r="J479" i="3"/>
  <c r="K479" i="3"/>
  <c r="U479" i="3" s="1"/>
  <c r="L479" i="3"/>
  <c r="N479" i="3"/>
  <c r="O479" i="3"/>
  <c r="A480" i="3"/>
  <c r="A480" i="4" s="1"/>
  <c r="B480" i="3"/>
  <c r="C480" i="3"/>
  <c r="P480" i="3" s="1"/>
  <c r="D480" i="3"/>
  <c r="Q480" i="3" s="1"/>
  <c r="B480" i="4" s="1"/>
  <c r="F480" i="3"/>
  <c r="R480" i="3" s="1"/>
  <c r="G480" i="3"/>
  <c r="S480" i="3" s="1"/>
  <c r="C480" i="4" s="1"/>
  <c r="H480" i="3"/>
  <c r="T480" i="3" s="1"/>
  <c r="I480" i="3"/>
  <c r="J480" i="3"/>
  <c r="K480" i="3"/>
  <c r="U480" i="3" s="1"/>
  <c r="L480" i="3"/>
  <c r="N480" i="3"/>
  <c r="O480" i="3"/>
  <c r="A481" i="3"/>
  <c r="A481" i="4" s="1"/>
  <c r="B481" i="3"/>
  <c r="C481" i="3"/>
  <c r="P481" i="3" s="1"/>
  <c r="D481" i="3"/>
  <c r="Q481" i="3" s="1"/>
  <c r="B481" i="4" s="1"/>
  <c r="F481" i="3"/>
  <c r="R481" i="3" s="1"/>
  <c r="G481" i="3"/>
  <c r="S481" i="3" s="1"/>
  <c r="C481" i="4" s="1"/>
  <c r="H481" i="3"/>
  <c r="T481" i="3" s="1"/>
  <c r="I481" i="3"/>
  <c r="J481" i="3"/>
  <c r="K481" i="3"/>
  <c r="U481" i="3" s="1"/>
  <c r="L481" i="3"/>
  <c r="N481" i="3"/>
  <c r="O481" i="3"/>
  <c r="A482" i="3"/>
  <c r="A482" i="4" s="1"/>
  <c r="B482" i="3"/>
  <c r="C482" i="3"/>
  <c r="P482" i="3" s="1"/>
  <c r="D482" i="3"/>
  <c r="Q482" i="3" s="1"/>
  <c r="B482" i="4" s="1"/>
  <c r="F482" i="3"/>
  <c r="R482" i="3" s="1"/>
  <c r="G482" i="3"/>
  <c r="S482" i="3" s="1"/>
  <c r="C482" i="4" s="1"/>
  <c r="H482" i="3"/>
  <c r="T482" i="3" s="1"/>
  <c r="I482" i="3"/>
  <c r="J482" i="3"/>
  <c r="K482" i="3"/>
  <c r="U482" i="3" s="1"/>
  <c r="L482" i="3"/>
  <c r="N482" i="3"/>
  <c r="O482" i="3"/>
  <c r="A483" i="3"/>
  <c r="A483" i="4" s="1"/>
  <c r="B483" i="3"/>
  <c r="C483" i="3"/>
  <c r="P483" i="3" s="1"/>
  <c r="D483" i="3"/>
  <c r="Q483" i="3" s="1"/>
  <c r="B483" i="4" s="1"/>
  <c r="F483" i="3"/>
  <c r="R483" i="3" s="1"/>
  <c r="G483" i="3"/>
  <c r="S483" i="3" s="1"/>
  <c r="C483" i="4" s="1"/>
  <c r="H483" i="3"/>
  <c r="T483" i="3" s="1"/>
  <c r="I483" i="3"/>
  <c r="J483" i="3"/>
  <c r="K483" i="3"/>
  <c r="U483" i="3" s="1"/>
  <c r="L483" i="3"/>
  <c r="N483" i="3"/>
  <c r="O483" i="3"/>
  <c r="A484" i="3"/>
  <c r="A484" i="4" s="1"/>
  <c r="B484" i="3"/>
  <c r="C484" i="3"/>
  <c r="P484" i="3" s="1"/>
  <c r="D484" i="3"/>
  <c r="Q484" i="3" s="1"/>
  <c r="B484" i="4" s="1"/>
  <c r="F484" i="3"/>
  <c r="R484" i="3" s="1"/>
  <c r="G484" i="3"/>
  <c r="S484" i="3" s="1"/>
  <c r="C484" i="4" s="1"/>
  <c r="H484" i="3"/>
  <c r="T484" i="3" s="1"/>
  <c r="I484" i="3"/>
  <c r="J484" i="3"/>
  <c r="K484" i="3"/>
  <c r="U484" i="3" s="1"/>
  <c r="L484" i="3"/>
  <c r="N484" i="3"/>
  <c r="O484" i="3"/>
  <c r="A485" i="3"/>
  <c r="A485" i="4" s="1"/>
  <c r="B485" i="3"/>
  <c r="C485" i="3"/>
  <c r="P485" i="3" s="1"/>
  <c r="D485" i="3"/>
  <c r="Q485" i="3" s="1"/>
  <c r="B485" i="4" s="1"/>
  <c r="F485" i="3"/>
  <c r="R485" i="3" s="1"/>
  <c r="G485" i="3"/>
  <c r="S485" i="3" s="1"/>
  <c r="C485" i="4" s="1"/>
  <c r="H485" i="3"/>
  <c r="T485" i="3" s="1"/>
  <c r="I485" i="3"/>
  <c r="J485" i="3"/>
  <c r="K485" i="3"/>
  <c r="U485" i="3" s="1"/>
  <c r="L485" i="3"/>
  <c r="N485" i="3"/>
  <c r="O485" i="3"/>
  <c r="A486" i="3"/>
  <c r="A486" i="4" s="1"/>
  <c r="B486" i="3"/>
  <c r="C486" i="3"/>
  <c r="P486" i="3" s="1"/>
  <c r="D486" i="3"/>
  <c r="Q486" i="3" s="1"/>
  <c r="B486" i="4" s="1"/>
  <c r="F486" i="3"/>
  <c r="R486" i="3" s="1"/>
  <c r="G486" i="3"/>
  <c r="S486" i="3" s="1"/>
  <c r="C486" i="4" s="1"/>
  <c r="H486" i="3"/>
  <c r="T486" i="3" s="1"/>
  <c r="I486" i="3"/>
  <c r="J486" i="3"/>
  <c r="K486" i="3"/>
  <c r="U486" i="3" s="1"/>
  <c r="L486" i="3"/>
  <c r="N486" i="3"/>
  <c r="O486" i="3"/>
  <c r="A487" i="3"/>
  <c r="A487" i="4" s="1"/>
  <c r="B487" i="3"/>
  <c r="C487" i="3"/>
  <c r="P487" i="3" s="1"/>
  <c r="D487" i="3"/>
  <c r="Q487" i="3" s="1"/>
  <c r="B487" i="4" s="1"/>
  <c r="F487" i="3"/>
  <c r="R487" i="3" s="1"/>
  <c r="G487" i="3"/>
  <c r="S487" i="3" s="1"/>
  <c r="C487" i="4" s="1"/>
  <c r="H487" i="3"/>
  <c r="T487" i="3" s="1"/>
  <c r="I487" i="3"/>
  <c r="J487" i="3"/>
  <c r="K487" i="3"/>
  <c r="U487" i="3" s="1"/>
  <c r="L487" i="3"/>
  <c r="N487" i="3"/>
  <c r="O487" i="3"/>
  <c r="A488" i="3"/>
  <c r="A488" i="4" s="1"/>
  <c r="B488" i="3"/>
  <c r="C488" i="3"/>
  <c r="P488" i="3" s="1"/>
  <c r="D488" i="3"/>
  <c r="Q488" i="3" s="1"/>
  <c r="B488" i="4" s="1"/>
  <c r="F488" i="3"/>
  <c r="R488" i="3" s="1"/>
  <c r="G488" i="3"/>
  <c r="S488" i="3" s="1"/>
  <c r="C488" i="4" s="1"/>
  <c r="H488" i="3"/>
  <c r="T488" i="3" s="1"/>
  <c r="I488" i="3"/>
  <c r="J488" i="3"/>
  <c r="K488" i="3"/>
  <c r="U488" i="3" s="1"/>
  <c r="L488" i="3"/>
  <c r="N488" i="3"/>
  <c r="O488" i="3"/>
  <c r="A489" i="3"/>
  <c r="A489" i="4" s="1"/>
  <c r="B489" i="3"/>
  <c r="C489" i="3"/>
  <c r="P489" i="3" s="1"/>
  <c r="D489" i="3"/>
  <c r="Q489" i="3" s="1"/>
  <c r="B489" i="4" s="1"/>
  <c r="F489" i="3"/>
  <c r="R489" i="3" s="1"/>
  <c r="G489" i="3"/>
  <c r="S489" i="3" s="1"/>
  <c r="C489" i="4" s="1"/>
  <c r="H489" i="3"/>
  <c r="T489" i="3" s="1"/>
  <c r="I489" i="3"/>
  <c r="J489" i="3"/>
  <c r="K489" i="3"/>
  <c r="U489" i="3" s="1"/>
  <c r="L489" i="3"/>
  <c r="N489" i="3"/>
  <c r="O489" i="3"/>
  <c r="A490" i="3"/>
  <c r="A490" i="4" s="1"/>
  <c r="B490" i="3"/>
  <c r="C490" i="3"/>
  <c r="P490" i="3" s="1"/>
  <c r="D490" i="3"/>
  <c r="Q490" i="3" s="1"/>
  <c r="B490" i="4" s="1"/>
  <c r="F490" i="3"/>
  <c r="R490" i="3" s="1"/>
  <c r="G490" i="3"/>
  <c r="S490" i="3" s="1"/>
  <c r="C490" i="4" s="1"/>
  <c r="H490" i="3"/>
  <c r="T490" i="3" s="1"/>
  <c r="I490" i="3"/>
  <c r="J490" i="3"/>
  <c r="K490" i="3"/>
  <c r="U490" i="3" s="1"/>
  <c r="L490" i="3"/>
  <c r="N490" i="3"/>
  <c r="O490" i="3"/>
  <c r="A491" i="3"/>
  <c r="A491" i="4" s="1"/>
  <c r="B491" i="3"/>
  <c r="C491" i="3"/>
  <c r="P491" i="3" s="1"/>
  <c r="D491" i="3"/>
  <c r="Q491" i="3" s="1"/>
  <c r="B491" i="4" s="1"/>
  <c r="F491" i="3"/>
  <c r="R491" i="3" s="1"/>
  <c r="G491" i="3"/>
  <c r="S491" i="3" s="1"/>
  <c r="C491" i="4" s="1"/>
  <c r="H491" i="3"/>
  <c r="T491" i="3" s="1"/>
  <c r="I491" i="3"/>
  <c r="J491" i="3"/>
  <c r="K491" i="3"/>
  <c r="U491" i="3" s="1"/>
  <c r="L491" i="3"/>
  <c r="N491" i="3"/>
  <c r="O491" i="3"/>
  <c r="A492" i="3"/>
  <c r="A492" i="4" s="1"/>
  <c r="B492" i="3"/>
  <c r="C492" i="3"/>
  <c r="P492" i="3" s="1"/>
  <c r="D492" i="3"/>
  <c r="Q492" i="3" s="1"/>
  <c r="B492" i="4" s="1"/>
  <c r="F492" i="3"/>
  <c r="R492" i="3" s="1"/>
  <c r="G492" i="3"/>
  <c r="S492" i="3" s="1"/>
  <c r="C492" i="4" s="1"/>
  <c r="H492" i="3"/>
  <c r="T492" i="3" s="1"/>
  <c r="I492" i="3"/>
  <c r="J492" i="3"/>
  <c r="K492" i="3"/>
  <c r="U492" i="3" s="1"/>
  <c r="L492" i="3"/>
  <c r="N492" i="3"/>
  <c r="O492" i="3"/>
  <c r="A493" i="3"/>
  <c r="A493" i="4" s="1"/>
  <c r="B493" i="3"/>
  <c r="C493" i="3"/>
  <c r="P493" i="3" s="1"/>
  <c r="D493" i="3"/>
  <c r="Q493" i="3" s="1"/>
  <c r="B493" i="4" s="1"/>
  <c r="F493" i="3"/>
  <c r="R493" i="3" s="1"/>
  <c r="G493" i="3"/>
  <c r="S493" i="3" s="1"/>
  <c r="C493" i="4" s="1"/>
  <c r="H493" i="3"/>
  <c r="T493" i="3" s="1"/>
  <c r="I493" i="3"/>
  <c r="J493" i="3"/>
  <c r="K493" i="3"/>
  <c r="U493" i="3" s="1"/>
  <c r="L493" i="3"/>
  <c r="N493" i="3"/>
  <c r="O493" i="3"/>
  <c r="A494" i="3"/>
  <c r="A494" i="4" s="1"/>
  <c r="B494" i="3"/>
  <c r="C494" i="3"/>
  <c r="P494" i="3" s="1"/>
  <c r="D494" i="3"/>
  <c r="Q494" i="3" s="1"/>
  <c r="B494" i="4" s="1"/>
  <c r="F494" i="3"/>
  <c r="R494" i="3" s="1"/>
  <c r="G494" i="3"/>
  <c r="S494" i="3" s="1"/>
  <c r="C494" i="4" s="1"/>
  <c r="H494" i="3"/>
  <c r="T494" i="3" s="1"/>
  <c r="I494" i="3"/>
  <c r="J494" i="3"/>
  <c r="K494" i="3"/>
  <c r="U494" i="3" s="1"/>
  <c r="L494" i="3"/>
  <c r="N494" i="3"/>
  <c r="O494" i="3"/>
  <c r="A495" i="3"/>
  <c r="A495" i="4" s="1"/>
  <c r="B495" i="3"/>
  <c r="C495" i="3"/>
  <c r="P495" i="3" s="1"/>
  <c r="D495" i="3"/>
  <c r="Q495" i="3" s="1"/>
  <c r="B495" i="4" s="1"/>
  <c r="F495" i="3"/>
  <c r="R495" i="3" s="1"/>
  <c r="G495" i="3"/>
  <c r="S495" i="3" s="1"/>
  <c r="C495" i="4" s="1"/>
  <c r="H495" i="3"/>
  <c r="T495" i="3" s="1"/>
  <c r="I495" i="3"/>
  <c r="J495" i="3"/>
  <c r="K495" i="3"/>
  <c r="U495" i="3" s="1"/>
  <c r="L495" i="3"/>
  <c r="N495" i="3"/>
  <c r="O495" i="3"/>
  <c r="A496" i="3"/>
  <c r="A496" i="4" s="1"/>
  <c r="B496" i="3"/>
  <c r="C496" i="3"/>
  <c r="P496" i="3" s="1"/>
  <c r="D496" i="3"/>
  <c r="Q496" i="3" s="1"/>
  <c r="B496" i="4" s="1"/>
  <c r="F496" i="3"/>
  <c r="R496" i="3" s="1"/>
  <c r="G496" i="3"/>
  <c r="S496" i="3" s="1"/>
  <c r="C496" i="4" s="1"/>
  <c r="H496" i="3"/>
  <c r="T496" i="3" s="1"/>
  <c r="I496" i="3"/>
  <c r="J496" i="3"/>
  <c r="K496" i="3"/>
  <c r="U496" i="3" s="1"/>
  <c r="L496" i="3"/>
  <c r="N496" i="3"/>
  <c r="O496" i="3"/>
  <c r="A497" i="3"/>
  <c r="A497" i="4" s="1"/>
  <c r="B497" i="3"/>
  <c r="C497" i="3"/>
  <c r="P497" i="3" s="1"/>
  <c r="D497" i="3"/>
  <c r="Q497" i="3" s="1"/>
  <c r="B497" i="4" s="1"/>
  <c r="F497" i="3"/>
  <c r="R497" i="3" s="1"/>
  <c r="G497" i="3"/>
  <c r="S497" i="3" s="1"/>
  <c r="C497" i="4" s="1"/>
  <c r="H497" i="3"/>
  <c r="T497" i="3" s="1"/>
  <c r="I497" i="3"/>
  <c r="J497" i="3"/>
  <c r="K497" i="3"/>
  <c r="U497" i="3" s="1"/>
  <c r="L497" i="3"/>
  <c r="N497" i="3"/>
  <c r="O497" i="3"/>
  <c r="A498" i="3"/>
  <c r="A498" i="4" s="1"/>
  <c r="B498" i="3"/>
  <c r="C498" i="3"/>
  <c r="P498" i="3" s="1"/>
  <c r="D498" i="3"/>
  <c r="Q498" i="3" s="1"/>
  <c r="B498" i="4" s="1"/>
  <c r="F498" i="3"/>
  <c r="R498" i="3" s="1"/>
  <c r="G498" i="3"/>
  <c r="S498" i="3" s="1"/>
  <c r="C498" i="4" s="1"/>
  <c r="H498" i="3"/>
  <c r="T498" i="3" s="1"/>
  <c r="I498" i="3"/>
  <c r="J498" i="3"/>
  <c r="K498" i="3"/>
  <c r="U498" i="3" s="1"/>
  <c r="L498" i="3"/>
  <c r="N498" i="3"/>
  <c r="O498" i="3"/>
  <c r="A499" i="3"/>
  <c r="A499" i="4" s="1"/>
  <c r="B499" i="3"/>
  <c r="C499" i="3"/>
  <c r="P499" i="3" s="1"/>
  <c r="D499" i="3"/>
  <c r="Q499" i="3" s="1"/>
  <c r="B499" i="4" s="1"/>
  <c r="F499" i="3"/>
  <c r="R499" i="3" s="1"/>
  <c r="G499" i="3"/>
  <c r="S499" i="3" s="1"/>
  <c r="C499" i="4" s="1"/>
  <c r="H499" i="3"/>
  <c r="T499" i="3" s="1"/>
  <c r="I499" i="3"/>
  <c r="J499" i="3"/>
  <c r="K499" i="3"/>
  <c r="U499" i="3" s="1"/>
  <c r="L499" i="3"/>
  <c r="N499" i="3"/>
  <c r="O499" i="3"/>
  <c r="A500" i="3"/>
  <c r="A500" i="4" s="1"/>
  <c r="B500" i="3"/>
  <c r="C500" i="3"/>
  <c r="P500" i="3" s="1"/>
  <c r="D500" i="3"/>
  <c r="Q500" i="3" s="1"/>
  <c r="B500" i="4" s="1"/>
  <c r="F500" i="3"/>
  <c r="R500" i="3" s="1"/>
  <c r="G500" i="3"/>
  <c r="S500" i="3" s="1"/>
  <c r="C500" i="4" s="1"/>
  <c r="H500" i="3"/>
  <c r="T500" i="3" s="1"/>
  <c r="I500" i="3"/>
  <c r="J500" i="3"/>
  <c r="K500" i="3"/>
  <c r="U500" i="3" s="1"/>
  <c r="L500" i="3"/>
  <c r="N500" i="3"/>
  <c r="O500" i="3"/>
  <c r="A501" i="3"/>
  <c r="A501" i="4" s="1"/>
  <c r="B501" i="3"/>
  <c r="C501" i="3"/>
  <c r="P501" i="3" s="1"/>
  <c r="D501" i="3"/>
  <c r="Q501" i="3" s="1"/>
  <c r="B501" i="4" s="1"/>
  <c r="F501" i="3"/>
  <c r="R501" i="3" s="1"/>
  <c r="G501" i="3"/>
  <c r="S501" i="3" s="1"/>
  <c r="C501" i="4" s="1"/>
  <c r="H501" i="3"/>
  <c r="T501" i="3" s="1"/>
  <c r="I501" i="3"/>
  <c r="J501" i="3"/>
  <c r="K501" i="3"/>
  <c r="U501" i="3" s="1"/>
  <c r="L501" i="3"/>
  <c r="N501" i="3"/>
  <c r="O501" i="3"/>
  <c r="A502" i="3"/>
  <c r="A502" i="4" s="1"/>
  <c r="B502" i="3"/>
  <c r="C502" i="3"/>
  <c r="P502" i="3" s="1"/>
  <c r="D502" i="3"/>
  <c r="Q502" i="3" s="1"/>
  <c r="B502" i="4" s="1"/>
  <c r="F502" i="3"/>
  <c r="R502" i="3" s="1"/>
  <c r="G502" i="3"/>
  <c r="S502" i="3" s="1"/>
  <c r="C502" i="4" s="1"/>
  <c r="H502" i="3"/>
  <c r="T502" i="3" s="1"/>
  <c r="I502" i="3"/>
  <c r="J502" i="3"/>
  <c r="K502" i="3"/>
  <c r="U502" i="3" s="1"/>
  <c r="L502" i="3"/>
  <c r="N502" i="3"/>
  <c r="O502" i="3"/>
  <c r="A503" i="3"/>
  <c r="A503" i="4" s="1"/>
  <c r="B503" i="3"/>
  <c r="C503" i="3"/>
  <c r="P503" i="3" s="1"/>
  <c r="D503" i="3"/>
  <c r="Q503" i="3" s="1"/>
  <c r="B503" i="4" s="1"/>
  <c r="F503" i="3"/>
  <c r="R503" i="3" s="1"/>
  <c r="G503" i="3"/>
  <c r="S503" i="3" s="1"/>
  <c r="C503" i="4" s="1"/>
  <c r="H503" i="3"/>
  <c r="T503" i="3" s="1"/>
  <c r="I503" i="3"/>
  <c r="J503" i="3"/>
  <c r="K503" i="3"/>
  <c r="U503" i="3" s="1"/>
  <c r="L503" i="3"/>
  <c r="N503" i="3"/>
  <c r="O503" i="3"/>
  <c r="A504" i="3"/>
  <c r="A504" i="4" s="1"/>
  <c r="B504" i="3"/>
  <c r="C504" i="3"/>
  <c r="P504" i="3" s="1"/>
  <c r="D504" i="3"/>
  <c r="Q504" i="3" s="1"/>
  <c r="B504" i="4" s="1"/>
  <c r="F504" i="3"/>
  <c r="R504" i="3" s="1"/>
  <c r="G504" i="3"/>
  <c r="S504" i="3" s="1"/>
  <c r="C504" i="4" s="1"/>
  <c r="H504" i="3"/>
  <c r="T504" i="3" s="1"/>
  <c r="I504" i="3"/>
  <c r="J504" i="3"/>
  <c r="K504" i="3"/>
  <c r="U504" i="3" s="1"/>
  <c r="L504" i="3"/>
  <c r="N504" i="3"/>
  <c r="O504" i="3"/>
  <c r="A505" i="3"/>
  <c r="A505" i="4" s="1"/>
  <c r="B505" i="3"/>
  <c r="C505" i="3"/>
  <c r="P505" i="3" s="1"/>
  <c r="D505" i="3"/>
  <c r="Q505" i="3" s="1"/>
  <c r="B505" i="4" s="1"/>
  <c r="F505" i="3"/>
  <c r="R505" i="3" s="1"/>
  <c r="G505" i="3"/>
  <c r="S505" i="3" s="1"/>
  <c r="C505" i="4" s="1"/>
  <c r="H505" i="3"/>
  <c r="T505" i="3" s="1"/>
  <c r="I505" i="3"/>
  <c r="J505" i="3"/>
  <c r="K505" i="3"/>
  <c r="U505" i="3" s="1"/>
  <c r="L505" i="3"/>
  <c r="N505" i="3"/>
  <c r="O505" i="3"/>
  <c r="A506" i="3"/>
  <c r="A506" i="4" s="1"/>
  <c r="B506" i="3"/>
  <c r="C506" i="3"/>
  <c r="P506" i="3" s="1"/>
  <c r="D506" i="3"/>
  <c r="Q506" i="3" s="1"/>
  <c r="B506" i="4" s="1"/>
  <c r="F506" i="3"/>
  <c r="R506" i="3" s="1"/>
  <c r="G506" i="3"/>
  <c r="S506" i="3" s="1"/>
  <c r="C506" i="4" s="1"/>
  <c r="H506" i="3"/>
  <c r="T506" i="3" s="1"/>
  <c r="I506" i="3"/>
  <c r="J506" i="3"/>
  <c r="K506" i="3"/>
  <c r="U506" i="3" s="1"/>
  <c r="L506" i="3"/>
  <c r="N506" i="3"/>
  <c r="O506" i="3"/>
  <c r="A507" i="3"/>
  <c r="A507" i="4" s="1"/>
  <c r="B507" i="3"/>
  <c r="C507" i="3"/>
  <c r="P507" i="3" s="1"/>
  <c r="D507" i="3"/>
  <c r="Q507" i="3" s="1"/>
  <c r="B507" i="4" s="1"/>
  <c r="F507" i="3"/>
  <c r="R507" i="3" s="1"/>
  <c r="G507" i="3"/>
  <c r="S507" i="3" s="1"/>
  <c r="C507" i="4" s="1"/>
  <c r="H507" i="3"/>
  <c r="T507" i="3" s="1"/>
  <c r="I507" i="3"/>
  <c r="J507" i="3"/>
  <c r="K507" i="3"/>
  <c r="U507" i="3" s="1"/>
  <c r="L507" i="3"/>
  <c r="N507" i="3"/>
  <c r="O507" i="3"/>
  <c r="A508" i="3"/>
  <c r="A508" i="4" s="1"/>
  <c r="B508" i="3"/>
  <c r="C508" i="3"/>
  <c r="P508" i="3" s="1"/>
  <c r="D508" i="3"/>
  <c r="Q508" i="3" s="1"/>
  <c r="B508" i="4" s="1"/>
  <c r="F508" i="3"/>
  <c r="R508" i="3" s="1"/>
  <c r="G508" i="3"/>
  <c r="S508" i="3" s="1"/>
  <c r="C508" i="4" s="1"/>
  <c r="H508" i="3"/>
  <c r="T508" i="3" s="1"/>
  <c r="I508" i="3"/>
  <c r="J508" i="3"/>
  <c r="K508" i="3"/>
  <c r="U508" i="3" s="1"/>
  <c r="L508" i="3"/>
  <c r="N508" i="3"/>
  <c r="O508" i="3"/>
  <c r="A509" i="3"/>
  <c r="A509" i="4" s="1"/>
  <c r="B509" i="3"/>
  <c r="C509" i="3"/>
  <c r="P509" i="3" s="1"/>
  <c r="D509" i="3"/>
  <c r="Q509" i="3" s="1"/>
  <c r="B509" i="4" s="1"/>
  <c r="F509" i="3"/>
  <c r="R509" i="3" s="1"/>
  <c r="G509" i="3"/>
  <c r="S509" i="3" s="1"/>
  <c r="C509" i="4" s="1"/>
  <c r="H509" i="3"/>
  <c r="T509" i="3" s="1"/>
  <c r="I509" i="3"/>
  <c r="J509" i="3"/>
  <c r="K509" i="3"/>
  <c r="U509" i="3" s="1"/>
  <c r="L509" i="3"/>
  <c r="N509" i="3"/>
  <c r="O509" i="3"/>
  <c r="A510" i="3"/>
  <c r="A510" i="4" s="1"/>
  <c r="B510" i="3"/>
  <c r="C510" i="3"/>
  <c r="P510" i="3" s="1"/>
  <c r="D510" i="3"/>
  <c r="Q510" i="3" s="1"/>
  <c r="B510" i="4" s="1"/>
  <c r="F510" i="3"/>
  <c r="R510" i="3" s="1"/>
  <c r="G510" i="3"/>
  <c r="S510" i="3" s="1"/>
  <c r="C510" i="4" s="1"/>
  <c r="H510" i="3"/>
  <c r="T510" i="3" s="1"/>
  <c r="I510" i="3"/>
  <c r="J510" i="3"/>
  <c r="K510" i="3"/>
  <c r="U510" i="3" s="1"/>
  <c r="L510" i="3"/>
  <c r="N510" i="3"/>
  <c r="O510" i="3"/>
  <c r="A511" i="3"/>
  <c r="A511" i="4" s="1"/>
  <c r="B511" i="3"/>
  <c r="C511" i="3"/>
  <c r="P511" i="3" s="1"/>
  <c r="D511" i="3"/>
  <c r="Q511" i="3" s="1"/>
  <c r="B511" i="4" s="1"/>
  <c r="F511" i="3"/>
  <c r="R511" i="3" s="1"/>
  <c r="G511" i="3"/>
  <c r="S511" i="3" s="1"/>
  <c r="C511" i="4" s="1"/>
  <c r="H511" i="3"/>
  <c r="T511" i="3" s="1"/>
  <c r="I511" i="3"/>
  <c r="J511" i="3"/>
  <c r="K511" i="3"/>
  <c r="U511" i="3" s="1"/>
  <c r="L511" i="3"/>
  <c r="N511" i="3"/>
  <c r="O511" i="3"/>
  <c r="A512" i="3"/>
  <c r="A512" i="4" s="1"/>
  <c r="B512" i="3"/>
  <c r="C512" i="3"/>
  <c r="P512" i="3" s="1"/>
  <c r="D512" i="3"/>
  <c r="Q512" i="3" s="1"/>
  <c r="B512" i="4" s="1"/>
  <c r="F512" i="3"/>
  <c r="R512" i="3" s="1"/>
  <c r="G512" i="3"/>
  <c r="S512" i="3" s="1"/>
  <c r="C512" i="4" s="1"/>
  <c r="H512" i="3"/>
  <c r="T512" i="3" s="1"/>
  <c r="I512" i="3"/>
  <c r="J512" i="3"/>
  <c r="K512" i="3"/>
  <c r="U512" i="3" s="1"/>
  <c r="L512" i="3"/>
  <c r="N512" i="3"/>
  <c r="O512" i="3"/>
  <c r="A513" i="3"/>
  <c r="A513" i="4" s="1"/>
  <c r="B513" i="3"/>
  <c r="C513" i="3"/>
  <c r="P513" i="3" s="1"/>
  <c r="D513" i="3"/>
  <c r="Q513" i="3" s="1"/>
  <c r="B513" i="4" s="1"/>
  <c r="F513" i="3"/>
  <c r="R513" i="3" s="1"/>
  <c r="G513" i="3"/>
  <c r="S513" i="3" s="1"/>
  <c r="C513" i="4" s="1"/>
  <c r="H513" i="3"/>
  <c r="T513" i="3" s="1"/>
  <c r="I513" i="3"/>
  <c r="J513" i="3"/>
  <c r="K513" i="3"/>
  <c r="U513" i="3" s="1"/>
  <c r="L513" i="3"/>
  <c r="N513" i="3"/>
  <c r="O513" i="3"/>
  <c r="A514" i="3"/>
  <c r="A514" i="4" s="1"/>
  <c r="B514" i="3"/>
  <c r="C514" i="3"/>
  <c r="P514" i="3" s="1"/>
  <c r="D514" i="3"/>
  <c r="Q514" i="3" s="1"/>
  <c r="B514" i="4" s="1"/>
  <c r="F514" i="3"/>
  <c r="R514" i="3" s="1"/>
  <c r="G514" i="3"/>
  <c r="S514" i="3" s="1"/>
  <c r="C514" i="4" s="1"/>
  <c r="H514" i="3"/>
  <c r="T514" i="3" s="1"/>
  <c r="I514" i="3"/>
  <c r="J514" i="3"/>
  <c r="K514" i="3"/>
  <c r="U514" i="3" s="1"/>
  <c r="L514" i="3"/>
  <c r="N514" i="3"/>
  <c r="O514" i="3"/>
  <c r="A515" i="3"/>
  <c r="A515" i="4" s="1"/>
  <c r="B515" i="3"/>
  <c r="C515" i="3"/>
  <c r="P515" i="3" s="1"/>
  <c r="D515" i="3"/>
  <c r="Q515" i="3" s="1"/>
  <c r="B515" i="4" s="1"/>
  <c r="F515" i="3"/>
  <c r="R515" i="3" s="1"/>
  <c r="G515" i="3"/>
  <c r="S515" i="3" s="1"/>
  <c r="C515" i="4" s="1"/>
  <c r="H515" i="3"/>
  <c r="T515" i="3" s="1"/>
  <c r="I515" i="3"/>
  <c r="J515" i="3"/>
  <c r="K515" i="3"/>
  <c r="U515" i="3" s="1"/>
  <c r="L515" i="3"/>
  <c r="N515" i="3"/>
  <c r="O515" i="3"/>
  <c r="A516" i="3"/>
  <c r="A516" i="4" s="1"/>
  <c r="B516" i="3"/>
  <c r="C516" i="3"/>
  <c r="P516" i="3" s="1"/>
  <c r="D516" i="3"/>
  <c r="Q516" i="3" s="1"/>
  <c r="B516" i="4" s="1"/>
  <c r="F516" i="3"/>
  <c r="R516" i="3" s="1"/>
  <c r="G516" i="3"/>
  <c r="S516" i="3" s="1"/>
  <c r="C516" i="4" s="1"/>
  <c r="H516" i="3"/>
  <c r="T516" i="3" s="1"/>
  <c r="I516" i="3"/>
  <c r="J516" i="3"/>
  <c r="K516" i="3"/>
  <c r="U516" i="3" s="1"/>
  <c r="L516" i="3"/>
  <c r="N516" i="3"/>
  <c r="O516" i="3"/>
  <c r="A517" i="3"/>
  <c r="A517" i="4" s="1"/>
  <c r="B517" i="3"/>
  <c r="C517" i="3"/>
  <c r="P517" i="3" s="1"/>
  <c r="D517" i="3"/>
  <c r="Q517" i="3" s="1"/>
  <c r="B517" i="4" s="1"/>
  <c r="F517" i="3"/>
  <c r="R517" i="3" s="1"/>
  <c r="G517" i="3"/>
  <c r="S517" i="3" s="1"/>
  <c r="C517" i="4" s="1"/>
  <c r="H517" i="3"/>
  <c r="T517" i="3" s="1"/>
  <c r="I517" i="3"/>
  <c r="J517" i="3"/>
  <c r="K517" i="3"/>
  <c r="U517" i="3" s="1"/>
  <c r="L517" i="3"/>
  <c r="N517" i="3"/>
  <c r="O517" i="3"/>
  <c r="A518" i="3"/>
  <c r="A518" i="4" s="1"/>
  <c r="B518" i="3"/>
  <c r="C518" i="3"/>
  <c r="P518" i="3" s="1"/>
  <c r="D518" i="3"/>
  <c r="Q518" i="3" s="1"/>
  <c r="B518" i="4" s="1"/>
  <c r="F518" i="3"/>
  <c r="R518" i="3" s="1"/>
  <c r="G518" i="3"/>
  <c r="S518" i="3" s="1"/>
  <c r="C518" i="4" s="1"/>
  <c r="H518" i="3"/>
  <c r="T518" i="3" s="1"/>
  <c r="I518" i="3"/>
  <c r="J518" i="3"/>
  <c r="K518" i="3"/>
  <c r="U518" i="3" s="1"/>
  <c r="L518" i="3"/>
  <c r="N518" i="3"/>
  <c r="O518" i="3"/>
  <c r="A519" i="3"/>
  <c r="A519" i="4" s="1"/>
  <c r="B519" i="3"/>
  <c r="C519" i="3"/>
  <c r="P519" i="3" s="1"/>
  <c r="D519" i="3"/>
  <c r="Q519" i="3" s="1"/>
  <c r="B519" i="4" s="1"/>
  <c r="F519" i="3"/>
  <c r="R519" i="3" s="1"/>
  <c r="G519" i="3"/>
  <c r="S519" i="3" s="1"/>
  <c r="C519" i="4" s="1"/>
  <c r="H519" i="3"/>
  <c r="T519" i="3" s="1"/>
  <c r="I519" i="3"/>
  <c r="J519" i="3"/>
  <c r="K519" i="3"/>
  <c r="U519" i="3" s="1"/>
  <c r="L519" i="3"/>
  <c r="N519" i="3"/>
  <c r="O519" i="3"/>
  <c r="A520" i="3"/>
  <c r="A520" i="4" s="1"/>
  <c r="B520" i="3"/>
  <c r="C520" i="3"/>
  <c r="P520" i="3" s="1"/>
  <c r="D520" i="3"/>
  <c r="Q520" i="3" s="1"/>
  <c r="B520" i="4" s="1"/>
  <c r="F520" i="3"/>
  <c r="R520" i="3" s="1"/>
  <c r="G520" i="3"/>
  <c r="S520" i="3" s="1"/>
  <c r="C520" i="4" s="1"/>
  <c r="H520" i="3"/>
  <c r="T520" i="3" s="1"/>
  <c r="I520" i="3"/>
  <c r="J520" i="3"/>
  <c r="K520" i="3"/>
  <c r="U520" i="3" s="1"/>
  <c r="L520" i="3"/>
  <c r="N520" i="3"/>
  <c r="O520" i="3"/>
  <c r="A521" i="3"/>
  <c r="A521" i="4" s="1"/>
  <c r="B521" i="3"/>
  <c r="C521" i="3"/>
  <c r="P521" i="3" s="1"/>
  <c r="D521" i="3"/>
  <c r="Q521" i="3" s="1"/>
  <c r="B521" i="4" s="1"/>
  <c r="F521" i="3"/>
  <c r="R521" i="3" s="1"/>
  <c r="G521" i="3"/>
  <c r="S521" i="3" s="1"/>
  <c r="C521" i="4" s="1"/>
  <c r="H521" i="3"/>
  <c r="T521" i="3" s="1"/>
  <c r="I521" i="3"/>
  <c r="J521" i="3"/>
  <c r="K521" i="3"/>
  <c r="U521" i="3" s="1"/>
  <c r="L521" i="3"/>
  <c r="N521" i="3"/>
  <c r="O521" i="3"/>
  <c r="A522" i="3"/>
  <c r="A522" i="4" s="1"/>
  <c r="B522" i="3"/>
  <c r="C522" i="3"/>
  <c r="P522" i="3" s="1"/>
  <c r="D522" i="3"/>
  <c r="Q522" i="3" s="1"/>
  <c r="B522" i="4" s="1"/>
  <c r="F522" i="3"/>
  <c r="R522" i="3" s="1"/>
  <c r="G522" i="3"/>
  <c r="S522" i="3" s="1"/>
  <c r="C522" i="4" s="1"/>
  <c r="H522" i="3"/>
  <c r="T522" i="3" s="1"/>
  <c r="I522" i="3"/>
  <c r="J522" i="3"/>
  <c r="K522" i="3"/>
  <c r="U522" i="3" s="1"/>
  <c r="L522" i="3"/>
  <c r="N522" i="3"/>
  <c r="O522" i="3"/>
  <c r="A523" i="3"/>
  <c r="A523" i="4" s="1"/>
  <c r="B523" i="3"/>
  <c r="C523" i="3"/>
  <c r="P523" i="3" s="1"/>
  <c r="D523" i="3"/>
  <c r="Q523" i="3" s="1"/>
  <c r="B523" i="4" s="1"/>
  <c r="F523" i="3"/>
  <c r="R523" i="3" s="1"/>
  <c r="G523" i="3"/>
  <c r="S523" i="3" s="1"/>
  <c r="C523" i="4" s="1"/>
  <c r="H523" i="3"/>
  <c r="T523" i="3" s="1"/>
  <c r="I523" i="3"/>
  <c r="J523" i="3"/>
  <c r="K523" i="3"/>
  <c r="U523" i="3" s="1"/>
  <c r="L523" i="3"/>
  <c r="N523" i="3"/>
  <c r="O523" i="3"/>
  <c r="A524" i="3"/>
  <c r="A524" i="4" s="1"/>
  <c r="B524" i="3"/>
  <c r="C524" i="3"/>
  <c r="P524" i="3" s="1"/>
  <c r="D524" i="3"/>
  <c r="Q524" i="3" s="1"/>
  <c r="B524" i="4" s="1"/>
  <c r="F524" i="3"/>
  <c r="R524" i="3" s="1"/>
  <c r="G524" i="3"/>
  <c r="S524" i="3" s="1"/>
  <c r="C524" i="4" s="1"/>
  <c r="H524" i="3"/>
  <c r="T524" i="3" s="1"/>
  <c r="I524" i="3"/>
  <c r="J524" i="3"/>
  <c r="K524" i="3"/>
  <c r="U524" i="3" s="1"/>
  <c r="L524" i="3"/>
  <c r="N524" i="3"/>
  <c r="O524" i="3"/>
  <c r="A525" i="3"/>
  <c r="A525" i="4" s="1"/>
  <c r="B525" i="3"/>
  <c r="C525" i="3"/>
  <c r="P525" i="3" s="1"/>
  <c r="D525" i="3"/>
  <c r="Q525" i="3" s="1"/>
  <c r="B525" i="4" s="1"/>
  <c r="F525" i="3"/>
  <c r="R525" i="3" s="1"/>
  <c r="G525" i="3"/>
  <c r="S525" i="3" s="1"/>
  <c r="C525" i="4" s="1"/>
  <c r="H525" i="3"/>
  <c r="T525" i="3" s="1"/>
  <c r="I525" i="3"/>
  <c r="J525" i="3"/>
  <c r="K525" i="3"/>
  <c r="U525" i="3" s="1"/>
  <c r="L525" i="3"/>
  <c r="N525" i="3"/>
  <c r="O525" i="3"/>
  <c r="A526" i="3"/>
  <c r="A526" i="4" s="1"/>
  <c r="B526" i="3"/>
  <c r="C526" i="3"/>
  <c r="P526" i="3" s="1"/>
  <c r="D526" i="3"/>
  <c r="Q526" i="3" s="1"/>
  <c r="B526" i="4" s="1"/>
  <c r="F526" i="3"/>
  <c r="R526" i="3" s="1"/>
  <c r="G526" i="3"/>
  <c r="S526" i="3" s="1"/>
  <c r="C526" i="4" s="1"/>
  <c r="H526" i="3"/>
  <c r="T526" i="3" s="1"/>
  <c r="I526" i="3"/>
  <c r="J526" i="3"/>
  <c r="K526" i="3"/>
  <c r="U526" i="3" s="1"/>
  <c r="L526" i="3"/>
  <c r="N526" i="3"/>
  <c r="O526" i="3"/>
  <c r="A527" i="3"/>
  <c r="A527" i="4" s="1"/>
  <c r="B527" i="3"/>
  <c r="C527" i="3"/>
  <c r="P527" i="3" s="1"/>
  <c r="D527" i="3"/>
  <c r="Q527" i="3" s="1"/>
  <c r="B527" i="4" s="1"/>
  <c r="F527" i="3"/>
  <c r="R527" i="3" s="1"/>
  <c r="G527" i="3"/>
  <c r="S527" i="3" s="1"/>
  <c r="C527" i="4" s="1"/>
  <c r="H527" i="3"/>
  <c r="T527" i="3" s="1"/>
  <c r="I527" i="3"/>
  <c r="J527" i="3"/>
  <c r="K527" i="3"/>
  <c r="U527" i="3" s="1"/>
  <c r="L527" i="3"/>
  <c r="N527" i="3"/>
  <c r="O527" i="3"/>
  <c r="A528" i="3"/>
  <c r="A528" i="4" s="1"/>
  <c r="B528" i="3"/>
  <c r="C528" i="3"/>
  <c r="P528" i="3" s="1"/>
  <c r="D528" i="3"/>
  <c r="Q528" i="3" s="1"/>
  <c r="B528" i="4" s="1"/>
  <c r="F528" i="3"/>
  <c r="R528" i="3" s="1"/>
  <c r="G528" i="3"/>
  <c r="S528" i="3" s="1"/>
  <c r="C528" i="4" s="1"/>
  <c r="H528" i="3"/>
  <c r="T528" i="3" s="1"/>
  <c r="I528" i="3"/>
  <c r="J528" i="3"/>
  <c r="K528" i="3"/>
  <c r="U528" i="3" s="1"/>
  <c r="L528" i="3"/>
  <c r="N528" i="3"/>
  <c r="O528" i="3"/>
  <c r="A529" i="3"/>
  <c r="A529" i="4" s="1"/>
  <c r="B529" i="3"/>
  <c r="C529" i="3"/>
  <c r="P529" i="3" s="1"/>
  <c r="D529" i="3"/>
  <c r="Q529" i="3" s="1"/>
  <c r="B529" i="4" s="1"/>
  <c r="F529" i="3"/>
  <c r="R529" i="3" s="1"/>
  <c r="G529" i="3"/>
  <c r="S529" i="3" s="1"/>
  <c r="C529" i="4" s="1"/>
  <c r="H529" i="3"/>
  <c r="T529" i="3" s="1"/>
  <c r="I529" i="3"/>
  <c r="J529" i="3"/>
  <c r="K529" i="3"/>
  <c r="U529" i="3" s="1"/>
  <c r="L529" i="3"/>
  <c r="N529" i="3"/>
  <c r="O529" i="3"/>
  <c r="A530" i="3"/>
  <c r="A530" i="4" s="1"/>
  <c r="B530" i="3"/>
  <c r="C530" i="3"/>
  <c r="P530" i="3" s="1"/>
  <c r="D530" i="3"/>
  <c r="Q530" i="3" s="1"/>
  <c r="B530" i="4" s="1"/>
  <c r="F530" i="3"/>
  <c r="R530" i="3" s="1"/>
  <c r="G530" i="3"/>
  <c r="S530" i="3" s="1"/>
  <c r="C530" i="4" s="1"/>
  <c r="H530" i="3"/>
  <c r="T530" i="3" s="1"/>
  <c r="I530" i="3"/>
  <c r="J530" i="3"/>
  <c r="K530" i="3"/>
  <c r="U530" i="3" s="1"/>
  <c r="L530" i="3"/>
  <c r="N530" i="3"/>
  <c r="O530" i="3"/>
  <c r="A531" i="3"/>
  <c r="A531" i="4" s="1"/>
  <c r="B531" i="3"/>
  <c r="C531" i="3"/>
  <c r="P531" i="3" s="1"/>
  <c r="D531" i="3"/>
  <c r="Q531" i="3" s="1"/>
  <c r="B531" i="4" s="1"/>
  <c r="F531" i="3"/>
  <c r="R531" i="3" s="1"/>
  <c r="G531" i="3"/>
  <c r="S531" i="3" s="1"/>
  <c r="C531" i="4" s="1"/>
  <c r="H531" i="3"/>
  <c r="T531" i="3" s="1"/>
  <c r="I531" i="3"/>
  <c r="J531" i="3"/>
  <c r="K531" i="3"/>
  <c r="U531" i="3" s="1"/>
  <c r="L531" i="3"/>
  <c r="N531" i="3"/>
  <c r="O531" i="3"/>
  <c r="A532" i="3"/>
  <c r="A532" i="4" s="1"/>
  <c r="B532" i="3"/>
  <c r="C532" i="3"/>
  <c r="P532" i="3" s="1"/>
  <c r="D532" i="3"/>
  <c r="Q532" i="3" s="1"/>
  <c r="B532" i="4" s="1"/>
  <c r="F532" i="3"/>
  <c r="R532" i="3" s="1"/>
  <c r="G532" i="3"/>
  <c r="S532" i="3" s="1"/>
  <c r="C532" i="4" s="1"/>
  <c r="H532" i="3"/>
  <c r="T532" i="3" s="1"/>
  <c r="I532" i="3"/>
  <c r="J532" i="3"/>
  <c r="K532" i="3"/>
  <c r="U532" i="3" s="1"/>
  <c r="L532" i="3"/>
  <c r="N532" i="3"/>
  <c r="O532" i="3"/>
  <c r="A533" i="3"/>
  <c r="A533" i="4" s="1"/>
  <c r="B533" i="3"/>
  <c r="C533" i="3"/>
  <c r="P533" i="3" s="1"/>
  <c r="D533" i="3"/>
  <c r="Q533" i="3" s="1"/>
  <c r="B533" i="4" s="1"/>
  <c r="F533" i="3"/>
  <c r="R533" i="3" s="1"/>
  <c r="G533" i="3"/>
  <c r="S533" i="3" s="1"/>
  <c r="C533" i="4" s="1"/>
  <c r="H533" i="3"/>
  <c r="T533" i="3" s="1"/>
  <c r="I533" i="3"/>
  <c r="J533" i="3"/>
  <c r="K533" i="3"/>
  <c r="U533" i="3" s="1"/>
  <c r="L533" i="3"/>
  <c r="N533" i="3"/>
  <c r="O533" i="3"/>
  <c r="A534" i="3"/>
  <c r="A534" i="4" s="1"/>
  <c r="B534" i="3"/>
  <c r="C534" i="3"/>
  <c r="P534" i="3" s="1"/>
  <c r="D534" i="3"/>
  <c r="Q534" i="3" s="1"/>
  <c r="B534" i="4" s="1"/>
  <c r="F534" i="3"/>
  <c r="G534" i="3"/>
  <c r="S534" i="3" s="1"/>
  <c r="C534" i="4" s="1"/>
  <c r="H534" i="3"/>
  <c r="T534" i="3" s="1"/>
  <c r="I534" i="3"/>
  <c r="J534" i="3"/>
  <c r="K534" i="3"/>
  <c r="U534" i="3" s="1"/>
  <c r="L534" i="3"/>
  <c r="N534" i="3"/>
  <c r="O534" i="3"/>
  <c r="A535" i="3"/>
  <c r="A535" i="4" s="1"/>
  <c r="B535" i="3"/>
  <c r="C535" i="3"/>
  <c r="P535" i="3" s="1"/>
  <c r="D535" i="3"/>
  <c r="Q535" i="3" s="1"/>
  <c r="B535" i="4" s="1"/>
  <c r="F535" i="3"/>
  <c r="G535" i="3"/>
  <c r="S535" i="3" s="1"/>
  <c r="C535" i="4" s="1"/>
  <c r="H535" i="3"/>
  <c r="T535" i="3" s="1"/>
  <c r="I535" i="3"/>
  <c r="J535" i="3"/>
  <c r="K535" i="3"/>
  <c r="U535" i="3" s="1"/>
  <c r="L535" i="3"/>
  <c r="N535" i="3"/>
  <c r="O535" i="3"/>
  <c r="A536" i="3"/>
  <c r="A536" i="4" s="1"/>
  <c r="B536" i="3"/>
  <c r="C536" i="3"/>
  <c r="P536" i="3" s="1"/>
  <c r="D536" i="3"/>
  <c r="Q536" i="3" s="1"/>
  <c r="B536" i="4" s="1"/>
  <c r="F536" i="3"/>
  <c r="G536" i="3"/>
  <c r="S536" i="3" s="1"/>
  <c r="C536" i="4" s="1"/>
  <c r="H536" i="3"/>
  <c r="T536" i="3" s="1"/>
  <c r="I536" i="3"/>
  <c r="J536" i="3"/>
  <c r="K536" i="3"/>
  <c r="U536" i="3" s="1"/>
  <c r="L536" i="3"/>
  <c r="N536" i="3"/>
  <c r="O536" i="3"/>
  <c r="A537" i="3"/>
  <c r="A537" i="4" s="1"/>
  <c r="B537" i="3"/>
  <c r="C537" i="3"/>
  <c r="P537" i="3" s="1"/>
  <c r="D537" i="3"/>
  <c r="Q537" i="3" s="1"/>
  <c r="B537" i="4" s="1"/>
  <c r="F537" i="3"/>
  <c r="G537" i="3"/>
  <c r="S537" i="3" s="1"/>
  <c r="C537" i="4" s="1"/>
  <c r="H537" i="3"/>
  <c r="T537" i="3" s="1"/>
  <c r="I537" i="3"/>
  <c r="J537" i="3"/>
  <c r="K537" i="3"/>
  <c r="U537" i="3" s="1"/>
  <c r="L537" i="3"/>
  <c r="N537" i="3"/>
  <c r="O537" i="3"/>
  <c r="A538" i="3"/>
  <c r="A538" i="4" s="1"/>
  <c r="B538" i="3"/>
  <c r="C538" i="3"/>
  <c r="P538" i="3" s="1"/>
  <c r="D538" i="3"/>
  <c r="Q538" i="3" s="1"/>
  <c r="B538" i="4" s="1"/>
  <c r="F538" i="3"/>
  <c r="G538" i="3"/>
  <c r="S538" i="3" s="1"/>
  <c r="C538" i="4" s="1"/>
  <c r="H538" i="3"/>
  <c r="T538" i="3" s="1"/>
  <c r="I538" i="3"/>
  <c r="J538" i="3"/>
  <c r="K538" i="3"/>
  <c r="U538" i="3" s="1"/>
  <c r="L538" i="3"/>
  <c r="N538" i="3"/>
  <c r="O538" i="3"/>
  <c r="A539" i="3"/>
  <c r="A539" i="4" s="1"/>
  <c r="B539" i="3"/>
  <c r="C539" i="3"/>
  <c r="P539" i="3" s="1"/>
  <c r="D539" i="3"/>
  <c r="Q539" i="3" s="1"/>
  <c r="B539" i="4" s="1"/>
  <c r="F539" i="3"/>
  <c r="G539" i="3"/>
  <c r="S539" i="3" s="1"/>
  <c r="C539" i="4" s="1"/>
  <c r="H539" i="3"/>
  <c r="T539" i="3" s="1"/>
  <c r="I539" i="3"/>
  <c r="J539" i="3"/>
  <c r="K539" i="3"/>
  <c r="U539" i="3" s="1"/>
  <c r="L539" i="3"/>
  <c r="N539" i="3"/>
  <c r="O539" i="3"/>
  <c r="A540" i="3"/>
  <c r="A540" i="4" s="1"/>
  <c r="B540" i="3"/>
  <c r="C540" i="3"/>
  <c r="P540" i="3" s="1"/>
  <c r="D540" i="3"/>
  <c r="Q540" i="3" s="1"/>
  <c r="B540" i="4" s="1"/>
  <c r="F540" i="3"/>
  <c r="G540" i="3"/>
  <c r="S540" i="3" s="1"/>
  <c r="C540" i="4" s="1"/>
  <c r="H540" i="3"/>
  <c r="T540" i="3" s="1"/>
  <c r="I540" i="3"/>
  <c r="J540" i="3"/>
  <c r="K540" i="3"/>
  <c r="U540" i="3" s="1"/>
  <c r="L540" i="3"/>
  <c r="N540" i="3"/>
  <c r="O540" i="3"/>
  <c r="A541" i="3"/>
  <c r="A541" i="4" s="1"/>
  <c r="B541" i="3"/>
  <c r="C541" i="3"/>
  <c r="P541" i="3" s="1"/>
  <c r="D541" i="3"/>
  <c r="Q541" i="3" s="1"/>
  <c r="B541" i="4" s="1"/>
  <c r="F541" i="3"/>
  <c r="G541" i="3"/>
  <c r="S541" i="3" s="1"/>
  <c r="C541" i="4" s="1"/>
  <c r="H541" i="3"/>
  <c r="T541" i="3" s="1"/>
  <c r="I541" i="3"/>
  <c r="J541" i="3"/>
  <c r="K541" i="3"/>
  <c r="U541" i="3" s="1"/>
  <c r="L541" i="3"/>
  <c r="N541" i="3"/>
  <c r="O541" i="3"/>
  <c r="A542" i="3"/>
  <c r="A542" i="4" s="1"/>
  <c r="B542" i="3"/>
  <c r="C542" i="3"/>
  <c r="P542" i="3" s="1"/>
  <c r="D542" i="3"/>
  <c r="Q542" i="3" s="1"/>
  <c r="B542" i="4" s="1"/>
  <c r="F542" i="3"/>
  <c r="G542" i="3"/>
  <c r="S542" i="3" s="1"/>
  <c r="C542" i="4" s="1"/>
  <c r="H542" i="3"/>
  <c r="T542" i="3" s="1"/>
  <c r="I542" i="3"/>
  <c r="J542" i="3"/>
  <c r="K542" i="3"/>
  <c r="U542" i="3" s="1"/>
  <c r="L542" i="3"/>
  <c r="N542" i="3"/>
  <c r="O542" i="3"/>
  <c r="A543" i="3"/>
  <c r="A543" i="4" s="1"/>
  <c r="B543" i="3"/>
  <c r="C543" i="3"/>
  <c r="P543" i="3" s="1"/>
  <c r="D543" i="3"/>
  <c r="Q543" i="3" s="1"/>
  <c r="B543" i="4" s="1"/>
  <c r="F543" i="3"/>
  <c r="G543" i="3"/>
  <c r="S543" i="3" s="1"/>
  <c r="C543" i="4" s="1"/>
  <c r="H543" i="3"/>
  <c r="T543" i="3" s="1"/>
  <c r="I543" i="3"/>
  <c r="J543" i="3"/>
  <c r="K543" i="3"/>
  <c r="U543" i="3" s="1"/>
  <c r="L543" i="3"/>
  <c r="N543" i="3"/>
  <c r="O543" i="3"/>
  <c r="A544" i="3"/>
  <c r="A544" i="4" s="1"/>
  <c r="B544" i="3"/>
  <c r="C544" i="3"/>
  <c r="P544" i="3" s="1"/>
  <c r="D544" i="3"/>
  <c r="Q544" i="3" s="1"/>
  <c r="B544" i="4" s="1"/>
  <c r="F544" i="3"/>
  <c r="G544" i="3"/>
  <c r="S544" i="3" s="1"/>
  <c r="C544" i="4" s="1"/>
  <c r="H544" i="3"/>
  <c r="T544" i="3" s="1"/>
  <c r="I544" i="3"/>
  <c r="J544" i="3"/>
  <c r="K544" i="3"/>
  <c r="U544" i="3" s="1"/>
  <c r="L544" i="3"/>
  <c r="N544" i="3"/>
  <c r="O544" i="3"/>
  <c r="A545" i="3"/>
  <c r="A545" i="4" s="1"/>
  <c r="B545" i="3"/>
  <c r="C545" i="3"/>
  <c r="P545" i="3" s="1"/>
  <c r="D545" i="3"/>
  <c r="Q545" i="3" s="1"/>
  <c r="B545" i="4" s="1"/>
  <c r="F545" i="3"/>
  <c r="G545" i="3"/>
  <c r="S545" i="3" s="1"/>
  <c r="C545" i="4" s="1"/>
  <c r="H545" i="3"/>
  <c r="T545" i="3" s="1"/>
  <c r="I545" i="3"/>
  <c r="J545" i="3"/>
  <c r="K545" i="3"/>
  <c r="U545" i="3" s="1"/>
  <c r="L545" i="3"/>
  <c r="N545" i="3"/>
  <c r="O545" i="3"/>
  <c r="A546" i="3"/>
  <c r="A546" i="4" s="1"/>
  <c r="B546" i="3"/>
  <c r="C546" i="3"/>
  <c r="P546" i="3" s="1"/>
  <c r="D546" i="3"/>
  <c r="Q546" i="3" s="1"/>
  <c r="B546" i="4" s="1"/>
  <c r="F546" i="3"/>
  <c r="G546" i="3"/>
  <c r="S546" i="3" s="1"/>
  <c r="C546" i="4" s="1"/>
  <c r="H546" i="3"/>
  <c r="T546" i="3" s="1"/>
  <c r="I546" i="3"/>
  <c r="J546" i="3"/>
  <c r="K546" i="3"/>
  <c r="U546" i="3" s="1"/>
  <c r="L546" i="3"/>
  <c r="N546" i="3"/>
  <c r="O546" i="3"/>
  <c r="A547" i="3"/>
  <c r="A547" i="4" s="1"/>
  <c r="B547" i="3"/>
  <c r="C547" i="3"/>
  <c r="P547" i="3" s="1"/>
  <c r="D547" i="3"/>
  <c r="Q547" i="3" s="1"/>
  <c r="B547" i="4" s="1"/>
  <c r="F547" i="3"/>
  <c r="G547" i="3"/>
  <c r="S547" i="3" s="1"/>
  <c r="C547" i="4" s="1"/>
  <c r="H547" i="3"/>
  <c r="T547" i="3" s="1"/>
  <c r="I547" i="3"/>
  <c r="J547" i="3"/>
  <c r="K547" i="3"/>
  <c r="U547" i="3" s="1"/>
  <c r="L547" i="3"/>
  <c r="N547" i="3"/>
  <c r="O547" i="3"/>
  <c r="A548" i="3"/>
  <c r="A548" i="4" s="1"/>
  <c r="B548" i="3"/>
  <c r="C548" i="3"/>
  <c r="P548" i="3" s="1"/>
  <c r="D548" i="3"/>
  <c r="Q548" i="3" s="1"/>
  <c r="B548" i="4" s="1"/>
  <c r="F548" i="3"/>
  <c r="G548" i="3"/>
  <c r="S548" i="3" s="1"/>
  <c r="C548" i="4" s="1"/>
  <c r="H548" i="3"/>
  <c r="T548" i="3" s="1"/>
  <c r="I548" i="3"/>
  <c r="J548" i="3"/>
  <c r="K548" i="3"/>
  <c r="U548" i="3" s="1"/>
  <c r="L548" i="3"/>
  <c r="N548" i="3"/>
  <c r="O548" i="3"/>
  <c r="A549" i="3"/>
  <c r="A549" i="4" s="1"/>
  <c r="B549" i="3"/>
  <c r="C549" i="3"/>
  <c r="P549" i="3" s="1"/>
  <c r="D549" i="3"/>
  <c r="Q549" i="3" s="1"/>
  <c r="B549" i="4" s="1"/>
  <c r="F549" i="3"/>
  <c r="G549" i="3"/>
  <c r="S549" i="3" s="1"/>
  <c r="C549" i="4" s="1"/>
  <c r="H549" i="3"/>
  <c r="T549" i="3" s="1"/>
  <c r="I549" i="3"/>
  <c r="J549" i="3"/>
  <c r="K549" i="3"/>
  <c r="U549" i="3" s="1"/>
  <c r="L549" i="3"/>
  <c r="N549" i="3"/>
  <c r="O549" i="3"/>
  <c r="A550" i="3"/>
  <c r="A550" i="4" s="1"/>
  <c r="B550" i="3"/>
  <c r="C550" i="3"/>
  <c r="P550" i="3" s="1"/>
  <c r="D550" i="3"/>
  <c r="Q550" i="3" s="1"/>
  <c r="B550" i="4" s="1"/>
  <c r="F550" i="3"/>
  <c r="G550" i="3"/>
  <c r="S550" i="3" s="1"/>
  <c r="C550" i="4" s="1"/>
  <c r="H550" i="3"/>
  <c r="T550" i="3" s="1"/>
  <c r="I550" i="3"/>
  <c r="J550" i="3"/>
  <c r="K550" i="3"/>
  <c r="U550" i="3" s="1"/>
  <c r="L550" i="3"/>
  <c r="N550" i="3"/>
  <c r="O550" i="3"/>
  <c r="A551" i="3"/>
  <c r="A551" i="4" s="1"/>
  <c r="B551" i="3"/>
  <c r="C551" i="3"/>
  <c r="P551" i="3" s="1"/>
  <c r="D551" i="3"/>
  <c r="Q551" i="3" s="1"/>
  <c r="B551" i="4" s="1"/>
  <c r="F551" i="3"/>
  <c r="G551" i="3"/>
  <c r="S551" i="3" s="1"/>
  <c r="C551" i="4" s="1"/>
  <c r="H551" i="3"/>
  <c r="T551" i="3" s="1"/>
  <c r="I551" i="3"/>
  <c r="J551" i="3"/>
  <c r="K551" i="3"/>
  <c r="U551" i="3" s="1"/>
  <c r="L551" i="3"/>
  <c r="N551" i="3"/>
  <c r="O551" i="3"/>
  <c r="A552" i="3"/>
  <c r="A552" i="4" s="1"/>
  <c r="B552" i="3"/>
  <c r="C552" i="3"/>
  <c r="P552" i="3" s="1"/>
  <c r="D552" i="3"/>
  <c r="Q552" i="3" s="1"/>
  <c r="B552" i="4" s="1"/>
  <c r="F552" i="3"/>
  <c r="G552" i="3"/>
  <c r="S552" i="3" s="1"/>
  <c r="C552" i="4" s="1"/>
  <c r="H552" i="3"/>
  <c r="T552" i="3" s="1"/>
  <c r="I552" i="3"/>
  <c r="J552" i="3"/>
  <c r="K552" i="3"/>
  <c r="U552" i="3" s="1"/>
  <c r="L552" i="3"/>
  <c r="N552" i="3"/>
  <c r="O552" i="3"/>
  <c r="A553" i="3"/>
  <c r="A553" i="4" s="1"/>
  <c r="B553" i="3"/>
  <c r="C553" i="3"/>
  <c r="P553" i="3" s="1"/>
  <c r="D553" i="3"/>
  <c r="Q553" i="3" s="1"/>
  <c r="B553" i="4" s="1"/>
  <c r="F553" i="3"/>
  <c r="G553" i="3"/>
  <c r="S553" i="3" s="1"/>
  <c r="C553" i="4" s="1"/>
  <c r="H553" i="3"/>
  <c r="T553" i="3" s="1"/>
  <c r="I553" i="3"/>
  <c r="J553" i="3"/>
  <c r="K553" i="3"/>
  <c r="U553" i="3" s="1"/>
  <c r="L553" i="3"/>
  <c r="N553" i="3"/>
  <c r="O553" i="3"/>
  <c r="A554" i="3"/>
  <c r="A554" i="4" s="1"/>
  <c r="B554" i="3"/>
  <c r="C554" i="3"/>
  <c r="P554" i="3" s="1"/>
  <c r="D554" i="3"/>
  <c r="Q554" i="3" s="1"/>
  <c r="B554" i="4" s="1"/>
  <c r="F554" i="3"/>
  <c r="G554" i="3"/>
  <c r="S554" i="3" s="1"/>
  <c r="C554" i="4" s="1"/>
  <c r="H554" i="3"/>
  <c r="T554" i="3" s="1"/>
  <c r="I554" i="3"/>
  <c r="J554" i="3"/>
  <c r="K554" i="3"/>
  <c r="U554" i="3" s="1"/>
  <c r="L554" i="3"/>
  <c r="N554" i="3"/>
  <c r="O554" i="3"/>
  <c r="A555" i="3"/>
  <c r="A555" i="4" s="1"/>
  <c r="B555" i="3"/>
  <c r="C555" i="3"/>
  <c r="P555" i="3" s="1"/>
  <c r="D555" i="3"/>
  <c r="Q555" i="3" s="1"/>
  <c r="B555" i="4" s="1"/>
  <c r="F555" i="3"/>
  <c r="G555" i="3"/>
  <c r="S555" i="3" s="1"/>
  <c r="C555" i="4" s="1"/>
  <c r="H555" i="3"/>
  <c r="T555" i="3" s="1"/>
  <c r="I555" i="3"/>
  <c r="J555" i="3"/>
  <c r="K555" i="3"/>
  <c r="U555" i="3" s="1"/>
  <c r="L555" i="3"/>
  <c r="N555" i="3"/>
  <c r="O555" i="3"/>
  <c r="A556" i="3"/>
  <c r="A556" i="4" s="1"/>
  <c r="B556" i="3"/>
  <c r="C556" i="3"/>
  <c r="P556" i="3" s="1"/>
  <c r="D556" i="3"/>
  <c r="Q556" i="3" s="1"/>
  <c r="B556" i="4" s="1"/>
  <c r="F556" i="3"/>
  <c r="G556" i="3"/>
  <c r="S556" i="3" s="1"/>
  <c r="C556" i="4" s="1"/>
  <c r="H556" i="3"/>
  <c r="T556" i="3" s="1"/>
  <c r="I556" i="3"/>
  <c r="J556" i="3"/>
  <c r="K556" i="3"/>
  <c r="U556" i="3" s="1"/>
  <c r="L556" i="3"/>
  <c r="N556" i="3"/>
  <c r="O556" i="3"/>
  <c r="A557" i="3"/>
  <c r="A557" i="4" s="1"/>
  <c r="B557" i="3"/>
  <c r="C557" i="3"/>
  <c r="P557" i="3" s="1"/>
  <c r="D557" i="3"/>
  <c r="Q557" i="3" s="1"/>
  <c r="B557" i="4" s="1"/>
  <c r="F557" i="3"/>
  <c r="G557" i="3"/>
  <c r="S557" i="3" s="1"/>
  <c r="C557" i="4" s="1"/>
  <c r="H557" i="3"/>
  <c r="T557" i="3" s="1"/>
  <c r="I557" i="3"/>
  <c r="J557" i="3"/>
  <c r="K557" i="3"/>
  <c r="U557" i="3" s="1"/>
  <c r="L557" i="3"/>
  <c r="N557" i="3"/>
  <c r="O557" i="3"/>
  <c r="A558" i="3"/>
  <c r="A558" i="4" s="1"/>
  <c r="B558" i="3"/>
  <c r="C558" i="3"/>
  <c r="P558" i="3" s="1"/>
  <c r="D558" i="3"/>
  <c r="Q558" i="3" s="1"/>
  <c r="B558" i="4" s="1"/>
  <c r="F558" i="3"/>
  <c r="G558" i="3"/>
  <c r="S558" i="3" s="1"/>
  <c r="C558" i="4" s="1"/>
  <c r="H558" i="3"/>
  <c r="T558" i="3" s="1"/>
  <c r="I558" i="3"/>
  <c r="J558" i="3"/>
  <c r="K558" i="3"/>
  <c r="U558" i="3" s="1"/>
  <c r="L558" i="3"/>
  <c r="N558" i="3"/>
  <c r="O558" i="3"/>
  <c r="A559" i="3"/>
  <c r="A559" i="4" s="1"/>
  <c r="B559" i="3"/>
  <c r="C559" i="3"/>
  <c r="P559" i="3" s="1"/>
  <c r="D559" i="3"/>
  <c r="Q559" i="3" s="1"/>
  <c r="B559" i="4" s="1"/>
  <c r="F559" i="3"/>
  <c r="G559" i="3"/>
  <c r="S559" i="3" s="1"/>
  <c r="C559" i="4" s="1"/>
  <c r="H559" i="3"/>
  <c r="T559" i="3" s="1"/>
  <c r="I559" i="3"/>
  <c r="J559" i="3"/>
  <c r="K559" i="3"/>
  <c r="U559" i="3" s="1"/>
  <c r="L559" i="3"/>
  <c r="N559" i="3"/>
  <c r="O559" i="3"/>
  <c r="A560" i="3"/>
  <c r="A560" i="4" s="1"/>
  <c r="B560" i="3"/>
  <c r="C560" i="3"/>
  <c r="P560" i="3" s="1"/>
  <c r="D560" i="3"/>
  <c r="Q560" i="3" s="1"/>
  <c r="B560" i="4" s="1"/>
  <c r="F560" i="3"/>
  <c r="G560" i="3"/>
  <c r="S560" i="3" s="1"/>
  <c r="C560" i="4" s="1"/>
  <c r="H560" i="3"/>
  <c r="T560" i="3" s="1"/>
  <c r="I560" i="3"/>
  <c r="J560" i="3"/>
  <c r="K560" i="3"/>
  <c r="U560" i="3" s="1"/>
  <c r="L560" i="3"/>
  <c r="N560" i="3"/>
  <c r="O560" i="3"/>
  <c r="A561" i="3"/>
  <c r="A561" i="4" s="1"/>
  <c r="B561" i="3"/>
  <c r="C561" i="3"/>
  <c r="P561" i="3" s="1"/>
  <c r="D561" i="3"/>
  <c r="Q561" i="3" s="1"/>
  <c r="B561" i="4" s="1"/>
  <c r="F561" i="3"/>
  <c r="G561" i="3"/>
  <c r="S561" i="3" s="1"/>
  <c r="C561" i="4" s="1"/>
  <c r="H561" i="3"/>
  <c r="T561" i="3" s="1"/>
  <c r="I561" i="3"/>
  <c r="J561" i="3"/>
  <c r="K561" i="3"/>
  <c r="U561" i="3" s="1"/>
  <c r="L561" i="3"/>
  <c r="N561" i="3"/>
  <c r="O561" i="3"/>
  <c r="A562" i="3"/>
  <c r="A562" i="4" s="1"/>
  <c r="B562" i="3"/>
  <c r="C562" i="3"/>
  <c r="P562" i="3" s="1"/>
  <c r="D562" i="3"/>
  <c r="Q562" i="3" s="1"/>
  <c r="B562" i="4" s="1"/>
  <c r="F562" i="3"/>
  <c r="G562" i="3"/>
  <c r="S562" i="3" s="1"/>
  <c r="C562" i="4" s="1"/>
  <c r="H562" i="3"/>
  <c r="T562" i="3" s="1"/>
  <c r="I562" i="3"/>
  <c r="J562" i="3"/>
  <c r="K562" i="3"/>
  <c r="U562" i="3" s="1"/>
  <c r="L562" i="3"/>
  <c r="N562" i="3"/>
  <c r="O562" i="3"/>
  <c r="A563" i="3"/>
  <c r="A563" i="4" s="1"/>
  <c r="B563" i="3"/>
  <c r="C563" i="3"/>
  <c r="P563" i="3" s="1"/>
  <c r="D563" i="3"/>
  <c r="Q563" i="3" s="1"/>
  <c r="B563" i="4" s="1"/>
  <c r="F563" i="3"/>
  <c r="G563" i="3"/>
  <c r="S563" i="3" s="1"/>
  <c r="C563" i="4" s="1"/>
  <c r="H563" i="3"/>
  <c r="T563" i="3" s="1"/>
  <c r="I563" i="3"/>
  <c r="J563" i="3"/>
  <c r="K563" i="3"/>
  <c r="U563" i="3" s="1"/>
  <c r="L563" i="3"/>
  <c r="N563" i="3"/>
  <c r="O563" i="3"/>
  <c r="A564" i="3"/>
  <c r="A564" i="4" s="1"/>
  <c r="B564" i="3"/>
  <c r="C564" i="3"/>
  <c r="P564" i="3" s="1"/>
  <c r="D564" i="3"/>
  <c r="Q564" i="3" s="1"/>
  <c r="B564" i="4" s="1"/>
  <c r="F564" i="3"/>
  <c r="G564" i="3"/>
  <c r="S564" i="3" s="1"/>
  <c r="C564" i="4" s="1"/>
  <c r="H564" i="3"/>
  <c r="T564" i="3" s="1"/>
  <c r="I564" i="3"/>
  <c r="J564" i="3"/>
  <c r="K564" i="3"/>
  <c r="U564" i="3" s="1"/>
  <c r="L564" i="3"/>
  <c r="N564" i="3"/>
  <c r="O564" i="3"/>
  <c r="A565" i="3"/>
  <c r="A565" i="4" s="1"/>
  <c r="B565" i="3"/>
  <c r="C565" i="3"/>
  <c r="P565" i="3" s="1"/>
  <c r="D565" i="3"/>
  <c r="Q565" i="3" s="1"/>
  <c r="B565" i="4" s="1"/>
  <c r="F565" i="3"/>
  <c r="G565" i="3"/>
  <c r="S565" i="3" s="1"/>
  <c r="C565" i="4" s="1"/>
  <c r="H565" i="3"/>
  <c r="T565" i="3" s="1"/>
  <c r="I565" i="3"/>
  <c r="J565" i="3"/>
  <c r="K565" i="3"/>
  <c r="U565" i="3" s="1"/>
  <c r="L565" i="3"/>
  <c r="N565" i="3"/>
  <c r="O565" i="3"/>
  <c r="A566" i="3"/>
  <c r="A566" i="4" s="1"/>
  <c r="B566" i="3"/>
  <c r="C566" i="3"/>
  <c r="P566" i="3" s="1"/>
  <c r="D566" i="3"/>
  <c r="Q566" i="3" s="1"/>
  <c r="B566" i="4" s="1"/>
  <c r="F566" i="3"/>
  <c r="G566" i="3"/>
  <c r="S566" i="3" s="1"/>
  <c r="C566" i="4" s="1"/>
  <c r="H566" i="3"/>
  <c r="T566" i="3" s="1"/>
  <c r="I566" i="3"/>
  <c r="J566" i="3"/>
  <c r="K566" i="3"/>
  <c r="U566" i="3" s="1"/>
  <c r="L566" i="3"/>
  <c r="N566" i="3"/>
  <c r="O566" i="3"/>
  <c r="A567" i="3"/>
  <c r="A567" i="4" s="1"/>
  <c r="B567" i="3"/>
  <c r="C567" i="3"/>
  <c r="P567" i="3" s="1"/>
  <c r="D567" i="3"/>
  <c r="Q567" i="3" s="1"/>
  <c r="B567" i="4" s="1"/>
  <c r="F567" i="3"/>
  <c r="G567" i="3"/>
  <c r="S567" i="3" s="1"/>
  <c r="C567" i="4" s="1"/>
  <c r="H567" i="3"/>
  <c r="T567" i="3" s="1"/>
  <c r="I567" i="3"/>
  <c r="J567" i="3"/>
  <c r="K567" i="3"/>
  <c r="U567" i="3" s="1"/>
  <c r="L567" i="3"/>
  <c r="N567" i="3"/>
  <c r="O567" i="3"/>
  <c r="A568" i="3"/>
  <c r="A568" i="4" s="1"/>
  <c r="B568" i="3"/>
  <c r="C568" i="3"/>
  <c r="P568" i="3" s="1"/>
  <c r="D568" i="3"/>
  <c r="Q568" i="3" s="1"/>
  <c r="B568" i="4" s="1"/>
  <c r="F568" i="3"/>
  <c r="G568" i="3"/>
  <c r="S568" i="3" s="1"/>
  <c r="C568" i="4" s="1"/>
  <c r="H568" i="3"/>
  <c r="T568" i="3" s="1"/>
  <c r="I568" i="3"/>
  <c r="J568" i="3"/>
  <c r="K568" i="3"/>
  <c r="U568" i="3" s="1"/>
  <c r="L568" i="3"/>
  <c r="N568" i="3"/>
  <c r="O568" i="3"/>
  <c r="A569" i="3"/>
  <c r="A569" i="4" s="1"/>
  <c r="B569" i="3"/>
  <c r="C569" i="3"/>
  <c r="P569" i="3" s="1"/>
  <c r="D569" i="3"/>
  <c r="Q569" i="3" s="1"/>
  <c r="B569" i="4" s="1"/>
  <c r="F569" i="3"/>
  <c r="G569" i="3"/>
  <c r="S569" i="3" s="1"/>
  <c r="C569" i="4" s="1"/>
  <c r="H569" i="3"/>
  <c r="T569" i="3" s="1"/>
  <c r="I569" i="3"/>
  <c r="J569" i="3"/>
  <c r="K569" i="3"/>
  <c r="U569" i="3" s="1"/>
  <c r="L569" i="3"/>
  <c r="N569" i="3"/>
  <c r="O569" i="3"/>
  <c r="A570" i="3"/>
  <c r="A570" i="4" s="1"/>
  <c r="B570" i="3"/>
  <c r="C570" i="3"/>
  <c r="P570" i="3" s="1"/>
  <c r="D570" i="3"/>
  <c r="Q570" i="3" s="1"/>
  <c r="B570" i="4" s="1"/>
  <c r="F570" i="3"/>
  <c r="G570" i="3"/>
  <c r="S570" i="3" s="1"/>
  <c r="C570" i="4" s="1"/>
  <c r="H570" i="3"/>
  <c r="T570" i="3" s="1"/>
  <c r="I570" i="3"/>
  <c r="X570" i="3" s="1"/>
  <c r="F570" i="4" s="1"/>
  <c r="J570" i="3"/>
  <c r="K570" i="3"/>
  <c r="U570" i="3" s="1"/>
  <c r="L570" i="3"/>
  <c r="N570" i="3"/>
  <c r="O570" i="3"/>
  <c r="A571" i="3"/>
  <c r="A571" i="4" s="1"/>
  <c r="B571" i="3"/>
  <c r="C571" i="3"/>
  <c r="P571" i="3" s="1"/>
  <c r="D571" i="3"/>
  <c r="Q571" i="3" s="1"/>
  <c r="B571" i="4" s="1"/>
  <c r="F571" i="3"/>
  <c r="G571" i="3"/>
  <c r="S571" i="3" s="1"/>
  <c r="C571" i="4" s="1"/>
  <c r="H571" i="3"/>
  <c r="T571" i="3" s="1"/>
  <c r="I571" i="3"/>
  <c r="X571" i="3" s="1"/>
  <c r="F571" i="4" s="1"/>
  <c r="J571" i="3"/>
  <c r="K571" i="3"/>
  <c r="U571" i="3" s="1"/>
  <c r="L571" i="3"/>
  <c r="N571" i="3"/>
  <c r="O571" i="3"/>
  <c r="A572" i="3"/>
  <c r="A572" i="4" s="1"/>
  <c r="B572" i="3"/>
  <c r="C572" i="3"/>
  <c r="P572" i="3" s="1"/>
  <c r="D572" i="3"/>
  <c r="Q572" i="3" s="1"/>
  <c r="B572" i="4" s="1"/>
  <c r="F572" i="3"/>
  <c r="G572" i="3"/>
  <c r="S572" i="3" s="1"/>
  <c r="C572" i="4" s="1"/>
  <c r="H572" i="3"/>
  <c r="T572" i="3" s="1"/>
  <c r="I572" i="3"/>
  <c r="J572" i="3"/>
  <c r="K572" i="3"/>
  <c r="U572" i="3" s="1"/>
  <c r="L572" i="3"/>
  <c r="N572" i="3"/>
  <c r="O572" i="3"/>
  <c r="A573" i="3"/>
  <c r="A573" i="4" s="1"/>
  <c r="B573" i="3"/>
  <c r="C573" i="3"/>
  <c r="P573" i="3" s="1"/>
  <c r="D573" i="3"/>
  <c r="Q573" i="3" s="1"/>
  <c r="B573" i="4" s="1"/>
  <c r="F573" i="3"/>
  <c r="G573" i="3"/>
  <c r="S573" i="3" s="1"/>
  <c r="C573" i="4" s="1"/>
  <c r="H573" i="3"/>
  <c r="T573" i="3" s="1"/>
  <c r="I573" i="3"/>
  <c r="J573" i="3"/>
  <c r="K573" i="3"/>
  <c r="U573" i="3" s="1"/>
  <c r="L573" i="3"/>
  <c r="N573" i="3"/>
  <c r="O573" i="3"/>
  <c r="A574" i="3"/>
  <c r="A574" i="4" s="1"/>
  <c r="B574" i="3"/>
  <c r="C574" i="3"/>
  <c r="P574" i="3" s="1"/>
  <c r="D574" i="3"/>
  <c r="Q574" i="3" s="1"/>
  <c r="B574" i="4" s="1"/>
  <c r="F574" i="3"/>
  <c r="G574" i="3"/>
  <c r="S574" i="3" s="1"/>
  <c r="C574" i="4" s="1"/>
  <c r="H574" i="3"/>
  <c r="T574" i="3" s="1"/>
  <c r="I574" i="3"/>
  <c r="J574" i="3"/>
  <c r="K574" i="3"/>
  <c r="U574" i="3" s="1"/>
  <c r="L574" i="3"/>
  <c r="N574" i="3"/>
  <c r="O574" i="3"/>
  <c r="A575" i="3"/>
  <c r="A575" i="4" s="1"/>
  <c r="B575" i="3"/>
  <c r="C575" i="3"/>
  <c r="P575" i="3" s="1"/>
  <c r="D575" i="3"/>
  <c r="Q575" i="3" s="1"/>
  <c r="B575" i="4" s="1"/>
  <c r="F575" i="3"/>
  <c r="G575" i="3"/>
  <c r="S575" i="3" s="1"/>
  <c r="C575" i="4" s="1"/>
  <c r="H575" i="3"/>
  <c r="T575" i="3" s="1"/>
  <c r="I575" i="3"/>
  <c r="J575" i="3"/>
  <c r="K575" i="3"/>
  <c r="U575" i="3" s="1"/>
  <c r="L575" i="3"/>
  <c r="N575" i="3"/>
  <c r="O575" i="3"/>
  <c r="A576" i="3"/>
  <c r="A576" i="4" s="1"/>
  <c r="B576" i="3"/>
  <c r="C576" i="3"/>
  <c r="P576" i="3" s="1"/>
  <c r="D576" i="3"/>
  <c r="Q576" i="3" s="1"/>
  <c r="B576" i="4" s="1"/>
  <c r="F576" i="3"/>
  <c r="G576" i="3"/>
  <c r="S576" i="3" s="1"/>
  <c r="C576" i="4" s="1"/>
  <c r="H576" i="3"/>
  <c r="T576" i="3" s="1"/>
  <c r="I576" i="3"/>
  <c r="J576" i="3"/>
  <c r="K576" i="3"/>
  <c r="U576" i="3" s="1"/>
  <c r="L576" i="3"/>
  <c r="N576" i="3"/>
  <c r="O576" i="3"/>
  <c r="A577" i="3"/>
  <c r="A577" i="4" s="1"/>
  <c r="B577" i="3"/>
  <c r="C577" i="3"/>
  <c r="P577" i="3" s="1"/>
  <c r="D577" i="3"/>
  <c r="Q577" i="3" s="1"/>
  <c r="B577" i="4" s="1"/>
  <c r="F577" i="3"/>
  <c r="G577" i="3"/>
  <c r="S577" i="3" s="1"/>
  <c r="C577" i="4" s="1"/>
  <c r="H577" i="3"/>
  <c r="T577" i="3" s="1"/>
  <c r="I577" i="3"/>
  <c r="J577" i="3"/>
  <c r="K577" i="3"/>
  <c r="U577" i="3" s="1"/>
  <c r="L577" i="3"/>
  <c r="N577" i="3"/>
  <c r="O577" i="3"/>
  <c r="A578" i="3"/>
  <c r="A578" i="4" s="1"/>
  <c r="B578" i="3"/>
  <c r="C578" i="3"/>
  <c r="P578" i="3" s="1"/>
  <c r="D578" i="3"/>
  <c r="Q578" i="3" s="1"/>
  <c r="B578" i="4" s="1"/>
  <c r="F578" i="3"/>
  <c r="G578" i="3"/>
  <c r="S578" i="3" s="1"/>
  <c r="C578" i="4" s="1"/>
  <c r="H578" i="3"/>
  <c r="T578" i="3" s="1"/>
  <c r="I578" i="3"/>
  <c r="J578" i="3"/>
  <c r="K578" i="3"/>
  <c r="U578" i="3" s="1"/>
  <c r="L578" i="3"/>
  <c r="N578" i="3"/>
  <c r="O578" i="3"/>
  <c r="A579" i="3"/>
  <c r="A579" i="4" s="1"/>
  <c r="B579" i="3"/>
  <c r="C579" i="3"/>
  <c r="P579" i="3" s="1"/>
  <c r="D579" i="3"/>
  <c r="Q579" i="3" s="1"/>
  <c r="B579" i="4" s="1"/>
  <c r="F579" i="3"/>
  <c r="G579" i="3"/>
  <c r="S579" i="3" s="1"/>
  <c r="C579" i="4" s="1"/>
  <c r="H579" i="3"/>
  <c r="T579" i="3" s="1"/>
  <c r="I579" i="3"/>
  <c r="J579" i="3"/>
  <c r="K579" i="3"/>
  <c r="U579" i="3" s="1"/>
  <c r="L579" i="3"/>
  <c r="N579" i="3"/>
  <c r="O579" i="3"/>
  <c r="A580" i="3"/>
  <c r="A580" i="4" s="1"/>
  <c r="B580" i="3"/>
  <c r="C580" i="3"/>
  <c r="P580" i="3" s="1"/>
  <c r="D580" i="3"/>
  <c r="Q580" i="3" s="1"/>
  <c r="B580" i="4" s="1"/>
  <c r="F580" i="3"/>
  <c r="G580" i="3"/>
  <c r="S580" i="3" s="1"/>
  <c r="C580" i="4" s="1"/>
  <c r="H580" i="3"/>
  <c r="T580" i="3" s="1"/>
  <c r="I580" i="3"/>
  <c r="J580" i="3"/>
  <c r="K580" i="3"/>
  <c r="U580" i="3" s="1"/>
  <c r="L580" i="3"/>
  <c r="N580" i="3"/>
  <c r="O580" i="3"/>
  <c r="A581" i="3"/>
  <c r="A581" i="4" s="1"/>
  <c r="B581" i="3"/>
  <c r="C581" i="3"/>
  <c r="P581" i="3" s="1"/>
  <c r="D581" i="3"/>
  <c r="Q581" i="3" s="1"/>
  <c r="B581" i="4" s="1"/>
  <c r="F581" i="3"/>
  <c r="G581" i="3"/>
  <c r="S581" i="3" s="1"/>
  <c r="C581" i="4" s="1"/>
  <c r="H581" i="3"/>
  <c r="T581" i="3" s="1"/>
  <c r="I581" i="3"/>
  <c r="J581" i="3"/>
  <c r="K581" i="3"/>
  <c r="U581" i="3" s="1"/>
  <c r="L581" i="3"/>
  <c r="N581" i="3"/>
  <c r="O581" i="3"/>
  <c r="A582" i="3"/>
  <c r="A582" i="4" s="1"/>
  <c r="B582" i="3"/>
  <c r="C582" i="3"/>
  <c r="P582" i="3" s="1"/>
  <c r="D582" i="3"/>
  <c r="Q582" i="3" s="1"/>
  <c r="B582" i="4" s="1"/>
  <c r="F582" i="3"/>
  <c r="G582" i="3"/>
  <c r="S582" i="3" s="1"/>
  <c r="C582" i="4" s="1"/>
  <c r="H582" i="3"/>
  <c r="T582" i="3" s="1"/>
  <c r="I582" i="3"/>
  <c r="J582" i="3"/>
  <c r="K582" i="3"/>
  <c r="U582" i="3" s="1"/>
  <c r="L582" i="3"/>
  <c r="N582" i="3"/>
  <c r="O582" i="3"/>
  <c r="A583" i="3"/>
  <c r="A583" i="4" s="1"/>
  <c r="B583" i="3"/>
  <c r="C583" i="3"/>
  <c r="P583" i="3" s="1"/>
  <c r="D583" i="3"/>
  <c r="Q583" i="3" s="1"/>
  <c r="B583" i="4" s="1"/>
  <c r="F583" i="3"/>
  <c r="G583" i="3"/>
  <c r="S583" i="3" s="1"/>
  <c r="C583" i="4" s="1"/>
  <c r="H583" i="3"/>
  <c r="T583" i="3" s="1"/>
  <c r="I583" i="3"/>
  <c r="J583" i="3"/>
  <c r="K583" i="3"/>
  <c r="U583" i="3" s="1"/>
  <c r="L583" i="3"/>
  <c r="N583" i="3"/>
  <c r="O583" i="3"/>
  <c r="A584" i="3"/>
  <c r="A584" i="4" s="1"/>
  <c r="B584" i="3"/>
  <c r="C584" i="3"/>
  <c r="P584" i="3" s="1"/>
  <c r="D584" i="3"/>
  <c r="Q584" i="3" s="1"/>
  <c r="B584" i="4" s="1"/>
  <c r="F584" i="3"/>
  <c r="G584" i="3"/>
  <c r="S584" i="3" s="1"/>
  <c r="C584" i="4" s="1"/>
  <c r="H584" i="3"/>
  <c r="T584" i="3" s="1"/>
  <c r="I584" i="3"/>
  <c r="J584" i="3"/>
  <c r="K584" i="3"/>
  <c r="U584" i="3" s="1"/>
  <c r="L584" i="3"/>
  <c r="N584" i="3"/>
  <c r="O584" i="3"/>
  <c r="A585" i="3"/>
  <c r="A585" i="4" s="1"/>
  <c r="B585" i="3"/>
  <c r="C585" i="3"/>
  <c r="P585" i="3" s="1"/>
  <c r="D585" i="3"/>
  <c r="Q585" i="3" s="1"/>
  <c r="B585" i="4" s="1"/>
  <c r="F585" i="3"/>
  <c r="G585" i="3"/>
  <c r="S585" i="3" s="1"/>
  <c r="C585" i="4" s="1"/>
  <c r="H585" i="3"/>
  <c r="T585" i="3" s="1"/>
  <c r="I585" i="3"/>
  <c r="J585" i="3"/>
  <c r="K585" i="3"/>
  <c r="U585" i="3" s="1"/>
  <c r="L585" i="3"/>
  <c r="N585" i="3"/>
  <c r="O585" i="3"/>
  <c r="A586" i="3"/>
  <c r="A586" i="4" s="1"/>
  <c r="B586" i="3"/>
  <c r="C586" i="3"/>
  <c r="P586" i="3" s="1"/>
  <c r="D586" i="3"/>
  <c r="Q586" i="3" s="1"/>
  <c r="B586" i="4" s="1"/>
  <c r="F586" i="3"/>
  <c r="G586" i="3"/>
  <c r="S586" i="3" s="1"/>
  <c r="C586" i="4" s="1"/>
  <c r="H586" i="3"/>
  <c r="T586" i="3" s="1"/>
  <c r="I586" i="3"/>
  <c r="J586" i="3"/>
  <c r="K586" i="3"/>
  <c r="U586" i="3" s="1"/>
  <c r="L586" i="3"/>
  <c r="N586" i="3"/>
  <c r="O586" i="3"/>
  <c r="A587" i="3"/>
  <c r="A587" i="4" s="1"/>
  <c r="B587" i="3"/>
  <c r="C587" i="3"/>
  <c r="P587" i="3" s="1"/>
  <c r="D587" i="3"/>
  <c r="Q587" i="3" s="1"/>
  <c r="B587" i="4" s="1"/>
  <c r="F587" i="3"/>
  <c r="G587" i="3"/>
  <c r="S587" i="3" s="1"/>
  <c r="C587" i="4" s="1"/>
  <c r="H587" i="3"/>
  <c r="T587" i="3" s="1"/>
  <c r="I587" i="3"/>
  <c r="J587" i="3"/>
  <c r="K587" i="3"/>
  <c r="U587" i="3" s="1"/>
  <c r="L587" i="3"/>
  <c r="N587" i="3"/>
  <c r="O587" i="3"/>
  <c r="A588" i="3"/>
  <c r="A588" i="4" s="1"/>
  <c r="B588" i="3"/>
  <c r="C588" i="3"/>
  <c r="P588" i="3" s="1"/>
  <c r="D588" i="3"/>
  <c r="Q588" i="3" s="1"/>
  <c r="B588" i="4" s="1"/>
  <c r="F588" i="3"/>
  <c r="G588" i="3"/>
  <c r="S588" i="3" s="1"/>
  <c r="C588" i="4" s="1"/>
  <c r="H588" i="3"/>
  <c r="T588" i="3" s="1"/>
  <c r="I588" i="3"/>
  <c r="J588" i="3"/>
  <c r="K588" i="3"/>
  <c r="U588" i="3" s="1"/>
  <c r="L588" i="3"/>
  <c r="N588" i="3"/>
  <c r="O588" i="3"/>
  <c r="A589" i="3"/>
  <c r="A589" i="4" s="1"/>
  <c r="B589" i="3"/>
  <c r="C589" i="3"/>
  <c r="P589" i="3" s="1"/>
  <c r="D589" i="3"/>
  <c r="Q589" i="3" s="1"/>
  <c r="B589" i="4" s="1"/>
  <c r="F589" i="3"/>
  <c r="G589" i="3"/>
  <c r="S589" i="3" s="1"/>
  <c r="C589" i="4" s="1"/>
  <c r="H589" i="3"/>
  <c r="T589" i="3" s="1"/>
  <c r="I589" i="3"/>
  <c r="J589" i="3"/>
  <c r="K589" i="3"/>
  <c r="U589" i="3" s="1"/>
  <c r="L589" i="3"/>
  <c r="N589" i="3"/>
  <c r="O589" i="3"/>
  <c r="A590" i="3"/>
  <c r="A590" i="4" s="1"/>
  <c r="B590" i="3"/>
  <c r="C590" i="3"/>
  <c r="P590" i="3" s="1"/>
  <c r="D590" i="3"/>
  <c r="Q590" i="3" s="1"/>
  <c r="B590" i="4" s="1"/>
  <c r="F590" i="3"/>
  <c r="G590" i="3"/>
  <c r="S590" i="3" s="1"/>
  <c r="C590" i="4" s="1"/>
  <c r="H590" i="3"/>
  <c r="T590" i="3" s="1"/>
  <c r="I590" i="3"/>
  <c r="J590" i="3"/>
  <c r="K590" i="3"/>
  <c r="U590" i="3" s="1"/>
  <c r="L590" i="3"/>
  <c r="N590" i="3"/>
  <c r="O590" i="3"/>
  <c r="A591" i="3"/>
  <c r="A591" i="4" s="1"/>
  <c r="B591" i="3"/>
  <c r="C591" i="3"/>
  <c r="P591" i="3" s="1"/>
  <c r="D591" i="3"/>
  <c r="Q591" i="3" s="1"/>
  <c r="B591" i="4" s="1"/>
  <c r="F591" i="3"/>
  <c r="G591" i="3"/>
  <c r="S591" i="3" s="1"/>
  <c r="C591" i="4" s="1"/>
  <c r="H591" i="3"/>
  <c r="T591" i="3" s="1"/>
  <c r="I591" i="3"/>
  <c r="J591" i="3"/>
  <c r="K591" i="3"/>
  <c r="U591" i="3" s="1"/>
  <c r="L591" i="3"/>
  <c r="N591" i="3"/>
  <c r="O591" i="3"/>
  <c r="A592" i="3"/>
  <c r="A592" i="4" s="1"/>
  <c r="B592" i="3"/>
  <c r="C592" i="3"/>
  <c r="P592" i="3" s="1"/>
  <c r="D592" i="3"/>
  <c r="Q592" i="3" s="1"/>
  <c r="B592" i="4" s="1"/>
  <c r="F592" i="3"/>
  <c r="G592" i="3"/>
  <c r="S592" i="3" s="1"/>
  <c r="C592" i="4" s="1"/>
  <c r="H592" i="3"/>
  <c r="T592" i="3" s="1"/>
  <c r="I592" i="3"/>
  <c r="J592" i="3"/>
  <c r="K592" i="3"/>
  <c r="U592" i="3" s="1"/>
  <c r="L592" i="3"/>
  <c r="N592" i="3"/>
  <c r="O592" i="3"/>
  <c r="A593" i="3"/>
  <c r="A593" i="4" s="1"/>
  <c r="B593" i="3"/>
  <c r="C593" i="3"/>
  <c r="P593" i="3" s="1"/>
  <c r="D593" i="3"/>
  <c r="Q593" i="3" s="1"/>
  <c r="B593" i="4" s="1"/>
  <c r="F593" i="3"/>
  <c r="G593" i="3"/>
  <c r="S593" i="3" s="1"/>
  <c r="C593" i="4" s="1"/>
  <c r="H593" i="3"/>
  <c r="T593" i="3" s="1"/>
  <c r="I593" i="3"/>
  <c r="J593" i="3"/>
  <c r="K593" i="3"/>
  <c r="U593" i="3" s="1"/>
  <c r="L593" i="3"/>
  <c r="N593" i="3"/>
  <c r="O593" i="3"/>
  <c r="A594" i="3"/>
  <c r="A594" i="4" s="1"/>
  <c r="B594" i="3"/>
  <c r="C594" i="3"/>
  <c r="P594" i="3" s="1"/>
  <c r="D594" i="3"/>
  <c r="Q594" i="3" s="1"/>
  <c r="B594" i="4" s="1"/>
  <c r="F594" i="3"/>
  <c r="G594" i="3"/>
  <c r="S594" i="3" s="1"/>
  <c r="C594" i="4" s="1"/>
  <c r="H594" i="3"/>
  <c r="T594" i="3" s="1"/>
  <c r="I594" i="3"/>
  <c r="J594" i="3"/>
  <c r="K594" i="3"/>
  <c r="U594" i="3" s="1"/>
  <c r="L594" i="3"/>
  <c r="Z594" i="3" s="1"/>
  <c r="AA594" i="3" s="1"/>
  <c r="N594" i="3"/>
  <c r="O594" i="3"/>
  <c r="A595" i="3"/>
  <c r="A595" i="4" s="1"/>
  <c r="B595" i="3"/>
  <c r="C595" i="3"/>
  <c r="P595" i="3" s="1"/>
  <c r="D595" i="3"/>
  <c r="Q595" i="3" s="1"/>
  <c r="B595" i="4" s="1"/>
  <c r="F595" i="3"/>
  <c r="G595" i="3"/>
  <c r="S595" i="3" s="1"/>
  <c r="C595" i="4" s="1"/>
  <c r="H595" i="3"/>
  <c r="T595" i="3" s="1"/>
  <c r="I595" i="3"/>
  <c r="J595" i="3"/>
  <c r="K595" i="3"/>
  <c r="U595" i="3" s="1"/>
  <c r="L595" i="3"/>
  <c r="N595" i="3"/>
  <c r="O595" i="3"/>
  <c r="A596" i="3"/>
  <c r="A596" i="4" s="1"/>
  <c r="B596" i="3"/>
  <c r="C596" i="3"/>
  <c r="P596" i="3" s="1"/>
  <c r="D596" i="3"/>
  <c r="Q596" i="3" s="1"/>
  <c r="B596" i="4" s="1"/>
  <c r="F596" i="3"/>
  <c r="G596" i="3"/>
  <c r="S596" i="3" s="1"/>
  <c r="C596" i="4" s="1"/>
  <c r="H596" i="3"/>
  <c r="T596" i="3" s="1"/>
  <c r="I596" i="3"/>
  <c r="J596" i="3"/>
  <c r="K596" i="3"/>
  <c r="U596" i="3" s="1"/>
  <c r="L596" i="3"/>
  <c r="N596" i="3"/>
  <c r="O596" i="3"/>
  <c r="A597" i="3"/>
  <c r="A597" i="4" s="1"/>
  <c r="B597" i="3"/>
  <c r="C597" i="3"/>
  <c r="P597" i="3" s="1"/>
  <c r="D597" i="3"/>
  <c r="Q597" i="3" s="1"/>
  <c r="B597" i="4" s="1"/>
  <c r="F597" i="3"/>
  <c r="G597" i="3"/>
  <c r="S597" i="3" s="1"/>
  <c r="C597" i="4" s="1"/>
  <c r="H597" i="3"/>
  <c r="T597" i="3" s="1"/>
  <c r="I597" i="3"/>
  <c r="J597" i="3"/>
  <c r="K597" i="3"/>
  <c r="U597" i="3" s="1"/>
  <c r="L597" i="3"/>
  <c r="N597" i="3"/>
  <c r="O597" i="3"/>
  <c r="A598" i="3"/>
  <c r="A598" i="4" s="1"/>
  <c r="B598" i="3"/>
  <c r="C598" i="3"/>
  <c r="P598" i="3" s="1"/>
  <c r="D598" i="3"/>
  <c r="Q598" i="3" s="1"/>
  <c r="B598" i="4" s="1"/>
  <c r="F598" i="3"/>
  <c r="G598" i="3"/>
  <c r="S598" i="3" s="1"/>
  <c r="C598" i="4" s="1"/>
  <c r="H598" i="3"/>
  <c r="T598" i="3" s="1"/>
  <c r="I598" i="3"/>
  <c r="J598" i="3"/>
  <c r="K598" i="3"/>
  <c r="U598" i="3" s="1"/>
  <c r="L598" i="3"/>
  <c r="N598" i="3"/>
  <c r="O598" i="3"/>
  <c r="A599" i="3"/>
  <c r="A599" i="4" s="1"/>
  <c r="B599" i="3"/>
  <c r="C599" i="3"/>
  <c r="P599" i="3" s="1"/>
  <c r="D599" i="3"/>
  <c r="Q599" i="3" s="1"/>
  <c r="B599" i="4" s="1"/>
  <c r="F599" i="3"/>
  <c r="G599" i="3"/>
  <c r="S599" i="3" s="1"/>
  <c r="C599" i="4" s="1"/>
  <c r="H599" i="3"/>
  <c r="T599" i="3" s="1"/>
  <c r="I599" i="3"/>
  <c r="J599" i="3"/>
  <c r="K599" i="3"/>
  <c r="U599" i="3" s="1"/>
  <c r="L599" i="3"/>
  <c r="N599" i="3"/>
  <c r="O599" i="3"/>
  <c r="A600" i="3"/>
  <c r="A600" i="4" s="1"/>
  <c r="B600" i="3"/>
  <c r="C600" i="3"/>
  <c r="P600" i="3" s="1"/>
  <c r="D600" i="3"/>
  <c r="Q600" i="3" s="1"/>
  <c r="B600" i="4" s="1"/>
  <c r="F600" i="3"/>
  <c r="G600" i="3"/>
  <c r="S600" i="3" s="1"/>
  <c r="C600" i="4" s="1"/>
  <c r="H600" i="3"/>
  <c r="T600" i="3" s="1"/>
  <c r="I600" i="3"/>
  <c r="J600" i="3"/>
  <c r="K600" i="3"/>
  <c r="U600" i="3" s="1"/>
  <c r="L600" i="3"/>
  <c r="N600" i="3"/>
  <c r="O600" i="3"/>
  <c r="A601" i="3"/>
  <c r="A601" i="4" s="1"/>
  <c r="B601" i="3"/>
  <c r="C601" i="3"/>
  <c r="P601" i="3" s="1"/>
  <c r="D601" i="3"/>
  <c r="Q601" i="3" s="1"/>
  <c r="B601" i="4" s="1"/>
  <c r="F601" i="3"/>
  <c r="G601" i="3"/>
  <c r="S601" i="3" s="1"/>
  <c r="C601" i="4" s="1"/>
  <c r="H601" i="3"/>
  <c r="T601" i="3" s="1"/>
  <c r="I601" i="3"/>
  <c r="J601" i="3"/>
  <c r="K601" i="3"/>
  <c r="U601" i="3" s="1"/>
  <c r="L601" i="3"/>
  <c r="N601" i="3"/>
  <c r="O601" i="3"/>
  <c r="A602" i="3"/>
  <c r="A602" i="4" s="1"/>
  <c r="B602" i="3"/>
  <c r="C602" i="3"/>
  <c r="P602" i="3" s="1"/>
  <c r="D602" i="3"/>
  <c r="Q602" i="3" s="1"/>
  <c r="B602" i="4" s="1"/>
  <c r="F602" i="3"/>
  <c r="G602" i="3"/>
  <c r="S602" i="3" s="1"/>
  <c r="C602" i="4" s="1"/>
  <c r="H602" i="3"/>
  <c r="T602" i="3" s="1"/>
  <c r="I602" i="3"/>
  <c r="J602" i="3"/>
  <c r="K602" i="3"/>
  <c r="U602" i="3" s="1"/>
  <c r="L602" i="3"/>
  <c r="Z602" i="3" s="1"/>
  <c r="AA602" i="3" s="1"/>
  <c r="N602" i="3"/>
  <c r="O602" i="3"/>
  <c r="A603" i="3"/>
  <c r="A603" i="4" s="1"/>
  <c r="B603" i="3"/>
  <c r="C603" i="3"/>
  <c r="P603" i="3" s="1"/>
  <c r="D603" i="3"/>
  <c r="Q603" i="3" s="1"/>
  <c r="B603" i="4" s="1"/>
  <c r="F603" i="3"/>
  <c r="G603" i="3"/>
  <c r="S603" i="3" s="1"/>
  <c r="C603" i="4" s="1"/>
  <c r="H603" i="3"/>
  <c r="T603" i="3" s="1"/>
  <c r="I603" i="3"/>
  <c r="J603" i="3"/>
  <c r="K603" i="3"/>
  <c r="U603" i="3" s="1"/>
  <c r="L603" i="3"/>
  <c r="N603" i="3"/>
  <c r="O603" i="3"/>
  <c r="A604" i="3"/>
  <c r="A604" i="4" s="1"/>
  <c r="B604" i="3"/>
  <c r="C604" i="3"/>
  <c r="P604" i="3" s="1"/>
  <c r="D604" i="3"/>
  <c r="Q604" i="3" s="1"/>
  <c r="B604" i="4" s="1"/>
  <c r="F604" i="3"/>
  <c r="G604" i="3"/>
  <c r="S604" i="3" s="1"/>
  <c r="C604" i="4" s="1"/>
  <c r="H604" i="3"/>
  <c r="T604" i="3" s="1"/>
  <c r="I604" i="3"/>
  <c r="J604" i="3"/>
  <c r="K604" i="3"/>
  <c r="U604" i="3" s="1"/>
  <c r="L604" i="3"/>
  <c r="N604" i="3"/>
  <c r="O604" i="3"/>
  <c r="A605" i="3"/>
  <c r="A605" i="4" s="1"/>
  <c r="B605" i="3"/>
  <c r="C605" i="3"/>
  <c r="P605" i="3" s="1"/>
  <c r="D605" i="3"/>
  <c r="Q605" i="3" s="1"/>
  <c r="B605" i="4" s="1"/>
  <c r="F605" i="3"/>
  <c r="G605" i="3"/>
  <c r="S605" i="3" s="1"/>
  <c r="C605" i="4" s="1"/>
  <c r="H605" i="3"/>
  <c r="T605" i="3" s="1"/>
  <c r="I605" i="3"/>
  <c r="J605" i="3"/>
  <c r="K605" i="3"/>
  <c r="U605" i="3" s="1"/>
  <c r="L605" i="3"/>
  <c r="N605" i="3"/>
  <c r="O605" i="3"/>
  <c r="A606" i="3"/>
  <c r="A606" i="4" s="1"/>
  <c r="B606" i="3"/>
  <c r="C606" i="3"/>
  <c r="P606" i="3" s="1"/>
  <c r="D606" i="3"/>
  <c r="Q606" i="3" s="1"/>
  <c r="B606" i="4" s="1"/>
  <c r="F606" i="3"/>
  <c r="G606" i="3"/>
  <c r="S606" i="3" s="1"/>
  <c r="C606" i="4" s="1"/>
  <c r="H606" i="3"/>
  <c r="T606" i="3" s="1"/>
  <c r="I606" i="3"/>
  <c r="J606" i="3"/>
  <c r="K606" i="3"/>
  <c r="U606" i="3" s="1"/>
  <c r="L606" i="3"/>
  <c r="N606" i="3"/>
  <c r="O606" i="3"/>
  <c r="A607" i="3"/>
  <c r="A607" i="4" s="1"/>
  <c r="B607" i="3"/>
  <c r="C607" i="3"/>
  <c r="P607" i="3" s="1"/>
  <c r="D607" i="3"/>
  <c r="Q607" i="3" s="1"/>
  <c r="B607" i="4" s="1"/>
  <c r="F607" i="3"/>
  <c r="G607" i="3"/>
  <c r="S607" i="3" s="1"/>
  <c r="C607" i="4" s="1"/>
  <c r="H607" i="3"/>
  <c r="T607" i="3" s="1"/>
  <c r="I607" i="3"/>
  <c r="J607" i="3"/>
  <c r="K607" i="3"/>
  <c r="U607" i="3" s="1"/>
  <c r="L607" i="3"/>
  <c r="N607" i="3"/>
  <c r="O607" i="3"/>
  <c r="A608" i="3"/>
  <c r="A608" i="4" s="1"/>
  <c r="B608" i="3"/>
  <c r="C608" i="3"/>
  <c r="P608" i="3" s="1"/>
  <c r="D608" i="3"/>
  <c r="Q608" i="3" s="1"/>
  <c r="B608" i="4" s="1"/>
  <c r="F608" i="3"/>
  <c r="G608" i="3"/>
  <c r="S608" i="3" s="1"/>
  <c r="C608" i="4" s="1"/>
  <c r="H608" i="3"/>
  <c r="T608" i="3" s="1"/>
  <c r="I608" i="3"/>
  <c r="J608" i="3"/>
  <c r="K608" i="3"/>
  <c r="U608" i="3" s="1"/>
  <c r="L608" i="3"/>
  <c r="N608" i="3"/>
  <c r="O608" i="3"/>
  <c r="A609" i="3"/>
  <c r="A609" i="4" s="1"/>
  <c r="B609" i="3"/>
  <c r="C609" i="3"/>
  <c r="P609" i="3" s="1"/>
  <c r="D609" i="3"/>
  <c r="Q609" i="3" s="1"/>
  <c r="B609" i="4" s="1"/>
  <c r="F609" i="3"/>
  <c r="G609" i="3"/>
  <c r="S609" i="3" s="1"/>
  <c r="C609" i="4" s="1"/>
  <c r="H609" i="3"/>
  <c r="T609" i="3" s="1"/>
  <c r="I609" i="3"/>
  <c r="J609" i="3"/>
  <c r="K609" i="3"/>
  <c r="U609" i="3" s="1"/>
  <c r="L609" i="3"/>
  <c r="N609" i="3"/>
  <c r="O609" i="3"/>
  <c r="A610" i="3"/>
  <c r="A610" i="4" s="1"/>
  <c r="B610" i="3"/>
  <c r="C610" i="3"/>
  <c r="P610" i="3" s="1"/>
  <c r="D610" i="3"/>
  <c r="Q610" i="3" s="1"/>
  <c r="B610" i="4" s="1"/>
  <c r="F610" i="3"/>
  <c r="G610" i="3"/>
  <c r="S610" i="3" s="1"/>
  <c r="C610" i="4" s="1"/>
  <c r="H610" i="3"/>
  <c r="T610" i="3" s="1"/>
  <c r="I610" i="3"/>
  <c r="J610" i="3"/>
  <c r="K610" i="3"/>
  <c r="U610" i="3" s="1"/>
  <c r="L610" i="3"/>
  <c r="N610" i="3"/>
  <c r="O610" i="3"/>
  <c r="A611" i="3"/>
  <c r="A611" i="4" s="1"/>
  <c r="B611" i="3"/>
  <c r="C611" i="3"/>
  <c r="P611" i="3" s="1"/>
  <c r="D611" i="3"/>
  <c r="Q611" i="3" s="1"/>
  <c r="B611" i="4" s="1"/>
  <c r="F611" i="3"/>
  <c r="G611" i="3"/>
  <c r="S611" i="3" s="1"/>
  <c r="C611" i="4" s="1"/>
  <c r="H611" i="3"/>
  <c r="T611" i="3" s="1"/>
  <c r="I611" i="3"/>
  <c r="J611" i="3"/>
  <c r="K611" i="3"/>
  <c r="U611" i="3" s="1"/>
  <c r="L611" i="3"/>
  <c r="N611" i="3"/>
  <c r="O611" i="3"/>
  <c r="A612" i="3"/>
  <c r="A612" i="4" s="1"/>
  <c r="B612" i="3"/>
  <c r="C612" i="3"/>
  <c r="P612" i="3" s="1"/>
  <c r="D612" i="3"/>
  <c r="Q612" i="3" s="1"/>
  <c r="B612" i="4" s="1"/>
  <c r="F612" i="3"/>
  <c r="G612" i="3"/>
  <c r="S612" i="3" s="1"/>
  <c r="C612" i="4" s="1"/>
  <c r="H612" i="3"/>
  <c r="T612" i="3" s="1"/>
  <c r="I612" i="3"/>
  <c r="J612" i="3"/>
  <c r="K612" i="3"/>
  <c r="U612" i="3" s="1"/>
  <c r="L612" i="3"/>
  <c r="N612" i="3"/>
  <c r="O612" i="3"/>
  <c r="A613" i="3"/>
  <c r="A613" i="4" s="1"/>
  <c r="B613" i="3"/>
  <c r="C613" i="3"/>
  <c r="P613" i="3" s="1"/>
  <c r="D613" i="3"/>
  <c r="Q613" i="3" s="1"/>
  <c r="B613" i="4" s="1"/>
  <c r="F613" i="3"/>
  <c r="G613" i="3"/>
  <c r="S613" i="3" s="1"/>
  <c r="C613" i="4" s="1"/>
  <c r="H613" i="3"/>
  <c r="T613" i="3" s="1"/>
  <c r="I613" i="3"/>
  <c r="J613" i="3"/>
  <c r="K613" i="3"/>
  <c r="U613" i="3" s="1"/>
  <c r="L613" i="3"/>
  <c r="N613" i="3"/>
  <c r="O613" i="3"/>
  <c r="A614" i="3"/>
  <c r="A614" i="4" s="1"/>
  <c r="B614" i="3"/>
  <c r="C614" i="3"/>
  <c r="P614" i="3" s="1"/>
  <c r="D614" i="3"/>
  <c r="Q614" i="3" s="1"/>
  <c r="B614" i="4" s="1"/>
  <c r="F614" i="3"/>
  <c r="G614" i="3"/>
  <c r="S614" i="3" s="1"/>
  <c r="C614" i="4" s="1"/>
  <c r="H614" i="3"/>
  <c r="T614" i="3" s="1"/>
  <c r="I614" i="3"/>
  <c r="J614" i="3"/>
  <c r="K614" i="3"/>
  <c r="U614" i="3" s="1"/>
  <c r="L614" i="3"/>
  <c r="N614" i="3"/>
  <c r="O614" i="3"/>
  <c r="A615" i="3"/>
  <c r="A615" i="4" s="1"/>
  <c r="B615" i="3"/>
  <c r="C615" i="3"/>
  <c r="P615" i="3" s="1"/>
  <c r="D615" i="3"/>
  <c r="Q615" i="3" s="1"/>
  <c r="B615" i="4" s="1"/>
  <c r="F615" i="3"/>
  <c r="G615" i="3"/>
  <c r="S615" i="3" s="1"/>
  <c r="C615" i="4" s="1"/>
  <c r="H615" i="3"/>
  <c r="T615" i="3" s="1"/>
  <c r="I615" i="3"/>
  <c r="J615" i="3"/>
  <c r="K615" i="3"/>
  <c r="U615" i="3" s="1"/>
  <c r="L615" i="3"/>
  <c r="N615" i="3"/>
  <c r="O615" i="3"/>
  <c r="A616" i="3"/>
  <c r="A616" i="4" s="1"/>
  <c r="B616" i="3"/>
  <c r="C616" i="3"/>
  <c r="P616" i="3" s="1"/>
  <c r="D616" i="3"/>
  <c r="Q616" i="3" s="1"/>
  <c r="B616" i="4" s="1"/>
  <c r="F616" i="3"/>
  <c r="G616" i="3"/>
  <c r="S616" i="3" s="1"/>
  <c r="C616" i="4" s="1"/>
  <c r="H616" i="3"/>
  <c r="T616" i="3" s="1"/>
  <c r="I616" i="3"/>
  <c r="J616" i="3"/>
  <c r="K616" i="3"/>
  <c r="U616" i="3" s="1"/>
  <c r="L616" i="3"/>
  <c r="N616" i="3"/>
  <c r="O616" i="3"/>
  <c r="A617" i="3"/>
  <c r="A617" i="4" s="1"/>
  <c r="B617" i="3"/>
  <c r="C617" i="3"/>
  <c r="P617" i="3" s="1"/>
  <c r="D617" i="3"/>
  <c r="Q617" i="3" s="1"/>
  <c r="B617" i="4" s="1"/>
  <c r="F617" i="3"/>
  <c r="G617" i="3"/>
  <c r="S617" i="3" s="1"/>
  <c r="C617" i="4" s="1"/>
  <c r="H617" i="3"/>
  <c r="T617" i="3" s="1"/>
  <c r="I617" i="3"/>
  <c r="J617" i="3"/>
  <c r="K617" i="3"/>
  <c r="U617" i="3" s="1"/>
  <c r="L617" i="3"/>
  <c r="N617" i="3"/>
  <c r="O617" i="3"/>
  <c r="A618" i="3"/>
  <c r="A618" i="4" s="1"/>
  <c r="B618" i="3"/>
  <c r="C618" i="3"/>
  <c r="P618" i="3" s="1"/>
  <c r="D618" i="3"/>
  <c r="Q618" i="3" s="1"/>
  <c r="B618" i="4" s="1"/>
  <c r="F618" i="3"/>
  <c r="G618" i="3"/>
  <c r="S618" i="3" s="1"/>
  <c r="C618" i="4" s="1"/>
  <c r="H618" i="3"/>
  <c r="T618" i="3" s="1"/>
  <c r="I618" i="3"/>
  <c r="J618" i="3"/>
  <c r="K618" i="3"/>
  <c r="U618" i="3" s="1"/>
  <c r="L618" i="3"/>
  <c r="N618" i="3"/>
  <c r="O618" i="3"/>
  <c r="A619" i="3"/>
  <c r="A619" i="4" s="1"/>
  <c r="B619" i="3"/>
  <c r="C619" i="3"/>
  <c r="P619" i="3" s="1"/>
  <c r="D619" i="3"/>
  <c r="Q619" i="3" s="1"/>
  <c r="B619" i="4" s="1"/>
  <c r="F619" i="3"/>
  <c r="G619" i="3"/>
  <c r="S619" i="3" s="1"/>
  <c r="C619" i="4" s="1"/>
  <c r="H619" i="3"/>
  <c r="T619" i="3" s="1"/>
  <c r="I619" i="3"/>
  <c r="J619" i="3"/>
  <c r="K619" i="3"/>
  <c r="U619" i="3" s="1"/>
  <c r="L619" i="3"/>
  <c r="N619" i="3"/>
  <c r="O619" i="3"/>
  <c r="A620" i="3"/>
  <c r="A620" i="4" s="1"/>
  <c r="B620" i="3"/>
  <c r="C620" i="3"/>
  <c r="P620" i="3" s="1"/>
  <c r="D620" i="3"/>
  <c r="Q620" i="3" s="1"/>
  <c r="B620" i="4" s="1"/>
  <c r="F620" i="3"/>
  <c r="G620" i="3"/>
  <c r="S620" i="3" s="1"/>
  <c r="C620" i="4" s="1"/>
  <c r="H620" i="3"/>
  <c r="T620" i="3" s="1"/>
  <c r="I620" i="3"/>
  <c r="X620" i="3" s="1"/>
  <c r="F620" i="4" s="1"/>
  <c r="J620" i="3"/>
  <c r="K620" i="3"/>
  <c r="U620" i="3" s="1"/>
  <c r="L620" i="3"/>
  <c r="N620" i="3"/>
  <c r="O620" i="3"/>
  <c r="A621" i="3"/>
  <c r="A621" i="4" s="1"/>
  <c r="B621" i="3"/>
  <c r="C621" i="3"/>
  <c r="P621" i="3" s="1"/>
  <c r="D621" i="3"/>
  <c r="Q621" i="3" s="1"/>
  <c r="B621" i="4" s="1"/>
  <c r="F621" i="3"/>
  <c r="G621" i="3"/>
  <c r="S621" i="3" s="1"/>
  <c r="C621" i="4" s="1"/>
  <c r="H621" i="3"/>
  <c r="T621" i="3" s="1"/>
  <c r="I621" i="3"/>
  <c r="J621" i="3"/>
  <c r="K621" i="3"/>
  <c r="U621" i="3" s="1"/>
  <c r="L621" i="3"/>
  <c r="N621" i="3"/>
  <c r="O621" i="3"/>
  <c r="A622" i="3"/>
  <c r="A622" i="4" s="1"/>
  <c r="B622" i="3"/>
  <c r="C622" i="3"/>
  <c r="P622" i="3" s="1"/>
  <c r="D622" i="3"/>
  <c r="Q622" i="3" s="1"/>
  <c r="B622" i="4" s="1"/>
  <c r="F622" i="3"/>
  <c r="G622" i="3"/>
  <c r="S622" i="3" s="1"/>
  <c r="C622" i="4" s="1"/>
  <c r="H622" i="3"/>
  <c r="T622" i="3" s="1"/>
  <c r="I622" i="3"/>
  <c r="J622" i="3"/>
  <c r="K622" i="3"/>
  <c r="U622" i="3" s="1"/>
  <c r="L622" i="3"/>
  <c r="N622" i="3"/>
  <c r="O622" i="3"/>
  <c r="A623" i="3"/>
  <c r="A623" i="4" s="1"/>
  <c r="B623" i="3"/>
  <c r="C623" i="3"/>
  <c r="P623" i="3" s="1"/>
  <c r="D623" i="3"/>
  <c r="Q623" i="3" s="1"/>
  <c r="B623" i="4" s="1"/>
  <c r="F623" i="3"/>
  <c r="G623" i="3"/>
  <c r="S623" i="3" s="1"/>
  <c r="C623" i="4" s="1"/>
  <c r="H623" i="3"/>
  <c r="T623" i="3" s="1"/>
  <c r="I623" i="3"/>
  <c r="J623" i="3"/>
  <c r="K623" i="3"/>
  <c r="U623" i="3" s="1"/>
  <c r="L623" i="3"/>
  <c r="N623" i="3"/>
  <c r="O623" i="3"/>
  <c r="A624" i="3"/>
  <c r="A624" i="4" s="1"/>
  <c r="B624" i="3"/>
  <c r="C624" i="3"/>
  <c r="P624" i="3" s="1"/>
  <c r="D624" i="3"/>
  <c r="Q624" i="3" s="1"/>
  <c r="B624" i="4" s="1"/>
  <c r="F624" i="3"/>
  <c r="G624" i="3"/>
  <c r="S624" i="3" s="1"/>
  <c r="C624" i="4" s="1"/>
  <c r="H624" i="3"/>
  <c r="T624" i="3" s="1"/>
  <c r="I624" i="3"/>
  <c r="J624" i="3"/>
  <c r="K624" i="3"/>
  <c r="U624" i="3" s="1"/>
  <c r="L624" i="3"/>
  <c r="N624" i="3"/>
  <c r="O624" i="3"/>
  <c r="A625" i="3"/>
  <c r="A625" i="4" s="1"/>
  <c r="B625" i="3"/>
  <c r="C625" i="3"/>
  <c r="P625" i="3" s="1"/>
  <c r="D625" i="3"/>
  <c r="Q625" i="3" s="1"/>
  <c r="B625" i="4" s="1"/>
  <c r="F625" i="3"/>
  <c r="G625" i="3"/>
  <c r="S625" i="3" s="1"/>
  <c r="C625" i="4" s="1"/>
  <c r="H625" i="3"/>
  <c r="T625" i="3" s="1"/>
  <c r="I625" i="3"/>
  <c r="J625" i="3"/>
  <c r="K625" i="3"/>
  <c r="U625" i="3" s="1"/>
  <c r="L625" i="3"/>
  <c r="N625" i="3"/>
  <c r="O625" i="3"/>
  <c r="A626" i="3"/>
  <c r="A626" i="4" s="1"/>
  <c r="B626" i="3"/>
  <c r="C626" i="3"/>
  <c r="P626" i="3" s="1"/>
  <c r="D626" i="3"/>
  <c r="Q626" i="3" s="1"/>
  <c r="B626" i="4" s="1"/>
  <c r="F626" i="3"/>
  <c r="G626" i="3"/>
  <c r="S626" i="3" s="1"/>
  <c r="C626" i="4" s="1"/>
  <c r="H626" i="3"/>
  <c r="T626" i="3" s="1"/>
  <c r="I626" i="3"/>
  <c r="J626" i="3"/>
  <c r="K626" i="3"/>
  <c r="U626" i="3" s="1"/>
  <c r="L626" i="3"/>
  <c r="N626" i="3"/>
  <c r="O626" i="3"/>
  <c r="A627" i="3"/>
  <c r="A627" i="4" s="1"/>
  <c r="B627" i="3"/>
  <c r="C627" i="3"/>
  <c r="P627" i="3" s="1"/>
  <c r="D627" i="3"/>
  <c r="Q627" i="3" s="1"/>
  <c r="B627" i="4" s="1"/>
  <c r="F627" i="3"/>
  <c r="G627" i="3"/>
  <c r="S627" i="3" s="1"/>
  <c r="C627" i="4" s="1"/>
  <c r="H627" i="3"/>
  <c r="T627" i="3" s="1"/>
  <c r="I627" i="3"/>
  <c r="J627" i="3"/>
  <c r="K627" i="3"/>
  <c r="U627" i="3" s="1"/>
  <c r="L627" i="3"/>
  <c r="N627" i="3"/>
  <c r="O627" i="3"/>
  <c r="A628" i="3"/>
  <c r="A628" i="4" s="1"/>
  <c r="B628" i="3"/>
  <c r="C628" i="3"/>
  <c r="P628" i="3" s="1"/>
  <c r="D628" i="3"/>
  <c r="Q628" i="3" s="1"/>
  <c r="B628" i="4" s="1"/>
  <c r="F628" i="3"/>
  <c r="G628" i="3"/>
  <c r="S628" i="3" s="1"/>
  <c r="C628" i="4" s="1"/>
  <c r="H628" i="3"/>
  <c r="T628" i="3" s="1"/>
  <c r="I628" i="3"/>
  <c r="J628" i="3"/>
  <c r="K628" i="3"/>
  <c r="U628" i="3" s="1"/>
  <c r="L628" i="3"/>
  <c r="N628" i="3"/>
  <c r="O628" i="3"/>
  <c r="A629" i="3"/>
  <c r="A629" i="4" s="1"/>
  <c r="B629" i="3"/>
  <c r="C629" i="3"/>
  <c r="P629" i="3" s="1"/>
  <c r="D629" i="3"/>
  <c r="Q629" i="3" s="1"/>
  <c r="B629" i="4" s="1"/>
  <c r="F629" i="3"/>
  <c r="G629" i="3"/>
  <c r="S629" i="3" s="1"/>
  <c r="C629" i="4" s="1"/>
  <c r="H629" i="3"/>
  <c r="T629" i="3" s="1"/>
  <c r="I629" i="3"/>
  <c r="J629" i="3"/>
  <c r="K629" i="3"/>
  <c r="U629" i="3" s="1"/>
  <c r="L629" i="3"/>
  <c r="N629" i="3"/>
  <c r="O629" i="3"/>
  <c r="A630" i="3"/>
  <c r="A630" i="4" s="1"/>
  <c r="B630" i="3"/>
  <c r="C630" i="3"/>
  <c r="P630" i="3" s="1"/>
  <c r="D630" i="3"/>
  <c r="Q630" i="3" s="1"/>
  <c r="B630" i="4" s="1"/>
  <c r="F630" i="3"/>
  <c r="G630" i="3"/>
  <c r="S630" i="3" s="1"/>
  <c r="C630" i="4" s="1"/>
  <c r="H630" i="3"/>
  <c r="T630" i="3" s="1"/>
  <c r="I630" i="3"/>
  <c r="J630" i="3"/>
  <c r="K630" i="3"/>
  <c r="U630" i="3" s="1"/>
  <c r="L630" i="3"/>
  <c r="N630" i="3"/>
  <c r="O630" i="3"/>
  <c r="A631" i="3"/>
  <c r="A631" i="4" s="1"/>
  <c r="B631" i="3"/>
  <c r="C631" i="3"/>
  <c r="P631" i="3" s="1"/>
  <c r="D631" i="3"/>
  <c r="Q631" i="3" s="1"/>
  <c r="B631" i="4" s="1"/>
  <c r="F631" i="3"/>
  <c r="G631" i="3"/>
  <c r="S631" i="3" s="1"/>
  <c r="C631" i="4" s="1"/>
  <c r="H631" i="3"/>
  <c r="T631" i="3" s="1"/>
  <c r="I631" i="3"/>
  <c r="J631" i="3"/>
  <c r="K631" i="3"/>
  <c r="U631" i="3" s="1"/>
  <c r="L631" i="3"/>
  <c r="N631" i="3"/>
  <c r="O631" i="3"/>
  <c r="A632" i="3"/>
  <c r="A632" i="4" s="1"/>
  <c r="B632" i="3"/>
  <c r="C632" i="3"/>
  <c r="P632" i="3" s="1"/>
  <c r="D632" i="3"/>
  <c r="Q632" i="3" s="1"/>
  <c r="B632" i="4" s="1"/>
  <c r="F632" i="3"/>
  <c r="G632" i="3"/>
  <c r="S632" i="3" s="1"/>
  <c r="C632" i="4" s="1"/>
  <c r="H632" i="3"/>
  <c r="T632" i="3" s="1"/>
  <c r="I632" i="3"/>
  <c r="J632" i="3"/>
  <c r="K632" i="3"/>
  <c r="U632" i="3" s="1"/>
  <c r="L632" i="3"/>
  <c r="N632" i="3"/>
  <c r="O632" i="3"/>
  <c r="A633" i="3"/>
  <c r="A633" i="4" s="1"/>
  <c r="B633" i="3"/>
  <c r="C633" i="3"/>
  <c r="P633" i="3" s="1"/>
  <c r="D633" i="3"/>
  <c r="Q633" i="3" s="1"/>
  <c r="B633" i="4" s="1"/>
  <c r="F633" i="3"/>
  <c r="G633" i="3"/>
  <c r="S633" i="3" s="1"/>
  <c r="C633" i="4" s="1"/>
  <c r="H633" i="3"/>
  <c r="T633" i="3" s="1"/>
  <c r="I633" i="3"/>
  <c r="J633" i="3"/>
  <c r="K633" i="3"/>
  <c r="U633" i="3" s="1"/>
  <c r="L633" i="3"/>
  <c r="N633" i="3"/>
  <c r="O633" i="3"/>
  <c r="A634" i="3"/>
  <c r="A634" i="4" s="1"/>
  <c r="B634" i="3"/>
  <c r="C634" i="3"/>
  <c r="P634" i="3" s="1"/>
  <c r="D634" i="3"/>
  <c r="Q634" i="3" s="1"/>
  <c r="B634" i="4" s="1"/>
  <c r="F634" i="3"/>
  <c r="G634" i="3"/>
  <c r="S634" i="3" s="1"/>
  <c r="C634" i="4" s="1"/>
  <c r="H634" i="3"/>
  <c r="T634" i="3" s="1"/>
  <c r="I634" i="3"/>
  <c r="J634" i="3"/>
  <c r="K634" i="3"/>
  <c r="U634" i="3" s="1"/>
  <c r="L634" i="3"/>
  <c r="N634" i="3"/>
  <c r="O634" i="3"/>
  <c r="A635" i="3"/>
  <c r="A635" i="4" s="1"/>
  <c r="B635" i="3"/>
  <c r="C635" i="3"/>
  <c r="P635" i="3" s="1"/>
  <c r="D635" i="3"/>
  <c r="Q635" i="3" s="1"/>
  <c r="B635" i="4" s="1"/>
  <c r="F635" i="3"/>
  <c r="G635" i="3"/>
  <c r="S635" i="3" s="1"/>
  <c r="C635" i="4" s="1"/>
  <c r="H635" i="3"/>
  <c r="T635" i="3" s="1"/>
  <c r="I635" i="3"/>
  <c r="J635" i="3"/>
  <c r="K635" i="3"/>
  <c r="U635" i="3" s="1"/>
  <c r="L635" i="3"/>
  <c r="N635" i="3"/>
  <c r="O635" i="3"/>
  <c r="A636" i="3"/>
  <c r="A636" i="4" s="1"/>
  <c r="B636" i="3"/>
  <c r="C636" i="3"/>
  <c r="P636" i="3" s="1"/>
  <c r="D636" i="3"/>
  <c r="Q636" i="3" s="1"/>
  <c r="B636" i="4" s="1"/>
  <c r="F636" i="3"/>
  <c r="G636" i="3"/>
  <c r="S636" i="3" s="1"/>
  <c r="C636" i="4" s="1"/>
  <c r="H636" i="3"/>
  <c r="T636" i="3" s="1"/>
  <c r="I636" i="3"/>
  <c r="J636" i="3"/>
  <c r="K636" i="3"/>
  <c r="U636" i="3" s="1"/>
  <c r="L636" i="3"/>
  <c r="N636" i="3"/>
  <c r="O636" i="3"/>
  <c r="A637" i="3"/>
  <c r="A637" i="4" s="1"/>
  <c r="B637" i="3"/>
  <c r="C637" i="3"/>
  <c r="P637" i="3" s="1"/>
  <c r="D637" i="3"/>
  <c r="Q637" i="3" s="1"/>
  <c r="B637" i="4" s="1"/>
  <c r="F637" i="3"/>
  <c r="G637" i="3"/>
  <c r="S637" i="3" s="1"/>
  <c r="C637" i="4" s="1"/>
  <c r="H637" i="3"/>
  <c r="T637" i="3" s="1"/>
  <c r="I637" i="3"/>
  <c r="J637" i="3"/>
  <c r="K637" i="3"/>
  <c r="U637" i="3" s="1"/>
  <c r="L637" i="3"/>
  <c r="N637" i="3"/>
  <c r="O637" i="3"/>
  <c r="A638" i="3"/>
  <c r="A638" i="4" s="1"/>
  <c r="B638" i="3"/>
  <c r="C638" i="3"/>
  <c r="P638" i="3" s="1"/>
  <c r="D638" i="3"/>
  <c r="Q638" i="3" s="1"/>
  <c r="B638" i="4" s="1"/>
  <c r="F638" i="3"/>
  <c r="G638" i="3"/>
  <c r="S638" i="3" s="1"/>
  <c r="C638" i="4" s="1"/>
  <c r="H638" i="3"/>
  <c r="T638" i="3" s="1"/>
  <c r="I638" i="3"/>
  <c r="J638" i="3"/>
  <c r="K638" i="3"/>
  <c r="U638" i="3" s="1"/>
  <c r="L638" i="3"/>
  <c r="N638" i="3"/>
  <c r="O638" i="3"/>
  <c r="A639" i="3"/>
  <c r="A639" i="4" s="1"/>
  <c r="B639" i="3"/>
  <c r="C639" i="3"/>
  <c r="P639" i="3" s="1"/>
  <c r="D639" i="3"/>
  <c r="Q639" i="3" s="1"/>
  <c r="B639" i="4" s="1"/>
  <c r="F639" i="3"/>
  <c r="G639" i="3"/>
  <c r="S639" i="3" s="1"/>
  <c r="C639" i="4" s="1"/>
  <c r="H639" i="3"/>
  <c r="T639" i="3" s="1"/>
  <c r="I639" i="3"/>
  <c r="J639" i="3"/>
  <c r="K639" i="3"/>
  <c r="U639" i="3" s="1"/>
  <c r="L639" i="3"/>
  <c r="N639" i="3"/>
  <c r="O639" i="3"/>
  <c r="A640" i="3"/>
  <c r="A640" i="4" s="1"/>
  <c r="B640" i="3"/>
  <c r="C640" i="3"/>
  <c r="P640" i="3" s="1"/>
  <c r="D640" i="3"/>
  <c r="Q640" i="3" s="1"/>
  <c r="B640" i="4" s="1"/>
  <c r="F640" i="3"/>
  <c r="G640" i="3"/>
  <c r="S640" i="3" s="1"/>
  <c r="C640" i="4" s="1"/>
  <c r="H640" i="3"/>
  <c r="T640" i="3" s="1"/>
  <c r="I640" i="3"/>
  <c r="J640" i="3"/>
  <c r="K640" i="3"/>
  <c r="U640" i="3" s="1"/>
  <c r="L640" i="3"/>
  <c r="N640" i="3"/>
  <c r="O640" i="3"/>
  <c r="A641" i="3"/>
  <c r="A641" i="4" s="1"/>
  <c r="B641" i="3"/>
  <c r="C641" i="3"/>
  <c r="P641" i="3" s="1"/>
  <c r="D641" i="3"/>
  <c r="Q641" i="3" s="1"/>
  <c r="B641" i="4" s="1"/>
  <c r="F641" i="3"/>
  <c r="G641" i="3"/>
  <c r="S641" i="3" s="1"/>
  <c r="C641" i="4" s="1"/>
  <c r="H641" i="3"/>
  <c r="T641" i="3" s="1"/>
  <c r="I641" i="3"/>
  <c r="J641" i="3"/>
  <c r="K641" i="3"/>
  <c r="U641" i="3" s="1"/>
  <c r="L641" i="3"/>
  <c r="N641" i="3"/>
  <c r="O641" i="3"/>
  <c r="A642" i="3"/>
  <c r="A642" i="4" s="1"/>
  <c r="B642" i="3"/>
  <c r="C642" i="3"/>
  <c r="P642" i="3" s="1"/>
  <c r="D642" i="3"/>
  <c r="Q642" i="3" s="1"/>
  <c r="B642" i="4" s="1"/>
  <c r="F642" i="3"/>
  <c r="G642" i="3"/>
  <c r="S642" i="3" s="1"/>
  <c r="C642" i="4" s="1"/>
  <c r="H642" i="3"/>
  <c r="T642" i="3" s="1"/>
  <c r="I642" i="3"/>
  <c r="J642" i="3"/>
  <c r="K642" i="3"/>
  <c r="U642" i="3" s="1"/>
  <c r="L642" i="3"/>
  <c r="N642" i="3"/>
  <c r="O642" i="3"/>
  <c r="A643" i="3"/>
  <c r="A643" i="4" s="1"/>
  <c r="B643" i="3"/>
  <c r="C643" i="3"/>
  <c r="P643" i="3" s="1"/>
  <c r="D643" i="3"/>
  <c r="Q643" i="3" s="1"/>
  <c r="B643" i="4" s="1"/>
  <c r="F643" i="3"/>
  <c r="G643" i="3"/>
  <c r="S643" i="3" s="1"/>
  <c r="C643" i="4" s="1"/>
  <c r="H643" i="3"/>
  <c r="T643" i="3" s="1"/>
  <c r="I643" i="3"/>
  <c r="J643" i="3"/>
  <c r="K643" i="3"/>
  <c r="U643" i="3" s="1"/>
  <c r="L643" i="3"/>
  <c r="N643" i="3"/>
  <c r="O643" i="3"/>
  <c r="A644" i="3"/>
  <c r="A644" i="4" s="1"/>
  <c r="B644" i="3"/>
  <c r="C644" i="3"/>
  <c r="P644" i="3" s="1"/>
  <c r="D644" i="3"/>
  <c r="Q644" i="3" s="1"/>
  <c r="B644" i="4" s="1"/>
  <c r="F644" i="3"/>
  <c r="G644" i="3"/>
  <c r="S644" i="3" s="1"/>
  <c r="C644" i="4" s="1"/>
  <c r="H644" i="3"/>
  <c r="T644" i="3" s="1"/>
  <c r="I644" i="3"/>
  <c r="J644" i="3"/>
  <c r="K644" i="3"/>
  <c r="U644" i="3" s="1"/>
  <c r="L644" i="3"/>
  <c r="N644" i="3"/>
  <c r="O644" i="3"/>
  <c r="A645" i="3"/>
  <c r="A645" i="4" s="1"/>
  <c r="B645" i="3"/>
  <c r="C645" i="3"/>
  <c r="P645" i="3" s="1"/>
  <c r="D645" i="3"/>
  <c r="Q645" i="3" s="1"/>
  <c r="B645" i="4" s="1"/>
  <c r="F645" i="3"/>
  <c r="G645" i="3"/>
  <c r="S645" i="3" s="1"/>
  <c r="C645" i="4" s="1"/>
  <c r="H645" i="3"/>
  <c r="T645" i="3" s="1"/>
  <c r="I645" i="3"/>
  <c r="J645" i="3"/>
  <c r="K645" i="3"/>
  <c r="U645" i="3" s="1"/>
  <c r="L645" i="3"/>
  <c r="N645" i="3"/>
  <c r="O645" i="3"/>
  <c r="A646" i="3"/>
  <c r="A646" i="4" s="1"/>
  <c r="B646" i="3"/>
  <c r="C646" i="3"/>
  <c r="P646" i="3" s="1"/>
  <c r="D646" i="3"/>
  <c r="Q646" i="3" s="1"/>
  <c r="B646" i="4" s="1"/>
  <c r="F646" i="3"/>
  <c r="G646" i="3"/>
  <c r="S646" i="3" s="1"/>
  <c r="C646" i="4" s="1"/>
  <c r="H646" i="3"/>
  <c r="T646" i="3" s="1"/>
  <c r="I646" i="3"/>
  <c r="J646" i="3"/>
  <c r="K646" i="3"/>
  <c r="U646" i="3" s="1"/>
  <c r="L646" i="3"/>
  <c r="N646" i="3"/>
  <c r="O646" i="3"/>
  <c r="A647" i="3"/>
  <c r="A647" i="4" s="1"/>
  <c r="B647" i="3"/>
  <c r="C647" i="3"/>
  <c r="P647" i="3" s="1"/>
  <c r="D647" i="3"/>
  <c r="Q647" i="3" s="1"/>
  <c r="B647" i="4" s="1"/>
  <c r="F647" i="3"/>
  <c r="G647" i="3"/>
  <c r="S647" i="3" s="1"/>
  <c r="C647" i="4" s="1"/>
  <c r="H647" i="3"/>
  <c r="T647" i="3" s="1"/>
  <c r="I647" i="3"/>
  <c r="J647" i="3"/>
  <c r="K647" i="3"/>
  <c r="U647" i="3" s="1"/>
  <c r="L647" i="3"/>
  <c r="N647" i="3"/>
  <c r="O647" i="3"/>
  <c r="A648" i="3"/>
  <c r="A648" i="4" s="1"/>
  <c r="B648" i="3"/>
  <c r="C648" i="3"/>
  <c r="P648" i="3" s="1"/>
  <c r="D648" i="3"/>
  <c r="Q648" i="3" s="1"/>
  <c r="B648" i="4" s="1"/>
  <c r="F648" i="3"/>
  <c r="G648" i="3"/>
  <c r="S648" i="3" s="1"/>
  <c r="C648" i="4" s="1"/>
  <c r="H648" i="3"/>
  <c r="T648" i="3" s="1"/>
  <c r="I648" i="3"/>
  <c r="J648" i="3"/>
  <c r="K648" i="3"/>
  <c r="U648" i="3" s="1"/>
  <c r="L648" i="3"/>
  <c r="N648" i="3"/>
  <c r="O648" i="3"/>
  <c r="A649" i="3"/>
  <c r="A649" i="4" s="1"/>
  <c r="B649" i="3"/>
  <c r="C649" i="3"/>
  <c r="P649" i="3" s="1"/>
  <c r="D649" i="3"/>
  <c r="Q649" i="3" s="1"/>
  <c r="B649" i="4" s="1"/>
  <c r="F649" i="3"/>
  <c r="G649" i="3"/>
  <c r="S649" i="3" s="1"/>
  <c r="C649" i="4" s="1"/>
  <c r="H649" i="3"/>
  <c r="T649" i="3" s="1"/>
  <c r="I649" i="3"/>
  <c r="J649" i="3"/>
  <c r="K649" i="3"/>
  <c r="U649" i="3" s="1"/>
  <c r="L649" i="3"/>
  <c r="N649" i="3"/>
  <c r="O649" i="3"/>
  <c r="A650" i="3"/>
  <c r="A650" i="4" s="1"/>
  <c r="B650" i="3"/>
  <c r="C650" i="3"/>
  <c r="P650" i="3" s="1"/>
  <c r="D650" i="3"/>
  <c r="Q650" i="3" s="1"/>
  <c r="B650" i="4" s="1"/>
  <c r="F650" i="3"/>
  <c r="G650" i="3"/>
  <c r="S650" i="3" s="1"/>
  <c r="C650" i="4" s="1"/>
  <c r="H650" i="3"/>
  <c r="T650" i="3" s="1"/>
  <c r="I650" i="3"/>
  <c r="J650" i="3"/>
  <c r="K650" i="3"/>
  <c r="U650" i="3" s="1"/>
  <c r="L650" i="3"/>
  <c r="N650" i="3"/>
  <c r="O650" i="3"/>
  <c r="A651" i="3"/>
  <c r="A651" i="4" s="1"/>
  <c r="B651" i="3"/>
  <c r="C651" i="3"/>
  <c r="P651" i="3" s="1"/>
  <c r="D651" i="3"/>
  <c r="Q651" i="3" s="1"/>
  <c r="B651" i="4" s="1"/>
  <c r="F651" i="3"/>
  <c r="G651" i="3"/>
  <c r="S651" i="3" s="1"/>
  <c r="C651" i="4" s="1"/>
  <c r="H651" i="3"/>
  <c r="T651" i="3" s="1"/>
  <c r="I651" i="3"/>
  <c r="J651" i="3"/>
  <c r="K651" i="3"/>
  <c r="U651" i="3" s="1"/>
  <c r="L651" i="3"/>
  <c r="N651" i="3"/>
  <c r="O651" i="3"/>
  <c r="A652" i="3"/>
  <c r="A652" i="4" s="1"/>
  <c r="B652" i="3"/>
  <c r="C652" i="3"/>
  <c r="P652" i="3" s="1"/>
  <c r="D652" i="3"/>
  <c r="Q652" i="3" s="1"/>
  <c r="B652" i="4" s="1"/>
  <c r="F652" i="3"/>
  <c r="G652" i="3"/>
  <c r="S652" i="3" s="1"/>
  <c r="C652" i="4" s="1"/>
  <c r="H652" i="3"/>
  <c r="T652" i="3" s="1"/>
  <c r="I652" i="3"/>
  <c r="J652" i="3"/>
  <c r="K652" i="3"/>
  <c r="U652" i="3" s="1"/>
  <c r="L652" i="3"/>
  <c r="N652" i="3"/>
  <c r="O652" i="3"/>
  <c r="A653" i="3"/>
  <c r="A653" i="4" s="1"/>
  <c r="B653" i="3"/>
  <c r="C653" i="3"/>
  <c r="P653" i="3" s="1"/>
  <c r="D653" i="3"/>
  <c r="Q653" i="3" s="1"/>
  <c r="B653" i="4" s="1"/>
  <c r="F653" i="3"/>
  <c r="G653" i="3"/>
  <c r="S653" i="3" s="1"/>
  <c r="C653" i="4" s="1"/>
  <c r="H653" i="3"/>
  <c r="T653" i="3" s="1"/>
  <c r="I653" i="3"/>
  <c r="J653" i="3"/>
  <c r="K653" i="3"/>
  <c r="U653" i="3" s="1"/>
  <c r="L653" i="3"/>
  <c r="N653" i="3"/>
  <c r="O653" i="3"/>
  <c r="A654" i="3"/>
  <c r="A654" i="4" s="1"/>
  <c r="B654" i="3"/>
  <c r="C654" i="3"/>
  <c r="P654" i="3" s="1"/>
  <c r="D654" i="3"/>
  <c r="Q654" i="3" s="1"/>
  <c r="B654" i="4" s="1"/>
  <c r="F654" i="3"/>
  <c r="G654" i="3"/>
  <c r="S654" i="3" s="1"/>
  <c r="C654" i="4" s="1"/>
  <c r="H654" i="3"/>
  <c r="T654" i="3" s="1"/>
  <c r="I654" i="3"/>
  <c r="J654" i="3"/>
  <c r="K654" i="3"/>
  <c r="U654" i="3" s="1"/>
  <c r="L654" i="3"/>
  <c r="N654" i="3"/>
  <c r="O654" i="3"/>
  <c r="A655" i="3"/>
  <c r="A655" i="4" s="1"/>
  <c r="B655" i="3"/>
  <c r="C655" i="3"/>
  <c r="P655" i="3" s="1"/>
  <c r="D655" i="3"/>
  <c r="Q655" i="3" s="1"/>
  <c r="B655" i="4" s="1"/>
  <c r="F655" i="3"/>
  <c r="G655" i="3"/>
  <c r="S655" i="3" s="1"/>
  <c r="C655" i="4" s="1"/>
  <c r="H655" i="3"/>
  <c r="T655" i="3" s="1"/>
  <c r="I655" i="3"/>
  <c r="J655" i="3"/>
  <c r="K655" i="3"/>
  <c r="U655" i="3" s="1"/>
  <c r="L655" i="3"/>
  <c r="N655" i="3"/>
  <c r="O655" i="3"/>
  <c r="A656" i="3"/>
  <c r="A656" i="4" s="1"/>
  <c r="B656" i="3"/>
  <c r="C656" i="3"/>
  <c r="P656" i="3" s="1"/>
  <c r="D656" i="3"/>
  <c r="Q656" i="3" s="1"/>
  <c r="B656" i="4" s="1"/>
  <c r="F656" i="3"/>
  <c r="G656" i="3"/>
  <c r="S656" i="3" s="1"/>
  <c r="C656" i="4" s="1"/>
  <c r="H656" i="3"/>
  <c r="T656" i="3" s="1"/>
  <c r="I656" i="3"/>
  <c r="J656" i="3"/>
  <c r="K656" i="3"/>
  <c r="U656" i="3" s="1"/>
  <c r="L656" i="3"/>
  <c r="N656" i="3"/>
  <c r="O656" i="3"/>
  <c r="A657" i="3"/>
  <c r="A657" i="4" s="1"/>
  <c r="B657" i="3"/>
  <c r="C657" i="3"/>
  <c r="P657" i="3" s="1"/>
  <c r="D657" i="3"/>
  <c r="Q657" i="3" s="1"/>
  <c r="B657" i="4" s="1"/>
  <c r="F657" i="3"/>
  <c r="G657" i="3"/>
  <c r="S657" i="3" s="1"/>
  <c r="C657" i="4" s="1"/>
  <c r="H657" i="3"/>
  <c r="T657" i="3" s="1"/>
  <c r="I657" i="3"/>
  <c r="J657" i="3"/>
  <c r="K657" i="3"/>
  <c r="U657" i="3" s="1"/>
  <c r="L657" i="3"/>
  <c r="N657" i="3"/>
  <c r="O657" i="3"/>
  <c r="A658" i="3"/>
  <c r="A658" i="4" s="1"/>
  <c r="B658" i="3"/>
  <c r="C658" i="3"/>
  <c r="P658" i="3" s="1"/>
  <c r="D658" i="3"/>
  <c r="Q658" i="3" s="1"/>
  <c r="B658" i="4" s="1"/>
  <c r="F658" i="3"/>
  <c r="G658" i="3"/>
  <c r="S658" i="3" s="1"/>
  <c r="C658" i="4" s="1"/>
  <c r="H658" i="3"/>
  <c r="T658" i="3" s="1"/>
  <c r="I658" i="3"/>
  <c r="J658" i="3"/>
  <c r="K658" i="3"/>
  <c r="U658" i="3" s="1"/>
  <c r="L658" i="3"/>
  <c r="N658" i="3"/>
  <c r="O658" i="3"/>
  <c r="A659" i="3"/>
  <c r="A659" i="4" s="1"/>
  <c r="B659" i="3"/>
  <c r="C659" i="3"/>
  <c r="P659" i="3" s="1"/>
  <c r="D659" i="3"/>
  <c r="Q659" i="3" s="1"/>
  <c r="B659" i="4" s="1"/>
  <c r="F659" i="3"/>
  <c r="G659" i="3"/>
  <c r="S659" i="3" s="1"/>
  <c r="C659" i="4" s="1"/>
  <c r="H659" i="3"/>
  <c r="T659" i="3" s="1"/>
  <c r="I659" i="3"/>
  <c r="J659" i="3"/>
  <c r="K659" i="3"/>
  <c r="U659" i="3" s="1"/>
  <c r="L659" i="3"/>
  <c r="N659" i="3"/>
  <c r="O659" i="3"/>
  <c r="A660" i="3"/>
  <c r="A660" i="4" s="1"/>
  <c r="B660" i="3"/>
  <c r="C660" i="3"/>
  <c r="P660" i="3" s="1"/>
  <c r="D660" i="3"/>
  <c r="Q660" i="3" s="1"/>
  <c r="B660" i="4" s="1"/>
  <c r="F660" i="3"/>
  <c r="G660" i="3"/>
  <c r="S660" i="3" s="1"/>
  <c r="C660" i="4" s="1"/>
  <c r="H660" i="3"/>
  <c r="T660" i="3" s="1"/>
  <c r="I660" i="3"/>
  <c r="J660" i="3"/>
  <c r="K660" i="3"/>
  <c r="U660" i="3" s="1"/>
  <c r="L660" i="3"/>
  <c r="N660" i="3"/>
  <c r="O660" i="3"/>
  <c r="A661" i="3"/>
  <c r="A661" i="4" s="1"/>
  <c r="B661" i="3"/>
  <c r="C661" i="3"/>
  <c r="P661" i="3" s="1"/>
  <c r="D661" i="3"/>
  <c r="Q661" i="3" s="1"/>
  <c r="B661" i="4" s="1"/>
  <c r="F661" i="3"/>
  <c r="G661" i="3"/>
  <c r="S661" i="3" s="1"/>
  <c r="C661" i="4" s="1"/>
  <c r="H661" i="3"/>
  <c r="T661" i="3" s="1"/>
  <c r="I661" i="3"/>
  <c r="J661" i="3"/>
  <c r="K661" i="3"/>
  <c r="U661" i="3" s="1"/>
  <c r="L661" i="3"/>
  <c r="N661" i="3"/>
  <c r="O661" i="3"/>
  <c r="A662" i="3"/>
  <c r="A662" i="4" s="1"/>
  <c r="B662" i="3"/>
  <c r="C662" i="3"/>
  <c r="P662" i="3" s="1"/>
  <c r="D662" i="3"/>
  <c r="Q662" i="3" s="1"/>
  <c r="B662" i="4" s="1"/>
  <c r="F662" i="3"/>
  <c r="G662" i="3"/>
  <c r="S662" i="3" s="1"/>
  <c r="C662" i="4" s="1"/>
  <c r="H662" i="3"/>
  <c r="T662" i="3" s="1"/>
  <c r="I662" i="3"/>
  <c r="J662" i="3"/>
  <c r="K662" i="3"/>
  <c r="U662" i="3" s="1"/>
  <c r="L662" i="3"/>
  <c r="N662" i="3"/>
  <c r="O662" i="3"/>
  <c r="A663" i="3"/>
  <c r="A663" i="4" s="1"/>
  <c r="B663" i="3"/>
  <c r="C663" i="3"/>
  <c r="P663" i="3" s="1"/>
  <c r="D663" i="3"/>
  <c r="Q663" i="3" s="1"/>
  <c r="B663" i="4" s="1"/>
  <c r="F663" i="3"/>
  <c r="G663" i="3"/>
  <c r="S663" i="3" s="1"/>
  <c r="C663" i="4" s="1"/>
  <c r="H663" i="3"/>
  <c r="T663" i="3" s="1"/>
  <c r="I663" i="3"/>
  <c r="J663" i="3"/>
  <c r="K663" i="3"/>
  <c r="U663" i="3" s="1"/>
  <c r="L663" i="3"/>
  <c r="N663" i="3"/>
  <c r="O663" i="3"/>
  <c r="A664" i="3"/>
  <c r="A664" i="4" s="1"/>
  <c r="B664" i="3"/>
  <c r="C664" i="3"/>
  <c r="P664" i="3" s="1"/>
  <c r="D664" i="3"/>
  <c r="Q664" i="3" s="1"/>
  <c r="B664" i="4" s="1"/>
  <c r="F664" i="3"/>
  <c r="G664" i="3"/>
  <c r="S664" i="3" s="1"/>
  <c r="C664" i="4" s="1"/>
  <c r="H664" i="3"/>
  <c r="T664" i="3" s="1"/>
  <c r="I664" i="3"/>
  <c r="J664" i="3"/>
  <c r="K664" i="3"/>
  <c r="U664" i="3" s="1"/>
  <c r="L664" i="3"/>
  <c r="N664" i="3"/>
  <c r="O664" i="3"/>
  <c r="A665" i="3"/>
  <c r="A665" i="4" s="1"/>
  <c r="B665" i="3"/>
  <c r="C665" i="3"/>
  <c r="P665" i="3" s="1"/>
  <c r="D665" i="3"/>
  <c r="Q665" i="3" s="1"/>
  <c r="B665" i="4" s="1"/>
  <c r="F665" i="3"/>
  <c r="G665" i="3"/>
  <c r="S665" i="3" s="1"/>
  <c r="C665" i="4" s="1"/>
  <c r="H665" i="3"/>
  <c r="T665" i="3" s="1"/>
  <c r="I665" i="3"/>
  <c r="J665" i="3"/>
  <c r="K665" i="3"/>
  <c r="U665" i="3" s="1"/>
  <c r="L665" i="3"/>
  <c r="N665" i="3"/>
  <c r="O665" i="3"/>
  <c r="A666" i="3"/>
  <c r="A666" i="4" s="1"/>
  <c r="B666" i="3"/>
  <c r="C666" i="3"/>
  <c r="P666" i="3" s="1"/>
  <c r="D666" i="3"/>
  <c r="Q666" i="3" s="1"/>
  <c r="B666" i="4" s="1"/>
  <c r="F666" i="3"/>
  <c r="G666" i="3"/>
  <c r="S666" i="3" s="1"/>
  <c r="C666" i="4" s="1"/>
  <c r="H666" i="3"/>
  <c r="T666" i="3" s="1"/>
  <c r="I666" i="3"/>
  <c r="J666" i="3"/>
  <c r="K666" i="3"/>
  <c r="U666" i="3" s="1"/>
  <c r="L666" i="3"/>
  <c r="N666" i="3"/>
  <c r="O666" i="3"/>
  <c r="A667" i="3"/>
  <c r="A667" i="4" s="1"/>
  <c r="B667" i="3"/>
  <c r="C667" i="3"/>
  <c r="P667" i="3" s="1"/>
  <c r="D667" i="3"/>
  <c r="Q667" i="3" s="1"/>
  <c r="B667" i="4" s="1"/>
  <c r="F667" i="3"/>
  <c r="G667" i="3"/>
  <c r="S667" i="3" s="1"/>
  <c r="C667" i="4" s="1"/>
  <c r="H667" i="3"/>
  <c r="T667" i="3" s="1"/>
  <c r="I667" i="3"/>
  <c r="J667" i="3"/>
  <c r="K667" i="3"/>
  <c r="U667" i="3" s="1"/>
  <c r="L667" i="3"/>
  <c r="N667" i="3"/>
  <c r="O667" i="3"/>
  <c r="A668" i="3"/>
  <c r="A668" i="4" s="1"/>
  <c r="B668" i="3"/>
  <c r="C668" i="3"/>
  <c r="P668" i="3" s="1"/>
  <c r="D668" i="3"/>
  <c r="Q668" i="3" s="1"/>
  <c r="B668" i="4" s="1"/>
  <c r="F668" i="3"/>
  <c r="G668" i="3"/>
  <c r="S668" i="3" s="1"/>
  <c r="C668" i="4" s="1"/>
  <c r="H668" i="3"/>
  <c r="T668" i="3" s="1"/>
  <c r="I668" i="3"/>
  <c r="J668" i="3"/>
  <c r="K668" i="3"/>
  <c r="U668" i="3" s="1"/>
  <c r="L668" i="3"/>
  <c r="N668" i="3"/>
  <c r="O668" i="3"/>
  <c r="A669" i="3"/>
  <c r="A669" i="4" s="1"/>
  <c r="B669" i="3"/>
  <c r="C669" i="3"/>
  <c r="P669" i="3" s="1"/>
  <c r="D669" i="3"/>
  <c r="Q669" i="3" s="1"/>
  <c r="B669" i="4" s="1"/>
  <c r="F669" i="3"/>
  <c r="G669" i="3"/>
  <c r="S669" i="3" s="1"/>
  <c r="C669" i="4" s="1"/>
  <c r="H669" i="3"/>
  <c r="T669" i="3" s="1"/>
  <c r="I669" i="3"/>
  <c r="J669" i="3"/>
  <c r="K669" i="3"/>
  <c r="U669" i="3" s="1"/>
  <c r="L669" i="3"/>
  <c r="N669" i="3"/>
  <c r="O669" i="3"/>
  <c r="A670" i="3"/>
  <c r="A670" i="4" s="1"/>
  <c r="B670" i="3"/>
  <c r="C670" i="3"/>
  <c r="P670" i="3" s="1"/>
  <c r="D670" i="3"/>
  <c r="Q670" i="3" s="1"/>
  <c r="B670" i="4" s="1"/>
  <c r="F670" i="3"/>
  <c r="G670" i="3"/>
  <c r="S670" i="3" s="1"/>
  <c r="C670" i="4" s="1"/>
  <c r="H670" i="3"/>
  <c r="T670" i="3" s="1"/>
  <c r="I670" i="3"/>
  <c r="J670" i="3"/>
  <c r="K670" i="3"/>
  <c r="U670" i="3" s="1"/>
  <c r="L670" i="3"/>
  <c r="N670" i="3"/>
  <c r="O670" i="3"/>
  <c r="A671" i="3"/>
  <c r="A671" i="4" s="1"/>
  <c r="B671" i="3"/>
  <c r="C671" i="3"/>
  <c r="P671" i="3" s="1"/>
  <c r="D671" i="3"/>
  <c r="Q671" i="3" s="1"/>
  <c r="B671" i="4" s="1"/>
  <c r="F671" i="3"/>
  <c r="G671" i="3"/>
  <c r="S671" i="3" s="1"/>
  <c r="C671" i="4" s="1"/>
  <c r="H671" i="3"/>
  <c r="T671" i="3" s="1"/>
  <c r="I671" i="3"/>
  <c r="J671" i="3"/>
  <c r="K671" i="3"/>
  <c r="U671" i="3" s="1"/>
  <c r="L671" i="3"/>
  <c r="N671" i="3"/>
  <c r="O671" i="3"/>
  <c r="A672" i="3"/>
  <c r="A672" i="4" s="1"/>
  <c r="B672" i="3"/>
  <c r="C672" i="3"/>
  <c r="P672" i="3" s="1"/>
  <c r="D672" i="3"/>
  <c r="Q672" i="3" s="1"/>
  <c r="B672" i="4" s="1"/>
  <c r="F672" i="3"/>
  <c r="G672" i="3"/>
  <c r="S672" i="3" s="1"/>
  <c r="C672" i="4" s="1"/>
  <c r="H672" i="3"/>
  <c r="T672" i="3" s="1"/>
  <c r="I672" i="3"/>
  <c r="J672" i="3"/>
  <c r="K672" i="3"/>
  <c r="U672" i="3" s="1"/>
  <c r="L672" i="3"/>
  <c r="N672" i="3"/>
  <c r="O672" i="3"/>
  <c r="A673" i="3"/>
  <c r="A673" i="4" s="1"/>
  <c r="B673" i="3"/>
  <c r="C673" i="3"/>
  <c r="P673" i="3" s="1"/>
  <c r="D673" i="3"/>
  <c r="Q673" i="3" s="1"/>
  <c r="B673" i="4" s="1"/>
  <c r="F673" i="3"/>
  <c r="G673" i="3"/>
  <c r="S673" i="3" s="1"/>
  <c r="C673" i="4" s="1"/>
  <c r="H673" i="3"/>
  <c r="T673" i="3" s="1"/>
  <c r="I673" i="3"/>
  <c r="J673" i="3"/>
  <c r="K673" i="3"/>
  <c r="U673" i="3" s="1"/>
  <c r="L673" i="3"/>
  <c r="N673" i="3"/>
  <c r="O673" i="3"/>
  <c r="A674" i="3"/>
  <c r="A674" i="4" s="1"/>
  <c r="B674" i="3"/>
  <c r="C674" i="3"/>
  <c r="P674" i="3" s="1"/>
  <c r="D674" i="3"/>
  <c r="Q674" i="3" s="1"/>
  <c r="B674" i="4" s="1"/>
  <c r="F674" i="3"/>
  <c r="G674" i="3"/>
  <c r="S674" i="3" s="1"/>
  <c r="C674" i="4" s="1"/>
  <c r="H674" i="3"/>
  <c r="T674" i="3" s="1"/>
  <c r="I674" i="3"/>
  <c r="J674" i="3"/>
  <c r="K674" i="3"/>
  <c r="U674" i="3" s="1"/>
  <c r="L674" i="3"/>
  <c r="N674" i="3"/>
  <c r="O674" i="3"/>
  <c r="A675" i="3"/>
  <c r="A675" i="4" s="1"/>
  <c r="B675" i="3"/>
  <c r="C675" i="3"/>
  <c r="P675" i="3" s="1"/>
  <c r="D675" i="3"/>
  <c r="Q675" i="3" s="1"/>
  <c r="B675" i="4" s="1"/>
  <c r="F675" i="3"/>
  <c r="G675" i="3"/>
  <c r="S675" i="3" s="1"/>
  <c r="C675" i="4" s="1"/>
  <c r="H675" i="3"/>
  <c r="T675" i="3" s="1"/>
  <c r="I675" i="3"/>
  <c r="J675" i="3"/>
  <c r="K675" i="3"/>
  <c r="U675" i="3" s="1"/>
  <c r="L675" i="3"/>
  <c r="N675" i="3"/>
  <c r="O675" i="3"/>
  <c r="A676" i="3"/>
  <c r="A676" i="4" s="1"/>
  <c r="B676" i="3"/>
  <c r="C676" i="3"/>
  <c r="P676" i="3" s="1"/>
  <c r="D676" i="3"/>
  <c r="Q676" i="3" s="1"/>
  <c r="B676" i="4" s="1"/>
  <c r="F676" i="3"/>
  <c r="G676" i="3"/>
  <c r="S676" i="3" s="1"/>
  <c r="C676" i="4" s="1"/>
  <c r="H676" i="3"/>
  <c r="T676" i="3" s="1"/>
  <c r="I676" i="3"/>
  <c r="J676" i="3"/>
  <c r="K676" i="3"/>
  <c r="U676" i="3" s="1"/>
  <c r="L676" i="3"/>
  <c r="N676" i="3"/>
  <c r="O676" i="3"/>
  <c r="A677" i="3"/>
  <c r="A677" i="4" s="1"/>
  <c r="B677" i="3"/>
  <c r="C677" i="3"/>
  <c r="P677" i="3" s="1"/>
  <c r="D677" i="3"/>
  <c r="Q677" i="3" s="1"/>
  <c r="B677" i="4" s="1"/>
  <c r="F677" i="3"/>
  <c r="G677" i="3"/>
  <c r="S677" i="3" s="1"/>
  <c r="C677" i="4" s="1"/>
  <c r="H677" i="3"/>
  <c r="T677" i="3" s="1"/>
  <c r="I677" i="3"/>
  <c r="J677" i="3"/>
  <c r="K677" i="3"/>
  <c r="U677" i="3" s="1"/>
  <c r="L677" i="3"/>
  <c r="N677" i="3"/>
  <c r="O677" i="3"/>
  <c r="A678" i="3"/>
  <c r="A678" i="4" s="1"/>
  <c r="B678" i="3"/>
  <c r="C678" i="3"/>
  <c r="P678" i="3" s="1"/>
  <c r="D678" i="3"/>
  <c r="Q678" i="3" s="1"/>
  <c r="B678" i="4" s="1"/>
  <c r="F678" i="3"/>
  <c r="G678" i="3"/>
  <c r="S678" i="3" s="1"/>
  <c r="C678" i="4" s="1"/>
  <c r="H678" i="3"/>
  <c r="T678" i="3" s="1"/>
  <c r="I678" i="3"/>
  <c r="J678" i="3"/>
  <c r="K678" i="3"/>
  <c r="U678" i="3" s="1"/>
  <c r="L678" i="3"/>
  <c r="N678" i="3"/>
  <c r="O678" i="3"/>
  <c r="A679" i="3"/>
  <c r="A679" i="4" s="1"/>
  <c r="B679" i="3"/>
  <c r="C679" i="3"/>
  <c r="P679" i="3" s="1"/>
  <c r="D679" i="3"/>
  <c r="Q679" i="3" s="1"/>
  <c r="B679" i="4" s="1"/>
  <c r="F679" i="3"/>
  <c r="G679" i="3"/>
  <c r="S679" i="3" s="1"/>
  <c r="C679" i="4" s="1"/>
  <c r="H679" i="3"/>
  <c r="T679" i="3" s="1"/>
  <c r="I679" i="3"/>
  <c r="J679" i="3"/>
  <c r="K679" i="3"/>
  <c r="U679" i="3" s="1"/>
  <c r="L679" i="3"/>
  <c r="N679" i="3"/>
  <c r="O679" i="3"/>
  <c r="A680" i="3"/>
  <c r="A680" i="4" s="1"/>
  <c r="B680" i="3"/>
  <c r="C680" i="3"/>
  <c r="P680" i="3" s="1"/>
  <c r="D680" i="3"/>
  <c r="Q680" i="3" s="1"/>
  <c r="B680" i="4" s="1"/>
  <c r="F680" i="3"/>
  <c r="G680" i="3"/>
  <c r="S680" i="3" s="1"/>
  <c r="C680" i="4" s="1"/>
  <c r="H680" i="3"/>
  <c r="T680" i="3" s="1"/>
  <c r="I680" i="3"/>
  <c r="J680" i="3"/>
  <c r="K680" i="3"/>
  <c r="U680" i="3" s="1"/>
  <c r="L680" i="3"/>
  <c r="N680" i="3"/>
  <c r="O680" i="3"/>
  <c r="A681" i="3"/>
  <c r="A681" i="4" s="1"/>
  <c r="B681" i="3"/>
  <c r="C681" i="3"/>
  <c r="P681" i="3" s="1"/>
  <c r="D681" i="3"/>
  <c r="Q681" i="3" s="1"/>
  <c r="B681" i="4" s="1"/>
  <c r="F681" i="3"/>
  <c r="G681" i="3"/>
  <c r="S681" i="3" s="1"/>
  <c r="C681" i="4" s="1"/>
  <c r="H681" i="3"/>
  <c r="T681" i="3" s="1"/>
  <c r="I681" i="3"/>
  <c r="J681" i="3"/>
  <c r="K681" i="3"/>
  <c r="U681" i="3" s="1"/>
  <c r="L681" i="3"/>
  <c r="N681" i="3"/>
  <c r="O681" i="3"/>
  <c r="A682" i="3"/>
  <c r="A682" i="4" s="1"/>
  <c r="B682" i="3"/>
  <c r="C682" i="3"/>
  <c r="P682" i="3" s="1"/>
  <c r="D682" i="3"/>
  <c r="Q682" i="3" s="1"/>
  <c r="B682" i="4" s="1"/>
  <c r="F682" i="3"/>
  <c r="G682" i="3"/>
  <c r="S682" i="3" s="1"/>
  <c r="C682" i="4" s="1"/>
  <c r="H682" i="3"/>
  <c r="T682" i="3" s="1"/>
  <c r="I682" i="3"/>
  <c r="J682" i="3"/>
  <c r="K682" i="3"/>
  <c r="U682" i="3" s="1"/>
  <c r="L682" i="3"/>
  <c r="N682" i="3"/>
  <c r="O682" i="3"/>
  <c r="A683" i="3"/>
  <c r="A683" i="4" s="1"/>
  <c r="B683" i="3"/>
  <c r="C683" i="3"/>
  <c r="P683" i="3" s="1"/>
  <c r="D683" i="3"/>
  <c r="Q683" i="3" s="1"/>
  <c r="B683" i="4" s="1"/>
  <c r="F683" i="3"/>
  <c r="G683" i="3"/>
  <c r="S683" i="3" s="1"/>
  <c r="C683" i="4" s="1"/>
  <c r="H683" i="3"/>
  <c r="T683" i="3" s="1"/>
  <c r="I683" i="3"/>
  <c r="J683" i="3"/>
  <c r="K683" i="3"/>
  <c r="U683" i="3" s="1"/>
  <c r="L683" i="3"/>
  <c r="N683" i="3"/>
  <c r="O683" i="3"/>
  <c r="A684" i="3"/>
  <c r="A684" i="4" s="1"/>
  <c r="B684" i="3"/>
  <c r="C684" i="3"/>
  <c r="P684" i="3" s="1"/>
  <c r="D684" i="3"/>
  <c r="Q684" i="3" s="1"/>
  <c r="B684" i="4" s="1"/>
  <c r="F684" i="3"/>
  <c r="G684" i="3"/>
  <c r="S684" i="3" s="1"/>
  <c r="C684" i="4" s="1"/>
  <c r="H684" i="3"/>
  <c r="T684" i="3" s="1"/>
  <c r="I684" i="3"/>
  <c r="J684" i="3"/>
  <c r="K684" i="3"/>
  <c r="U684" i="3" s="1"/>
  <c r="L684" i="3"/>
  <c r="N684" i="3"/>
  <c r="O684" i="3"/>
  <c r="A685" i="3"/>
  <c r="A685" i="4" s="1"/>
  <c r="B685" i="3"/>
  <c r="C685" i="3"/>
  <c r="P685" i="3" s="1"/>
  <c r="D685" i="3"/>
  <c r="Q685" i="3" s="1"/>
  <c r="B685" i="4" s="1"/>
  <c r="F685" i="3"/>
  <c r="G685" i="3"/>
  <c r="S685" i="3" s="1"/>
  <c r="C685" i="4" s="1"/>
  <c r="H685" i="3"/>
  <c r="T685" i="3" s="1"/>
  <c r="I685" i="3"/>
  <c r="J685" i="3"/>
  <c r="K685" i="3"/>
  <c r="U685" i="3" s="1"/>
  <c r="L685" i="3"/>
  <c r="N685" i="3"/>
  <c r="O685" i="3"/>
  <c r="A686" i="3"/>
  <c r="A686" i="4" s="1"/>
  <c r="B686" i="3"/>
  <c r="C686" i="3"/>
  <c r="P686" i="3" s="1"/>
  <c r="D686" i="3"/>
  <c r="Q686" i="3" s="1"/>
  <c r="B686" i="4" s="1"/>
  <c r="F686" i="3"/>
  <c r="G686" i="3"/>
  <c r="S686" i="3" s="1"/>
  <c r="C686" i="4" s="1"/>
  <c r="H686" i="3"/>
  <c r="T686" i="3" s="1"/>
  <c r="I686" i="3"/>
  <c r="J686" i="3"/>
  <c r="K686" i="3"/>
  <c r="U686" i="3" s="1"/>
  <c r="L686" i="3"/>
  <c r="N686" i="3"/>
  <c r="O686" i="3"/>
  <c r="A687" i="3"/>
  <c r="A687" i="4" s="1"/>
  <c r="B687" i="3"/>
  <c r="C687" i="3"/>
  <c r="P687" i="3" s="1"/>
  <c r="D687" i="3"/>
  <c r="Q687" i="3" s="1"/>
  <c r="B687" i="4" s="1"/>
  <c r="F687" i="3"/>
  <c r="G687" i="3"/>
  <c r="S687" i="3" s="1"/>
  <c r="C687" i="4" s="1"/>
  <c r="H687" i="3"/>
  <c r="T687" i="3" s="1"/>
  <c r="I687" i="3"/>
  <c r="J687" i="3"/>
  <c r="K687" i="3"/>
  <c r="U687" i="3" s="1"/>
  <c r="L687" i="3"/>
  <c r="N687" i="3"/>
  <c r="O687" i="3"/>
  <c r="A688" i="3"/>
  <c r="A688" i="4" s="1"/>
  <c r="B688" i="3"/>
  <c r="C688" i="3"/>
  <c r="P688" i="3" s="1"/>
  <c r="D688" i="3"/>
  <c r="Q688" i="3" s="1"/>
  <c r="B688" i="4" s="1"/>
  <c r="F688" i="3"/>
  <c r="G688" i="3"/>
  <c r="S688" i="3" s="1"/>
  <c r="C688" i="4" s="1"/>
  <c r="H688" i="3"/>
  <c r="T688" i="3" s="1"/>
  <c r="I688" i="3"/>
  <c r="J688" i="3"/>
  <c r="K688" i="3"/>
  <c r="U688" i="3" s="1"/>
  <c r="L688" i="3"/>
  <c r="N688" i="3"/>
  <c r="O688" i="3"/>
  <c r="A689" i="3"/>
  <c r="A689" i="4" s="1"/>
  <c r="B689" i="3"/>
  <c r="C689" i="3"/>
  <c r="P689" i="3" s="1"/>
  <c r="D689" i="3"/>
  <c r="Q689" i="3" s="1"/>
  <c r="B689" i="4" s="1"/>
  <c r="F689" i="3"/>
  <c r="G689" i="3"/>
  <c r="S689" i="3" s="1"/>
  <c r="C689" i="4" s="1"/>
  <c r="H689" i="3"/>
  <c r="T689" i="3" s="1"/>
  <c r="I689" i="3"/>
  <c r="J689" i="3"/>
  <c r="K689" i="3"/>
  <c r="U689" i="3" s="1"/>
  <c r="L689" i="3"/>
  <c r="N689" i="3"/>
  <c r="O689" i="3"/>
  <c r="A690" i="3"/>
  <c r="A690" i="4" s="1"/>
  <c r="B690" i="3"/>
  <c r="C690" i="3"/>
  <c r="P690" i="3" s="1"/>
  <c r="D690" i="3"/>
  <c r="Q690" i="3" s="1"/>
  <c r="B690" i="4" s="1"/>
  <c r="F690" i="3"/>
  <c r="G690" i="3"/>
  <c r="S690" i="3" s="1"/>
  <c r="C690" i="4" s="1"/>
  <c r="H690" i="3"/>
  <c r="T690" i="3" s="1"/>
  <c r="I690" i="3"/>
  <c r="J690" i="3"/>
  <c r="K690" i="3"/>
  <c r="U690" i="3" s="1"/>
  <c r="L690" i="3"/>
  <c r="N690" i="3"/>
  <c r="O690" i="3"/>
  <c r="A691" i="3"/>
  <c r="A691" i="4" s="1"/>
  <c r="B691" i="3"/>
  <c r="C691" i="3"/>
  <c r="P691" i="3" s="1"/>
  <c r="D691" i="3"/>
  <c r="Q691" i="3" s="1"/>
  <c r="B691" i="4" s="1"/>
  <c r="F691" i="3"/>
  <c r="G691" i="3"/>
  <c r="S691" i="3" s="1"/>
  <c r="C691" i="4" s="1"/>
  <c r="H691" i="3"/>
  <c r="T691" i="3" s="1"/>
  <c r="I691" i="3"/>
  <c r="J691" i="3"/>
  <c r="K691" i="3"/>
  <c r="U691" i="3" s="1"/>
  <c r="L691" i="3"/>
  <c r="N691" i="3"/>
  <c r="O691" i="3"/>
  <c r="A692" i="3"/>
  <c r="A692" i="4" s="1"/>
  <c r="B692" i="3"/>
  <c r="C692" i="3"/>
  <c r="P692" i="3" s="1"/>
  <c r="D692" i="3"/>
  <c r="Q692" i="3" s="1"/>
  <c r="B692" i="4" s="1"/>
  <c r="F692" i="3"/>
  <c r="G692" i="3"/>
  <c r="S692" i="3" s="1"/>
  <c r="C692" i="4" s="1"/>
  <c r="H692" i="3"/>
  <c r="T692" i="3" s="1"/>
  <c r="I692" i="3"/>
  <c r="J692" i="3"/>
  <c r="K692" i="3"/>
  <c r="U692" i="3" s="1"/>
  <c r="L692" i="3"/>
  <c r="N692" i="3"/>
  <c r="O692" i="3"/>
  <c r="A693" i="3"/>
  <c r="A693" i="4" s="1"/>
  <c r="B693" i="3"/>
  <c r="C693" i="3"/>
  <c r="P693" i="3" s="1"/>
  <c r="D693" i="3"/>
  <c r="Q693" i="3" s="1"/>
  <c r="B693" i="4" s="1"/>
  <c r="F693" i="3"/>
  <c r="G693" i="3"/>
  <c r="S693" i="3" s="1"/>
  <c r="C693" i="4" s="1"/>
  <c r="H693" i="3"/>
  <c r="T693" i="3" s="1"/>
  <c r="I693" i="3"/>
  <c r="J693" i="3"/>
  <c r="K693" i="3"/>
  <c r="U693" i="3" s="1"/>
  <c r="L693" i="3"/>
  <c r="N693" i="3"/>
  <c r="O693" i="3"/>
  <c r="A694" i="3"/>
  <c r="A694" i="4" s="1"/>
  <c r="B694" i="3"/>
  <c r="C694" i="3"/>
  <c r="P694" i="3" s="1"/>
  <c r="D694" i="3"/>
  <c r="Q694" i="3" s="1"/>
  <c r="B694" i="4" s="1"/>
  <c r="F694" i="3"/>
  <c r="G694" i="3"/>
  <c r="S694" i="3" s="1"/>
  <c r="C694" i="4" s="1"/>
  <c r="H694" i="3"/>
  <c r="T694" i="3" s="1"/>
  <c r="I694" i="3"/>
  <c r="J694" i="3"/>
  <c r="K694" i="3"/>
  <c r="U694" i="3" s="1"/>
  <c r="L694" i="3"/>
  <c r="N694" i="3"/>
  <c r="O694" i="3"/>
  <c r="A695" i="3"/>
  <c r="A695" i="4" s="1"/>
  <c r="B695" i="3"/>
  <c r="C695" i="3"/>
  <c r="P695" i="3" s="1"/>
  <c r="D695" i="3"/>
  <c r="Q695" i="3" s="1"/>
  <c r="B695" i="4" s="1"/>
  <c r="F695" i="3"/>
  <c r="G695" i="3"/>
  <c r="S695" i="3" s="1"/>
  <c r="C695" i="4" s="1"/>
  <c r="H695" i="3"/>
  <c r="T695" i="3" s="1"/>
  <c r="I695" i="3"/>
  <c r="J695" i="3"/>
  <c r="K695" i="3"/>
  <c r="U695" i="3" s="1"/>
  <c r="L695" i="3"/>
  <c r="N695" i="3"/>
  <c r="O695" i="3"/>
  <c r="A696" i="3"/>
  <c r="A696" i="4" s="1"/>
  <c r="B696" i="3"/>
  <c r="C696" i="3"/>
  <c r="P696" i="3" s="1"/>
  <c r="D696" i="3"/>
  <c r="Q696" i="3" s="1"/>
  <c r="B696" i="4" s="1"/>
  <c r="F696" i="3"/>
  <c r="G696" i="3"/>
  <c r="S696" i="3" s="1"/>
  <c r="C696" i="4" s="1"/>
  <c r="H696" i="3"/>
  <c r="T696" i="3" s="1"/>
  <c r="I696" i="3"/>
  <c r="J696" i="3"/>
  <c r="K696" i="3"/>
  <c r="U696" i="3" s="1"/>
  <c r="L696" i="3"/>
  <c r="N696" i="3"/>
  <c r="O696" i="3"/>
  <c r="A697" i="3"/>
  <c r="A697" i="4" s="1"/>
  <c r="B697" i="3"/>
  <c r="C697" i="3"/>
  <c r="P697" i="3" s="1"/>
  <c r="D697" i="3"/>
  <c r="Q697" i="3" s="1"/>
  <c r="B697" i="4" s="1"/>
  <c r="F697" i="3"/>
  <c r="G697" i="3"/>
  <c r="S697" i="3" s="1"/>
  <c r="C697" i="4" s="1"/>
  <c r="H697" i="3"/>
  <c r="T697" i="3" s="1"/>
  <c r="I697" i="3"/>
  <c r="J697" i="3"/>
  <c r="K697" i="3"/>
  <c r="U697" i="3" s="1"/>
  <c r="L697" i="3"/>
  <c r="N697" i="3"/>
  <c r="O697" i="3"/>
  <c r="A698" i="3"/>
  <c r="A698" i="4" s="1"/>
  <c r="B698" i="3"/>
  <c r="C698" i="3"/>
  <c r="P698" i="3" s="1"/>
  <c r="D698" i="3"/>
  <c r="Q698" i="3" s="1"/>
  <c r="B698" i="4" s="1"/>
  <c r="F698" i="3"/>
  <c r="G698" i="3"/>
  <c r="S698" i="3" s="1"/>
  <c r="C698" i="4" s="1"/>
  <c r="H698" i="3"/>
  <c r="T698" i="3" s="1"/>
  <c r="I698" i="3"/>
  <c r="J698" i="3"/>
  <c r="K698" i="3"/>
  <c r="U698" i="3" s="1"/>
  <c r="L698" i="3"/>
  <c r="N698" i="3"/>
  <c r="O698" i="3"/>
  <c r="A699" i="3"/>
  <c r="A699" i="4" s="1"/>
  <c r="B699" i="3"/>
  <c r="C699" i="3"/>
  <c r="P699" i="3" s="1"/>
  <c r="D699" i="3"/>
  <c r="Q699" i="3" s="1"/>
  <c r="B699" i="4" s="1"/>
  <c r="F699" i="3"/>
  <c r="G699" i="3"/>
  <c r="S699" i="3" s="1"/>
  <c r="C699" i="4" s="1"/>
  <c r="H699" i="3"/>
  <c r="T699" i="3" s="1"/>
  <c r="I699" i="3"/>
  <c r="J699" i="3"/>
  <c r="K699" i="3"/>
  <c r="U699" i="3" s="1"/>
  <c r="L699" i="3"/>
  <c r="N699" i="3"/>
  <c r="O699" i="3"/>
  <c r="A700" i="3"/>
  <c r="A700" i="4" s="1"/>
  <c r="B700" i="3"/>
  <c r="C700" i="3"/>
  <c r="P700" i="3" s="1"/>
  <c r="D700" i="3"/>
  <c r="Q700" i="3" s="1"/>
  <c r="B700" i="4" s="1"/>
  <c r="F700" i="3"/>
  <c r="G700" i="3"/>
  <c r="S700" i="3" s="1"/>
  <c r="C700" i="4" s="1"/>
  <c r="H700" i="3"/>
  <c r="T700" i="3" s="1"/>
  <c r="I700" i="3"/>
  <c r="J700" i="3"/>
  <c r="K700" i="3"/>
  <c r="U700" i="3" s="1"/>
  <c r="L700" i="3"/>
  <c r="N700" i="3"/>
  <c r="O700" i="3"/>
  <c r="A701" i="3"/>
  <c r="A701" i="4" s="1"/>
  <c r="B701" i="3"/>
  <c r="C701" i="3"/>
  <c r="P701" i="3" s="1"/>
  <c r="D701" i="3"/>
  <c r="Q701" i="3" s="1"/>
  <c r="B701" i="4" s="1"/>
  <c r="F701" i="3"/>
  <c r="G701" i="3"/>
  <c r="S701" i="3" s="1"/>
  <c r="C701" i="4" s="1"/>
  <c r="H701" i="3"/>
  <c r="T701" i="3" s="1"/>
  <c r="I701" i="3"/>
  <c r="J701" i="3"/>
  <c r="K701" i="3"/>
  <c r="U701" i="3" s="1"/>
  <c r="L701" i="3"/>
  <c r="N701" i="3"/>
  <c r="O701" i="3"/>
  <c r="A702" i="3"/>
  <c r="A702" i="4" s="1"/>
  <c r="B702" i="3"/>
  <c r="C702" i="3"/>
  <c r="P702" i="3" s="1"/>
  <c r="D702" i="3"/>
  <c r="Q702" i="3" s="1"/>
  <c r="B702" i="4" s="1"/>
  <c r="F702" i="3"/>
  <c r="G702" i="3"/>
  <c r="S702" i="3" s="1"/>
  <c r="C702" i="4" s="1"/>
  <c r="H702" i="3"/>
  <c r="T702" i="3" s="1"/>
  <c r="I702" i="3"/>
  <c r="J702" i="3"/>
  <c r="K702" i="3"/>
  <c r="U702" i="3" s="1"/>
  <c r="L702" i="3"/>
  <c r="N702" i="3"/>
  <c r="O702" i="3"/>
  <c r="A703" i="3"/>
  <c r="A703" i="4" s="1"/>
  <c r="B703" i="3"/>
  <c r="C703" i="3"/>
  <c r="P703" i="3" s="1"/>
  <c r="D703" i="3"/>
  <c r="Q703" i="3" s="1"/>
  <c r="B703" i="4" s="1"/>
  <c r="F703" i="3"/>
  <c r="G703" i="3"/>
  <c r="S703" i="3" s="1"/>
  <c r="C703" i="4" s="1"/>
  <c r="H703" i="3"/>
  <c r="T703" i="3" s="1"/>
  <c r="I703" i="3"/>
  <c r="J703" i="3"/>
  <c r="K703" i="3"/>
  <c r="U703" i="3" s="1"/>
  <c r="L703" i="3"/>
  <c r="N703" i="3"/>
  <c r="O703" i="3"/>
  <c r="A704" i="3"/>
  <c r="A704" i="4" s="1"/>
  <c r="B704" i="3"/>
  <c r="C704" i="3"/>
  <c r="P704" i="3" s="1"/>
  <c r="D704" i="3"/>
  <c r="Q704" i="3" s="1"/>
  <c r="B704" i="4" s="1"/>
  <c r="F704" i="3"/>
  <c r="G704" i="3"/>
  <c r="S704" i="3" s="1"/>
  <c r="C704" i="4" s="1"/>
  <c r="H704" i="3"/>
  <c r="T704" i="3" s="1"/>
  <c r="I704" i="3"/>
  <c r="J704" i="3"/>
  <c r="K704" i="3"/>
  <c r="U704" i="3" s="1"/>
  <c r="L704" i="3"/>
  <c r="N704" i="3"/>
  <c r="O704" i="3"/>
  <c r="A705" i="3"/>
  <c r="A705" i="4" s="1"/>
  <c r="B705" i="3"/>
  <c r="C705" i="3"/>
  <c r="P705" i="3" s="1"/>
  <c r="D705" i="3"/>
  <c r="Q705" i="3" s="1"/>
  <c r="B705" i="4" s="1"/>
  <c r="F705" i="3"/>
  <c r="G705" i="3"/>
  <c r="S705" i="3" s="1"/>
  <c r="C705" i="4" s="1"/>
  <c r="H705" i="3"/>
  <c r="T705" i="3" s="1"/>
  <c r="I705" i="3"/>
  <c r="J705" i="3"/>
  <c r="K705" i="3"/>
  <c r="U705" i="3" s="1"/>
  <c r="L705" i="3"/>
  <c r="N705" i="3"/>
  <c r="O705" i="3"/>
  <c r="A706" i="3"/>
  <c r="A706" i="4" s="1"/>
  <c r="B706" i="3"/>
  <c r="C706" i="3"/>
  <c r="P706" i="3" s="1"/>
  <c r="D706" i="3"/>
  <c r="Q706" i="3" s="1"/>
  <c r="B706" i="4" s="1"/>
  <c r="F706" i="3"/>
  <c r="G706" i="3"/>
  <c r="S706" i="3" s="1"/>
  <c r="C706" i="4" s="1"/>
  <c r="H706" i="3"/>
  <c r="T706" i="3" s="1"/>
  <c r="I706" i="3"/>
  <c r="J706" i="3"/>
  <c r="K706" i="3"/>
  <c r="U706" i="3" s="1"/>
  <c r="L706" i="3"/>
  <c r="N706" i="3"/>
  <c r="O706" i="3"/>
  <c r="A707" i="3"/>
  <c r="A707" i="4" s="1"/>
  <c r="B707" i="3"/>
  <c r="C707" i="3"/>
  <c r="P707" i="3" s="1"/>
  <c r="D707" i="3"/>
  <c r="Q707" i="3" s="1"/>
  <c r="B707" i="4" s="1"/>
  <c r="F707" i="3"/>
  <c r="G707" i="3"/>
  <c r="S707" i="3" s="1"/>
  <c r="C707" i="4" s="1"/>
  <c r="H707" i="3"/>
  <c r="T707" i="3" s="1"/>
  <c r="I707" i="3"/>
  <c r="J707" i="3"/>
  <c r="K707" i="3"/>
  <c r="U707" i="3" s="1"/>
  <c r="L707" i="3"/>
  <c r="N707" i="3"/>
  <c r="O707" i="3"/>
  <c r="A708" i="3"/>
  <c r="A708" i="4" s="1"/>
  <c r="B708" i="3"/>
  <c r="C708" i="3"/>
  <c r="P708" i="3" s="1"/>
  <c r="D708" i="3"/>
  <c r="Q708" i="3" s="1"/>
  <c r="B708" i="4" s="1"/>
  <c r="F708" i="3"/>
  <c r="G708" i="3"/>
  <c r="S708" i="3" s="1"/>
  <c r="C708" i="4" s="1"/>
  <c r="H708" i="3"/>
  <c r="T708" i="3" s="1"/>
  <c r="I708" i="3"/>
  <c r="J708" i="3"/>
  <c r="K708" i="3"/>
  <c r="U708" i="3" s="1"/>
  <c r="L708" i="3"/>
  <c r="N708" i="3"/>
  <c r="O708" i="3"/>
  <c r="A709" i="3"/>
  <c r="A709" i="4" s="1"/>
  <c r="B709" i="3"/>
  <c r="C709" i="3"/>
  <c r="P709" i="3" s="1"/>
  <c r="D709" i="3"/>
  <c r="Q709" i="3" s="1"/>
  <c r="B709" i="4" s="1"/>
  <c r="F709" i="3"/>
  <c r="G709" i="3"/>
  <c r="S709" i="3" s="1"/>
  <c r="C709" i="4" s="1"/>
  <c r="H709" i="3"/>
  <c r="T709" i="3" s="1"/>
  <c r="I709" i="3"/>
  <c r="J709" i="3"/>
  <c r="K709" i="3"/>
  <c r="U709" i="3" s="1"/>
  <c r="L709" i="3"/>
  <c r="N709" i="3"/>
  <c r="O709" i="3"/>
  <c r="A710" i="3"/>
  <c r="A710" i="4" s="1"/>
  <c r="B710" i="3"/>
  <c r="C710" i="3"/>
  <c r="P710" i="3" s="1"/>
  <c r="D710" i="3"/>
  <c r="Q710" i="3" s="1"/>
  <c r="B710" i="4" s="1"/>
  <c r="F710" i="3"/>
  <c r="G710" i="3"/>
  <c r="S710" i="3" s="1"/>
  <c r="C710" i="4" s="1"/>
  <c r="H710" i="3"/>
  <c r="T710" i="3" s="1"/>
  <c r="I710" i="3"/>
  <c r="J710" i="3"/>
  <c r="K710" i="3"/>
  <c r="U710" i="3" s="1"/>
  <c r="L710" i="3"/>
  <c r="N710" i="3"/>
  <c r="O710" i="3"/>
  <c r="A711" i="3"/>
  <c r="A711" i="4" s="1"/>
  <c r="B711" i="3"/>
  <c r="C711" i="3"/>
  <c r="P711" i="3" s="1"/>
  <c r="D711" i="3"/>
  <c r="Q711" i="3" s="1"/>
  <c r="B711" i="4" s="1"/>
  <c r="F711" i="3"/>
  <c r="G711" i="3"/>
  <c r="S711" i="3" s="1"/>
  <c r="C711" i="4" s="1"/>
  <c r="H711" i="3"/>
  <c r="T711" i="3" s="1"/>
  <c r="I711" i="3"/>
  <c r="J711" i="3"/>
  <c r="K711" i="3"/>
  <c r="U711" i="3" s="1"/>
  <c r="L711" i="3"/>
  <c r="N711" i="3"/>
  <c r="O711" i="3"/>
  <c r="A712" i="3"/>
  <c r="A712" i="4" s="1"/>
  <c r="B712" i="3"/>
  <c r="C712" i="3"/>
  <c r="P712" i="3" s="1"/>
  <c r="D712" i="3"/>
  <c r="Q712" i="3" s="1"/>
  <c r="B712" i="4" s="1"/>
  <c r="F712" i="3"/>
  <c r="G712" i="3"/>
  <c r="S712" i="3" s="1"/>
  <c r="C712" i="4" s="1"/>
  <c r="H712" i="3"/>
  <c r="T712" i="3" s="1"/>
  <c r="I712" i="3"/>
  <c r="J712" i="3"/>
  <c r="K712" i="3"/>
  <c r="U712" i="3" s="1"/>
  <c r="L712" i="3"/>
  <c r="N712" i="3"/>
  <c r="O712" i="3"/>
  <c r="A713" i="3"/>
  <c r="A713" i="4" s="1"/>
  <c r="B713" i="3"/>
  <c r="C713" i="3"/>
  <c r="P713" i="3" s="1"/>
  <c r="D713" i="3"/>
  <c r="Q713" i="3" s="1"/>
  <c r="B713" i="4" s="1"/>
  <c r="F713" i="3"/>
  <c r="G713" i="3"/>
  <c r="S713" i="3" s="1"/>
  <c r="C713" i="4" s="1"/>
  <c r="H713" i="3"/>
  <c r="T713" i="3" s="1"/>
  <c r="I713" i="3"/>
  <c r="J713" i="3"/>
  <c r="K713" i="3"/>
  <c r="U713" i="3" s="1"/>
  <c r="L713" i="3"/>
  <c r="N713" i="3"/>
  <c r="O713" i="3"/>
  <c r="A714" i="3"/>
  <c r="A714" i="4" s="1"/>
  <c r="B714" i="3"/>
  <c r="C714" i="3"/>
  <c r="P714" i="3" s="1"/>
  <c r="D714" i="3"/>
  <c r="Q714" i="3" s="1"/>
  <c r="B714" i="4" s="1"/>
  <c r="F714" i="3"/>
  <c r="G714" i="3"/>
  <c r="S714" i="3" s="1"/>
  <c r="C714" i="4" s="1"/>
  <c r="H714" i="3"/>
  <c r="T714" i="3" s="1"/>
  <c r="I714" i="3"/>
  <c r="J714" i="3"/>
  <c r="K714" i="3"/>
  <c r="U714" i="3" s="1"/>
  <c r="L714" i="3"/>
  <c r="N714" i="3"/>
  <c r="O714" i="3"/>
  <c r="A715" i="3"/>
  <c r="A715" i="4" s="1"/>
  <c r="B715" i="3"/>
  <c r="C715" i="3"/>
  <c r="P715" i="3" s="1"/>
  <c r="D715" i="3"/>
  <c r="Q715" i="3" s="1"/>
  <c r="B715" i="4" s="1"/>
  <c r="F715" i="3"/>
  <c r="G715" i="3"/>
  <c r="S715" i="3" s="1"/>
  <c r="C715" i="4" s="1"/>
  <c r="H715" i="3"/>
  <c r="T715" i="3" s="1"/>
  <c r="I715" i="3"/>
  <c r="J715" i="3"/>
  <c r="K715" i="3"/>
  <c r="U715" i="3" s="1"/>
  <c r="L715" i="3"/>
  <c r="N715" i="3"/>
  <c r="O715" i="3"/>
  <c r="A716" i="3"/>
  <c r="A716" i="4" s="1"/>
  <c r="B716" i="3"/>
  <c r="C716" i="3"/>
  <c r="P716" i="3" s="1"/>
  <c r="D716" i="3"/>
  <c r="Q716" i="3" s="1"/>
  <c r="B716" i="4" s="1"/>
  <c r="F716" i="3"/>
  <c r="G716" i="3"/>
  <c r="S716" i="3" s="1"/>
  <c r="C716" i="4" s="1"/>
  <c r="H716" i="3"/>
  <c r="T716" i="3" s="1"/>
  <c r="I716" i="3"/>
  <c r="J716" i="3"/>
  <c r="K716" i="3"/>
  <c r="U716" i="3" s="1"/>
  <c r="L716" i="3"/>
  <c r="N716" i="3"/>
  <c r="O716" i="3"/>
  <c r="A717" i="3"/>
  <c r="A717" i="4" s="1"/>
  <c r="B717" i="3"/>
  <c r="C717" i="3"/>
  <c r="P717" i="3" s="1"/>
  <c r="D717" i="3"/>
  <c r="Q717" i="3" s="1"/>
  <c r="B717" i="4" s="1"/>
  <c r="F717" i="3"/>
  <c r="G717" i="3"/>
  <c r="S717" i="3" s="1"/>
  <c r="C717" i="4" s="1"/>
  <c r="H717" i="3"/>
  <c r="T717" i="3" s="1"/>
  <c r="I717" i="3"/>
  <c r="J717" i="3"/>
  <c r="K717" i="3"/>
  <c r="U717" i="3" s="1"/>
  <c r="L717" i="3"/>
  <c r="N717" i="3"/>
  <c r="O717" i="3"/>
  <c r="A718" i="3"/>
  <c r="A718" i="4" s="1"/>
  <c r="B718" i="3"/>
  <c r="C718" i="3"/>
  <c r="P718" i="3" s="1"/>
  <c r="D718" i="3"/>
  <c r="Q718" i="3" s="1"/>
  <c r="B718" i="4" s="1"/>
  <c r="F718" i="3"/>
  <c r="G718" i="3"/>
  <c r="S718" i="3" s="1"/>
  <c r="C718" i="4" s="1"/>
  <c r="H718" i="3"/>
  <c r="T718" i="3" s="1"/>
  <c r="I718" i="3"/>
  <c r="J718" i="3"/>
  <c r="K718" i="3"/>
  <c r="U718" i="3" s="1"/>
  <c r="L718" i="3"/>
  <c r="N718" i="3"/>
  <c r="O718" i="3"/>
  <c r="A719" i="3"/>
  <c r="A719" i="4" s="1"/>
  <c r="B719" i="3"/>
  <c r="C719" i="3"/>
  <c r="P719" i="3" s="1"/>
  <c r="D719" i="3"/>
  <c r="Q719" i="3" s="1"/>
  <c r="B719" i="4" s="1"/>
  <c r="F719" i="3"/>
  <c r="G719" i="3"/>
  <c r="S719" i="3" s="1"/>
  <c r="C719" i="4" s="1"/>
  <c r="H719" i="3"/>
  <c r="T719" i="3" s="1"/>
  <c r="I719" i="3"/>
  <c r="J719" i="3"/>
  <c r="K719" i="3"/>
  <c r="U719" i="3" s="1"/>
  <c r="L719" i="3"/>
  <c r="N719" i="3"/>
  <c r="O719" i="3"/>
  <c r="A720" i="3"/>
  <c r="A720" i="4" s="1"/>
  <c r="B720" i="3"/>
  <c r="C720" i="3"/>
  <c r="P720" i="3" s="1"/>
  <c r="D720" i="3"/>
  <c r="Q720" i="3" s="1"/>
  <c r="B720" i="4" s="1"/>
  <c r="F720" i="3"/>
  <c r="G720" i="3"/>
  <c r="S720" i="3" s="1"/>
  <c r="C720" i="4" s="1"/>
  <c r="H720" i="3"/>
  <c r="T720" i="3" s="1"/>
  <c r="I720" i="3"/>
  <c r="J720" i="3"/>
  <c r="K720" i="3"/>
  <c r="U720" i="3" s="1"/>
  <c r="L720" i="3"/>
  <c r="N720" i="3"/>
  <c r="O720" i="3"/>
  <c r="A721" i="3"/>
  <c r="A721" i="4" s="1"/>
  <c r="B721" i="3"/>
  <c r="C721" i="3"/>
  <c r="P721" i="3" s="1"/>
  <c r="D721" i="3"/>
  <c r="Q721" i="3" s="1"/>
  <c r="B721" i="4" s="1"/>
  <c r="F721" i="3"/>
  <c r="G721" i="3"/>
  <c r="S721" i="3" s="1"/>
  <c r="C721" i="4" s="1"/>
  <c r="H721" i="3"/>
  <c r="T721" i="3" s="1"/>
  <c r="I721" i="3"/>
  <c r="J721" i="3"/>
  <c r="K721" i="3"/>
  <c r="U721" i="3" s="1"/>
  <c r="L721" i="3"/>
  <c r="N721" i="3"/>
  <c r="O721" i="3"/>
  <c r="A722" i="3"/>
  <c r="A722" i="4" s="1"/>
  <c r="B722" i="3"/>
  <c r="C722" i="3"/>
  <c r="P722" i="3" s="1"/>
  <c r="D722" i="3"/>
  <c r="Q722" i="3" s="1"/>
  <c r="B722" i="4" s="1"/>
  <c r="F722" i="3"/>
  <c r="G722" i="3"/>
  <c r="S722" i="3" s="1"/>
  <c r="C722" i="4" s="1"/>
  <c r="H722" i="3"/>
  <c r="T722" i="3" s="1"/>
  <c r="I722" i="3"/>
  <c r="J722" i="3"/>
  <c r="K722" i="3"/>
  <c r="U722" i="3" s="1"/>
  <c r="L722" i="3"/>
  <c r="N722" i="3"/>
  <c r="O722" i="3"/>
  <c r="A723" i="3"/>
  <c r="A723" i="4" s="1"/>
  <c r="B723" i="3"/>
  <c r="C723" i="3"/>
  <c r="P723" i="3" s="1"/>
  <c r="D723" i="3"/>
  <c r="Q723" i="3" s="1"/>
  <c r="B723" i="4" s="1"/>
  <c r="F723" i="3"/>
  <c r="G723" i="3"/>
  <c r="S723" i="3" s="1"/>
  <c r="C723" i="4" s="1"/>
  <c r="H723" i="3"/>
  <c r="T723" i="3" s="1"/>
  <c r="I723" i="3"/>
  <c r="J723" i="3"/>
  <c r="K723" i="3"/>
  <c r="U723" i="3" s="1"/>
  <c r="L723" i="3"/>
  <c r="N723" i="3"/>
  <c r="O723" i="3"/>
  <c r="A724" i="3"/>
  <c r="A724" i="4" s="1"/>
  <c r="B724" i="3"/>
  <c r="C724" i="3"/>
  <c r="P724" i="3" s="1"/>
  <c r="D724" i="3"/>
  <c r="Q724" i="3" s="1"/>
  <c r="B724" i="4" s="1"/>
  <c r="F724" i="3"/>
  <c r="G724" i="3"/>
  <c r="S724" i="3" s="1"/>
  <c r="C724" i="4" s="1"/>
  <c r="H724" i="3"/>
  <c r="T724" i="3" s="1"/>
  <c r="I724" i="3"/>
  <c r="J724" i="3"/>
  <c r="K724" i="3"/>
  <c r="U724" i="3" s="1"/>
  <c r="L724" i="3"/>
  <c r="N724" i="3"/>
  <c r="O724" i="3"/>
  <c r="A725" i="3"/>
  <c r="A725" i="4" s="1"/>
  <c r="B725" i="3"/>
  <c r="C725" i="3"/>
  <c r="P725" i="3" s="1"/>
  <c r="D725" i="3"/>
  <c r="Q725" i="3" s="1"/>
  <c r="B725" i="4" s="1"/>
  <c r="F725" i="3"/>
  <c r="G725" i="3"/>
  <c r="S725" i="3" s="1"/>
  <c r="C725" i="4" s="1"/>
  <c r="H725" i="3"/>
  <c r="T725" i="3" s="1"/>
  <c r="I725" i="3"/>
  <c r="J725" i="3"/>
  <c r="K725" i="3"/>
  <c r="U725" i="3" s="1"/>
  <c r="L725" i="3"/>
  <c r="N725" i="3"/>
  <c r="O725" i="3"/>
  <c r="A726" i="3"/>
  <c r="A726" i="4" s="1"/>
  <c r="B726" i="3"/>
  <c r="C726" i="3"/>
  <c r="P726" i="3" s="1"/>
  <c r="D726" i="3"/>
  <c r="Q726" i="3" s="1"/>
  <c r="B726" i="4" s="1"/>
  <c r="F726" i="3"/>
  <c r="G726" i="3"/>
  <c r="S726" i="3" s="1"/>
  <c r="C726" i="4" s="1"/>
  <c r="H726" i="3"/>
  <c r="T726" i="3" s="1"/>
  <c r="I726" i="3"/>
  <c r="J726" i="3"/>
  <c r="K726" i="3"/>
  <c r="U726" i="3" s="1"/>
  <c r="L726" i="3"/>
  <c r="N726" i="3"/>
  <c r="O726" i="3"/>
  <c r="A727" i="3"/>
  <c r="A727" i="4" s="1"/>
  <c r="B727" i="3"/>
  <c r="C727" i="3"/>
  <c r="P727" i="3" s="1"/>
  <c r="D727" i="3"/>
  <c r="Q727" i="3" s="1"/>
  <c r="B727" i="4" s="1"/>
  <c r="F727" i="3"/>
  <c r="G727" i="3"/>
  <c r="S727" i="3" s="1"/>
  <c r="C727" i="4" s="1"/>
  <c r="H727" i="3"/>
  <c r="T727" i="3" s="1"/>
  <c r="I727" i="3"/>
  <c r="J727" i="3"/>
  <c r="K727" i="3"/>
  <c r="U727" i="3" s="1"/>
  <c r="L727" i="3"/>
  <c r="N727" i="3"/>
  <c r="O727" i="3"/>
  <c r="A728" i="3"/>
  <c r="A728" i="4" s="1"/>
  <c r="B728" i="3"/>
  <c r="C728" i="3"/>
  <c r="P728" i="3" s="1"/>
  <c r="D728" i="3"/>
  <c r="Q728" i="3" s="1"/>
  <c r="B728" i="4" s="1"/>
  <c r="F728" i="3"/>
  <c r="G728" i="3"/>
  <c r="S728" i="3" s="1"/>
  <c r="C728" i="4" s="1"/>
  <c r="H728" i="3"/>
  <c r="T728" i="3" s="1"/>
  <c r="I728" i="3"/>
  <c r="J728" i="3"/>
  <c r="K728" i="3"/>
  <c r="U728" i="3" s="1"/>
  <c r="L728" i="3"/>
  <c r="N728" i="3"/>
  <c r="O728" i="3"/>
  <c r="A729" i="3"/>
  <c r="A729" i="4" s="1"/>
  <c r="B729" i="3"/>
  <c r="C729" i="3"/>
  <c r="P729" i="3" s="1"/>
  <c r="D729" i="3"/>
  <c r="Q729" i="3" s="1"/>
  <c r="B729" i="4" s="1"/>
  <c r="F729" i="3"/>
  <c r="G729" i="3"/>
  <c r="S729" i="3" s="1"/>
  <c r="C729" i="4" s="1"/>
  <c r="H729" i="3"/>
  <c r="T729" i="3" s="1"/>
  <c r="I729" i="3"/>
  <c r="J729" i="3"/>
  <c r="K729" i="3"/>
  <c r="U729" i="3" s="1"/>
  <c r="L729" i="3"/>
  <c r="N729" i="3"/>
  <c r="O729" i="3"/>
  <c r="A730" i="3"/>
  <c r="A730" i="4" s="1"/>
  <c r="B730" i="3"/>
  <c r="C730" i="3"/>
  <c r="P730" i="3" s="1"/>
  <c r="D730" i="3"/>
  <c r="Q730" i="3" s="1"/>
  <c r="B730" i="4" s="1"/>
  <c r="F730" i="3"/>
  <c r="G730" i="3"/>
  <c r="S730" i="3" s="1"/>
  <c r="C730" i="4" s="1"/>
  <c r="H730" i="3"/>
  <c r="T730" i="3" s="1"/>
  <c r="I730" i="3"/>
  <c r="J730" i="3"/>
  <c r="K730" i="3"/>
  <c r="U730" i="3" s="1"/>
  <c r="L730" i="3"/>
  <c r="N730" i="3"/>
  <c r="O730" i="3"/>
  <c r="A731" i="3"/>
  <c r="A731" i="4" s="1"/>
  <c r="B731" i="3"/>
  <c r="C731" i="3"/>
  <c r="P731" i="3" s="1"/>
  <c r="D731" i="3"/>
  <c r="Q731" i="3" s="1"/>
  <c r="B731" i="4" s="1"/>
  <c r="F731" i="3"/>
  <c r="G731" i="3"/>
  <c r="S731" i="3" s="1"/>
  <c r="C731" i="4" s="1"/>
  <c r="H731" i="3"/>
  <c r="T731" i="3" s="1"/>
  <c r="I731" i="3"/>
  <c r="J731" i="3"/>
  <c r="K731" i="3"/>
  <c r="U731" i="3" s="1"/>
  <c r="L731" i="3"/>
  <c r="N731" i="3"/>
  <c r="O731" i="3"/>
  <c r="A732" i="3"/>
  <c r="A732" i="4" s="1"/>
  <c r="B732" i="3"/>
  <c r="C732" i="3"/>
  <c r="P732" i="3" s="1"/>
  <c r="D732" i="3"/>
  <c r="Q732" i="3" s="1"/>
  <c r="B732" i="4" s="1"/>
  <c r="F732" i="3"/>
  <c r="G732" i="3"/>
  <c r="S732" i="3" s="1"/>
  <c r="C732" i="4" s="1"/>
  <c r="H732" i="3"/>
  <c r="T732" i="3" s="1"/>
  <c r="I732" i="3"/>
  <c r="J732" i="3"/>
  <c r="K732" i="3"/>
  <c r="U732" i="3" s="1"/>
  <c r="L732" i="3"/>
  <c r="N732" i="3"/>
  <c r="O732" i="3"/>
  <c r="A733" i="3"/>
  <c r="A733" i="4" s="1"/>
  <c r="B733" i="3"/>
  <c r="C733" i="3"/>
  <c r="P733" i="3" s="1"/>
  <c r="D733" i="3"/>
  <c r="Q733" i="3" s="1"/>
  <c r="B733" i="4" s="1"/>
  <c r="F733" i="3"/>
  <c r="G733" i="3"/>
  <c r="S733" i="3" s="1"/>
  <c r="C733" i="4" s="1"/>
  <c r="H733" i="3"/>
  <c r="T733" i="3" s="1"/>
  <c r="I733" i="3"/>
  <c r="J733" i="3"/>
  <c r="K733" i="3"/>
  <c r="U733" i="3" s="1"/>
  <c r="L733" i="3"/>
  <c r="N733" i="3"/>
  <c r="O733" i="3"/>
  <c r="C2" i="3"/>
  <c r="P2" i="3" s="1"/>
  <c r="D2" i="3"/>
  <c r="Q2" i="3" s="1"/>
  <c r="E2" i="3"/>
  <c r="V2" i="3" s="1"/>
  <c r="F2" i="3"/>
  <c r="G2" i="3"/>
  <c r="S2" i="3" s="1"/>
  <c r="H2" i="3"/>
  <c r="T2" i="3" s="1"/>
  <c r="I2" i="3"/>
  <c r="J2" i="3"/>
  <c r="K2" i="3"/>
  <c r="U2" i="3" s="1"/>
  <c r="L2" i="3"/>
  <c r="N2" i="3"/>
  <c r="O2" i="3"/>
  <c r="C3" i="3"/>
  <c r="P3" i="3" s="1"/>
  <c r="D3" i="3"/>
  <c r="Q3" i="3" s="1"/>
  <c r="B3" i="4" s="1"/>
  <c r="F3" i="3"/>
  <c r="G3" i="3"/>
  <c r="S3" i="3" s="1"/>
  <c r="C3" i="4" s="1"/>
  <c r="H3" i="3"/>
  <c r="T3" i="3" s="1"/>
  <c r="I3" i="3"/>
  <c r="J3" i="3"/>
  <c r="Y3" i="3" s="1"/>
  <c r="K3" i="3"/>
  <c r="U3" i="3" s="1"/>
  <c r="L3" i="3"/>
  <c r="N3" i="3"/>
  <c r="O3" i="3"/>
  <c r="C4" i="3"/>
  <c r="P4" i="3" s="1"/>
  <c r="D4" i="3"/>
  <c r="Q4" i="3" s="1"/>
  <c r="B4" i="4" s="1"/>
  <c r="F4" i="3"/>
  <c r="G4" i="3"/>
  <c r="S4" i="3" s="1"/>
  <c r="C4" i="4" s="1"/>
  <c r="H4" i="3"/>
  <c r="T4" i="3" s="1"/>
  <c r="I4" i="3"/>
  <c r="J4" i="3"/>
  <c r="Y4" i="3" s="1"/>
  <c r="K4" i="3"/>
  <c r="U4" i="3" s="1"/>
  <c r="L4" i="3"/>
  <c r="N4" i="3"/>
  <c r="O4" i="3"/>
  <c r="C5" i="3"/>
  <c r="P5" i="3" s="1"/>
  <c r="D5" i="3"/>
  <c r="Q5" i="3" s="1"/>
  <c r="B5" i="4" s="1"/>
  <c r="F5" i="3"/>
  <c r="G5" i="3"/>
  <c r="S5" i="3" s="1"/>
  <c r="C5" i="4" s="1"/>
  <c r="H5" i="3"/>
  <c r="T5" i="3" s="1"/>
  <c r="I5" i="3"/>
  <c r="J5" i="3"/>
  <c r="Y5" i="3" s="1"/>
  <c r="K5" i="3"/>
  <c r="U5" i="3" s="1"/>
  <c r="L5" i="3"/>
  <c r="N5" i="3"/>
  <c r="O5" i="3"/>
  <c r="C6" i="3"/>
  <c r="P6" i="3" s="1"/>
  <c r="D6" i="3"/>
  <c r="Q6" i="3" s="1"/>
  <c r="B6" i="4" s="1"/>
  <c r="F6" i="3"/>
  <c r="G6" i="3"/>
  <c r="S6" i="3" s="1"/>
  <c r="C6" i="4" s="1"/>
  <c r="H6" i="3"/>
  <c r="T6" i="3" s="1"/>
  <c r="I6" i="3"/>
  <c r="J6" i="3"/>
  <c r="Y6" i="3" s="1"/>
  <c r="K6" i="3"/>
  <c r="U6" i="3" s="1"/>
  <c r="L6" i="3"/>
  <c r="N6" i="3"/>
  <c r="O6" i="3"/>
  <c r="C7" i="3"/>
  <c r="P7" i="3" s="1"/>
  <c r="D7" i="3"/>
  <c r="Q7" i="3" s="1"/>
  <c r="B7" i="4" s="1"/>
  <c r="F7" i="3"/>
  <c r="G7" i="3"/>
  <c r="S7" i="3" s="1"/>
  <c r="C7" i="4" s="1"/>
  <c r="H7" i="3"/>
  <c r="T7" i="3" s="1"/>
  <c r="I7" i="3"/>
  <c r="J7" i="3"/>
  <c r="Y7" i="3" s="1"/>
  <c r="K7" i="3"/>
  <c r="U7" i="3" s="1"/>
  <c r="L7" i="3"/>
  <c r="N7" i="3"/>
  <c r="O7" i="3"/>
  <c r="C8" i="3"/>
  <c r="P8" i="3" s="1"/>
  <c r="D8" i="3"/>
  <c r="Q8" i="3" s="1"/>
  <c r="B8" i="4" s="1"/>
  <c r="F8" i="3"/>
  <c r="G8" i="3"/>
  <c r="S8" i="3" s="1"/>
  <c r="C8" i="4" s="1"/>
  <c r="H8" i="3"/>
  <c r="T8" i="3" s="1"/>
  <c r="I8" i="3"/>
  <c r="J8" i="3"/>
  <c r="Y8" i="3" s="1"/>
  <c r="K8" i="3"/>
  <c r="U8" i="3" s="1"/>
  <c r="L8" i="3"/>
  <c r="N8" i="3"/>
  <c r="O8" i="3"/>
  <c r="C9" i="3"/>
  <c r="P9" i="3" s="1"/>
  <c r="D9" i="3"/>
  <c r="Q9" i="3" s="1"/>
  <c r="B9" i="4" s="1"/>
  <c r="F9" i="3"/>
  <c r="G9" i="3"/>
  <c r="S9" i="3" s="1"/>
  <c r="C9" i="4" s="1"/>
  <c r="H9" i="3"/>
  <c r="T9" i="3" s="1"/>
  <c r="I9" i="3"/>
  <c r="J9" i="3"/>
  <c r="Y9" i="3" s="1"/>
  <c r="K9" i="3"/>
  <c r="U9" i="3" s="1"/>
  <c r="L9" i="3"/>
  <c r="N9" i="3"/>
  <c r="O9" i="3"/>
  <c r="C10" i="3"/>
  <c r="P10" i="3" s="1"/>
  <c r="D10" i="3"/>
  <c r="Q10" i="3" s="1"/>
  <c r="B10" i="4" s="1"/>
  <c r="F10" i="3"/>
  <c r="G10" i="3"/>
  <c r="S10" i="3" s="1"/>
  <c r="C10" i="4" s="1"/>
  <c r="H10" i="3"/>
  <c r="T10" i="3" s="1"/>
  <c r="I10" i="3"/>
  <c r="J10" i="3"/>
  <c r="Y10" i="3" s="1"/>
  <c r="K10" i="3"/>
  <c r="U10" i="3" s="1"/>
  <c r="L10" i="3"/>
  <c r="N10" i="3"/>
  <c r="O10" i="3"/>
  <c r="A3" i="3"/>
  <c r="A3" i="4" s="1"/>
  <c r="B3" i="3"/>
  <c r="A4" i="3"/>
  <c r="A4" i="4" s="1"/>
  <c r="B4" i="3"/>
  <c r="A5" i="3"/>
  <c r="A5" i="4" s="1"/>
  <c r="B5" i="3"/>
  <c r="A6" i="3"/>
  <c r="A6" i="4" s="1"/>
  <c r="B6" i="3"/>
  <c r="A7" i="3"/>
  <c r="A7" i="4" s="1"/>
  <c r="B7" i="3"/>
  <c r="A8" i="3"/>
  <c r="A8" i="4" s="1"/>
  <c r="B8" i="3"/>
  <c r="A9" i="3"/>
  <c r="A9" i="4" s="1"/>
  <c r="B9" i="3"/>
  <c r="A10" i="3"/>
  <c r="A10" i="4" s="1"/>
  <c r="B10" i="3"/>
  <c r="B2" i="3"/>
  <c r="A2" i="3"/>
  <c r="A2" i="4" s="1"/>
  <c r="Z11" i="3" l="1"/>
  <c r="AA11" i="3" s="1"/>
  <c r="Z12" i="3"/>
  <c r="AA12" i="3" s="1"/>
  <c r="Z13" i="3"/>
  <c r="AA13" i="3" s="1"/>
  <c r="Z14" i="3"/>
  <c r="AA14" i="3" s="1"/>
  <c r="Z15" i="3"/>
  <c r="AA15" i="3" s="1"/>
  <c r="Z16" i="3"/>
  <c r="AA16" i="3" s="1"/>
  <c r="Z17" i="3"/>
  <c r="AA17" i="3" s="1"/>
  <c r="Z18" i="3"/>
  <c r="AA18" i="3" s="1"/>
  <c r="Z19" i="3"/>
  <c r="AA19" i="3" s="1"/>
  <c r="Z20" i="3"/>
  <c r="AA20" i="3" s="1"/>
  <c r="Z21" i="3"/>
  <c r="AA21" i="3" s="1"/>
  <c r="Z22" i="3"/>
  <c r="AA22" i="3" s="1"/>
  <c r="Z23" i="3"/>
  <c r="AA23" i="3" s="1"/>
  <c r="Z24" i="3"/>
  <c r="AA24" i="3" s="1"/>
  <c r="Z25" i="3"/>
  <c r="AA25" i="3" s="1"/>
  <c r="Z26" i="3"/>
  <c r="AA26" i="3" s="1"/>
  <c r="Z27" i="3"/>
  <c r="AA27" i="3" s="1"/>
  <c r="Z28" i="3"/>
  <c r="AA28" i="3" s="1"/>
  <c r="Z29" i="3"/>
  <c r="AA29" i="3" s="1"/>
  <c r="Z30" i="3"/>
  <c r="AA30" i="3" s="1"/>
  <c r="Z31" i="3"/>
  <c r="AA31" i="3" s="1"/>
  <c r="Z32" i="3"/>
  <c r="AA32" i="3" s="1"/>
  <c r="Z33" i="3"/>
  <c r="AA33" i="3" s="1"/>
  <c r="Z34" i="3"/>
  <c r="AA34" i="3" s="1"/>
  <c r="Z35" i="3"/>
  <c r="AA35" i="3" s="1"/>
  <c r="Z36" i="3"/>
  <c r="AA36" i="3" s="1"/>
  <c r="Z37" i="3"/>
  <c r="AA37" i="3" s="1"/>
  <c r="Z38" i="3"/>
  <c r="AA38" i="3" s="1"/>
  <c r="Z39" i="3"/>
  <c r="AA39" i="3" s="1"/>
  <c r="Z40" i="3"/>
  <c r="AA40" i="3" s="1"/>
  <c r="Z41" i="3"/>
  <c r="AA41" i="3" s="1"/>
  <c r="Z42" i="3"/>
  <c r="AA42" i="3" s="1"/>
  <c r="Z43" i="3"/>
  <c r="AA43" i="3" s="1"/>
  <c r="Z44" i="3"/>
  <c r="AA44" i="3" s="1"/>
  <c r="Z45" i="3"/>
  <c r="AA45" i="3" s="1"/>
  <c r="Z46" i="3"/>
  <c r="AA46" i="3" s="1"/>
  <c r="Z47" i="3"/>
  <c r="AA47" i="3" s="1"/>
  <c r="Z48" i="3"/>
  <c r="AA48" i="3" s="1"/>
  <c r="Z49" i="3"/>
  <c r="AA49" i="3" s="1"/>
  <c r="Z50" i="3"/>
  <c r="AA50" i="3" s="1"/>
  <c r="Z51" i="3"/>
  <c r="AA51" i="3" s="1"/>
  <c r="Z52" i="3"/>
  <c r="AA52" i="3" s="1"/>
  <c r="Z53" i="3"/>
  <c r="AA53" i="3" s="1"/>
  <c r="Z54" i="3"/>
  <c r="AA54" i="3" s="1"/>
  <c r="Z55" i="3"/>
  <c r="AA55" i="3" s="1"/>
  <c r="Z56" i="3"/>
  <c r="AA56" i="3" s="1"/>
  <c r="Z57" i="3"/>
  <c r="AA57" i="3" s="1"/>
  <c r="Z58" i="3"/>
  <c r="AA58" i="3" s="1"/>
  <c r="Z59" i="3"/>
  <c r="AA59" i="3" s="1"/>
  <c r="Z60" i="3"/>
  <c r="AA60" i="3" s="1"/>
  <c r="Z61" i="3"/>
  <c r="AA61" i="3" s="1"/>
  <c r="Z62" i="3"/>
  <c r="AA62" i="3" s="1"/>
  <c r="Z132" i="3"/>
  <c r="AA132" i="3" s="1"/>
  <c r="W147" i="3"/>
  <c r="W153" i="3"/>
  <c r="Z314" i="3"/>
  <c r="AA314" i="3" s="1"/>
  <c r="Z316" i="3"/>
  <c r="AA316" i="3" s="1"/>
  <c r="Z319" i="3"/>
  <c r="AA319" i="3" s="1"/>
  <c r="Z333" i="3"/>
  <c r="AA333" i="3" s="1"/>
  <c r="Z335" i="3"/>
  <c r="AA335" i="3" s="1"/>
  <c r="Z336" i="3"/>
  <c r="AA336" i="3" s="1"/>
  <c r="Z337" i="3"/>
  <c r="AA337" i="3" s="1"/>
  <c r="Z338" i="3"/>
  <c r="AA338" i="3" s="1"/>
  <c r="Z339" i="3"/>
  <c r="AA339" i="3" s="1"/>
  <c r="Z340" i="3"/>
  <c r="AA340" i="3" s="1"/>
  <c r="Z341" i="3"/>
  <c r="AA341" i="3" s="1"/>
  <c r="Z342" i="3"/>
  <c r="AA342" i="3" s="1"/>
  <c r="Z343" i="3"/>
  <c r="AA343" i="3" s="1"/>
  <c r="Z344" i="3"/>
  <c r="AA344" i="3" s="1"/>
  <c r="Z345" i="3"/>
  <c r="AA345" i="3" s="1"/>
  <c r="Z346" i="3"/>
  <c r="AA346" i="3" s="1"/>
  <c r="Z347" i="3"/>
  <c r="AA347" i="3" s="1"/>
  <c r="Z348" i="3"/>
  <c r="AA348" i="3" s="1"/>
  <c r="Z351" i="3"/>
  <c r="AA351" i="3" s="1"/>
  <c r="Z352" i="3"/>
  <c r="AA352" i="3" s="1"/>
  <c r="Z353" i="3"/>
  <c r="AA353" i="3" s="1"/>
  <c r="Z355" i="3"/>
  <c r="AA355" i="3" s="1"/>
  <c r="Z357" i="3"/>
  <c r="AA357" i="3" s="1"/>
  <c r="X358" i="3"/>
  <c r="F358" i="4" s="1"/>
  <c r="X359" i="3"/>
  <c r="F359" i="4" s="1"/>
  <c r="Z359" i="3"/>
  <c r="AA359" i="3" s="1"/>
  <c r="X360" i="3"/>
  <c r="F360" i="4" s="1"/>
  <c r="Z360" i="3"/>
  <c r="AA360" i="3" s="1"/>
  <c r="X362" i="3"/>
  <c r="F362" i="4" s="1"/>
  <c r="X363" i="3"/>
  <c r="F363" i="4" s="1"/>
  <c r="X365" i="3"/>
  <c r="F365" i="4" s="1"/>
  <c r="X539" i="3"/>
  <c r="F539" i="4" s="1"/>
  <c r="X542" i="3"/>
  <c r="F542" i="4" s="1"/>
  <c r="Z542" i="3"/>
  <c r="AA542" i="3" s="1"/>
  <c r="X545" i="3"/>
  <c r="F545" i="4" s="1"/>
  <c r="X548" i="3"/>
  <c r="F548" i="4" s="1"/>
  <c r="Z555" i="3"/>
  <c r="AA555" i="3" s="1"/>
  <c r="X556" i="3"/>
  <c r="F556" i="4" s="1"/>
  <c r="Z556" i="3"/>
  <c r="AA556" i="3" s="1"/>
  <c r="X560" i="3"/>
  <c r="F560" i="4" s="1"/>
  <c r="X561" i="3"/>
  <c r="F561" i="4" s="1"/>
  <c r="X565" i="3"/>
  <c r="F565" i="4" s="1"/>
  <c r="X572" i="3"/>
  <c r="F572" i="4" s="1"/>
  <c r="Z572" i="3"/>
  <c r="AA572" i="3" s="1"/>
  <c r="Z575" i="3"/>
  <c r="AA575" i="3" s="1"/>
  <c r="X576" i="3"/>
  <c r="F576" i="4" s="1"/>
  <c r="X577" i="3"/>
  <c r="F577" i="4" s="1"/>
  <c r="Z577" i="3"/>
  <c r="AA577" i="3" s="1"/>
  <c r="X583" i="3"/>
  <c r="F583" i="4" s="1"/>
  <c r="Z583" i="3"/>
  <c r="AA583" i="3" s="1"/>
  <c r="X584" i="3"/>
  <c r="F584" i="4" s="1"/>
  <c r="X585" i="3"/>
  <c r="F585" i="4" s="1"/>
  <c r="Z585" i="3"/>
  <c r="AA585" i="3" s="1"/>
  <c r="X592" i="3"/>
  <c r="F592" i="4" s="1"/>
  <c r="Z592" i="3"/>
  <c r="AA592" i="3" s="1"/>
  <c r="X594" i="3"/>
  <c r="F594" i="4" s="1"/>
  <c r="X596" i="3"/>
  <c r="F596" i="4" s="1"/>
  <c r="X597" i="3"/>
  <c r="F597" i="4" s="1"/>
  <c r="Z597" i="3"/>
  <c r="AA597" i="3" s="1"/>
  <c r="X599" i="3"/>
  <c r="F599" i="4" s="1"/>
  <c r="Z599" i="3"/>
  <c r="AA599" i="3" s="1"/>
  <c r="X600" i="3"/>
  <c r="F600" i="4" s="1"/>
  <c r="Z600" i="3"/>
  <c r="AA600" i="3" s="1"/>
  <c r="X602" i="3"/>
  <c r="F602" i="4" s="1"/>
  <c r="X603" i="3"/>
  <c r="F603" i="4" s="1"/>
  <c r="Z603" i="3"/>
  <c r="AA603" i="3" s="1"/>
  <c r="X604" i="3"/>
  <c r="F604" i="4" s="1"/>
  <c r="Z604" i="3"/>
  <c r="AA604" i="3" s="1"/>
  <c r="X605" i="3"/>
  <c r="F605" i="4" s="1"/>
  <c r="Z605" i="3"/>
  <c r="AA605" i="3" s="1"/>
  <c r="X608" i="3"/>
  <c r="F608" i="4" s="1"/>
  <c r="Z608" i="3"/>
  <c r="AA608" i="3" s="1"/>
  <c r="X609" i="3"/>
  <c r="F609" i="4" s="1"/>
  <c r="Z609" i="3"/>
  <c r="AA609" i="3" s="1"/>
  <c r="Z63" i="3"/>
  <c r="AA63" i="3" s="1"/>
  <c r="Z64" i="3"/>
  <c r="AA64" i="3" s="1"/>
  <c r="Z65" i="3"/>
  <c r="AA65" i="3" s="1"/>
  <c r="Z66" i="3"/>
  <c r="AA66" i="3" s="1"/>
  <c r="Z67" i="3"/>
  <c r="AA67" i="3" s="1"/>
  <c r="Z68" i="3"/>
  <c r="AA68" i="3" s="1"/>
  <c r="Z136" i="3"/>
  <c r="AA136" i="3" s="1"/>
  <c r="W146" i="3"/>
  <c r="W148" i="3"/>
  <c r="W149" i="3"/>
  <c r="W150" i="3"/>
  <c r="W152" i="3"/>
  <c r="W154" i="3"/>
  <c r="Z217" i="3"/>
  <c r="AA217" i="3" s="1"/>
  <c r="Z218" i="3"/>
  <c r="AA218" i="3" s="1"/>
  <c r="Z219" i="3"/>
  <c r="AA219" i="3" s="1"/>
  <c r="W220" i="3"/>
  <c r="Z229" i="3"/>
  <c r="AA229" i="3" s="1"/>
  <c r="Z331" i="3"/>
  <c r="AA331" i="3" s="1"/>
  <c r="Z334" i="3"/>
  <c r="AA334" i="3" s="1"/>
  <c r="Z568" i="3"/>
  <c r="AA568" i="3" s="1"/>
  <c r="X580" i="3"/>
  <c r="F580" i="4" s="1"/>
  <c r="Z580" i="3"/>
  <c r="AA580" i="3" s="1"/>
  <c r="X601" i="3"/>
  <c r="F601" i="4" s="1"/>
  <c r="Z601" i="3"/>
  <c r="AA601" i="3" s="1"/>
  <c r="X611" i="3"/>
  <c r="F611" i="4" s="1"/>
  <c r="X621" i="3"/>
  <c r="F621" i="4" s="1"/>
  <c r="Z69" i="3"/>
  <c r="AA69" i="3" s="1"/>
  <c r="Z70" i="3"/>
  <c r="AA70" i="3" s="1"/>
  <c r="Z71" i="3"/>
  <c r="AA71" i="3" s="1"/>
  <c r="Z72" i="3"/>
  <c r="AA72" i="3" s="1"/>
  <c r="Z73" i="3"/>
  <c r="AA73" i="3" s="1"/>
  <c r="Z74" i="3"/>
  <c r="AA74" i="3" s="1"/>
  <c r="Z75" i="3"/>
  <c r="AA75" i="3" s="1"/>
  <c r="Z76" i="3"/>
  <c r="AA76" i="3" s="1"/>
  <c r="Z77" i="3"/>
  <c r="AA77" i="3" s="1"/>
  <c r="Z78" i="3"/>
  <c r="AA78" i="3" s="1"/>
  <c r="Z79" i="3"/>
  <c r="AA79" i="3" s="1"/>
  <c r="Z80" i="3"/>
  <c r="AA80" i="3" s="1"/>
  <c r="Z81" i="3"/>
  <c r="AA81" i="3" s="1"/>
  <c r="Z82" i="3"/>
  <c r="AA82" i="3" s="1"/>
  <c r="Z83" i="3"/>
  <c r="AA83" i="3" s="1"/>
  <c r="Z84" i="3"/>
  <c r="AA84" i="3" s="1"/>
  <c r="Z85" i="3"/>
  <c r="AA85" i="3" s="1"/>
  <c r="Z86" i="3"/>
  <c r="AA86" i="3" s="1"/>
  <c r="Z87" i="3"/>
  <c r="AA87" i="3" s="1"/>
  <c r="Z88" i="3"/>
  <c r="AA88" i="3" s="1"/>
  <c r="Z89" i="3"/>
  <c r="AA89" i="3" s="1"/>
  <c r="Z90" i="3"/>
  <c r="AA90" i="3" s="1"/>
  <c r="Z91" i="3"/>
  <c r="AA91" i="3" s="1"/>
  <c r="Z92" i="3"/>
  <c r="AA92" i="3" s="1"/>
  <c r="Z93" i="3"/>
  <c r="AA93" i="3" s="1"/>
  <c r="Z94" i="3"/>
  <c r="AA94" i="3" s="1"/>
  <c r="Z95" i="3"/>
  <c r="AA95" i="3" s="1"/>
  <c r="Z96" i="3"/>
  <c r="AA96" i="3" s="1"/>
  <c r="Z97" i="3"/>
  <c r="AA97" i="3" s="1"/>
  <c r="Z98" i="3"/>
  <c r="AA98" i="3" s="1"/>
  <c r="Z99" i="3"/>
  <c r="AA99" i="3" s="1"/>
  <c r="Z100" i="3"/>
  <c r="AA100" i="3" s="1"/>
  <c r="Z101" i="3"/>
  <c r="AA101" i="3" s="1"/>
  <c r="Z102" i="3"/>
  <c r="AA102" i="3" s="1"/>
  <c r="Z103" i="3"/>
  <c r="AA103" i="3" s="1"/>
  <c r="Z104" i="3"/>
  <c r="AA104" i="3" s="1"/>
  <c r="Z105" i="3"/>
  <c r="AA105" i="3" s="1"/>
  <c r="Z106" i="3"/>
  <c r="AA106" i="3" s="1"/>
  <c r="Z107" i="3"/>
  <c r="AA107" i="3" s="1"/>
  <c r="Z108" i="3"/>
  <c r="AA108" i="3" s="1"/>
  <c r="Z109" i="3"/>
  <c r="AA109" i="3" s="1"/>
  <c r="Z110" i="3"/>
  <c r="AA110" i="3" s="1"/>
  <c r="Z111" i="3"/>
  <c r="AA111" i="3" s="1"/>
  <c r="Z112" i="3"/>
  <c r="AA112" i="3" s="1"/>
  <c r="Z113" i="3"/>
  <c r="AA113" i="3" s="1"/>
  <c r="Z114" i="3"/>
  <c r="AA114" i="3" s="1"/>
  <c r="Z115" i="3"/>
  <c r="AA115" i="3" s="1"/>
  <c r="Z116" i="3"/>
  <c r="AA116" i="3" s="1"/>
  <c r="Z117" i="3"/>
  <c r="AA117" i="3" s="1"/>
  <c r="Z118" i="3"/>
  <c r="AA118" i="3" s="1"/>
  <c r="Z119" i="3"/>
  <c r="AA119" i="3" s="1"/>
  <c r="Z120" i="3"/>
  <c r="AA120" i="3" s="1"/>
  <c r="Z121" i="3"/>
  <c r="AA121" i="3" s="1"/>
  <c r="Z122" i="3"/>
  <c r="AA122" i="3" s="1"/>
  <c r="Z123" i="3"/>
  <c r="AA123" i="3" s="1"/>
  <c r="Z124" i="3"/>
  <c r="AA124" i="3" s="1"/>
  <c r="Z125" i="3"/>
  <c r="AA125" i="3" s="1"/>
  <c r="Z126" i="3"/>
  <c r="AA126" i="3" s="1"/>
  <c r="Z127" i="3"/>
  <c r="AA127" i="3" s="1"/>
  <c r="Z128" i="3"/>
  <c r="AA128" i="3" s="1"/>
  <c r="Z129" i="3"/>
  <c r="AA129" i="3" s="1"/>
  <c r="Z130" i="3"/>
  <c r="AA130" i="3" s="1"/>
  <c r="Z131" i="3"/>
  <c r="AA131" i="3" s="1"/>
  <c r="Z133" i="3"/>
  <c r="AA133" i="3" s="1"/>
  <c r="Z134" i="3"/>
  <c r="AA134" i="3" s="1"/>
  <c r="Z135" i="3"/>
  <c r="AA135" i="3" s="1"/>
  <c r="W151" i="3"/>
  <c r="W156" i="3"/>
  <c r="W157" i="3"/>
  <c r="W158" i="3"/>
  <c r="W159" i="3"/>
  <c r="W160" i="3"/>
  <c r="W161" i="3"/>
  <c r="W162" i="3"/>
  <c r="W163" i="3"/>
  <c r="W164" i="3"/>
  <c r="W165" i="3"/>
  <c r="W166" i="3"/>
  <c r="W167" i="3"/>
  <c r="W168" i="3"/>
  <c r="W169" i="3"/>
  <c r="W170" i="3"/>
  <c r="W171" i="3"/>
  <c r="W172" i="3"/>
  <c r="W173" i="3"/>
  <c r="W174" i="3"/>
  <c r="W175" i="3"/>
  <c r="W176" i="3"/>
  <c r="W177" i="3"/>
  <c r="W178" i="3"/>
  <c r="W179" i="3"/>
  <c r="Z179" i="3"/>
  <c r="AA179" i="3" s="1"/>
  <c r="W180" i="3"/>
  <c r="Z180" i="3"/>
  <c r="AA180" i="3" s="1"/>
  <c r="W181" i="3"/>
  <c r="Z181" i="3"/>
  <c r="AA181" i="3" s="1"/>
  <c r="W182" i="3"/>
  <c r="Z182" i="3"/>
  <c r="AA182" i="3" s="1"/>
  <c r="W183" i="3"/>
  <c r="Z183" i="3"/>
  <c r="AA183" i="3" s="1"/>
  <c r="W184" i="3"/>
  <c r="Z184" i="3"/>
  <c r="AA184" i="3" s="1"/>
  <c r="W185" i="3"/>
  <c r="Z185" i="3"/>
  <c r="AA185" i="3" s="1"/>
  <c r="W186" i="3"/>
  <c r="Z186" i="3"/>
  <c r="AA186" i="3" s="1"/>
  <c r="W187" i="3"/>
  <c r="Z187" i="3"/>
  <c r="AA187" i="3" s="1"/>
  <c r="W188" i="3"/>
  <c r="Z188" i="3"/>
  <c r="AA188" i="3" s="1"/>
  <c r="W189" i="3"/>
  <c r="Z189" i="3"/>
  <c r="AA189" i="3" s="1"/>
  <c r="W190" i="3"/>
  <c r="Z190" i="3"/>
  <c r="AA190" i="3" s="1"/>
  <c r="W191" i="3"/>
  <c r="Z191" i="3"/>
  <c r="AA191" i="3" s="1"/>
  <c r="W192" i="3"/>
  <c r="Z192" i="3"/>
  <c r="AA192" i="3" s="1"/>
  <c r="W193" i="3"/>
  <c r="Z193" i="3"/>
  <c r="AA193" i="3" s="1"/>
  <c r="W194" i="3"/>
  <c r="Z194" i="3"/>
  <c r="AA194" i="3" s="1"/>
  <c r="W195" i="3"/>
  <c r="Z195" i="3"/>
  <c r="AA195" i="3" s="1"/>
  <c r="W196" i="3"/>
  <c r="Z196" i="3"/>
  <c r="AA196" i="3" s="1"/>
  <c r="W197" i="3"/>
  <c r="Z197" i="3"/>
  <c r="AA197" i="3" s="1"/>
  <c r="W198" i="3"/>
  <c r="Z198" i="3"/>
  <c r="AA198" i="3" s="1"/>
  <c r="W199" i="3"/>
  <c r="Z199" i="3"/>
  <c r="AA199" i="3" s="1"/>
  <c r="W200" i="3"/>
  <c r="Z200" i="3"/>
  <c r="AA200" i="3" s="1"/>
  <c r="W201" i="3"/>
  <c r="Z201" i="3"/>
  <c r="AA201" i="3" s="1"/>
  <c r="W202" i="3"/>
  <c r="Z202" i="3"/>
  <c r="AA202" i="3" s="1"/>
  <c r="W203" i="3"/>
  <c r="Z203" i="3"/>
  <c r="AA203" i="3" s="1"/>
  <c r="W204" i="3"/>
  <c r="Z204" i="3"/>
  <c r="AA204" i="3" s="1"/>
  <c r="W205" i="3"/>
  <c r="Z205" i="3"/>
  <c r="AA205" i="3" s="1"/>
  <c r="W206" i="3"/>
  <c r="Z206" i="3"/>
  <c r="AA206" i="3" s="1"/>
  <c r="W207" i="3"/>
  <c r="Z207" i="3"/>
  <c r="AA207" i="3" s="1"/>
  <c r="W208" i="3"/>
  <c r="Z208" i="3"/>
  <c r="AA208" i="3" s="1"/>
  <c r="W209" i="3"/>
  <c r="Z209" i="3"/>
  <c r="AA209" i="3" s="1"/>
  <c r="W210" i="3"/>
  <c r="Z210" i="3"/>
  <c r="AA210" i="3" s="1"/>
  <c r="W211" i="3"/>
  <c r="Z211" i="3"/>
  <c r="AA211" i="3" s="1"/>
  <c r="W212" i="3"/>
  <c r="Z212" i="3"/>
  <c r="AA212" i="3" s="1"/>
  <c r="W213" i="3"/>
  <c r="Z213" i="3"/>
  <c r="AA213" i="3" s="1"/>
  <c r="W214" i="3"/>
  <c r="Z214" i="3"/>
  <c r="AA214" i="3" s="1"/>
  <c r="W215" i="3"/>
  <c r="Z215" i="3"/>
  <c r="AA215" i="3" s="1"/>
  <c r="W216" i="3"/>
  <c r="Z216" i="3"/>
  <c r="AA216" i="3" s="1"/>
  <c r="W217" i="3"/>
  <c r="W218" i="3"/>
  <c r="W219" i="3"/>
  <c r="Z220" i="3"/>
  <c r="AA220" i="3" s="1"/>
  <c r="W221" i="3"/>
  <c r="Z221" i="3"/>
  <c r="AA221" i="3" s="1"/>
  <c r="W222" i="3"/>
  <c r="Z222" i="3"/>
  <c r="AA222" i="3" s="1"/>
  <c r="W223" i="3"/>
  <c r="Z223" i="3"/>
  <c r="AA223" i="3" s="1"/>
  <c r="W224" i="3"/>
  <c r="Z224" i="3"/>
  <c r="AA224" i="3" s="1"/>
  <c r="W225" i="3"/>
  <c r="Z225" i="3"/>
  <c r="AA225" i="3" s="1"/>
  <c r="W226" i="3"/>
  <c r="Z226" i="3"/>
  <c r="AA226" i="3" s="1"/>
  <c r="W227" i="3"/>
  <c r="Z227" i="3"/>
  <c r="AA227" i="3" s="1"/>
  <c r="W228" i="3"/>
  <c r="Z228" i="3"/>
  <c r="AA228" i="3" s="1"/>
  <c r="Z230" i="3"/>
  <c r="AA230" i="3" s="1"/>
  <c r="Z313" i="3"/>
  <c r="AA313" i="3" s="1"/>
  <c r="Z315" i="3"/>
  <c r="AA315" i="3" s="1"/>
  <c r="Z317" i="3"/>
  <c r="AA317" i="3" s="1"/>
  <c r="Z320" i="3"/>
  <c r="AA320" i="3" s="1"/>
  <c r="Z322" i="3"/>
  <c r="AA322" i="3" s="1"/>
  <c r="Z325" i="3"/>
  <c r="AA325" i="3" s="1"/>
  <c r="Z326" i="3"/>
  <c r="AA326" i="3" s="1"/>
  <c r="Z327" i="3"/>
  <c r="AA327" i="3" s="1"/>
  <c r="Z328" i="3"/>
  <c r="AA328" i="3" s="1"/>
  <c r="Z329" i="3"/>
  <c r="AA329" i="3" s="1"/>
  <c r="Z330" i="3"/>
  <c r="AA330" i="3" s="1"/>
  <c r="Z332" i="3"/>
  <c r="AA332" i="3" s="1"/>
  <c r="Z349" i="3"/>
  <c r="AA349" i="3" s="1"/>
  <c r="Z350" i="3"/>
  <c r="AA350" i="3" s="1"/>
  <c r="Z354" i="3"/>
  <c r="AA354" i="3" s="1"/>
  <c r="X356" i="3"/>
  <c r="F356" i="4" s="1"/>
  <c r="Z356" i="3"/>
  <c r="AA356" i="3" s="1"/>
  <c r="Z358" i="3"/>
  <c r="AA358" i="3" s="1"/>
  <c r="Z363" i="3"/>
  <c r="AA363" i="3" s="1"/>
  <c r="Z366" i="3"/>
  <c r="AA366" i="3" s="1"/>
  <c r="X535" i="3"/>
  <c r="F535" i="4" s="1"/>
  <c r="X536" i="3"/>
  <c r="F536" i="4" s="1"/>
  <c r="Z536" i="3"/>
  <c r="AA536" i="3" s="1"/>
  <c r="X537" i="3"/>
  <c r="F537" i="4" s="1"/>
  <c r="X538" i="3"/>
  <c r="F538" i="4" s="1"/>
  <c r="Z538" i="3"/>
  <c r="AA538" i="3" s="1"/>
  <c r="X541" i="3"/>
  <c r="F541" i="4" s="1"/>
  <c r="Z541" i="3"/>
  <c r="AA541" i="3" s="1"/>
  <c r="X546" i="3"/>
  <c r="F546" i="4" s="1"/>
  <c r="Z546" i="3"/>
  <c r="AA546" i="3" s="1"/>
  <c r="X550" i="3"/>
  <c r="F550" i="4" s="1"/>
  <c r="Z550" i="3"/>
  <c r="AA550" i="3" s="1"/>
  <c r="X551" i="3"/>
  <c r="F551" i="4" s="1"/>
  <c r="Z551" i="3"/>
  <c r="AA551" i="3" s="1"/>
  <c r="X552" i="3"/>
  <c r="F552" i="4" s="1"/>
  <c r="Z552" i="3"/>
  <c r="AA552" i="3" s="1"/>
  <c r="Z553" i="3"/>
  <c r="AA553" i="3" s="1"/>
  <c r="X557" i="3"/>
  <c r="F557" i="4" s="1"/>
  <c r="Z558" i="3"/>
  <c r="AA558" i="3" s="1"/>
  <c r="X559" i="3"/>
  <c r="F559" i="4" s="1"/>
  <c r="Z559" i="3"/>
  <c r="AA559" i="3" s="1"/>
  <c r="Z560" i="3"/>
  <c r="AA560" i="3" s="1"/>
  <c r="Z561" i="3"/>
  <c r="AA561" i="3" s="1"/>
  <c r="Z562" i="3"/>
  <c r="AA562" i="3" s="1"/>
  <c r="X563" i="3"/>
  <c r="F563" i="4" s="1"/>
  <c r="Z563" i="3"/>
  <c r="AA563" i="3" s="1"/>
  <c r="X568" i="3"/>
  <c r="F568" i="4" s="1"/>
  <c r="X569" i="3"/>
  <c r="F569" i="4" s="1"/>
  <c r="Z573" i="3"/>
  <c r="AA573" i="3" s="1"/>
  <c r="X574" i="3"/>
  <c r="F574" i="4" s="1"/>
  <c r="Z574" i="3"/>
  <c r="AA574" i="3" s="1"/>
  <c r="X575" i="3"/>
  <c r="F575" i="4" s="1"/>
  <c r="X578" i="3"/>
  <c r="F578" i="4" s="1"/>
  <c r="Z578" i="3"/>
  <c r="AA578" i="3" s="1"/>
  <c r="Z584" i="3"/>
  <c r="AA584" i="3" s="1"/>
  <c r="X587" i="3"/>
  <c r="F587" i="4" s="1"/>
  <c r="X598" i="3"/>
  <c r="F598" i="4" s="1"/>
  <c r="Z598" i="3"/>
  <c r="AA598" i="3" s="1"/>
  <c r="Z611" i="3"/>
  <c r="AA611" i="3" s="1"/>
  <c r="X612" i="3"/>
  <c r="F612" i="4" s="1"/>
  <c r="X617" i="3"/>
  <c r="F617" i="4" s="1"/>
  <c r="X618" i="3"/>
  <c r="F618" i="4" s="1"/>
  <c r="Z618" i="3"/>
  <c r="AA618" i="3" s="1"/>
  <c r="Z619" i="3"/>
  <c r="AA619" i="3" s="1"/>
  <c r="Z231" i="3"/>
  <c r="AA231" i="3" s="1"/>
  <c r="W232" i="3"/>
  <c r="Z232" i="3"/>
  <c r="AA232" i="3" s="1"/>
  <c r="W233" i="3"/>
  <c r="Z233" i="3"/>
  <c r="AA233" i="3" s="1"/>
  <c r="W234" i="3"/>
  <c r="Z234" i="3"/>
  <c r="AA234" i="3" s="1"/>
  <c r="W235" i="3"/>
  <c r="Z235" i="3"/>
  <c r="AA235" i="3" s="1"/>
  <c r="W236" i="3"/>
  <c r="Z236" i="3"/>
  <c r="AA236" i="3" s="1"/>
  <c r="W237" i="3"/>
  <c r="Z237" i="3"/>
  <c r="AA237" i="3" s="1"/>
  <c r="W238" i="3"/>
  <c r="Z238" i="3"/>
  <c r="AA238" i="3" s="1"/>
  <c r="W239" i="3"/>
  <c r="Z239" i="3"/>
  <c r="AA239" i="3" s="1"/>
  <c r="W240" i="3"/>
  <c r="Z240" i="3"/>
  <c r="AA240" i="3" s="1"/>
  <c r="W241" i="3"/>
  <c r="Z241" i="3"/>
  <c r="AA241" i="3" s="1"/>
  <c r="W242" i="3"/>
  <c r="Z242" i="3"/>
  <c r="AA242" i="3" s="1"/>
  <c r="W243" i="3"/>
  <c r="Z243" i="3"/>
  <c r="AA243" i="3" s="1"/>
  <c r="W244" i="3"/>
  <c r="Z244" i="3"/>
  <c r="AA244" i="3" s="1"/>
  <c r="W245" i="3"/>
  <c r="Z245" i="3"/>
  <c r="AA245" i="3" s="1"/>
  <c r="W246" i="3"/>
  <c r="Z246" i="3"/>
  <c r="AA246" i="3" s="1"/>
  <c r="W247" i="3"/>
  <c r="Z247" i="3"/>
  <c r="AA247" i="3" s="1"/>
  <c r="W248" i="3"/>
  <c r="Z248" i="3"/>
  <c r="AA248" i="3" s="1"/>
  <c r="W249" i="3"/>
  <c r="Z249" i="3"/>
  <c r="AA249" i="3" s="1"/>
  <c r="W250" i="3"/>
  <c r="Z250" i="3"/>
  <c r="AA250" i="3" s="1"/>
  <c r="W251" i="3"/>
  <c r="Z251" i="3"/>
  <c r="AA251" i="3" s="1"/>
  <c r="W252" i="3"/>
  <c r="Z252" i="3"/>
  <c r="AA252" i="3" s="1"/>
  <c r="W253" i="3"/>
  <c r="Z253" i="3"/>
  <c r="AA253" i="3" s="1"/>
  <c r="W254" i="3"/>
  <c r="Z254" i="3"/>
  <c r="AA254" i="3" s="1"/>
  <c r="W255" i="3"/>
  <c r="Z255" i="3"/>
  <c r="AA255" i="3" s="1"/>
  <c r="W256" i="3"/>
  <c r="Z256" i="3"/>
  <c r="AA256" i="3" s="1"/>
  <c r="W257" i="3"/>
  <c r="Z257" i="3"/>
  <c r="AA257" i="3" s="1"/>
  <c r="W258" i="3"/>
  <c r="Z258" i="3"/>
  <c r="AA258" i="3" s="1"/>
  <c r="W259" i="3"/>
  <c r="Z259" i="3"/>
  <c r="AA259" i="3" s="1"/>
  <c r="W260" i="3"/>
  <c r="Z260" i="3"/>
  <c r="AA260" i="3" s="1"/>
  <c r="W261" i="3"/>
  <c r="Z261" i="3"/>
  <c r="AA261" i="3" s="1"/>
  <c r="W262" i="3"/>
  <c r="Z262" i="3"/>
  <c r="AA262" i="3" s="1"/>
  <c r="W263" i="3"/>
  <c r="Z263" i="3"/>
  <c r="AA263" i="3" s="1"/>
  <c r="W264" i="3"/>
  <c r="Z264" i="3"/>
  <c r="AA264" i="3" s="1"/>
  <c r="W265" i="3"/>
  <c r="Z265" i="3"/>
  <c r="AA265" i="3" s="1"/>
  <c r="W266" i="3"/>
  <c r="Z266" i="3"/>
  <c r="AA266" i="3" s="1"/>
  <c r="W267" i="3"/>
  <c r="Z267" i="3"/>
  <c r="AA267" i="3" s="1"/>
  <c r="W268" i="3"/>
  <c r="Z268" i="3"/>
  <c r="AA268" i="3" s="1"/>
  <c r="W269" i="3"/>
  <c r="Z269" i="3"/>
  <c r="AA269" i="3" s="1"/>
  <c r="W270" i="3"/>
  <c r="Z270" i="3"/>
  <c r="AA270" i="3" s="1"/>
  <c r="W271" i="3"/>
  <c r="Z271" i="3"/>
  <c r="AA271" i="3" s="1"/>
  <c r="W272" i="3"/>
  <c r="Z272" i="3"/>
  <c r="AA272" i="3" s="1"/>
  <c r="W273" i="3"/>
  <c r="Z273" i="3"/>
  <c r="AA273" i="3" s="1"/>
  <c r="W274" i="3"/>
  <c r="Z274" i="3"/>
  <c r="AA274" i="3" s="1"/>
  <c r="W275" i="3"/>
  <c r="Z275" i="3"/>
  <c r="AA275" i="3" s="1"/>
  <c r="W276" i="3"/>
  <c r="Z276" i="3"/>
  <c r="AA276" i="3" s="1"/>
  <c r="W277" i="3"/>
  <c r="Z277" i="3"/>
  <c r="AA277" i="3" s="1"/>
  <c r="W278" i="3"/>
  <c r="Z278" i="3"/>
  <c r="AA278" i="3" s="1"/>
  <c r="W279" i="3"/>
  <c r="Z279" i="3"/>
  <c r="AA279" i="3" s="1"/>
  <c r="W280" i="3"/>
  <c r="Z280" i="3"/>
  <c r="AA280" i="3" s="1"/>
  <c r="W281" i="3"/>
  <c r="Z281" i="3"/>
  <c r="AA281" i="3" s="1"/>
  <c r="W282" i="3"/>
  <c r="Z282" i="3"/>
  <c r="AA282" i="3" s="1"/>
  <c r="W283" i="3"/>
  <c r="Z283" i="3"/>
  <c r="AA283" i="3" s="1"/>
  <c r="W284" i="3"/>
  <c r="Z284" i="3"/>
  <c r="AA284" i="3" s="1"/>
  <c r="W285" i="3"/>
  <c r="Z285" i="3"/>
  <c r="AA285" i="3" s="1"/>
  <c r="W286" i="3"/>
  <c r="Z286" i="3"/>
  <c r="AA286" i="3" s="1"/>
  <c r="W287" i="3"/>
  <c r="Z287" i="3"/>
  <c r="AA287" i="3" s="1"/>
  <c r="W288" i="3"/>
  <c r="Z288" i="3"/>
  <c r="AA288" i="3" s="1"/>
  <c r="W289" i="3"/>
  <c r="Z289" i="3"/>
  <c r="AA289" i="3" s="1"/>
  <c r="W290" i="3"/>
  <c r="Z290" i="3"/>
  <c r="AA290" i="3" s="1"/>
  <c r="W291" i="3"/>
  <c r="Z291" i="3"/>
  <c r="AA291" i="3" s="1"/>
  <c r="W292" i="3"/>
  <c r="Z292" i="3"/>
  <c r="AA292" i="3" s="1"/>
  <c r="W293" i="3"/>
  <c r="Z293" i="3"/>
  <c r="AA293" i="3" s="1"/>
  <c r="W294" i="3"/>
  <c r="Z294" i="3"/>
  <c r="AA294" i="3" s="1"/>
  <c r="W295" i="3"/>
  <c r="Z295" i="3"/>
  <c r="AA295" i="3" s="1"/>
  <c r="W296" i="3"/>
  <c r="Z296" i="3"/>
  <c r="AA296" i="3" s="1"/>
  <c r="W297" i="3"/>
  <c r="Z297" i="3"/>
  <c r="AA297" i="3" s="1"/>
  <c r="W298" i="3"/>
  <c r="Z298" i="3"/>
  <c r="AA298" i="3" s="1"/>
  <c r="W299" i="3"/>
  <c r="Z299" i="3"/>
  <c r="AA299" i="3" s="1"/>
  <c r="W300" i="3"/>
  <c r="Z300" i="3"/>
  <c r="AA300" i="3" s="1"/>
  <c r="W301" i="3"/>
  <c r="Z301" i="3"/>
  <c r="AA301" i="3" s="1"/>
  <c r="W302" i="3"/>
  <c r="Z302" i="3"/>
  <c r="AA302" i="3" s="1"/>
  <c r="W303" i="3"/>
  <c r="Z303" i="3"/>
  <c r="AA303" i="3" s="1"/>
  <c r="W304" i="3"/>
  <c r="Z304" i="3"/>
  <c r="AA304" i="3" s="1"/>
  <c r="W305" i="3"/>
  <c r="Z305" i="3"/>
  <c r="AA305" i="3" s="1"/>
  <c r="W306" i="3"/>
  <c r="Z306" i="3"/>
  <c r="AA306" i="3" s="1"/>
  <c r="W307" i="3"/>
  <c r="Z307" i="3"/>
  <c r="AA307" i="3" s="1"/>
  <c r="Z308" i="3"/>
  <c r="AA308" i="3" s="1"/>
  <c r="Z309" i="3"/>
  <c r="AA309" i="3" s="1"/>
  <c r="Z310" i="3"/>
  <c r="AA310" i="3" s="1"/>
  <c r="Z311" i="3"/>
  <c r="AA311" i="3" s="1"/>
  <c r="Z312" i="3"/>
  <c r="AA312" i="3" s="1"/>
  <c r="Z318" i="3"/>
  <c r="AA318" i="3" s="1"/>
  <c r="Z321" i="3"/>
  <c r="AA321" i="3" s="1"/>
  <c r="Z323" i="3"/>
  <c r="AA323" i="3" s="1"/>
  <c r="Z324" i="3"/>
  <c r="AA324" i="3" s="1"/>
  <c r="X361" i="3"/>
  <c r="Z361" i="3"/>
  <c r="AA361" i="3" s="1"/>
  <c r="Z362" i="3"/>
  <c r="AA362" i="3" s="1"/>
  <c r="X364" i="3"/>
  <c r="F364" i="4" s="1"/>
  <c r="Z364" i="3"/>
  <c r="AA364" i="3" s="1"/>
  <c r="Z365" i="3"/>
  <c r="AA365" i="3" s="1"/>
  <c r="Z535" i="3"/>
  <c r="AA535" i="3" s="1"/>
  <c r="X558" i="3"/>
  <c r="F558" i="4" s="1"/>
  <c r="X564" i="3"/>
  <c r="F564" i="4" s="1"/>
  <c r="X573" i="3"/>
  <c r="F573" i="4" s="1"/>
  <c r="Z576" i="3"/>
  <c r="AA576" i="3" s="1"/>
  <c r="X579" i="3"/>
  <c r="F579" i="4" s="1"/>
  <c r="Z581" i="3"/>
  <c r="AA581" i="3" s="1"/>
  <c r="X582" i="3"/>
  <c r="F582" i="4" s="1"/>
  <c r="Z582" i="3"/>
  <c r="AA582" i="3" s="1"/>
  <c r="X586" i="3"/>
  <c r="F586" i="4" s="1"/>
  <c r="Z586" i="3"/>
  <c r="AA586" i="3" s="1"/>
  <c r="Z588" i="3"/>
  <c r="AA588" i="3" s="1"/>
  <c r="X591" i="3"/>
  <c r="F591" i="4" s="1"/>
  <c r="Z591" i="3"/>
  <c r="AA591" i="3" s="1"/>
  <c r="X593" i="3"/>
  <c r="F593" i="4" s="1"/>
  <c r="Z593" i="3"/>
  <c r="AA593" i="3" s="1"/>
  <c r="X595" i="3"/>
  <c r="F595" i="4" s="1"/>
  <c r="Z595" i="3"/>
  <c r="AA595" i="3" s="1"/>
  <c r="Z596" i="3"/>
  <c r="AA596" i="3" s="1"/>
  <c r="X613" i="3"/>
  <c r="F613" i="4" s="1"/>
  <c r="Z613" i="3"/>
  <c r="AA613" i="3" s="1"/>
  <c r="X614" i="3"/>
  <c r="F614" i="4" s="1"/>
  <c r="Z614" i="3"/>
  <c r="AA614" i="3" s="1"/>
  <c r="X616" i="3"/>
  <c r="F616" i="4" s="1"/>
  <c r="Z616" i="3"/>
  <c r="AA616" i="3" s="1"/>
  <c r="Z617" i="3"/>
  <c r="AA617" i="3" s="1"/>
  <c r="X619" i="3"/>
  <c r="F619" i="4" s="1"/>
  <c r="Z620" i="3"/>
  <c r="AA620" i="3" s="1"/>
  <c r="Z621" i="3"/>
  <c r="AA621" i="3" s="1"/>
  <c r="X367" i="3"/>
  <c r="F367" i="4" s="1"/>
  <c r="Z367" i="3"/>
  <c r="AA367" i="3" s="1"/>
  <c r="X368" i="3"/>
  <c r="F368" i="4" s="1"/>
  <c r="Z368" i="3"/>
  <c r="AA368" i="3" s="1"/>
  <c r="X369" i="3"/>
  <c r="F369" i="4" s="1"/>
  <c r="Z369" i="3"/>
  <c r="AA369" i="3" s="1"/>
  <c r="X370" i="3"/>
  <c r="F370" i="4" s="1"/>
  <c r="Z370" i="3"/>
  <c r="AA370" i="3" s="1"/>
  <c r="X371" i="3"/>
  <c r="F371" i="4" s="1"/>
  <c r="Z371" i="3"/>
  <c r="AA371" i="3" s="1"/>
  <c r="X372" i="3"/>
  <c r="F372" i="4" s="1"/>
  <c r="Z372" i="3"/>
  <c r="AA372" i="3" s="1"/>
  <c r="X373" i="3"/>
  <c r="F373" i="4" s="1"/>
  <c r="Z373" i="3"/>
  <c r="AA373" i="3" s="1"/>
  <c r="X374" i="3"/>
  <c r="F374" i="4" s="1"/>
  <c r="Z374" i="3"/>
  <c r="AA374" i="3" s="1"/>
  <c r="X375" i="3"/>
  <c r="F375" i="4" s="1"/>
  <c r="Z375" i="3"/>
  <c r="AA375" i="3" s="1"/>
  <c r="X376" i="3"/>
  <c r="F376" i="4" s="1"/>
  <c r="Z376" i="3"/>
  <c r="AA376" i="3" s="1"/>
  <c r="X377" i="3"/>
  <c r="F377" i="4" s="1"/>
  <c r="Z377" i="3"/>
  <c r="AA377" i="3" s="1"/>
  <c r="X378" i="3"/>
  <c r="F378" i="4" s="1"/>
  <c r="Z378" i="3"/>
  <c r="AA378" i="3" s="1"/>
  <c r="X379" i="3"/>
  <c r="F379" i="4" s="1"/>
  <c r="Z379" i="3"/>
  <c r="AA379" i="3" s="1"/>
  <c r="X380" i="3"/>
  <c r="F380" i="4" s="1"/>
  <c r="Z380" i="3"/>
  <c r="AA380" i="3" s="1"/>
  <c r="X381" i="3"/>
  <c r="F381" i="4" s="1"/>
  <c r="Z381" i="3"/>
  <c r="AA381" i="3" s="1"/>
  <c r="X382" i="3"/>
  <c r="F382" i="4" s="1"/>
  <c r="Z382" i="3"/>
  <c r="AA382" i="3" s="1"/>
  <c r="X383" i="3"/>
  <c r="F383" i="4" s="1"/>
  <c r="Z383" i="3"/>
  <c r="AA383" i="3" s="1"/>
  <c r="X384" i="3"/>
  <c r="F384" i="4" s="1"/>
  <c r="Z384" i="3"/>
  <c r="AA384" i="3" s="1"/>
  <c r="X385" i="3"/>
  <c r="F385" i="4" s="1"/>
  <c r="Z385" i="3"/>
  <c r="AA385" i="3" s="1"/>
  <c r="X386" i="3"/>
  <c r="F386" i="4" s="1"/>
  <c r="Z386" i="3"/>
  <c r="AA386" i="3" s="1"/>
  <c r="X387" i="3"/>
  <c r="F387" i="4" s="1"/>
  <c r="Z387" i="3"/>
  <c r="AA387" i="3" s="1"/>
  <c r="X388" i="3"/>
  <c r="F388" i="4" s="1"/>
  <c r="Z388" i="3"/>
  <c r="AA388" i="3" s="1"/>
  <c r="X389" i="3"/>
  <c r="F389" i="4" s="1"/>
  <c r="Z389" i="3"/>
  <c r="AA389" i="3" s="1"/>
  <c r="X390" i="3"/>
  <c r="F390" i="4" s="1"/>
  <c r="Z390" i="3"/>
  <c r="AA390" i="3" s="1"/>
  <c r="X391" i="3"/>
  <c r="F391" i="4" s="1"/>
  <c r="Z391" i="3"/>
  <c r="AA391" i="3" s="1"/>
  <c r="X392" i="3"/>
  <c r="F392" i="4" s="1"/>
  <c r="Z392" i="3"/>
  <c r="AA392" i="3" s="1"/>
  <c r="X393" i="3"/>
  <c r="F393" i="4" s="1"/>
  <c r="Z393" i="3"/>
  <c r="AA393" i="3" s="1"/>
  <c r="X394" i="3"/>
  <c r="F394" i="4" s="1"/>
  <c r="Z394" i="3"/>
  <c r="AA394" i="3" s="1"/>
  <c r="X395" i="3"/>
  <c r="F395" i="4" s="1"/>
  <c r="Z395" i="3"/>
  <c r="AA395" i="3" s="1"/>
  <c r="X396" i="3"/>
  <c r="F396" i="4" s="1"/>
  <c r="Z396" i="3"/>
  <c r="AA396" i="3" s="1"/>
  <c r="X397" i="3"/>
  <c r="F397" i="4" s="1"/>
  <c r="Z397" i="3"/>
  <c r="AA397" i="3" s="1"/>
  <c r="X398" i="3"/>
  <c r="F398" i="4" s="1"/>
  <c r="Z398" i="3"/>
  <c r="AA398" i="3" s="1"/>
  <c r="X399" i="3"/>
  <c r="F399" i="4" s="1"/>
  <c r="Z399" i="3"/>
  <c r="AA399" i="3" s="1"/>
  <c r="X400" i="3"/>
  <c r="F400" i="4" s="1"/>
  <c r="Z400" i="3"/>
  <c r="AA400" i="3" s="1"/>
  <c r="X401" i="3"/>
  <c r="F401" i="4" s="1"/>
  <c r="Z401" i="3"/>
  <c r="AA401" i="3" s="1"/>
  <c r="X402" i="3"/>
  <c r="F402" i="4" s="1"/>
  <c r="Z402" i="3"/>
  <c r="AA402" i="3" s="1"/>
  <c r="X403" i="3"/>
  <c r="F403" i="4" s="1"/>
  <c r="Z403" i="3"/>
  <c r="AA403" i="3" s="1"/>
  <c r="X404" i="3"/>
  <c r="F404" i="4" s="1"/>
  <c r="Z404" i="3"/>
  <c r="AA404" i="3" s="1"/>
  <c r="X405" i="3"/>
  <c r="F405" i="4" s="1"/>
  <c r="Z405" i="3"/>
  <c r="AA405" i="3" s="1"/>
  <c r="X406" i="3"/>
  <c r="F406" i="4" s="1"/>
  <c r="Z406" i="3"/>
  <c r="AA406" i="3" s="1"/>
  <c r="X407" i="3"/>
  <c r="F407" i="4" s="1"/>
  <c r="Z407" i="3"/>
  <c r="AA407" i="3" s="1"/>
  <c r="X408" i="3"/>
  <c r="F408" i="4" s="1"/>
  <c r="Z408" i="3"/>
  <c r="AA408" i="3" s="1"/>
  <c r="X409" i="3"/>
  <c r="F409" i="4" s="1"/>
  <c r="Z409" i="3"/>
  <c r="AA409" i="3" s="1"/>
  <c r="X410" i="3"/>
  <c r="F410" i="4" s="1"/>
  <c r="Z410" i="3"/>
  <c r="AA410" i="3" s="1"/>
  <c r="X411" i="3"/>
  <c r="F411" i="4" s="1"/>
  <c r="Z411" i="3"/>
  <c r="AA411" i="3" s="1"/>
  <c r="X412" i="3"/>
  <c r="F412" i="4" s="1"/>
  <c r="Z412" i="3"/>
  <c r="AA412" i="3" s="1"/>
  <c r="X413" i="3"/>
  <c r="F413" i="4" s="1"/>
  <c r="Z413" i="3"/>
  <c r="AA413" i="3" s="1"/>
  <c r="X414" i="3"/>
  <c r="F414" i="4" s="1"/>
  <c r="Z414" i="3"/>
  <c r="AA414" i="3" s="1"/>
  <c r="X415" i="3"/>
  <c r="F415" i="4" s="1"/>
  <c r="Z415" i="3"/>
  <c r="AA415" i="3" s="1"/>
  <c r="X416" i="3"/>
  <c r="F416" i="4" s="1"/>
  <c r="Z416" i="3"/>
  <c r="AA416" i="3" s="1"/>
  <c r="X417" i="3"/>
  <c r="F417" i="4" s="1"/>
  <c r="Z417" i="3"/>
  <c r="AA417" i="3" s="1"/>
  <c r="X418" i="3"/>
  <c r="F418" i="4" s="1"/>
  <c r="Z418" i="3"/>
  <c r="AA418" i="3" s="1"/>
  <c r="X419" i="3"/>
  <c r="F419" i="4" s="1"/>
  <c r="Z419" i="3"/>
  <c r="AA419" i="3" s="1"/>
  <c r="X420" i="3"/>
  <c r="F420" i="4" s="1"/>
  <c r="Z420" i="3"/>
  <c r="AA420" i="3" s="1"/>
  <c r="X421" i="3"/>
  <c r="F421" i="4" s="1"/>
  <c r="Z421" i="3"/>
  <c r="AA421" i="3" s="1"/>
  <c r="X422" i="3"/>
  <c r="F422" i="4" s="1"/>
  <c r="Z422" i="3"/>
  <c r="AA422" i="3" s="1"/>
  <c r="X423" i="3"/>
  <c r="F423" i="4" s="1"/>
  <c r="Z423" i="3"/>
  <c r="AA423" i="3" s="1"/>
  <c r="X424" i="3"/>
  <c r="F424" i="4" s="1"/>
  <c r="Z424" i="3"/>
  <c r="AA424" i="3" s="1"/>
  <c r="X425" i="3"/>
  <c r="F425" i="4" s="1"/>
  <c r="Z425" i="3"/>
  <c r="AA425" i="3" s="1"/>
  <c r="X426" i="3"/>
  <c r="F426" i="4" s="1"/>
  <c r="Z426" i="3"/>
  <c r="AA426" i="3" s="1"/>
  <c r="X427" i="3"/>
  <c r="F427" i="4" s="1"/>
  <c r="Z427" i="3"/>
  <c r="AA427" i="3" s="1"/>
  <c r="X428" i="3"/>
  <c r="F428" i="4" s="1"/>
  <c r="Z428" i="3"/>
  <c r="AA428" i="3" s="1"/>
  <c r="X429" i="3"/>
  <c r="F429" i="4" s="1"/>
  <c r="Z429" i="3"/>
  <c r="AA429" i="3" s="1"/>
  <c r="X430" i="3"/>
  <c r="F430" i="4" s="1"/>
  <c r="Z430" i="3"/>
  <c r="AA430" i="3" s="1"/>
  <c r="X431" i="3"/>
  <c r="F431" i="4" s="1"/>
  <c r="Z431" i="3"/>
  <c r="AA431" i="3" s="1"/>
  <c r="X432" i="3"/>
  <c r="F432" i="4" s="1"/>
  <c r="Z432" i="3"/>
  <c r="AA432" i="3" s="1"/>
  <c r="X433" i="3"/>
  <c r="F433" i="4" s="1"/>
  <c r="Z433" i="3"/>
  <c r="AA433" i="3" s="1"/>
  <c r="X434" i="3"/>
  <c r="F434" i="4" s="1"/>
  <c r="Z434" i="3"/>
  <c r="AA434" i="3" s="1"/>
  <c r="X435" i="3"/>
  <c r="F435" i="4" s="1"/>
  <c r="Z435" i="3"/>
  <c r="AA435" i="3" s="1"/>
  <c r="X436" i="3"/>
  <c r="F436" i="4" s="1"/>
  <c r="Z436" i="3"/>
  <c r="AA436" i="3" s="1"/>
  <c r="X437" i="3"/>
  <c r="F437" i="4" s="1"/>
  <c r="Z437" i="3"/>
  <c r="AA437" i="3" s="1"/>
  <c r="X438" i="3"/>
  <c r="F438" i="4" s="1"/>
  <c r="Z438" i="3"/>
  <c r="AA438" i="3" s="1"/>
  <c r="X439" i="3"/>
  <c r="F439" i="4" s="1"/>
  <c r="Z439" i="3"/>
  <c r="AA439" i="3" s="1"/>
  <c r="X440" i="3"/>
  <c r="F440" i="4" s="1"/>
  <c r="X441" i="3"/>
  <c r="F441" i="4" s="1"/>
  <c r="Z441" i="3"/>
  <c r="AA441" i="3" s="1"/>
  <c r="W442" i="3"/>
  <c r="X442" i="3"/>
  <c r="F442" i="4" s="1"/>
  <c r="Z442" i="3"/>
  <c r="AA442" i="3" s="1"/>
  <c r="W443" i="3"/>
  <c r="X443" i="3"/>
  <c r="F443" i="4" s="1"/>
  <c r="Z443" i="3"/>
  <c r="AA443" i="3" s="1"/>
  <c r="W444" i="3"/>
  <c r="X444" i="3"/>
  <c r="F444" i="4" s="1"/>
  <c r="Z444" i="3"/>
  <c r="AA444" i="3" s="1"/>
  <c r="W445" i="3"/>
  <c r="X445" i="3"/>
  <c r="F445" i="4" s="1"/>
  <c r="Z445" i="3"/>
  <c r="AA445" i="3" s="1"/>
  <c r="W446" i="3"/>
  <c r="X446" i="3"/>
  <c r="F446" i="4" s="1"/>
  <c r="Z446" i="3"/>
  <c r="AA446" i="3" s="1"/>
  <c r="W447" i="3"/>
  <c r="X447" i="3"/>
  <c r="F447" i="4" s="1"/>
  <c r="Z447" i="3"/>
  <c r="AA447" i="3" s="1"/>
  <c r="W448" i="3"/>
  <c r="X448" i="3"/>
  <c r="F448" i="4" s="1"/>
  <c r="Z448" i="3"/>
  <c r="AA448" i="3" s="1"/>
  <c r="W449" i="3"/>
  <c r="X449" i="3"/>
  <c r="F449" i="4" s="1"/>
  <c r="Z449" i="3"/>
  <c r="AA449" i="3" s="1"/>
  <c r="W450" i="3"/>
  <c r="X450" i="3"/>
  <c r="F450" i="4" s="1"/>
  <c r="Z450" i="3"/>
  <c r="AA450" i="3" s="1"/>
  <c r="W451" i="3"/>
  <c r="X451" i="3"/>
  <c r="F451" i="4" s="1"/>
  <c r="Z451" i="3"/>
  <c r="AA451" i="3" s="1"/>
  <c r="W452" i="3"/>
  <c r="X452" i="3"/>
  <c r="F452" i="4" s="1"/>
  <c r="Z452" i="3"/>
  <c r="AA452" i="3" s="1"/>
  <c r="W453" i="3"/>
  <c r="X453" i="3"/>
  <c r="F453" i="4" s="1"/>
  <c r="Z453" i="3"/>
  <c r="AA453" i="3" s="1"/>
  <c r="W454" i="3"/>
  <c r="X454" i="3"/>
  <c r="F454" i="4" s="1"/>
  <c r="Z454" i="3"/>
  <c r="AA454" i="3" s="1"/>
  <c r="W455" i="3"/>
  <c r="X455" i="3"/>
  <c r="F455" i="4" s="1"/>
  <c r="Z455" i="3"/>
  <c r="AA455" i="3" s="1"/>
  <c r="W456" i="3"/>
  <c r="X456" i="3"/>
  <c r="F456" i="4" s="1"/>
  <c r="Z456" i="3"/>
  <c r="AA456" i="3" s="1"/>
  <c r="W457" i="3"/>
  <c r="X457" i="3"/>
  <c r="F457" i="4" s="1"/>
  <c r="Z457" i="3"/>
  <c r="AA457" i="3" s="1"/>
  <c r="W458" i="3"/>
  <c r="X458" i="3"/>
  <c r="F458" i="4" s="1"/>
  <c r="Z458" i="3"/>
  <c r="AA458" i="3" s="1"/>
  <c r="W459" i="3"/>
  <c r="X459" i="3"/>
  <c r="F459" i="4" s="1"/>
  <c r="Z459" i="3"/>
  <c r="AA459" i="3" s="1"/>
  <c r="W460" i="3"/>
  <c r="X460" i="3"/>
  <c r="F460" i="4" s="1"/>
  <c r="Z460" i="3"/>
  <c r="AA460" i="3" s="1"/>
  <c r="W461" i="3"/>
  <c r="X461" i="3"/>
  <c r="F461" i="4" s="1"/>
  <c r="Z461" i="3"/>
  <c r="AA461" i="3" s="1"/>
  <c r="W462" i="3"/>
  <c r="X462" i="3"/>
  <c r="F462" i="4" s="1"/>
  <c r="Z462" i="3"/>
  <c r="AA462" i="3" s="1"/>
  <c r="W463" i="3"/>
  <c r="X463" i="3"/>
  <c r="F463" i="4" s="1"/>
  <c r="Z463" i="3"/>
  <c r="AA463" i="3" s="1"/>
  <c r="W464" i="3"/>
  <c r="X464" i="3"/>
  <c r="F464" i="4" s="1"/>
  <c r="Z464" i="3"/>
  <c r="AA464" i="3" s="1"/>
  <c r="W465" i="3"/>
  <c r="X465" i="3"/>
  <c r="F465" i="4" s="1"/>
  <c r="Z465" i="3"/>
  <c r="AA465" i="3" s="1"/>
  <c r="W466" i="3"/>
  <c r="X466" i="3"/>
  <c r="F466" i="4" s="1"/>
  <c r="Z466" i="3"/>
  <c r="AA466" i="3" s="1"/>
  <c r="W467" i="3"/>
  <c r="X467" i="3"/>
  <c r="F467" i="4" s="1"/>
  <c r="Z467" i="3"/>
  <c r="AA467" i="3" s="1"/>
  <c r="W468" i="3"/>
  <c r="X468" i="3"/>
  <c r="F468" i="4" s="1"/>
  <c r="Z468" i="3"/>
  <c r="AA468" i="3" s="1"/>
  <c r="W469" i="3"/>
  <c r="X469" i="3"/>
  <c r="F469" i="4" s="1"/>
  <c r="Z469" i="3"/>
  <c r="AA469" i="3" s="1"/>
  <c r="W470" i="3"/>
  <c r="X470" i="3"/>
  <c r="F470" i="4" s="1"/>
  <c r="Z470" i="3"/>
  <c r="AA470" i="3" s="1"/>
  <c r="W471" i="3"/>
  <c r="X471" i="3"/>
  <c r="F471" i="4" s="1"/>
  <c r="Z471" i="3"/>
  <c r="AA471" i="3" s="1"/>
  <c r="W472" i="3"/>
  <c r="X472" i="3"/>
  <c r="F472" i="4" s="1"/>
  <c r="Z472" i="3"/>
  <c r="AA472" i="3" s="1"/>
  <c r="W473" i="3"/>
  <c r="X473" i="3"/>
  <c r="F473" i="4" s="1"/>
  <c r="Z473" i="3"/>
  <c r="AA473" i="3" s="1"/>
  <c r="W474" i="3"/>
  <c r="X474" i="3"/>
  <c r="F474" i="4" s="1"/>
  <c r="Z474" i="3"/>
  <c r="AA474" i="3" s="1"/>
  <c r="W475" i="3"/>
  <c r="X475" i="3"/>
  <c r="F475" i="4" s="1"/>
  <c r="Z475" i="3"/>
  <c r="AA475" i="3" s="1"/>
  <c r="W476" i="3"/>
  <c r="X476" i="3"/>
  <c r="F476" i="4" s="1"/>
  <c r="Z476" i="3"/>
  <c r="AA476" i="3" s="1"/>
  <c r="W477" i="3"/>
  <c r="X477" i="3"/>
  <c r="F477" i="4" s="1"/>
  <c r="Z477" i="3"/>
  <c r="AA477" i="3" s="1"/>
  <c r="W478" i="3"/>
  <c r="X478" i="3"/>
  <c r="F478" i="4" s="1"/>
  <c r="Z478" i="3"/>
  <c r="AA478" i="3" s="1"/>
  <c r="W479" i="3"/>
  <c r="X479" i="3"/>
  <c r="F479" i="4" s="1"/>
  <c r="Z479" i="3"/>
  <c r="AA479" i="3" s="1"/>
  <c r="W480" i="3"/>
  <c r="X480" i="3"/>
  <c r="F480" i="4" s="1"/>
  <c r="Z480" i="3"/>
  <c r="AA480" i="3" s="1"/>
  <c r="W481" i="3"/>
  <c r="X481" i="3"/>
  <c r="F481" i="4" s="1"/>
  <c r="Z481" i="3"/>
  <c r="AA481" i="3" s="1"/>
  <c r="W482" i="3"/>
  <c r="X482" i="3"/>
  <c r="F482" i="4" s="1"/>
  <c r="Z482" i="3"/>
  <c r="AA482" i="3" s="1"/>
  <c r="W483" i="3"/>
  <c r="X483" i="3"/>
  <c r="F483" i="4" s="1"/>
  <c r="Z483" i="3"/>
  <c r="AA483" i="3" s="1"/>
  <c r="W484" i="3"/>
  <c r="X484" i="3"/>
  <c r="F484" i="4" s="1"/>
  <c r="Z484" i="3"/>
  <c r="AA484" i="3" s="1"/>
  <c r="W485" i="3"/>
  <c r="X485" i="3"/>
  <c r="F485" i="4" s="1"/>
  <c r="Z485" i="3"/>
  <c r="AA485" i="3" s="1"/>
  <c r="W486" i="3"/>
  <c r="X486" i="3"/>
  <c r="F486" i="4" s="1"/>
  <c r="Z486" i="3"/>
  <c r="AA486" i="3" s="1"/>
  <c r="W487" i="3"/>
  <c r="X487" i="3"/>
  <c r="F487" i="4" s="1"/>
  <c r="Z487" i="3"/>
  <c r="AA487" i="3" s="1"/>
  <c r="W488" i="3"/>
  <c r="X488" i="3"/>
  <c r="F488" i="4" s="1"/>
  <c r="Z488" i="3"/>
  <c r="AA488" i="3" s="1"/>
  <c r="W489" i="3"/>
  <c r="X489" i="3"/>
  <c r="F489" i="4" s="1"/>
  <c r="Z489" i="3"/>
  <c r="AA489" i="3" s="1"/>
  <c r="W490" i="3"/>
  <c r="X490" i="3"/>
  <c r="F490" i="4" s="1"/>
  <c r="Z490" i="3"/>
  <c r="AA490" i="3" s="1"/>
  <c r="W491" i="3"/>
  <c r="X491" i="3"/>
  <c r="F491" i="4" s="1"/>
  <c r="Z491" i="3"/>
  <c r="AA491" i="3" s="1"/>
  <c r="W492" i="3"/>
  <c r="X492" i="3"/>
  <c r="F492" i="4" s="1"/>
  <c r="Z492" i="3"/>
  <c r="AA492" i="3" s="1"/>
  <c r="W493" i="3"/>
  <c r="X493" i="3"/>
  <c r="F493" i="4" s="1"/>
  <c r="Z493" i="3"/>
  <c r="AA493" i="3" s="1"/>
  <c r="W494" i="3"/>
  <c r="X494" i="3"/>
  <c r="F494" i="4" s="1"/>
  <c r="Z494" i="3"/>
  <c r="AA494" i="3" s="1"/>
  <c r="W495" i="3"/>
  <c r="X495" i="3"/>
  <c r="F495" i="4" s="1"/>
  <c r="Z495" i="3"/>
  <c r="AA495" i="3" s="1"/>
  <c r="W496" i="3"/>
  <c r="X496" i="3"/>
  <c r="F496" i="4" s="1"/>
  <c r="Z496" i="3"/>
  <c r="AA496" i="3" s="1"/>
  <c r="W497" i="3"/>
  <c r="X497" i="3"/>
  <c r="F497" i="4" s="1"/>
  <c r="Z497" i="3"/>
  <c r="AA497" i="3" s="1"/>
  <c r="W498" i="3"/>
  <c r="X498" i="3"/>
  <c r="F498" i="4" s="1"/>
  <c r="Z498" i="3"/>
  <c r="AA498" i="3" s="1"/>
  <c r="X531" i="3"/>
  <c r="F531" i="4" s="1"/>
  <c r="Z531" i="3"/>
  <c r="AA531" i="3" s="1"/>
  <c r="W532" i="3"/>
  <c r="X533" i="3"/>
  <c r="F533" i="4" s="1"/>
  <c r="Z533" i="3"/>
  <c r="AA533" i="3" s="1"/>
  <c r="X544" i="3"/>
  <c r="F544" i="4" s="1"/>
  <c r="Z545" i="3"/>
  <c r="AA545" i="3" s="1"/>
  <c r="Z547" i="3"/>
  <c r="AA547" i="3" s="1"/>
  <c r="Z548" i="3"/>
  <c r="AA548" i="3" s="1"/>
  <c r="X549" i="3"/>
  <c r="F549" i="4" s="1"/>
  <c r="Z549" i="3"/>
  <c r="AA549" i="3" s="1"/>
  <c r="X553" i="3"/>
  <c r="F553" i="4" s="1"/>
  <c r="Z554" i="3"/>
  <c r="AA554" i="3" s="1"/>
  <c r="Z557" i="3"/>
  <c r="AA557" i="3" s="1"/>
  <c r="Z564" i="3"/>
  <c r="AA564" i="3" s="1"/>
  <c r="Z565" i="3"/>
  <c r="AA565" i="3" s="1"/>
  <c r="Z566" i="3"/>
  <c r="AA566" i="3" s="1"/>
  <c r="Z569" i="3"/>
  <c r="AA569" i="3" s="1"/>
  <c r="Z579" i="3"/>
  <c r="AA579" i="3" s="1"/>
  <c r="Z587" i="3"/>
  <c r="AA587" i="3" s="1"/>
  <c r="X588" i="3"/>
  <c r="F588" i="4" s="1"/>
  <c r="X589" i="3"/>
  <c r="F589" i="4" s="1"/>
  <c r="Z589" i="3"/>
  <c r="AA589" i="3" s="1"/>
  <c r="X590" i="3"/>
  <c r="F590" i="4" s="1"/>
  <c r="Z590" i="3"/>
  <c r="AA590" i="3" s="1"/>
  <c r="X606" i="3"/>
  <c r="F606" i="4" s="1"/>
  <c r="Z606" i="3"/>
  <c r="AA606" i="3" s="1"/>
  <c r="X607" i="3"/>
  <c r="F607" i="4" s="1"/>
  <c r="Z607" i="3"/>
  <c r="AA607" i="3" s="1"/>
  <c r="X610" i="3"/>
  <c r="F610" i="4" s="1"/>
  <c r="Z610" i="3"/>
  <c r="AA610" i="3" s="1"/>
  <c r="Z612" i="3"/>
  <c r="AA612" i="3" s="1"/>
  <c r="X615" i="3"/>
  <c r="F615" i="4" s="1"/>
  <c r="Z615" i="3"/>
  <c r="AA615" i="3" s="1"/>
  <c r="W499" i="3"/>
  <c r="X499" i="3"/>
  <c r="F499" i="4" s="1"/>
  <c r="Z499" i="3"/>
  <c r="AA499" i="3" s="1"/>
  <c r="W500" i="3"/>
  <c r="X500" i="3"/>
  <c r="F500" i="4" s="1"/>
  <c r="Z500" i="3"/>
  <c r="AA500" i="3" s="1"/>
  <c r="W501" i="3"/>
  <c r="X501" i="3"/>
  <c r="F501" i="4" s="1"/>
  <c r="Z501" i="3"/>
  <c r="AA501" i="3" s="1"/>
  <c r="W502" i="3"/>
  <c r="X502" i="3"/>
  <c r="F502" i="4" s="1"/>
  <c r="Z502" i="3"/>
  <c r="AA502" i="3" s="1"/>
  <c r="W503" i="3"/>
  <c r="X503" i="3"/>
  <c r="F503" i="4" s="1"/>
  <c r="Z503" i="3"/>
  <c r="AA503" i="3" s="1"/>
  <c r="W504" i="3"/>
  <c r="X504" i="3"/>
  <c r="F504" i="4" s="1"/>
  <c r="Z504" i="3"/>
  <c r="AA504" i="3" s="1"/>
  <c r="W505" i="3"/>
  <c r="X505" i="3"/>
  <c r="F505" i="4" s="1"/>
  <c r="Z505" i="3"/>
  <c r="AA505" i="3" s="1"/>
  <c r="W506" i="3"/>
  <c r="X506" i="3"/>
  <c r="F506" i="4" s="1"/>
  <c r="Z506" i="3"/>
  <c r="AA506" i="3" s="1"/>
  <c r="W507" i="3"/>
  <c r="X507" i="3"/>
  <c r="F507" i="4" s="1"/>
  <c r="Z507" i="3"/>
  <c r="AA507" i="3" s="1"/>
  <c r="W508" i="3"/>
  <c r="X508" i="3"/>
  <c r="F508" i="4" s="1"/>
  <c r="Z508" i="3"/>
  <c r="AA508" i="3" s="1"/>
  <c r="W509" i="3"/>
  <c r="X509" i="3"/>
  <c r="F509" i="4" s="1"/>
  <c r="Z509" i="3"/>
  <c r="AA509" i="3" s="1"/>
  <c r="W510" i="3"/>
  <c r="X510" i="3"/>
  <c r="F510" i="4" s="1"/>
  <c r="Z510" i="3"/>
  <c r="AA510" i="3" s="1"/>
  <c r="W511" i="3"/>
  <c r="X511" i="3"/>
  <c r="F511" i="4" s="1"/>
  <c r="Z511" i="3"/>
  <c r="AA511" i="3" s="1"/>
  <c r="W512" i="3"/>
  <c r="X512" i="3"/>
  <c r="F512" i="4" s="1"/>
  <c r="Z512" i="3"/>
  <c r="AA512" i="3" s="1"/>
  <c r="W513" i="3"/>
  <c r="X513" i="3"/>
  <c r="F513" i="4" s="1"/>
  <c r="Z513" i="3"/>
  <c r="AA513" i="3" s="1"/>
  <c r="W514" i="3"/>
  <c r="X514" i="3"/>
  <c r="F514" i="4" s="1"/>
  <c r="Z514" i="3"/>
  <c r="AA514" i="3" s="1"/>
  <c r="W515" i="3"/>
  <c r="X515" i="3"/>
  <c r="F515" i="4" s="1"/>
  <c r="Z515" i="3"/>
  <c r="AA515" i="3" s="1"/>
  <c r="W516" i="3"/>
  <c r="X516" i="3"/>
  <c r="F516" i="4" s="1"/>
  <c r="Z516" i="3"/>
  <c r="AA516" i="3" s="1"/>
  <c r="W517" i="3"/>
  <c r="X517" i="3"/>
  <c r="F517" i="4" s="1"/>
  <c r="Z517" i="3"/>
  <c r="AA517" i="3" s="1"/>
  <c r="W518" i="3"/>
  <c r="X518" i="3"/>
  <c r="F518" i="4" s="1"/>
  <c r="Z518" i="3"/>
  <c r="AA518" i="3" s="1"/>
  <c r="W519" i="3"/>
  <c r="X519" i="3"/>
  <c r="F519" i="4" s="1"/>
  <c r="Z519" i="3"/>
  <c r="AA519" i="3" s="1"/>
  <c r="W520" i="3"/>
  <c r="X520" i="3"/>
  <c r="F520" i="4" s="1"/>
  <c r="Z520" i="3"/>
  <c r="AA520" i="3" s="1"/>
  <c r="W521" i="3"/>
  <c r="X521" i="3"/>
  <c r="F521" i="4" s="1"/>
  <c r="Z521" i="3"/>
  <c r="AA521" i="3" s="1"/>
  <c r="W522" i="3"/>
  <c r="X522" i="3"/>
  <c r="F522" i="4" s="1"/>
  <c r="Z522" i="3"/>
  <c r="AA522" i="3" s="1"/>
  <c r="W523" i="3"/>
  <c r="X523" i="3"/>
  <c r="F523" i="4" s="1"/>
  <c r="Z523" i="3"/>
  <c r="AA523" i="3" s="1"/>
  <c r="W524" i="3"/>
  <c r="X524" i="3"/>
  <c r="F524" i="4" s="1"/>
  <c r="Z524" i="3"/>
  <c r="AA524" i="3" s="1"/>
  <c r="W525" i="3"/>
  <c r="X525" i="3"/>
  <c r="F525" i="4" s="1"/>
  <c r="Z525" i="3"/>
  <c r="AA525" i="3" s="1"/>
  <c r="W526" i="3"/>
  <c r="X526" i="3"/>
  <c r="F526" i="4" s="1"/>
  <c r="Z526" i="3"/>
  <c r="AA526" i="3" s="1"/>
  <c r="W527" i="3"/>
  <c r="X527" i="3"/>
  <c r="F527" i="4" s="1"/>
  <c r="Z527" i="3"/>
  <c r="AA527" i="3" s="1"/>
  <c r="W528" i="3"/>
  <c r="X528" i="3"/>
  <c r="F528" i="4" s="1"/>
  <c r="Z528" i="3"/>
  <c r="AA528" i="3" s="1"/>
  <c r="W529" i="3"/>
  <c r="X529" i="3"/>
  <c r="F529" i="4" s="1"/>
  <c r="Z529" i="3"/>
  <c r="AA529" i="3" s="1"/>
  <c r="W530" i="3"/>
  <c r="X530" i="3"/>
  <c r="F530" i="4" s="1"/>
  <c r="Z530" i="3"/>
  <c r="AA530" i="3" s="1"/>
  <c r="W531" i="3"/>
  <c r="X532" i="3"/>
  <c r="F532" i="4" s="1"/>
  <c r="Z532" i="3"/>
  <c r="AA532" i="3" s="1"/>
  <c r="W533" i="3"/>
  <c r="X534" i="3"/>
  <c r="F534" i="4" s="1"/>
  <c r="Z534" i="3"/>
  <c r="AA534" i="3" s="1"/>
  <c r="Z537" i="3"/>
  <c r="AA537" i="3" s="1"/>
  <c r="Z539" i="3"/>
  <c r="AA539" i="3" s="1"/>
  <c r="X540" i="3"/>
  <c r="F540" i="4" s="1"/>
  <c r="Z540" i="3"/>
  <c r="AA540" i="3" s="1"/>
  <c r="X543" i="3"/>
  <c r="F543" i="4" s="1"/>
  <c r="Z543" i="3"/>
  <c r="AA543" i="3" s="1"/>
  <c r="Z544" i="3"/>
  <c r="AA544" i="3" s="1"/>
  <c r="X547" i="3"/>
  <c r="F547" i="4" s="1"/>
  <c r="X554" i="3"/>
  <c r="F554" i="4" s="1"/>
  <c r="X555" i="3"/>
  <c r="F555" i="4" s="1"/>
  <c r="X562" i="3"/>
  <c r="F562" i="4" s="1"/>
  <c r="X566" i="3"/>
  <c r="F566" i="4" s="1"/>
  <c r="X567" i="3"/>
  <c r="F567" i="4" s="1"/>
  <c r="Z567" i="3"/>
  <c r="AA567" i="3" s="1"/>
  <c r="Z570" i="3"/>
  <c r="AA570" i="3" s="1"/>
  <c r="Z571" i="3"/>
  <c r="AA571" i="3" s="1"/>
  <c r="X581" i="3"/>
  <c r="F581" i="4" s="1"/>
  <c r="X622" i="3"/>
  <c r="F622" i="4" s="1"/>
  <c r="Z622" i="3"/>
  <c r="AA622" i="3" s="1"/>
  <c r="X623" i="3"/>
  <c r="F623" i="4" s="1"/>
  <c r="Z623" i="3"/>
  <c r="AA623" i="3" s="1"/>
  <c r="X624" i="3"/>
  <c r="F624" i="4" s="1"/>
  <c r="Z624" i="3"/>
  <c r="AA624" i="3" s="1"/>
  <c r="X625" i="3"/>
  <c r="F625" i="4" s="1"/>
  <c r="Z625" i="3"/>
  <c r="AA625" i="3" s="1"/>
  <c r="X626" i="3"/>
  <c r="F626" i="4" s="1"/>
  <c r="Z626" i="3"/>
  <c r="AA626" i="3" s="1"/>
  <c r="X627" i="3"/>
  <c r="F627" i="4" s="1"/>
  <c r="Z627" i="3"/>
  <c r="AA627" i="3" s="1"/>
  <c r="X628" i="3"/>
  <c r="F628" i="4" s="1"/>
  <c r="Z628" i="3"/>
  <c r="AA628" i="3" s="1"/>
  <c r="X629" i="3"/>
  <c r="F629" i="4" s="1"/>
  <c r="Z629" i="3"/>
  <c r="AA629" i="3" s="1"/>
  <c r="X630" i="3"/>
  <c r="F630" i="4" s="1"/>
  <c r="Z630" i="3"/>
  <c r="AA630" i="3" s="1"/>
  <c r="X631" i="3"/>
  <c r="F631" i="4" s="1"/>
  <c r="Z631" i="3"/>
  <c r="AA631" i="3" s="1"/>
  <c r="X632" i="3"/>
  <c r="F632" i="4" s="1"/>
  <c r="Z632" i="3"/>
  <c r="AA632" i="3" s="1"/>
  <c r="X633" i="3"/>
  <c r="F633" i="4" s="1"/>
  <c r="Z633" i="3"/>
  <c r="AA633" i="3" s="1"/>
  <c r="X634" i="3"/>
  <c r="F634" i="4" s="1"/>
  <c r="Z634" i="3"/>
  <c r="AA634" i="3" s="1"/>
  <c r="X635" i="3"/>
  <c r="F635" i="4" s="1"/>
  <c r="Z635" i="3"/>
  <c r="AA635" i="3" s="1"/>
  <c r="X636" i="3"/>
  <c r="F636" i="4" s="1"/>
  <c r="Z636" i="3"/>
  <c r="AA636" i="3" s="1"/>
  <c r="X637" i="3"/>
  <c r="F637" i="4" s="1"/>
  <c r="Z637" i="3"/>
  <c r="AA637" i="3" s="1"/>
  <c r="X638" i="3"/>
  <c r="F638" i="4" s="1"/>
  <c r="Z638" i="3"/>
  <c r="AA638" i="3" s="1"/>
  <c r="X639" i="3"/>
  <c r="F639" i="4" s="1"/>
  <c r="Z639" i="3"/>
  <c r="AA639" i="3" s="1"/>
  <c r="X640" i="3"/>
  <c r="F640" i="4" s="1"/>
  <c r="Z640" i="3"/>
  <c r="AA640" i="3" s="1"/>
  <c r="X641" i="3"/>
  <c r="F641" i="4" s="1"/>
  <c r="Z641" i="3"/>
  <c r="AA641" i="3" s="1"/>
  <c r="X642" i="3"/>
  <c r="F642" i="4" s="1"/>
  <c r="Z642" i="3"/>
  <c r="AA642" i="3" s="1"/>
  <c r="X643" i="3"/>
  <c r="F643" i="4" s="1"/>
  <c r="Z643" i="3"/>
  <c r="AA643" i="3" s="1"/>
  <c r="X644" i="3"/>
  <c r="F644" i="4" s="1"/>
  <c r="Z644" i="3"/>
  <c r="AA644" i="3" s="1"/>
  <c r="X645" i="3"/>
  <c r="F645" i="4" s="1"/>
  <c r="Z645" i="3"/>
  <c r="AA645" i="3" s="1"/>
  <c r="X646" i="3"/>
  <c r="F646" i="4" s="1"/>
  <c r="Z646" i="3"/>
  <c r="AA646" i="3" s="1"/>
  <c r="X647" i="3"/>
  <c r="F647" i="4" s="1"/>
  <c r="Z647" i="3"/>
  <c r="AA647" i="3" s="1"/>
  <c r="X648" i="3"/>
  <c r="F648" i="4" s="1"/>
  <c r="Z648" i="3"/>
  <c r="AA648" i="3" s="1"/>
  <c r="X649" i="3"/>
  <c r="F649" i="4" s="1"/>
  <c r="Z649" i="3"/>
  <c r="AA649" i="3" s="1"/>
  <c r="X650" i="3"/>
  <c r="F650" i="4" s="1"/>
  <c r="Z650" i="3"/>
  <c r="AA650" i="3" s="1"/>
  <c r="X651" i="3"/>
  <c r="F651" i="4" s="1"/>
  <c r="Z651" i="3"/>
  <c r="AA651" i="3" s="1"/>
  <c r="X652" i="3"/>
  <c r="F652" i="4" s="1"/>
  <c r="Z652" i="3"/>
  <c r="AA652" i="3" s="1"/>
  <c r="X653" i="3"/>
  <c r="F653" i="4" s="1"/>
  <c r="Z653" i="3"/>
  <c r="AA653" i="3" s="1"/>
  <c r="X654" i="3"/>
  <c r="F654" i="4" s="1"/>
  <c r="Z654" i="3"/>
  <c r="AA654" i="3" s="1"/>
  <c r="X655" i="3"/>
  <c r="F655" i="4" s="1"/>
  <c r="Z655" i="3"/>
  <c r="AA655" i="3" s="1"/>
  <c r="X656" i="3"/>
  <c r="F656" i="4" s="1"/>
  <c r="Z656" i="3"/>
  <c r="AA656" i="3" s="1"/>
  <c r="X657" i="3"/>
  <c r="F657" i="4" s="1"/>
  <c r="Z657" i="3"/>
  <c r="AA657" i="3" s="1"/>
  <c r="X658" i="3"/>
  <c r="F658" i="4" s="1"/>
  <c r="Z658" i="3"/>
  <c r="AA658" i="3" s="1"/>
  <c r="X659" i="3"/>
  <c r="F659" i="4" s="1"/>
  <c r="Z659" i="3"/>
  <c r="AA659" i="3" s="1"/>
  <c r="X660" i="3"/>
  <c r="F660" i="4" s="1"/>
  <c r="Z660" i="3"/>
  <c r="AA660" i="3" s="1"/>
  <c r="X661" i="3"/>
  <c r="F661" i="4" s="1"/>
  <c r="Z661" i="3"/>
  <c r="AA661" i="3" s="1"/>
  <c r="X662" i="3"/>
  <c r="F662" i="4" s="1"/>
  <c r="Z662" i="3"/>
  <c r="AA662" i="3" s="1"/>
  <c r="X663" i="3"/>
  <c r="F663" i="4" s="1"/>
  <c r="Z663" i="3"/>
  <c r="AA663" i="3" s="1"/>
  <c r="X664" i="3"/>
  <c r="F664" i="4" s="1"/>
  <c r="Z664" i="3"/>
  <c r="AA664" i="3" s="1"/>
  <c r="X665" i="3"/>
  <c r="F665" i="4" s="1"/>
  <c r="Z665" i="3"/>
  <c r="AA665" i="3" s="1"/>
  <c r="X666" i="3"/>
  <c r="F666" i="4" s="1"/>
  <c r="Z666" i="3"/>
  <c r="AA666" i="3" s="1"/>
  <c r="X667" i="3"/>
  <c r="F667" i="4" s="1"/>
  <c r="Z667" i="3"/>
  <c r="AA667" i="3" s="1"/>
  <c r="X668" i="3"/>
  <c r="F668" i="4" s="1"/>
  <c r="Z668" i="3"/>
  <c r="AA668" i="3" s="1"/>
  <c r="X669" i="3"/>
  <c r="F669" i="4" s="1"/>
  <c r="Z669" i="3"/>
  <c r="AA669" i="3" s="1"/>
  <c r="X670" i="3"/>
  <c r="F670" i="4" s="1"/>
  <c r="Z670" i="3"/>
  <c r="AA670" i="3" s="1"/>
  <c r="X671" i="3"/>
  <c r="F671" i="4" s="1"/>
  <c r="Z671" i="3"/>
  <c r="AA671" i="3" s="1"/>
  <c r="X672" i="3"/>
  <c r="F672" i="4" s="1"/>
  <c r="Z672" i="3"/>
  <c r="AA672" i="3" s="1"/>
  <c r="X673" i="3"/>
  <c r="F673" i="4" s="1"/>
  <c r="Z673" i="3"/>
  <c r="AA673" i="3" s="1"/>
  <c r="X674" i="3"/>
  <c r="F674" i="4" s="1"/>
  <c r="Z674" i="3"/>
  <c r="AA674" i="3" s="1"/>
  <c r="X675" i="3"/>
  <c r="F675" i="4" s="1"/>
  <c r="Z675" i="3"/>
  <c r="AA675" i="3" s="1"/>
  <c r="X676" i="3"/>
  <c r="F676" i="4" s="1"/>
  <c r="Z676" i="3"/>
  <c r="AA676" i="3" s="1"/>
  <c r="X677" i="3"/>
  <c r="F677" i="4" s="1"/>
  <c r="Z677" i="3"/>
  <c r="AA677" i="3" s="1"/>
  <c r="X678" i="3"/>
  <c r="F678" i="4" s="1"/>
  <c r="Z678" i="3"/>
  <c r="AA678" i="3" s="1"/>
  <c r="X679" i="3"/>
  <c r="F679" i="4" s="1"/>
  <c r="Z679" i="3"/>
  <c r="AA679" i="3" s="1"/>
  <c r="X680" i="3"/>
  <c r="F680" i="4" s="1"/>
  <c r="Z680" i="3"/>
  <c r="AA680" i="3" s="1"/>
  <c r="X681" i="3"/>
  <c r="F681" i="4" s="1"/>
  <c r="Z681" i="3"/>
  <c r="AA681" i="3" s="1"/>
  <c r="X682" i="3"/>
  <c r="F682" i="4" s="1"/>
  <c r="Z682" i="3"/>
  <c r="AA682" i="3" s="1"/>
  <c r="X683" i="3"/>
  <c r="F683" i="4" s="1"/>
  <c r="Z683" i="3"/>
  <c r="AA683" i="3" s="1"/>
  <c r="X684" i="3"/>
  <c r="F684" i="4" s="1"/>
  <c r="Z684" i="3"/>
  <c r="AA684" i="3" s="1"/>
  <c r="X685" i="3"/>
  <c r="F685" i="4" s="1"/>
  <c r="Z685" i="3"/>
  <c r="AA685" i="3" s="1"/>
  <c r="X686" i="3"/>
  <c r="F686" i="4" s="1"/>
  <c r="Z686" i="3"/>
  <c r="AA686" i="3" s="1"/>
  <c r="X687" i="3"/>
  <c r="F687" i="4" s="1"/>
  <c r="Z687" i="3"/>
  <c r="AA687" i="3" s="1"/>
  <c r="X688" i="3"/>
  <c r="F688" i="4" s="1"/>
  <c r="Z688" i="3"/>
  <c r="AA688" i="3" s="1"/>
  <c r="X689" i="3"/>
  <c r="F689" i="4" s="1"/>
  <c r="Z689" i="3"/>
  <c r="AA689" i="3" s="1"/>
  <c r="X690" i="3"/>
  <c r="F690" i="4" s="1"/>
  <c r="Z690" i="3"/>
  <c r="AA690" i="3" s="1"/>
  <c r="X691" i="3"/>
  <c r="F691" i="4" s="1"/>
  <c r="Z691" i="3"/>
  <c r="AA691" i="3" s="1"/>
  <c r="X692" i="3"/>
  <c r="F692" i="4" s="1"/>
  <c r="Z692" i="3"/>
  <c r="AA692" i="3" s="1"/>
  <c r="X693" i="3"/>
  <c r="F693" i="4" s="1"/>
  <c r="Z693" i="3"/>
  <c r="AA693" i="3" s="1"/>
  <c r="X694" i="3"/>
  <c r="F694" i="4" s="1"/>
  <c r="Z694" i="3"/>
  <c r="AA694" i="3" s="1"/>
  <c r="X695" i="3"/>
  <c r="F695" i="4" s="1"/>
  <c r="Z695" i="3"/>
  <c r="AA695" i="3" s="1"/>
  <c r="X696" i="3"/>
  <c r="F696" i="4" s="1"/>
  <c r="Z696" i="3"/>
  <c r="AA696" i="3" s="1"/>
  <c r="X697" i="3"/>
  <c r="F697" i="4" s="1"/>
  <c r="Z697" i="3"/>
  <c r="AA697" i="3" s="1"/>
  <c r="X698" i="3"/>
  <c r="F698" i="4" s="1"/>
  <c r="Z698" i="3"/>
  <c r="AA698" i="3" s="1"/>
  <c r="X699" i="3"/>
  <c r="F699" i="4" s="1"/>
  <c r="Z699" i="3"/>
  <c r="AA699" i="3" s="1"/>
  <c r="X700" i="3"/>
  <c r="F700" i="4" s="1"/>
  <c r="Z700" i="3"/>
  <c r="AA700" i="3" s="1"/>
  <c r="X701" i="3"/>
  <c r="F701" i="4" s="1"/>
  <c r="Z701" i="3"/>
  <c r="AA701" i="3" s="1"/>
  <c r="X702" i="3"/>
  <c r="F702" i="4" s="1"/>
  <c r="Z702" i="3"/>
  <c r="AA702" i="3" s="1"/>
  <c r="X703" i="3"/>
  <c r="F703" i="4" s="1"/>
  <c r="Z703" i="3"/>
  <c r="AA703" i="3" s="1"/>
  <c r="X704" i="3"/>
  <c r="F704" i="4" s="1"/>
  <c r="Z704" i="3"/>
  <c r="AA704" i="3" s="1"/>
  <c r="X705" i="3"/>
  <c r="F705" i="4" s="1"/>
  <c r="Z705" i="3"/>
  <c r="AA705" i="3" s="1"/>
  <c r="X706" i="3"/>
  <c r="F706" i="4" s="1"/>
  <c r="Z706" i="3"/>
  <c r="AA706" i="3" s="1"/>
  <c r="X707" i="3"/>
  <c r="F707" i="4" s="1"/>
  <c r="Z707" i="3"/>
  <c r="AA707" i="3" s="1"/>
  <c r="X708" i="3"/>
  <c r="F708" i="4" s="1"/>
  <c r="Z708" i="3"/>
  <c r="AA708" i="3" s="1"/>
  <c r="X709" i="3"/>
  <c r="F709" i="4" s="1"/>
  <c r="Z709" i="3"/>
  <c r="AA709" i="3" s="1"/>
  <c r="X710" i="3"/>
  <c r="F710" i="4" s="1"/>
  <c r="Z710" i="3"/>
  <c r="AA710" i="3" s="1"/>
  <c r="X711" i="3"/>
  <c r="F711" i="4" s="1"/>
  <c r="Z711" i="3"/>
  <c r="AA711" i="3" s="1"/>
  <c r="X712" i="3"/>
  <c r="F712" i="4" s="1"/>
  <c r="Z712" i="3"/>
  <c r="AA712" i="3" s="1"/>
  <c r="X713" i="3"/>
  <c r="F713" i="4" s="1"/>
  <c r="Z713" i="3"/>
  <c r="AA713" i="3" s="1"/>
  <c r="X714" i="3"/>
  <c r="F714" i="4" s="1"/>
  <c r="Z714" i="3"/>
  <c r="AA714" i="3" s="1"/>
  <c r="X715" i="3"/>
  <c r="F715" i="4" s="1"/>
  <c r="Z715" i="3"/>
  <c r="AA715" i="3" s="1"/>
  <c r="X716" i="3"/>
  <c r="F716" i="4" s="1"/>
  <c r="Z716" i="3"/>
  <c r="AA716" i="3" s="1"/>
  <c r="X717" i="3"/>
  <c r="F717" i="4" s="1"/>
  <c r="Z717" i="3"/>
  <c r="AA717" i="3" s="1"/>
  <c r="X718" i="3"/>
  <c r="F718" i="4" s="1"/>
  <c r="Z718" i="3"/>
  <c r="AA718" i="3" s="1"/>
  <c r="X719" i="3"/>
  <c r="F719" i="4" s="1"/>
  <c r="Z719" i="3"/>
  <c r="AA719" i="3" s="1"/>
  <c r="X720" i="3"/>
  <c r="F720" i="4" s="1"/>
  <c r="Z720" i="3"/>
  <c r="AA720" i="3" s="1"/>
  <c r="X721" i="3"/>
  <c r="F721" i="4" s="1"/>
  <c r="Z721" i="3"/>
  <c r="AA721" i="3" s="1"/>
  <c r="X722" i="3"/>
  <c r="F722" i="4" s="1"/>
  <c r="Z722" i="3"/>
  <c r="AA722" i="3" s="1"/>
  <c r="X723" i="3"/>
  <c r="F723" i="4" s="1"/>
  <c r="Z723" i="3"/>
  <c r="AA723" i="3" s="1"/>
  <c r="X724" i="3"/>
  <c r="F724" i="4" s="1"/>
  <c r="Z724" i="3"/>
  <c r="AA724" i="3" s="1"/>
  <c r="X725" i="3"/>
  <c r="F725" i="4" s="1"/>
  <c r="Z725" i="3"/>
  <c r="AA725" i="3" s="1"/>
  <c r="X726" i="3"/>
  <c r="F726" i="4" s="1"/>
  <c r="Z726" i="3"/>
  <c r="AA726" i="3" s="1"/>
  <c r="X727" i="3"/>
  <c r="F727" i="4" s="1"/>
  <c r="Z727" i="3"/>
  <c r="AA727" i="3" s="1"/>
  <c r="X728" i="3"/>
  <c r="F728" i="4" s="1"/>
  <c r="Z728" i="3"/>
  <c r="AA728" i="3" s="1"/>
  <c r="X729" i="3"/>
  <c r="F729" i="4" s="1"/>
  <c r="Z729" i="3"/>
  <c r="AA729" i="3" s="1"/>
  <c r="X730" i="3"/>
  <c r="F730" i="4" s="1"/>
  <c r="Z730" i="3"/>
  <c r="AA730" i="3" s="1"/>
  <c r="X731" i="3"/>
  <c r="F731" i="4" s="1"/>
  <c r="Z731" i="3"/>
  <c r="AA731" i="3" s="1"/>
  <c r="X732" i="3"/>
  <c r="F732" i="4" s="1"/>
  <c r="Z732" i="3"/>
  <c r="AA732" i="3" s="1"/>
  <c r="X733" i="3"/>
  <c r="F733" i="4" s="1"/>
  <c r="Z733" i="3"/>
  <c r="AA733" i="3" s="1"/>
  <c r="X2" i="3"/>
  <c r="Z2" i="3"/>
  <c r="AA2" i="3" s="1"/>
  <c r="X3" i="3"/>
  <c r="F3" i="4" s="1"/>
  <c r="Z3" i="3"/>
  <c r="AA3" i="3" s="1"/>
  <c r="X4" i="3"/>
  <c r="F4" i="4" s="1"/>
  <c r="Z4" i="3"/>
  <c r="AA4" i="3" s="1"/>
  <c r="X5" i="3"/>
  <c r="F5" i="4" s="1"/>
  <c r="Z5" i="3"/>
  <c r="AA5" i="3" s="1"/>
  <c r="X6" i="3"/>
  <c r="F6" i="4" s="1"/>
  <c r="Z6" i="3"/>
  <c r="AA6" i="3" s="1"/>
  <c r="X7" i="3"/>
  <c r="F7" i="4" s="1"/>
  <c r="Z7" i="3"/>
  <c r="AA7" i="3" s="1"/>
  <c r="X8" i="3"/>
  <c r="F8" i="4" s="1"/>
  <c r="Z8" i="3"/>
  <c r="AA8" i="3" s="1"/>
  <c r="X9" i="3"/>
  <c r="F9" i="4" s="1"/>
  <c r="Z9" i="3"/>
  <c r="AA9" i="3" s="1"/>
  <c r="X10" i="3"/>
  <c r="F10" i="4" s="1"/>
  <c r="Z10" i="3"/>
  <c r="AA10" i="3" s="1"/>
  <c r="I137" i="4"/>
  <c r="H137" i="4"/>
  <c r="I138" i="4"/>
  <c r="H138" i="4"/>
  <c r="I139" i="4"/>
  <c r="H139" i="4"/>
  <c r="I140" i="4"/>
  <c r="H140" i="4"/>
  <c r="I141" i="4"/>
  <c r="H141" i="4"/>
  <c r="I142" i="4"/>
  <c r="H142" i="4"/>
  <c r="I143" i="4"/>
  <c r="H143" i="4"/>
  <c r="I144" i="4"/>
  <c r="H144" i="4"/>
  <c r="I145" i="4"/>
  <c r="H145" i="4"/>
  <c r="I146" i="4"/>
  <c r="H146" i="4"/>
  <c r="I147" i="4"/>
  <c r="H147" i="4"/>
  <c r="I148" i="4"/>
  <c r="H148" i="4"/>
  <c r="I149" i="4"/>
  <c r="H149" i="4"/>
  <c r="I150" i="4"/>
  <c r="H150" i="4"/>
  <c r="I151" i="4"/>
  <c r="H151" i="4"/>
  <c r="I152" i="4"/>
  <c r="H152" i="4"/>
  <c r="I153" i="4"/>
  <c r="H153" i="4"/>
  <c r="I154" i="4"/>
  <c r="H154" i="4"/>
  <c r="W155" i="3"/>
  <c r="R155" i="3"/>
  <c r="I155" i="4"/>
  <c r="H155" i="4"/>
  <c r="I156" i="4"/>
  <c r="H156" i="4"/>
  <c r="I157" i="4"/>
  <c r="H157" i="4"/>
  <c r="I158" i="4"/>
  <c r="H158" i="4"/>
  <c r="I159" i="4"/>
  <c r="H159" i="4"/>
  <c r="I160" i="4"/>
  <c r="H160" i="4"/>
  <c r="I161" i="4"/>
  <c r="H161" i="4"/>
  <c r="I162" i="4"/>
  <c r="H162" i="4"/>
  <c r="I163" i="4"/>
  <c r="H163" i="4"/>
  <c r="I164" i="4"/>
  <c r="H164" i="4"/>
  <c r="I165" i="4"/>
  <c r="H165" i="4"/>
  <c r="I166" i="4"/>
  <c r="H166" i="4"/>
  <c r="I167" i="4"/>
  <c r="H167" i="4"/>
  <c r="I168" i="4"/>
  <c r="H168" i="4"/>
  <c r="I169" i="4"/>
  <c r="H169" i="4"/>
  <c r="I170" i="4"/>
  <c r="H170" i="4"/>
  <c r="I171" i="4"/>
  <c r="H171" i="4"/>
  <c r="I172" i="4"/>
  <c r="H172" i="4"/>
  <c r="I173" i="4"/>
  <c r="H173" i="4"/>
  <c r="I174" i="4"/>
  <c r="H174" i="4"/>
  <c r="I175" i="4"/>
  <c r="H175" i="4"/>
  <c r="I176" i="4"/>
  <c r="H176" i="4"/>
  <c r="I177" i="4"/>
  <c r="H177" i="4"/>
  <c r="I178" i="4"/>
  <c r="H178" i="4"/>
  <c r="I179" i="4"/>
  <c r="H179" i="4"/>
  <c r="I180" i="4"/>
  <c r="H180" i="4"/>
  <c r="I181" i="4"/>
  <c r="H181" i="4"/>
  <c r="I182" i="4"/>
  <c r="H182" i="4"/>
  <c r="I183" i="4"/>
  <c r="H183" i="4"/>
  <c r="I184" i="4"/>
  <c r="H184" i="4"/>
  <c r="I185" i="4"/>
  <c r="H185" i="4"/>
  <c r="I186" i="4"/>
  <c r="H186" i="4"/>
  <c r="I187" i="4"/>
  <c r="H187" i="4"/>
  <c r="I188" i="4"/>
  <c r="H188" i="4"/>
  <c r="I189" i="4"/>
  <c r="H189" i="4"/>
  <c r="I190" i="4"/>
  <c r="H190" i="4"/>
  <c r="I191" i="4"/>
  <c r="H191" i="4"/>
  <c r="I192" i="4"/>
  <c r="H192" i="4"/>
  <c r="I193" i="4"/>
  <c r="H193" i="4"/>
  <c r="I194" i="4"/>
  <c r="H194" i="4"/>
  <c r="I195" i="4"/>
  <c r="H195" i="4"/>
  <c r="I196" i="4"/>
  <c r="H196" i="4"/>
  <c r="I197" i="4"/>
  <c r="H197" i="4"/>
  <c r="I198" i="4"/>
  <c r="H198" i="4"/>
  <c r="I199" i="4"/>
  <c r="H199" i="4"/>
  <c r="I200" i="4"/>
  <c r="H200" i="4"/>
  <c r="I201" i="4"/>
  <c r="H201" i="4"/>
  <c r="I202" i="4"/>
  <c r="H202" i="4"/>
  <c r="I203" i="4"/>
  <c r="H203" i="4"/>
  <c r="I204" i="4"/>
  <c r="H204" i="4"/>
  <c r="I205" i="4"/>
  <c r="H205" i="4"/>
  <c r="I206" i="4"/>
  <c r="H206" i="4"/>
  <c r="I207" i="4"/>
  <c r="H207" i="4"/>
  <c r="I208" i="4"/>
  <c r="H208" i="4"/>
  <c r="I209" i="4"/>
  <c r="H209" i="4"/>
  <c r="I210" i="4"/>
  <c r="H210" i="4"/>
  <c r="I211" i="4"/>
  <c r="H211" i="4"/>
  <c r="I212" i="4"/>
  <c r="H212" i="4"/>
  <c r="I213" i="4"/>
  <c r="H213" i="4"/>
  <c r="I214" i="4"/>
  <c r="H214" i="4"/>
  <c r="I215" i="4"/>
  <c r="H215" i="4"/>
  <c r="I216" i="4"/>
  <c r="H216" i="4"/>
  <c r="I217" i="4"/>
  <c r="H217" i="4"/>
  <c r="I218" i="4"/>
  <c r="H218" i="4"/>
  <c r="I219" i="4"/>
  <c r="H219" i="4"/>
  <c r="I220" i="4"/>
  <c r="H220" i="4"/>
  <c r="I221" i="4"/>
  <c r="H221" i="4"/>
  <c r="I222" i="4"/>
  <c r="H222" i="4"/>
  <c r="I223" i="4"/>
  <c r="H223" i="4"/>
  <c r="I224" i="4"/>
  <c r="H224" i="4"/>
  <c r="I225" i="4"/>
  <c r="H225" i="4"/>
  <c r="I226" i="4"/>
  <c r="H226" i="4"/>
  <c r="I227" i="4"/>
  <c r="H227" i="4"/>
  <c r="I228" i="4"/>
  <c r="H228" i="4"/>
  <c r="W229" i="3"/>
  <c r="R229" i="3"/>
  <c r="I229" i="4"/>
  <c r="H229" i="4"/>
  <c r="W230" i="3"/>
  <c r="R230" i="3"/>
  <c r="I230" i="4"/>
  <c r="H230" i="4"/>
  <c r="W231" i="3"/>
  <c r="R231" i="3"/>
  <c r="I231" i="4"/>
  <c r="H231" i="4"/>
  <c r="I232" i="4"/>
  <c r="H232" i="4"/>
  <c r="D232" i="4"/>
  <c r="Y232" i="3"/>
  <c r="I233" i="4"/>
  <c r="H233" i="4"/>
  <c r="D233" i="4"/>
  <c r="Y233" i="3"/>
  <c r="I234" i="4"/>
  <c r="H234" i="4"/>
  <c r="D234" i="4"/>
  <c r="Y234" i="3"/>
  <c r="I235" i="4"/>
  <c r="H235" i="4"/>
  <c r="Y235" i="3"/>
  <c r="D235" i="4"/>
  <c r="I236" i="4"/>
  <c r="H236" i="4"/>
  <c r="Y236" i="3"/>
  <c r="D236" i="4"/>
  <c r="I237" i="4"/>
  <c r="H237" i="4"/>
  <c r="Y237" i="3"/>
  <c r="D237" i="4"/>
  <c r="I238" i="4"/>
  <c r="H238" i="4"/>
  <c r="Y238" i="3"/>
  <c r="D238" i="4"/>
  <c r="I239" i="4"/>
  <c r="H239" i="4"/>
  <c r="Y239" i="3"/>
  <c r="D239" i="4"/>
  <c r="I240" i="4"/>
  <c r="H240" i="4"/>
  <c r="Y240" i="3"/>
  <c r="D240" i="4"/>
  <c r="I241" i="4"/>
  <c r="H241" i="4"/>
  <c r="Y241" i="3"/>
  <c r="D241" i="4"/>
  <c r="I242" i="4"/>
  <c r="H242" i="4"/>
  <c r="D242" i="4"/>
  <c r="Y242" i="3"/>
  <c r="I243" i="4"/>
  <c r="H243" i="4"/>
  <c r="Y243" i="3"/>
  <c r="D243" i="4"/>
  <c r="I244" i="4"/>
  <c r="H244" i="4"/>
  <c r="Y244" i="3"/>
  <c r="D244" i="4"/>
  <c r="I245" i="4"/>
  <c r="H245" i="4"/>
  <c r="Y245" i="3"/>
  <c r="D245" i="4"/>
  <c r="I246" i="4"/>
  <c r="H246" i="4"/>
  <c r="Y246" i="3"/>
  <c r="D246" i="4"/>
  <c r="I247" i="4"/>
  <c r="H247" i="4"/>
  <c r="Y247" i="3"/>
  <c r="D247" i="4"/>
  <c r="I248" i="4"/>
  <c r="H248" i="4"/>
  <c r="Y248" i="3"/>
  <c r="D248" i="4"/>
  <c r="I249" i="4"/>
  <c r="H249" i="4"/>
  <c r="Y249" i="3"/>
  <c r="D249" i="4"/>
  <c r="I250" i="4"/>
  <c r="H250" i="4"/>
  <c r="Y250" i="3"/>
  <c r="D250" i="4"/>
  <c r="I251" i="4"/>
  <c r="H251" i="4"/>
  <c r="D251" i="4"/>
  <c r="Y251" i="3"/>
  <c r="I252" i="4"/>
  <c r="H252" i="4"/>
  <c r="D252" i="4"/>
  <c r="Y252" i="3"/>
  <c r="I253" i="4"/>
  <c r="H253" i="4"/>
  <c r="Y253" i="3"/>
  <c r="D253" i="4"/>
  <c r="I254" i="4"/>
  <c r="H254" i="4"/>
  <c r="Y254" i="3"/>
  <c r="D254" i="4"/>
  <c r="I255" i="4"/>
  <c r="H255" i="4"/>
  <c r="Y255" i="3"/>
  <c r="D255" i="4"/>
  <c r="I256" i="4"/>
  <c r="H256" i="4"/>
  <c r="Y256" i="3"/>
  <c r="D256" i="4"/>
  <c r="I257" i="4"/>
  <c r="H257" i="4"/>
  <c r="D257" i="4"/>
  <c r="Y257" i="3"/>
  <c r="I258" i="4"/>
  <c r="H258" i="4"/>
  <c r="D258" i="4"/>
  <c r="Y258" i="3"/>
  <c r="I259" i="4"/>
  <c r="H259" i="4"/>
  <c r="D259" i="4"/>
  <c r="Y259" i="3"/>
  <c r="I260" i="4"/>
  <c r="H260" i="4"/>
  <c r="D260" i="4"/>
  <c r="Y260" i="3"/>
  <c r="I261" i="4"/>
  <c r="H261" i="4"/>
  <c r="Y261" i="3"/>
  <c r="D261" i="4"/>
  <c r="I262" i="4"/>
  <c r="H262" i="4"/>
  <c r="Y262" i="3"/>
  <c r="D262" i="4"/>
  <c r="I263" i="4"/>
  <c r="H263" i="4"/>
  <c r="Y263" i="3"/>
  <c r="D263" i="4"/>
  <c r="I264" i="4"/>
  <c r="H264" i="4"/>
  <c r="Y264" i="3"/>
  <c r="D264" i="4"/>
  <c r="I265" i="4"/>
  <c r="H265" i="4"/>
  <c r="Y265" i="3"/>
  <c r="D265" i="4"/>
  <c r="I266" i="4"/>
  <c r="H266" i="4"/>
  <c r="Y266" i="3"/>
  <c r="D266" i="4"/>
  <c r="I267" i="4"/>
  <c r="H267" i="4"/>
  <c r="D267" i="4"/>
  <c r="Y267" i="3"/>
  <c r="I268" i="4"/>
  <c r="H268" i="4"/>
  <c r="D268" i="4"/>
  <c r="Y268" i="3"/>
  <c r="I269" i="4"/>
  <c r="H269" i="4"/>
  <c r="D269" i="4"/>
  <c r="Y269" i="3"/>
  <c r="I270" i="4"/>
  <c r="H270" i="4"/>
  <c r="D270" i="4"/>
  <c r="Y270" i="3"/>
  <c r="I271" i="4"/>
  <c r="H271" i="4"/>
  <c r="Y271" i="3"/>
  <c r="D271" i="4"/>
  <c r="I272" i="4"/>
  <c r="H272" i="4"/>
  <c r="Y272" i="3"/>
  <c r="D272" i="4"/>
  <c r="I273" i="4"/>
  <c r="H273" i="4"/>
  <c r="Y273" i="3"/>
  <c r="D273" i="4"/>
  <c r="I274" i="4"/>
  <c r="H274" i="4"/>
  <c r="Y274" i="3"/>
  <c r="D274" i="4"/>
  <c r="I275" i="4"/>
  <c r="H275" i="4"/>
  <c r="Y275" i="3"/>
  <c r="D275" i="4"/>
  <c r="I276" i="4"/>
  <c r="H276" i="4"/>
  <c r="Y276" i="3"/>
  <c r="D276" i="4"/>
  <c r="I277" i="4"/>
  <c r="H277" i="4"/>
  <c r="Y277" i="3"/>
  <c r="D277" i="4"/>
  <c r="I278" i="4"/>
  <c r="H278" i="4"/>
  <c r="Y278" i="3"/>
  <c r="D278" i="4"/>
  <c r="I279" i="4"/>
  <c r="H279" i="4"/>
  <c r="Y279" i="3"/>
  <c r="D279" i="4"/>
  <c r="I280" i="4"/>
  <c r="H280" i="4"/>
  <c r="D280" i="4"/>
  <c r="Y280" i="3"/>
  <c r="I281" i="4"/>
  <c r="H281" i="4"/>
  <c r="Y281" i="3"/>
  <c r="D281" i="4"/>
  <c r="I282" i="4"/>
  <c r="H282" i="4"/>
  <c r="Y282" i="3"/>
  <c r="D282" i="4"/>
  <c r="I283" i="4"/>
  <c r="H283" i="4"/>
  <c r="Y283" i="3"/>
  <c r="D283" i="4"/>
  <c r="I284" i="4"/>
  <c r="H284" i="4"/>
  <c r="Y284" i="3"/>
  <c r="D284" i="4"/>
  <c r="I285" i="4"/>
  <c r="H285" i="4"/>
  <c r="D285" i="4"/>
  <c r="Y285" i="3"/>
  <c r="I286" i="4"/>
  <c r="H286" i="4"/>
  <c r="D286" i="4"/>
  <c r="Y286" i="3"/>
  <c r="I287" i="4"/>
  <c r="H287" i="4"/>
  <c r="Y287" i="3"/>
  <c r="D287" i="4"/>
  <c r="I288" i="4"/>
  <c r="H288" i="4"/>
  <c r="D288" i="4"/>
  <c r="Y288" i="3"/>
  <c r="I289" i="4"/>
  <c r="H289" i="4"/>
  <c r="D289" i="4"/>
  <c r="Y289" i="3"/>
  <c r="I290" i="4"/>
  <c r="H290" i="4"/>
  <c r="D290" i="4"/>
  <c r="Y290" i="3"/>
  <c r="I291" i="4"/>
  <c r="H291" i="4"/>
  <c r="Y291" i="3"/>
  <c r="D291" i="4"/>
  <c r="I292" i="4"/>
  <c r="H292" i="4"/>
  <c r="D292" i="4"/>
  <c r="Y292" i="3"/>
  <c r="I293" i="4"/>
  <c r="H293" i="4"/>
  <c r="D293" i="4"/>
  <c r="Y293" i="3"/>
  <c r="I294" i="4"/>
  <c r="H294" i="4"/>
  <c r="Y294" i="3"/>
  <c r="D294" i="4"/>
  <c r="I295" i="4"/>
  <c r="H295" i="4"/>
  <c r="Y295" i="3"/>
  <c r="D295" i="4"/>
  <c r="I296" i="4"/>
  <c r="H296" i="4"/>
  <c r="Y296" i="3"/>
  <c r="D296" i="4"/>
  <c r="I297" i="4"/>
  <c r="H297" i="4"/>
  <c r="D297" i="4"/>
  <c r="Y297" i="3"/>
  <c r="I298" i="4"/>
  <c r="H298" i="4"/>
  <c r="D298" i="4"/>
  <c r="Y298" i="3"/>
  <c r="I299" i="4"/>
  <c r="H299" i="4"/>
  <c r="D299" i="4"/>
  <c r="Y299" i="3"/>
  <c r="I300" i="4"/>
  <c r="H300" i="4"/>
  <c r="Y300" i="3"/>
  <c r="D300" i="4"/>
  <c r="I301" i="4"/>
  <c r="H301" i="4"/>
  <c r="Y301" i="3"/>
  <c r="D301" i="4"/>
  <c r="I302" i="4"/>
  <c r="H302" i="4"/>
  <c r="D302" i="4"/>
  <c r="Y302" i="3"/>
  <c r="I303" i="4"/>
  <c r="H303" i="4"/>
  <c r="D303" i="4"/>
  <c r="Y303" i="3"/>
  <c r="I304" i="4"/>
  <c r="H304" i="4"/>
  <c r="Y304" i="3"/>
  <c r="D304" i="4"/>
  <c r="I305" i="4"/>
  <c r="H305" i="4"/>
  <c r="Y305" i="3"/>
  <c r="D305" i="4"/>
  <c r="I306" i="4"/>
  <c r="H306" i="4"/>
  <c r="Y306" i="3"/>
  <c r="D306" i="4"/>
  <c r="I307" i="4"/>
  <c r="H307" i="4"/>
  <c r="Y307" i="3"/>
  <c r="D307" i="4"/>
  <c r="W308" i="3"/>
  <c r="R308" i="3"/>
  <c r="I308" i="4"/>
  <c r="H308" i="4"/>
  <c r="Y308" i="3"/>
  <c r="D308" i="4"/>
  <c r="W309" i="3"/>
  <c r="R309" i="3"/>
  <c r="I309" i="4"/>
  <c r="H309" i="4"/>
  <c r="D309" i="4"/>
  <c r="Y309" i="3"/>
  <c r="W310" i="3"/>
  <c r="R310" i="3"/>
  <c r="I310" i="4"/>
  <c r="H310" i="4"/>
  <c r="D310" i="4"/>
  <c r="Y310" i="3"/>
  <c r="W311" i="3"/>
  <c r="R311" i="3"/>
  <c r="I311" i="4"/>
  <c r="H311" i="4"/>
  <c r="D311" i="4"/>
  <c r="Y311" i="3"/>
  <c r="W312" i="3"/>
  <c r="R312" i="3"/>
  <c r="I312" i="4"/>
  <c r="H312" i="4"/>
  <c r="D312" i="4"/>
  <c r="Y312" i="3"/>
  <c r="W313" i="3"/>
  <c r="R313" i="3"/>
  <c r="I313" i="4"/>
  <c r="H313" i="4"/>
  <c r="D313" i="4"/>
  <c r="Y313" i="3"/>
  <c r="W314" i="3"/>
  <c r="R314" i="3"/>
  <c r="I314" i="4"/>
  <c r="H314" i="4"/>
  <c r="D314" i="4"/>
  <c r="Y314" i="3"/>
  <c r="W315" i="3"/>
  <c r="R315" i="3"/>
  <c r="I315" i="4"/>
  <c r="H315" i="4"/>
  <c r="D315" i="4"/>
  <c r="Y315" i="3"/>
  <c r="W316" i="3"/>
  <c r="R316" i="3"/>
  <c r="I316" i="4"/>
  <c r="H316" i="4"/>
  <c r="D316" i="4"/>
  <c r="Y316" i="3"/>
  <c r="W317" i="3"/>
  <c r="R317" i="3"/>
  <c r="I317" i="4"/>
  <c r="H317" i="4"/>
  <c r="D317" i="4"/>
  <c r="Y317" i="3"/>
  <c r="W318" i="3"/>
  <c r="R318" i="3"/>
  <c r="I318" i="4"/>
  <c r="H318" i="4"/>
  <c r="Y318" i="3"/>
  <c r="D318" i="4"/>
  <c r="W319" i="3"/>
  <c r="R319" i="3"/>
  <c r="I319" i="4"/>
  <c r="H319" i="4"/>
  <c r="Y319" i="3"/>
  <c r="D319" i="4"/>
  <c r="W320" i="3"/>
  <c r="R320" i="3"/>
  <c r="I320" i="4"/>
  <c r="H320" i="4"/>
  <c r="Y320" i="3"/>
  <c r="D320" i="4"/>
  <c r="W321" i="3"/>
  <c r="R321" i="3"/>
  <c r="I321" i="4"/>
  <c r="H321" i="4"/>
  <c r="D321" i="4"/>
  <c r="Y321" i="3"/>
  <c r="W322" i="3"/>
  <c r="R322" i="3"/>
  <c r="I322" i="4"/>
  <c r="H322" i="4"/>
  <c r="D322" i="4"/>
  <c r="Y322" i="3"/>
  <c r="W323" i="3"/>
  <c r="R323" i="3"/>
  <c r="I323" i="4"/>
  <c r="H323" i="4"/>
  <c r="Y323" i="3"/>
  <c r="D323" i="4"/>
  <c r="W324" i="3"/>
  <c r="R324" i="3"/>
  <c r="I324" i="4"/>
  <c r="H324" i="4"/>
  <c r="D324" i="4"/>
  <c r="Y324" i="3"/>
  <c r="W325" i="3"/>
  <c r="R325" i="3"/>
  <c r="I325" i="4"/>
  <c r="H325" i="4"/>
  <c r="D325" i="4"/>
  <c r="Y325" i="3"/>
  <c r="W326" i="3"/>
  <c r="R326" i="3"/>
  <c r="I326" i="4"/>
  <c r="H326" i="4"/>
  <c r="D326" i="4"/>
  <c r="Y326" i="3"/>
  <c r="W327" i="3"/>
  <c r="R327" i="3"/>
  <c r="I327" i="4"/>
  <c r="H327" i="4"/>
  <c r="Y327" i="3"/>
  <c r="D327" i="4"/>
  <c r="W328" i="3"/>
  <c r="R328" i="3"/>
  <c r="I328" i="4"/>
  <c r="H328" i="4"/>
  <c r="Y328" i="3"/>
  <c r="D328" i="4"/>
  <c r="W329" i="3"/>
  <c r="R329" i="3"/>
  <c r="I329" i="4"/>
  <c r="H329" i="4"/>
  <c r="Y329" i="3"/>
  <c r="D329" i="4"/>
  <c r="W330" i="3"/>
  <c r="R330" i="3"/>
  <c r="I330" i="4"/>
  <c r="H330" i="4"/>
  <c r="Y330" i="3"/>
  <c r="D330" i="4"/>
  <c r="W331" i="3"/>
  <c r="R331" i="3"/>
  <c r="I331" i="4"/>
  <c r="H331" i="4"/>
  <c r="Y331" i="3"/>
  <c r="D331" i="4"/>
  <c r="W332" i="3"/>
  <c r="R332" i="3"/>
  <c r="I332" i="4"/>
  <c r="H332" i="4"/>
  <c r="Y332" i="3"/>
  <c r="D332" i="4"/>
  <c r="W333" i="3"/>
  <c r="R333" i="3"/>
  <c r="I333" i="4"/>
  <c r="H333" i="4"/>
  <c r="D333" i="4"/>
  <c r="Y333" i="3"/>
  <c r="W334" i="3"/>
  <c r="R334" i="3"/>
  <c r="I334" i="4"/>
  <c r="H334" i="4"/>
  <c r="Y334" i="3"/>
  <c r="D334" i="4"/>
  <c r="W335" i="3"/>
  <c r="R335" i="3"/>
  <c r="I335" i="4"/>
  <c r="H335" i="4"/>
  <c r="Y335" i="3"/>
  <c r="D335" i="4"/>
  <c r="W336" i="3"/>
  <c r="R336" i="3"/>
  <c r="I336" i="4"/>
  <c r="H336" i="4"/>
  <c r="Y336" i="3"/>
  <c r="D336" i="4"/>
  <c r="W337" i="3"/>
  <c r="R337" i="3"/>
  <c r="I337" i="4"/>
  <c r="H337" i="4"/>
  <c r="Y337" i="3"/>
  <c r="D337" i="4"/>
  <c r="W338" i="3"/>
  <c r="R338" i="3"/>
  <c r="I338" i="4"/>
  <c r="H338" i="4"/>
  <c r="Y338" i="3"/>
  <c r="D338" i="4"/>
  <c r="W339" i="3"/>
  <c r="R339" i="3"/>
  <c r="I339" i="4"/>
  <c r="H339" i="4"/>
  <c r="Y339" i="3"/>
  <c r="D339" i="4"/>
  <c r="I340" i="4"/>
  <c r="H340" i="4"/>
  <c r="Y340" i="3"/>
  <c r="D340" i="4"/>
  <c r="I341" i="4"/>
  <c r="H341" i="4"/>
  <c r="Y341" i="3"/>
  <c r="D341" i="4"/>
  <c r="I342" i="4"/>
  <c r="H342" i="4"/>
  <c r="Y342" i="3"/>
  <c r="D342" i="4"/>
  <c r="I343" i="4"/>
  <c r="H343" i="4"/>
  <c r="Y343" i="3"/>
  <c r="D343" i="4"/>
  <c r="I344" i="4"/>
  <c r="H344" i="4"/>
  <c r="Y344" i="3"/>
  <c r="D344" i="4"/>
  <c r="I345" i="4"/>
  <c r="H345" i="4"/>
  <c r="Y345" i="3"/>
  <c r="D345" i="4"/>
  <c r="I346" i="4"/>
  <c r="H346" i="4"/>
  <c r="Y346" i="3"/>
  <c r="D346" i="4"/>
  <c r="I347" i="4"/>
  <c r="H347" i="4"/>
  <c r="Y347" i="3"/>
  <c r="D347" i="4"/>
  <c r="I348" i="4"/>
  <c r="H348" i="4"/>
  <c r="Y348" i="3"/>
  <c r="D348" i="4"/>
  <c r="I349" i="4"/>
  <c r="H349" i="4"/>
  <c r="Y349" i="3"/>
  <c r="D349" i="4"/>
  <c r="I350" i="4"/>
  <c r="H350" i="4"/>
  <c r="Y350" i="3"/>
  <c r="D350" i="4"/>
  <c r="I351" i="4"/>
  <c r="H351" i="4"/>
  <c r="Y351" i="3"/>
  <c r="D351" i="4"/>
  <c r="I352" i="4"/>
  <c r="H352" i="4"/>
  <c r="Y352" i="3"/>
  <c r="D352" i="4"/>
  <c r="I353" i="4"/>
  <c r="H353" i="4"/>
  <c r="Y353" i="3"/>
  <c r="D353" i="4"/>
  <c r="I354" i="4"/>
  <c r="H354" i="4"/>
  <c r="Y354" i="3"/>
  <c r="D354" i="4"/>
  <c r="I355" i="4"/>
  <c r="H355" i="4"/>
  <c r="Y355" i="3"/>
  <c r="D355" i="4"/>
  <c r="Y356" i="3"/>
  <c r="D356" i="4"/>
  <c r="Y357" i="3"/>
  <c r="D357" i="4"/>
  <c r="Y358" i="3"/>
  <c r="D358" i="4"/>
  <c r="Y359" i="3"/>
  <c r="D359" i="4"/>
  <c r="Y360" i="3"/>
  <c r="D360" i="4"/>
  <c r="Y361" i="3"/>
  <c r="D361" i="4"/>
  <c r="Y362" i="3"/>
  <c r="D362" i="4"/>
  <c r="Y363" i="3"/>
  <c r="D363" i="4"/>
  <c r="Y364" i="3"/>
  <c r="D364" i="4"/>
  <c r="Y365" i="3"/>
  <c r="D365" i="4"/>
  <c r="Y366" i="3"/>
  <c r="D366" i="4"/>
  <c r="Y367" i="3"/>
  <c r="D367" i="4"/>
  <c r="Y368" i="3"/>
  <c r="D368" i="4"/>
  <c r="Y369" i="3"/>
  <c r="D369" i="4"/>
  <c r="Y370" i="3"/>
  <c r="D370" i="4"/>
  <c r="Y371" i="3"/>
  <c r="D371" i="4"/>
  <c r="Y372" i="3"/>
  <c r="D372" i="4"/>
  <c r="Y373" i="3"/>
  <c r="D373" i="4"/>
  <c r="Y374" i="3"/>
  <c r="D374" i="4"/>
  <c r="Y375" i="3"/>
  <c r="D375" i="4"/>
  <c r="Y376" i="3"/>
  <c r="D376" i="4"/>
  <c r="Y377" i="3"/>
  <c r="D377" i="4"/>
  <c r="Y378" i="3"/>
  <c r="D378" i="4"/>
  <c r="Y379" i="3"/>
  <c r="D379" i="4"/>
  <c r="Y380" i="3"/>
  <c r="D380" i="4"/>
  <c r="Y381" i="3"/>
  <c r="D381" i="4"/>
  <c r="Y382" i="3"/>
  <c r="D382" i="4"/>
  <c r="Y383" i="3"/>
  <c r="D383" i="4"/>
  <c r="Y384" i="3"/>
  <c r="D384" i="4"/>
  <c r="Y385" i="3"/>
  <c r="D385" i="4"/>
  <c r="Y386" i="3"/>
  <c r="D386" i="4"/>
  <c r="Y387" i="3"/>
  <c r="D387" i="4"/>
  <c r="Y388" i="3"/>
  <c r="D388" i="4"/>
  <c r="Y389" i="3"/>
  <c r="D389" i="4"/>
  <c r="Y390" i="3"/>
  <c r="D390" i="4"/>
  <c r="Y391" i="3"/>
  <c r="D391" i="4"/>
  <c r="Y392" i="3"/>
  <c r="D392" i="4"/>
  <c r="Y393" i="3"/>
  <c r="D393" i="4"/>
  <c r="Y394" i="3"/>
  <c r="D394" i="4"/>
  <c r="Y395" i="3"/>
  <c r="D395" i="4"/>
  <c r="Y396" i="3"/>
  <c r="D396" i="4"/>
  <c r="Y397" i="3"/>
  <c r="D397" i="4"/>
  <c r="Y398" i="3"/>
  <c r="D398" i="4"/>
  <c r="Y399" i="3"/>
  <c r="D399" i="4"/>
  <c r="Y400" i="3"/>
  <c r="D400" i="4"/>
  <c r="Y401" i="3"/>
  <c r="D401" i="4"/>
  <c r="Y402" i="3"/>
  <c r="D402" i="4"/>
  <c r="Y403" i="3"/>
  <c r="D403" i="4"/>
  <c r="Y404" i="3"/>
  <c r="D404" i="4"/>
  <c r="Y405" i="3"/>
  <c r="D405" i="4"/>
  <c r="Y406" i="3"/>
  <c r="D406" i="4"/>
  <c r="Y407" i="3"/>
  <c r="D407" i="4"/>
  <c r="Y408" i="3"/>
  <c r="D408" i="4"/>
  <c r="Y409" i="3"/>
  <c r="D409" i="4"/>
  <c r="Y410" i="3"/>
  <c r="D410" i="4"/>
  <c r="Y411" i="3"/>
  <c r="D411" i="4"/>
  <c r="Y412" i="3"/>
  <c r="D412" i="4"/>
  <c r="Y413" i="3"/>
  <c r="D413" i="4"/>
  <c r="Y414" i="3"/>
  <c r="D414" i="4"/>
  <c r="Y415" i="3"/>
  <c r="D415" i="4"/>
  <c r="Y416" i="3"/>
  <c r="D416" i="4"/>
  <c r="Y417" i="3"/>
  <c r="D417" i="4"/>
  <c r="Y418" i="3"/>
  <c r="D418" i="4"/>
  <c r="Y419" i="3"/>
  <c r="D419" i="4"/>
  <c r="Y420" i="3"/>
  <c r="D420" i="4"/>
  <c r="Y421" i="3"/>
  <c r="D421" i="4"/>
  <c r="Y422" i="3"/>
  <c r="D422" i="4"/>
  <c r="Y423" i="3"/>
  <c r="D423" i="4"/>
  <c r="Y424" i="3"/>
  <c r="D424" i="4"/>
  <c r="M424" i="4" s="1"/>
  <c r="Y425" i="3"/>
  <c r="D425" i="4"/>
  <c r="Y426" i="3"/>
  <c r="D426" i="4"/>
  <c r="Y427" i="3"/>
  <c r="D427" i="4"/>
  <c r="Y428" i="3"/>
  <c r="D428" i="4"/>
  <c r="Y429" i="3"/>
  <c r="D429" i="4"/>
  <c r="Y430" i="3"/>
  <c r="D430" i="4"/>
  <c r="Y431" i="3"/>
  <c r="D431" i="4"/>
  <c r="Y432" i="3"/>
  <c r="D432" i="4"/>
  <c r="Y433" i="3"/>
  <c r="D433" i="4"/>
  <c r="Y434" i="3"/>
  <c r="D434" i="4"/>
  <c r="Y435" i="3"/>
  <c r="D435" i="4"/>
  <c r="Y436" i="3"/>
  <c r="D436" i="4"/>
  <c r="Y437" i="3"/>
  <c r="D437" i="4"/>
  <c r="Y438" i="3"/>
  <c r="D438" i="4"/>
  <c r="Y439" i="3"/>
  <c r="D439" i="4"/>
  <c r="D440" i="4"/>
  <c r="Y440" i="3"/>
  <c r="D441" i="4"/>
  <c r="Y441" i="3"/>
  <c r="Y442" i="3"/>
  <c r="D442" i="4"/>
  <c r="Y443" i="3"/>
  <c r="D443" i="4"/>
  <c r="Y444" i="3"/>
  <c r="D444" i="4"/>
  <c r="Y445" i="3"/>
  <c r="D445" i="4"/>
  <c r="D446" i="4"/>
  <c r="Y446" i="3"/>
  <c r="Y447" i="3"/>
  <c r="D447" i="4"/>
  <c r="Y448" i="3"/>
  <c r="D448" i="4"/>
  <c r="Y449" i="3"/>
  <c r="D449" i="4"/>
  <c r="D450" i="4"/>
  <c r="Y450" i="3"/>
  <c r="Y451" i="3"/>
  <c r="D451" i="4"/>
  <c r="Y452" i="3"/>
  <c r="D452" i="4"/>
  <c r="D453" i="4"/>
  <c r="Y453" i="3"/>
  <c r="Y454" i="3"/>
  <c r="D454" i="4"/>
  <c r="D455" i="4"/>
  <c r="Y455" i="3"/>
  <c r="D456" i="4"/>
  <c r="Y456" i="3"/>
  <c r="D457" i="4"/>
  <c r="Y457" i="3"/>
  <c r="Y458" i="3"/>
  <c r="D458" i="4"/>
  <c r="Y459" i="3"/>
  <c r="D459" i="4"/>
  <c r="Y460" i="3"/>
  <c r="D460" i="4"/>
  <c r="Y461" i="3"/>
  <c r="D461" i="4"/>
  <c r="D462" i="4"/>
  <c r="Y462" i="3"/>
  <c r="Y463" i="3"/>
  <c r="D463" i="4"/>
  <c r="Y464" i="3"/>
  <c r="D464" i="4"/>
  <c r="Y465" i="3"/>
  <c r="D465" i="4"/>
  <c r="D466" i="4"/>
  <c r="Y466" i="3"/>
  <c r="Y467" i="3"/>
  <c r="D467" i="4"/>
  <c r="D468" i="4"/>
  <c r="Y468" i="3"/>
  <c r="Y469" i="3"/>
  <c r="D469" i="4"/>
  <c r="D470" i="4"/>
  <c r="Y470" i="3"/>
  <c r="Y471" i="3"/>
  <c r="D471" i="4"/>
  <c r="Y472" i="3"/>
  <c r="D472" i="4"/>
  <c r="D473" i="4"/>
  <c r="Y473" i="3"/>
  <c r="Y474" i="3"/>
  <c r="D474" i="4"/>
  <c r="Y475" i="3"/>
  <c r="D475" i="4"/>
  <c r="Y476" i="3"/>
  <c r="D476" i="4"/>
  <c r="Y477" i="3"/>
  <c r="D477" i="4"/>
  <c r="Y478" i="3"/>
  <c r="D478" i="4"/>
  <c r="D479" i="4"/>
  <c r="Y479" i="3"/>
  <c r="D480" i="4"/>
  <c r="Y480" i="3"/>
  <c r="Y481" i="3"/>
  <c r="D481" i="4"/>
  <c r="D482" i="4"/>
  <c r="Y482" i="3"/>
  <c r="Y483" i="3"/>
  <c r="D483" i="4"/>
  <c r="Y484" i="3"/>
  <c r="D484" i="4"/>
  <c r="Y485" i="3"/>
  <c r="D485" i="4"/>
  <c r="Y486" i="3"/>
  <c r="D486" i="4"/>
  <c r="Y487" i="3"/>
  <c r="D487" i="4"/>
  <c r="Y488" i="3"/>
  <c r="D488" i="4"/>
  <c r="Y489" i="3"/>
  <c r="D489" i="4"/>
  <c r="D490" i="4"/>
  <c r="Y490" i="3"/>
  <c r="D491" i="4"/>
  <c r="Y491" i="3"/>
  <c r="D492" i="4"/>
  <c r="Y492" i="3"/>
  <c r="D493" i="4"/>
  <c r="Y493" i="3"/>
  <c r="D494" i="4"/>
  <c r="Y494" i="3"/>
  <c r="D495" i="4"/>
  <c r="Y495" i="3"/>
  <c r="D496" i="4"/>
  <c r="Y496" i="3"/>
  <c r="D497" i="4"/>
  <c r="Y497" i="3"/>
  <c r="D498" i="4"/>
  <c r="Y498" i="3"/>
  <c r="D499" i="4"/>
  <c r="Y499" i="3"/>
  <c r="Y500" i="3"/>
  <c r="D500" i="4"/>
  <c r="Y501" i="3"/>
  <c r="D501" i="4"/>
  <c r="D502" i="4"/>
  <c r="Y502" i="3"/>
  <c r="D503" i="4"/>
  <c r="Y503" i="3"/>
  <c r="Y504" i="3"/>
  <c r="D504" i="4"/>
  <c r="Y505" i="3"/>
  <c r="D505" i="4"/>
  <c r="Y506" i="3"/>
  <c r="D506" i="4"/>
  <c r="Y507" i="3"/>
  <c r="D507" i="4"/>
  <c r="Y508" i="3"/>
  <c r="D508" i="4"/>
  <c r="D509" i="4"/>
  <c r="Y509" i="3"/>
  <c r="D510" i="4"/>
  <c r="Y510" i="3"/>
  <c r="D511" i="4"/>
  <c r="Y511" i="3"/>
  <c r="Y512" i="3"/>
  <c r="D512" i="4"/>
  <c r="D513" i="4"/>
  <c r="Y513" i="3"/>
  <c r="Y514" i="3"/>
  <c r="D514" i="4"/>
  <c r="Y515" i="3"/>
  <c r="D515" i="4"/>
  <c r="D516" i="4"/>
  <c r="Y516" i="3"/>
  <c r="D517" i="4"/>
  <c r="Y517" i="3"/>
  <c r="D518" i="4"/>
  <c r="Y518" i="3"/>
  <c r="D519" i="4"/>
  <c r="Y519" i="3"/>
  <c r="D520" i="4"/>
  <c r="Y520" i="3"/>
  <c r="Y521" i="3"/>
  <c r="D521" i="4"/>
  <c r="Y522" i="3"/>
  <c r="D522" i="4"/>
  <c r="D523" i="4"/>
  <c r="Y523" i="3"/>
  <c r="D524" i="4"/>
  <c r="Y524" i="3"/>
  <c r="D525" i="4"/>
  <c r="Y525" i="3"/>
  <c r="D526" i="4"/>
  <c r="Y526" i="3"/>
  <c r="D527" i="4"/>
  <c r="Y527" i="3"/>
  <c r="Y528" i="3"/>
  <c r="D528" i="4"/>
  <c r="Y529" i="3"/>
  <c r="D529" i="4"/>
  <c r="D530" i="4"/>
  <c r="Y530" i="3"/>
  <c r="D531" i="4"/>
  <c r="Y531" i="3"/>
  <c r="Y532" i="3"/>
  <c r="D532" i="4"/>
  <c r="Y533" i="3"/>
  <c r="D533" i="4"/>
  <c r="W534" i="3"/>
  <c r="R534" i="3"/>
  <c r="D534" i="4"/>
  <c r="Y534" i="3"/>
  <c r="W535" i="3"/>
  <c r="R535" i="3"/>
  <c r="Y535" i="3"/>
  <c r="D535" i="4"/>
  <c r="W536" i="3"/>
  <c r="R536" i="3"/>
  <c r="Y536" i="3"/>
  <c r="D536" i="4"/>
  <c r="W537" i="3"/>
  <c r="R537" i="3"/>
  <c r="D537" i="4"/>
  <c r="Y537" i="3"/>
  <c r="W538" i="3"/>
  <c r="R538" i="3"/>
  <c r="D538" i="4"/>
  <c r="Y538" i="3"/>
  <c r="W539" i="3"/>
  <c r="R539" i="3"/>
  <c r="D539" i="4"/>
  <c r="Y539" i="3"/>
  <c r="W540" i="3"/>
  <c r="R540" i="3"/>
  <c r="D540" i="4"/>
  <c r="Y540" i="3"/>
  <c r="W541" i="3"/>
  <c r="R541" i="3"/>
  <c r="D541" i="4"/>
  <c r="Y541" i="3"/>
  <c r="W542" i="3"/>
  <c r="R542" i="3"/>
  <c r="D542" i="4"/>
  <c r="Y542" i="3"/>
  <c r="W543" i="3"/>
  <c r="R543" i="3"/>
  <c r="D543" i="4"/>
  <c r="Y543" i="3"/>
  <c r="W544" i="3"/>
  <c r="R544" i="3"/>
  <c r="D544" i="4"/>
  <c r="Y544" i="3"/>
  <c r="W545" i="3"/>
  <c r="R545" i="3"/>
  <c r="Y545" i="3"/>
  <c r="D545" i="4"/>
  <c r="W546" i="3"/>
  <c r="R546" i="3"/>
  <c r="Y546" i="3"/>
  <c r="D546" i="4"/>
  <c r="W547" i="3"/>
  <c r="R547" i="3"/>
  <c r="Y547" i="3"/>
  <c r="D547" i="4"/>
  <c r="W548" i="3"/>
  <c r="R548" i="3"/>
  <c r="Y548" i="3"/>
  <c r="D548" i="4"/>
  <c r="W549" i="3"/>
  <c r="R549" i="3"/>
  <c r="Y549" i="3"/>
  <c r="D549" i="4"/>
  <c r="W550" i="3"/>
  <c r="R550" i="3"/>
  <c r="Y550" i="3"/>
  <c r="D550" i="4"/>
  <c r="W551" i="3"/>
  <c r="R551" i="3"/>
  <c r="Y551" i="3"/>
  <c r="D551" i="4"/>
  <c r="W552" i="3"/>
  <c r="R552" i="3"/>
  <c r="Y552" i="3"/>
  <c r="D552" i="4"/>
  <c r="W553" i="3"/>
  <c r="R553" i="3"/>
  <c r="Y553" i="3"/>
  <c r="D553" i="4"/>
  <c r="W554" i="3"/>
  <c r="R554" i="3"/>
  <c r="Y554" i="3"/>
  <c r="D554" i="4"/>
  <c r="W555" i="3"/>
  <c r="R555" i="3"/>
  <c r="Y555" i="3"/>
  <c r="D555" i="4"/>
  <c r="W556" i="3"/>
  <c r="R556" i="3"/>
  <c r="Y556" i="3"/>
  <c r="D556" i="4"/>
  <c r="W557" i="3"/>
  <c r="R557" i="3"/>
  <c r="Y557" i="3"/>
  <c r="D557" i="4"/>
  <c r="W558" i="3"/>
  <c r="R558" i="3"/>
  <c r="Y558" i="3"/>
  <c r="D558" i="4"/>
  <c r="W559" i="3"/>
  <c r="R559" i="3"/>
  <c r="Y559" i="3"/>
  <c r="D559" i="4"/>
  <c r="W560" i="3"/>
  <c r="R560" i="3"/>
  <c r="Y560" i="3"/>
  <c r="D560" i="4"/>
  <c r="W561" i="3"/>
  <c r="R561" i="3"/>
  <c r="Y561" i="3"/>
  <c r="D561" i="4"/>
  <c r="W562" i="3"/>
  <c r="R562" i="3"/>
  <c r="D562" i="4"/>
  <c r="Y562" i="3"/>
  <c r="W563" i="3"/>
  <c r="R563" i="3"/>
  <c r="D563" i="4"/>
  <c r="Y563" i="3"/>
  <c r="W564" i="3"/>
  <c r="R564" i="3"/>
  <c r="D564" i="4"/>
  <c r="Y564" i="3"/>
  <c r="W565" i="3"/>
  <c r="R565" i="3"/>
  <c r="D565" i="4"/>
  <c r="Y565" i="3"/>
  <c r="W566" i="3"/>
  <c r="R566" i="3"/>
  <c r="Y566" i="3"/>
  <c r="D566" i="4"/>
  <c r="W567" i="3"/>
  <c r="R567" i="3"/>
  <c r="Y567" i="3"/>
  <c r="D567" i="4"/>
  <c r="W568" i="3"/>
  <c r="R568" i="3"/>
  <c r="Y568" i="3"/>
  <c r="D568" i="4"/>
  <c r="W569" i="3"/>
  <c r="R569" i="3"/>
  <c r="D569" i="4"/>
  <c r="Y569" i="3"/>
  <c r="W570" i="3"/>
  <c r="R570" i="3"/>
  <c r="Y570" i="3"/>
  <c r="D570" i="4"/>
  <c r="W571" i="3"/>
  <c r="R571" i="3"/>
  <c r="D571" i="4"/>
  <c r="Y571" i="3"/>
  <c r="W572" i="3"/>
  <c r="R572" i="3"/>
  <c r="D572" i="4"/>
  <c r="Y572" i="3"/>
  <c r="W573" i="3"/>
  <c r="R573" i="3"/>
  <c r="D573" i="4"/>
  <c r="Y573" i="3"/>
  <c r="W574" i="3"/>
  <c r="R574" i="3"/>
  <c r="Y574" i="3"/>
  <c r="D574" i="4"/>
  <c r="W575" i="3"/>
  <c r="R575" i="3"/>
  <c r="D575" i="4"/>
  <c r="Y575" i="3"/>
  <c r="W576" i="3"/>
  <c r="R576" i="3"/>
  <c r="D576" i="4"/>
  <c r="Y576" i="3"/>
  <c r="W577" i="3"/>
  <c r="R577" i="3"/>
  <c r="Y577" i="3"/>
  <c r="D577" i="4"/>
  <c r="W578" i="3"/>
  <c r="R578" i="3"/>
  <c r="Y578" i="3"/>
  <c r="D578" i="4"/>
  <c r="W579" i="3"/>
  <c r="R579" i="3"/>
  <c r="Y579" i="3"/>
  <c r="D579" i="4"/>
  <c r="W580" i="3"/>
  <c r="R580" i="3"/>
  <c r="Y580" i="3"/>
  <c r="D580" i="4"/>
  <c r="W581" i="3"/>
  <c r="R581" i="3"/>
  <c r="Y581" i="3"/>
  <c r="D581" i="4"/>
  <c r="W582" i="3"/>
  <c r="R582" i="3"/>
  <c r="Y582" i="3"/>
  <c r="D582" i="4"/>
  <c r="W583" i="3"/>
  <c r="R583" i="3"/>
  <c r="Y583" i="3"/>
  <c r="D583" i="4"/>
  <c r="W584" i="3"/>
  <c r="R584" i="3"/>
  <c r="Y584" i="3"/>
  <c r="D584" i="4"/>
  <c r="W585" i="3"/>
  <c r="R585" i="3"/>
  <c r="Y585" i="3"/>
  <c r="D585" i="4"/>
  <c r="W586" i="3"/>
  <c r="R586" i="3"/>
  <c r="Y586" i="3"/>
  <c r="D586" i="4"/>
  <c r="W587" i="3"/>
  <c r="R587" i="3"/>
  <c r="Y587" i="3"/>
  <c r="D587" i="4"/>
  <c r="W588" i="3"/>
  <c r="R588" i="3"/>
  <c r="Y588" i="3"/>
  <c r="D588" i="4"/>
  <c r="W589" i="3"/>
  <c r="R589" i="3"/>
  <c r="Y589" i="3"/>
  <c r="D589" i="4"/>
  <c r="W590" i="3"/>
  <c r="R590" i="3"/>
  <c r="Y590" i="3"/>
  <c r="D590" i="4"/>
  <c r="W591" i="3"/>
  <c r="R591" i="3"/>
  <c r="Y591" i="3"/>
  <c r="D591" i="4"/>
  <c r="W592" i="3"/>
  <c r="R592" i="3"/>
  <c r="Y592" i="3"/>
  <c r="D592" i="4"/>
  <c r="W593" i="3"/>
  <c r="R593" i="3"/>
  <c r="Y593" i="3"/>
  <c r="D593" i="4"/>
  <c r="W594" i="3"/>
  <c r="R594" i="3"/>
  <c r="Y594" i="3"/>
  <c r="D594" i="4"/>
  <c r="W595" i="3"/>
  <c r="R595" i="3"/>
  <c r="Y595" i="3"/>
  <c r="D595" i="4"/>
  <c r="W596" i="3"/>
  <c r="R596" i="3"/>
  <c r="Y596" i="3"/>
  <c r="D596" i="4"/>
  <c r="W597" i="3"/>
  <c r="R597" i="3"/>
  <c r="Y597" i="3"/>
  <c r="D597" i="4"/>
  <c r="W598" i="3"/>
  <c r="R598" i="3"/>
  <c r="Y598" i="3"/>
  <c r="D598" i="4"/>
  <c r="W599" i="3"/>
  <c r="R599" i="3"/>
  <c r="Y599" i="3"/>
  <c r="D599" i="4"/>
  <c r="W600" i="3"/>
  <c r="R600" i="3"/>
  <c r="Y600" i="3"/>
  <c r="D600" i="4"/>
  <c r="W601" i="3"/>
  <c r="R601" i="3"/>
  <c r="Y601" i="3"/>
  <c r="D601" i="4"/>
  <c r="W602" i="3"/>
  <c r="R602" i="3"/>
  <c r="Y602" i="3"/>
  <c r="D602" i="4"/>
  <c r="W603" i="3"/>
  <c r="R603" i="3"/>
  <c r="Y603" i="3"/>
  <c r="D603" i="4"/>
  <c r="W604" i="3"/>
  <c r="R604" i="3"/>
  <c r="Y604" i="3"/>
  <c r="B2" i="7"/>
  <c r="D604" i="4"/>
  <c r="B6" i="7"/>
  <c r="W605" i="3"/>
  <c r="R605" i="3"/>
  <c r="Y605" i="3"/>
  <c r="D605" i="4"/>
  <c r="W606" i="3"/>
  <c r="R606" i="3"/>
  <c r="Y606" i="3"/>
  <c r="B5" i="7"/>
  <c r="D606" i="4"/>
  <c r="W607" i="3"/>
  <c r="R607" i="3"/>
  <c r="Y607" i="3"/>
  <c r="D607" i="4"/>
  <c r="W608" i="3"/>
  <c r="R608" i="3"/>
  <c r="Y608" i="3"/>
  <c r="D608" i="4"/>
  <c r="W609" i="3"/>
  <c r="R609" i="3"/>
  <c r="Y609" i="3"/>
  <c r="D609" i="4"/>
  <c r="W610" i="3"/>
  <c r="R610" i="3"/>
  <c r="Y610" i="3"/>
  <c r="D610" i="4"/>
  <c r="W611" i="3"/>
  <c r="R611" i="3"/>
  <c r="Y611" i="3"/>
  <c r="D611" i="4"/>
  <c r="W612" i="3"/>
  <c r="R612" i="3"/>
  <c r="Y612" i="3"/>
  <c r="D612" i="4"/>
  <c r="W613" i="3"/>
  <c r="R613" i="3"/>
  <c r="Y613" i="3"/>
  <c r="D613" i="4"/>
  <c r="W614" i="3"/>
  <c r="R614" i="3"/>
  <c r="Y614" i="3"/>
  <c r="D614" i="4"/>
  <c r="Y615" i="3"/>
  <c r="D615" i="4"/>
  <c r="Y616" i="3"/>
  <c r="D616" i="4"/>
  <c r="Y617" i="3"/>
  <c r="D617" i="4"/>
  <c r="Y618" i="3"/>
  <c r="D618" i="4"/>
  <c r="Y619" i="3"/>
  <c r="D619" i="4"/>
  <c r="Y620" i="3"/>
  <c r="D620" i="4"/>
  <c r="Y621" i="3"/>
  <c r="D621" i="4"/>
  <c r="Y622" i="3"/>
  <c r="D622" i="4"/>
  <c r="Y623" i="3"/>
  <c r="D623" i="4"/>
  <c r="Y624" i="3"/>
  <c r="D624" i="4"/>
  <c r="Y625" i="3"/>
  <c r="D625" i="4"/>
  <c r="Y626" i="3"/>
  <c r="D626" i="4"/>
  <c r="Y627" i="3"/>
  <c r="D627" i="4"/>
  <c r="Y628" i="3"/>
  <c r="D628" i="4"/>
  <c r="Y629" i="3"/>
  <c r="D629" i="4"/>
  <c r="Y630" i="3"/>
  <c r="D630" i="4"/>
  <c r="Y631" i="3"/>
  <c r="D631" i="4"/>
  <c r="Y632" i="3"/>
  <c r="D632" i="4"/>
  <c r="Y633" i="3"/>
  <c r="D633" i="4"/>
  <c r="Y634" i="3"/>
  <c r="D634" i="4"/>
  <c r="Y635" i="3"/>
  <c r="D635" i="4"/>
  <c r="Y636" i="3"/>
  <c r="D636" i="4"/>
  <c r="Y637" i="3"/>
  <c r="D637" i="4"/>
  <c r="Y638" i="3"/>
  <c r="D638" i="4"/>
  <c r="Y639" i="3"/>
  <c r="D639" i="4"/>
  <c r="Y640" i="3"/>
  <c r="D640" i="4"/>
  <c r="Y641" i="3"/>
  <c r="D641" i="4"/>
  <c r="Y642" i="3"/>
  <c r="D642" i="4"/>
  <c r="Y643" i="3"/>
  <c r="D643" i="4"/>
  <c r="Y644" i="3"/>
  <c r="D644" i="4"/>
  <c r="Y645" i="3"/>
  <c r="D645" i="4"/>
  <c r="Y646" i="3"/>
  <c r="D646" i="4"/>
  <c r="Y647" i="3"/>
  <c r="D647" i="4"/>
  <c r="Y648" i="3"/>
  <c r="D648" i="4"/>
  <c r="Y649" i="3"/>
  <c r="D649" i="4"/>
  <c r="Y650" i="3"/>
  <c r="D650" i="4"/>
  <c r="Y651" i="3"/>
  <c r="D651" i="4"/>
  <c r="Y652" i="3"/>
  <c r="D652" i="4"/>
  <c r="Y653" i="3"/>
  <c r="D653" i="4"/>
  <c r="Y654" i="3"/>
  <c r="D654" i="4"/>
  <c r="Y655" i="3"/>
  <c r="D655" i="4"/>
  <c r="Y656" i="3"/>
  <c r="D656" i="4"/>
  <c r="Y657" i="3"/>
  <c r="D657" i="4"/>
  <c r="Y658" i="3"/>
  <c r="D658" i="4"/>
  <c r="Y659" i="3"/>
  <c r="D659" i="4"/>
  <c r="Y660" i="3"/>
  <c r="D660" i="4"/>
  <c r="Y661" i="3"/>
  <c r="D661" i="4"/>
  <c r="Y662" i="3"/>
  <c r="D662" i="4"/>
  <c r="Y663" i="3"/>
  <c r="D663" i="4"/>
  <c r="Y664" i="3"/>
  <c r="D664" i="4"/>
  <c r="Y665" i="3"/>
  <c r="D665" i="4"/>
  <c r="Y666" i="3"/>
  <c r="D666" i="4"/>
  <c r="Y667" i="3"/>
  <c r="D667" i="4"/>
  <c r="Y668" i="3"/>
  <c r="D668" i="4"/>
  <c r="Y669" i="3"/>
  <c r="D669" i="4"/>
  <c r="Y670" i="3"/>
  <c r="D670" i="4"/>
  <c r="Y671" i="3"/>
  <c r="D671" i="4"/>
  <c r="Y672" i="3"/>
  <c r="D672" i="4"/>
  <c r="Y673" i="3"/>
  <c r="D673" i="4"/>
  <c r="Y674" i="3"/>
  <c r="D674" i="4"/>
  <c r="Y675" i="3"/>
  <c r="D675" i="4"/>
  <c r="Y676" i="3"/>
  <c r="D676" i="4"/>
  <c r="Y677" i="3"/>
  <c r="D677" i="4"/>
  <c r="Y678" i="3"/>
  <c r="D678" i="4"/>
  <c r="Y679" i="3"/>
  <c r="D679" i="4"/>
  <c r="Y680" i="3"/>
  <c r="D680" i="4"/>
  <c r="Y681" i="3"/>
  <c r="D681" i="4"/>
  <c r="Y682" i="3"/>
  <c r="D682" i="4"/>
  <c r="Y683" i="3"/>
  <c r="D683" i="4"/>
  <c r="Y684" i="3"/>
  <c r="D684" i="4"/>
  <c r="Y685" i="3"/>
  <c r="D685" i="4"/>
  <c r="Y686" i="3"/>
  <c r="D686" i="4"/>
  <c r="Y687" i="3"/>
  <c r="D687" i="4"/>
  <c r="Y688" i="3"/>
  <c r="D688" i="4"/>
  <c r="Y689" i="3"/>
  <c r="D689" i="4"/>
  <c r="Y690" i="3"/>
  <c r="D690" i="4"/>
  <c r="Y691" i="3"/>
  <c r="D691" i="4"/>
  <c r="Y692" i="3"/>
  <c r="D692" i="4"/>
  <c r="Y693" i="3"/>
  <c r="D693" i="4"/>
  <c r="Y694" i="3"/>
  <c r="D694" i="4"/>
  <c r="Y695" i="3"/>
  <c r="D695" i="4"/>
  <c r="Y696" i="3"/>
  <c r="D696" i="4"/>
  <c r="Y697" i="3"/>
  <c r="D697" i="4"/>
  <c r="Y698" i="3"/>
  <c r="D698" i="4"/>
  <c r="Y699" i="3"/>
  <c r="D699" i="4"/>
  <c r="Y700" i="3"/>
  <c r="D700" i="4"/>
  <c r="Y701" i="3"/>
  <c r="D701" i="4"/>
  <c r="Y702" i="3"/>
  <c r="D702" i="4"/>
  <c r="Y703" i="3"/>
  <c r="D703" i="4"/>
  <c r="Y704" i="3"/>
  <c r="D704" i="4"/>
  <c r="Y705" i="3"/>
  <c r="D705" i="4"/>
  <c r="Y706" i="3"/>
  <c r="D706" i="4"/>
  <c r="Y707" i="3"/>
  <c r="D707" i="4"/>
  <c r="Y708" i="3"/>
  <c r="D708" i="4"/>
  <c r="Y709" i="3"/>
  <c r="D709" i="4"/>
  <c r="Y710" i="3"/>
  <c r="D710" i="4"/>
  <c r="Y711" i="3"/>
  <c r="D711" i="4"/>
  <c r="Y712" i="3"/>
  <c r="D712" i="4"/>
  <c r="Y713" i="3"/>
  <c r="D713" i="4"/>
  <c r="Y714" i="3"/>
  <c r="D714" i="4"/>
  <c r="Y715" i="3"/>
  <c r="D715" i="4"/>
  <c r="Y716" i="3"/>
  <c r="D716" i="4"/>
  <c r="Y717" i="3"/>
  <c r="D717" i="4"/>
  <c r="Y718" i="3"/>
  <c r="D718" i="4"/>
  <c r="Y719" i="3"/>
  <c r="D719" i="4"/>
  <c r="Y720" i="3"/>
  <c r="D720" i="4"/>
  <c r="Y721" i="3"/>
  <c r="D721" i="4"/>
  <c r="Y722" i="3"/>
  <c r="D722" i="4"/>
  <c r="Y723" i="3"/>
  <c r="D723" i="4"/>
  <c r="Y724" i="3"/>
  <c r="D724" i="4"/>
  <c r="Y725" i="3"/>
  <c r="D725" i="4"/>
  <c r="Y726" i="3"/>
  <c r="D726" i="4"/>
  <c r="Y727" i="3"/>
  <c r="D727" i="4"/>
  <c r="Y728" i="3"/>
  <c r="D728" i="4"/>
  <c r="Y729" i="3"/>
  <c r="D729" i="4"/>
  <c r="Y730" i="3"/>
  <c r="D730" i="4"/>
  <c r="Y731" i="3"/>
  <c r="D731" i="4"/>
  <c r="Y732" i="3"/>
  <c r="D732" i="4"/>
  <c r="Y733" i="3"/>
  <c r="D733" i="4"/>
  <c r="AE5" i="3"/>
  <c r="AE6" i="3"/>
  <c r="Y2" i="3"/>
  <c r="D2" i="4"/>
  <c r="M3" i="4"/>
  <c r="O3" i="4"/>
  <c r="O4" i="4"/>
  <c r="M4" i="4"/>
  <c r="O5" i="4"/>
  <c r="M5" i="4"/>
  <c r="O6" i="4"/>
  <c r="M6" i="4"/>
  <c r="M7" i="4"/>
  <c r="O7" i="4"/>
  <c r="O8" i="4"/>
  <c r="M8" i="4"/>
  <c r="O9" i="4"/>
  <c r="M9" i="4"/>
  <c r="O10" i="4"/>
  <c r="M10" i="4"/>
  <c r="M11" i="4"/>
  <c r="O11" i="4"/>
  <c r="M12" i="4"/>
  <c r="O12" i="4"/>
  <c r="M13" i="4"/>
  <c r="O13" i="4"/>
  <c r="M14" i="4"/>
  <c r="O14" i="4"/>
  <c r="M15" i="4"/>
  <c r="O15" i="4"/>
  <c r="O16" i="4"/>
  <c r="M16" i="4"/>
  <c r="M17" i="4"/>
  <c r="O17" i="4"/>
  <c r="M18" i="4"/>
  <c r="O18" i="4"/>
  <c r="O19" i="4"/>
  <c r="M19" i="4"/>
  <c r="O20" i="4"/>
  <c r="M20" i="4"/>
  <c r="O21" i="4"/>
  <c r="M21" i="4"/>
  <c r="O22" i="4"/>
  <c r="M22" i="4"/>
  <c r="O23" i="4"/>
  <c r="M23" i="4"/>
  <c r="M24" i="4"/>
  <c r="O24" i="4"/>
  <c r="M25" i="4"/>
  <c r="O25" i="4"/>
  <c r="M26" i="4"/>
  <c r="O26" i="4"/>
  <c r="O27" i="4"/>
  <c r="M27" i="4"/>
  <c r="O28" i="4"/>
  <c r="M28" i="4"/>
  <c r="O29" i="4"/>
  <c r="M29" i="4"/>
  <c r="O30" i="4"/>
  <c r="M30" i="4"/>
  <c r="O31" i="4"/>
  <c r="M31" i="4"/>
  <c r="O137" i="4"/>
  <c r="M137" i="4"/>
  <c r="O138" i="4"/>
  <c r="M138" i="4"/>
  <c r="O139" i="4"/>
  <c r="M139" i="4"/>
  <c r="O140" i="4"/>
  <c r="M140" i="4"/>
  <c r="O141" i="4"/>
  <c r="M141" i="4"/>
  <c r="O142" i="4"/>
  <c r="M142" i="4"/>
  <c r="M143" i="4"/>
  <c r="O143" i="4"/>
  <c r="O144" i="4"/>
  <c r="M144" i="4"/>
  <c r="M145" i="4"/>
  <c r="O145" i="4"/>
  <c r="O146" i="4"/>
  <c r="M146" i="4"/>
  <c r="O147" i="4"/>
  <c r="M147" i="4"/>
  <c r="O148" i="4"/>
  <c r="M148" i="4"/>
  <c r="O149" i="4"/>
  <c r="M149" i="4"/>
  <c r="O150" i="4"/>
  <c r="M150" i="4"/>
  <c r="O151" i="4"/>
  <c r="M151" i="4"/>
  <c r="M152" i="4"/>
  <c r="O152" i="4"/>
  <c r="O153" i="4"/>
  <c r="M153" i="4"/>
  <c r="O154" i="4"/>
  <c r="M154" i="4"/>
  <c r="O155" i="4"/>
  <c r="M155" i="4"/>
  <c r="O156" i="4"/>
  <c r="M156" i="4"/>
  <c r="M157" i="4"/>
  <c r="O157" i="4"/>
  <c r="O158" i="4"/>
  <c r="M158" i="4"/>
  <c r="O159" i="4"/>
  <c r="M159" i="4"/>
  <c r="O160" i="4"/>
  <c r="M160" i="4"/>
  <c r="M161" i="4"/>
  <c r="O161" i="4"/>
  <c r="M162" i="4"/>
  <c r="O162" i="4"/>
  <c r="O163" i="4"/>
  <c r="M163" i="4"/>
  <c r="M164" i="4"/>
  <c r="O164" i="4"/>
  <c r="O165" i="4"/>
  <c r="M165" i="4"/>
  <c r="O166" i="4"/>
  <c r="M166" i="4"/>
  <c r="O167" i="4"/>
  <c r="M167" i="4"/>
  <c r="O168" i="4"/>
  <c r="M168" i="4"/>
  <c r="O169" i="4"/>
  <c r="M169" i="4"/>
  <c r="M170" i="4"/>
  <c r="O170" i="4"/>
  <c r="M171" i="4"/>
  <c r="O171" i="4"/>
  <c r="O172" i="4"/>
  <c r="M172" i="4"/>
  <c r="O173" i="4"/>
  <c r="M173" i="4"/>
  <c r="O174" i="4"/>
  <c r="M174" i="4"/>
  <c r="O175" i="4"/>
  <c r="M175" i="4"/>
  <c r="M176" i="4"/>
  <c r="O176" i="4"/>
  <c r="M177" i="4"/>
  <c r="O177" i="4"/>
  <c r="M178" i="4"/>
  <c r="O178" i="4"/>
  <c r="M179" i="4"/>
  <c r="O179" i="4"/>
  <c r="M180" i="4"/>
  <c r="O180" i="4"/>
  <c r="O181" i="4"/>
  <c r="M181" i="4"/>
  <c r="O182" i="4"/>
  <c r="M182" i="4"/>
  <c r="O183" i="4"/>
  <c r="M183" i="4"/>
  <c r="O184" i="4"/>
  <c r="M184" i="4"/>
  <c r="M185" i="4"/>
  <c r="O185" i="4"/>
  <c r="O186" i="4"/>
  <c r="M186" i="4"/>
  <c r="O187" i="4"/>
  <c r="M187" i="4"/>
  <c r="O188" i="4"/>
  <c r="M188" i="4"/>
  <c r="O189" i="4"/>
  <c r="M189" i="4"/>
  <c r="M190" i="4"/>
  <c r="O190" i="4"/>
  <c r="M191" i="4"/>
  <c r="O191" i="4"/>
  <c r="O192" i="4"/>
  <c r="M192" i="4"/>
  <c r="O193" i="4"/>
  <c r="M193" i="4"/>
  <c r="M194" i="4"/>
  <c r="O194" i="4"/>
  <c r="M195" i="4"/>
  <c r="O195" i="4"/>
  <c r="O196" i="4"/>
  <c r="M196" i="4"/>
  <c r="O197" i="4"/>
  <c r="M197" i="4"/>
  <c r="O198" i="4"/>
  <c r="M198" i="4"/>
  <c r="O199" i="4"/>
  <c r="M199" i="4"/>
  <c r="O200" i="4"/>
  <c r="M200" i="4"/>
  <c r="O201" i="4"/>
  <c r="M201" i="4"/>
  <c r="M202" i="4"/>
  <c r="O202" i="4"/>
  <c r="M203" i="4"/>
  <c r="O203" i="4"/>
  <c r="M204" i="4"/>
  <c r="O204" i="4"/>
  <c r="O205" i="4"/>
  <c r="M205" i="4"/>
  <c r="M206" i="4"/>
  <c r="O206" i="4"/>
  <c r="M207" i="4"/>
  <c r="O207" i="4"/>
  <c r="M208" i="4"/>
  <c r="O208" i="4"/>
  <c r="M209" i="4"/>
  <c r="O209" i="4"/>
  <c r="M210" i="4"/>
  <c r="O210" i="4"/>
  <c r="M211" i="4"/>
  <c r="O211" i="4"/>
  <c r="M212" i="4"/>
  <c r="O212" i="4"/>
  <c r="O213" i="4"/>
  <c r="M213" i="4"/>
  <c r="O214" i="4"/>
  <c r="M214" i="4"/>
  <c r="O215" i="4"/>
  <c r="M215" i="4"/>
  <c r="O216" i="4"/>
  <c r="M216" i="4"/>
  <c r="O217" i="4"/>
  <c r="M217" i="4"/>
  <c r="M218" i="4"/>
  <c r="O218" i="4"/>
  <c r="M219" i="4"/>
  <c r="O219" i="4"/>
  <c r="M220" i="4"/>
  <c r="O220" i="4"/>
  <c r="M221" i="4"/>
  <c r="O221" i="4"/>
  <c r="M222" i="4"/>
  <c r="O222" i="4"/>
  <c r="M223" i="4"/>
  <c r="O223" i="4"/>
  <c r="M224" i="4"/>
  <c r="O224" i="4"/>
  <c r="M225" i="4"/>
  <c r="O225" i="4"/>
  <c r="M226" i="4"/>
  <c r="O226" i="4"/>
  <c r="O227" i="4"/>
  <c r="M227" i="4"/>
  <c r="M228" i="4"/>
  <c r="O228" i="4"/>
  <c r="M229" i="4"/>
  <c r="O229" i="4"/>
  <c r="O230" i="4"/>
  <c r="M230" i="4"/>
  <c r="O231" i="4"/>
  <c r="M231" i="4"/>
  <c r="O353" i="4"/>
  <c r="M353" i="4"/>
  <c r="O354" i="4"/>
  <c r="M354" i="4"/>
  <c r="O355" i="4"/>
  <c r="M355" i="4"/>
  <c r="O356" i="4"/>
  <c r="M356" i="4"/>
  <c r="O357" i="4"/>
  <c r="M357" i="4"/>
  <c r="O358" i="4"/>
  <c r="M358" i="4"/>
  <c r="O359" i="4"/>
  <c r="M359" i="4"/>
  <c r="O360" i="4"/>
  <c r="M360" i="4"/>
  <c r="O361" i="4"/>
  <c r="M361" i="4"/>
  <c r="O362" i="4"/>
  <c r="M362" i="4"/>
  <c r="O363" i="4"/>
  <c r="M363" i="4"/>
  <c r="O364" i="4"/>
  <c r="M364" i="4"/>
  <c r="O365" i="4"/>
  <c r="M365" i="4"/>
  <c r="O366" i="4"/>
  <c r="M366" i="4"/>
  <c r="O367" i="4"/>
  <c r="M367" i="4"/>
  <c r="O368" i="4"/>
  <c r="M368" i="4"/>
  <c r="O369" i="4"/>
  <c r="M369" i="4"/>
  <c r="O370" i="4"/>
  <c r="M370" i="4"/>
  <c r="M371" i="4"/>
  <c r="O371" i="4"/>
  <c r="O372" i="4"/>
  <c r="M372" i="4"/>
  <c r="O373" i="4"/>
  <c r="M373" i="4"/>
  <c r="O374" i="4"/>
  <c r="M374" i="4"/>
  <c r="O375" i="4"/>
  <c r="M375" i="4"/>
  <c r="O376" i="4"/>
  <c r="M376" i="4"/>
  <c r="O377" i="4"/>
  <c r="M377" i="4"/>
  <c r="O378" i="4"/>
  <c r="M378" i="4"/>
  <c r="O379" i="4"/>
  <c r="M379" i="4"/>
  <c r="M380" i="4"/>
  <c r="O380" i="4"/>
  <c r="M381" i="4"/>
  <c r="O381" i="4"/>
  <c r="O382" i="4"/>
  <c r="M382" i="4"/>
  <c r="O383" i="4"/>
  <c r="M383" i="4"/>
  <c r="O384" i="4"/>
  <c r="M384" i="4"/>
  <c r="O385" i="4"/>
  <c r="M385" i="4"/>
  <c r="O386" i="4"/>
  <c r="M386" i="4"/>
  <c r="M387" i="4"/>
  <c r="O387" i="4"/>
  <c r="O388" i="4"/>
  <c r="M388" i="4"/>
  <c r="O389" i="4"/>
  <c r="M389" i="4"/>
  <c r="M390" i="4"/>
  <c r="O390" i="4"/>
  <c r="O391" i="4"/>
  <c r="M391" i="4"/>
  <c r="O392" i="4"/>
  <c r="M392" i="4"/>
  <c r="O393" i="4"/>
  <c r="M393" i="4"/>
  <c r="O394" i="4"/>
  <c r="M394" i="4"/>
  <c r="O395" i="4"/>
  <c r="M395" i="4"/>
  <c r="O396" i="4"/>
  <c r="M396" i="4"/>
  <c r="O397" i="4"/>
  <c r="M397" i="4"/>
  <c r="O398" i="4"/>
  <c r="M398" i="4"/>
  <c r="M399" i="4"/>
  <c r="O399" i="4"/>
  <c r="M400" i="4"/>
  <c r="O400" i="4"/>
  <c r="M401" i="4"/>
  <c r="O401" i="4"/>
  <c r="M402" i="4"/>
  <c r="O402" i="4"/>
  <c r="O403" i="4"/>
  <c r="M403" i="4"/>
  <c r="O404" i="4"/>
  <c r="M404" i="4"/>
  <c r="O405" i="4"/>
  <c r="M405" i="4"/>
  <c r="O406" i="4"/>
  <c r="M406" i="4"/>
  <c r="O407" i="4"/>
  <c r="M407" i="4"/>
  <c r="O408" i="4"/>
  <c r="M408" i="4"/>
  <c r="M409" i="4"/>
  <c r="O409" i="4"/>
  <c r="O410" i="4"/>
  <c r="M410" i="4"/>
  <c r="M411" i="4"/>
  <c r="O411" i="4"/>
  <c r="M412" i="4"/>
  <c r="O412" i="4"/>
  <c r="M413" i="4"/>
  <c r="O413" i="4"/>
  <c r="M414" i="4"/>
  <c r="O414" i="4"/>
  <c r="M415" i="4"/>
  <c r="O415" i="4"/>
  <c r="M416" i="4"/>
  <c r="O416" i="4"/>
  <c r="M417" i="4"/>
  <c r="O417" i="4"/>
  <c r="O418" i="4"/>
  <c r="M418" i="4"/>
  <c r="O419" i="4"/>
  <c r="M419" i="4"/>
  <c r="O420" i="4"/>
  <c r="M420" i="4"/>
  <c r="O421" i="4"/>
  <c r="M421" i="4"/>
  <c r="M422" i="4"/>
  <c r="O422" i="4"/>
  <c r="M423" i="4"/>
  <c r="O423" i="4"/>
  <c r="O424" i="4"/>
  <c r="Q137" i="4" a="1"/>
  <c r="P137" i="4"/>
  <c r="K137" i="4"/>
  <c r="J137" i="4"/>
  <c r="Q138" i="4" a="1"/>
  <c r="P138" i="4"/>
  <c r="K138" i="4"/>
  <c r="J138" i="4"/>
  <c r="J139" i="4"/>
  <c r="Q139" i="4" a="1"/>
  <c r="P139" i="4"/>
  <c r="K139" i="4"/>
  <c r="Q140" i="4" a="1"/>
  <c r="P140" i="4"/>
  <c r="K140" i="4"/>
  <c r="J140" i="4"/>
  <c r="Q141" i="4" a="1"/>
  <c r="P141" i="4"/>
  <c r="K141" i="4"/>
  <c r="J141" i="4"/>
  <c r="J142" i="4"/>
  <c r="Q142" i="4" a="1"/>
  <c r="P142" i="4"/>
  <c r="K142" i="4"/>
  <c r="Q143" i="4" a="1"/>
  <c r="P143" i="4"/>
  <c r="K143" i="4"/>
  <c r="J143" i="4"/>
  <c r="Q144" i="4" a="1"/>
  <c r="P144" i="4"/>
  <c r="K144" i="4"/>
  <c r="J144" i="4"/>
  <c r="J145" i="4"/>
  <c r="Q145" i="4" a="1"/>
  <c r="P145" i="4"/>
  <c r="K145" i="4"/>
  <c r="Q146" i="4" a="1"/>
  <c r="P146" i="4"/>
  <c r="K146" i="4"/>
  <c r="J146" i="4"/>
  <c r="Q147" i="4" a="1"/>
  <c r="P147" i="4"/>
  <c r="K147" i="4"/>
  <c r="J147" i="4"/>
  <c r="J148" i="4"/>
  <c r="Q148" i="4" a="1"/>
  <c r="P148" i="4"/>
  <c r="K148" i="4"/>
  <c r="Q149" i="4" a="1"/>
  <c r="P149" i="4"/>
  <c r="K149" i="4"/>
  <c r="J149" i="4"/>
  <c r="J150" i="4"/>
  <c r="Q150" i="4" a="1"/>
  <c r="P150" i="4"/>
  <c r="K150" i="4"/>
  <c r="Q151" i="4" a="1"/>
  <c r="P151" i="4"/>
  <c r="K151" i="4"/>
  <c r="J151" i="4"/>
  <c r="Q152" i="4" a="1"/>
  <c r="P152" i="4"/>
  <c r="K152" i="4"/>
  <c r="J152" i="4"/>
  <c r="J153" i="4"/>
  <c r="Q153" i="4" a="1"/>
  <c r="P153" i="4"/>
  <c r="K153" i="4"/>
  <c r="Q154" i="4" a="1"/>
  <c r="P154" i="4"/>
  <c r="K154" i="4"/>
  <c r="J154" i="4"/>
  <c r="Q155" i="4" a="1"/>
  <c r="P155" i="4"/>
  <c r="K155" i="4"/>
  <c r="J155" i="4"/>
  <c r="J156" i="4"/>
  <c r="Q156" i="4" a="1"/>
  <c r="P156" i="4"/>
  <c r="K156" i="4"/>
  <c r="Q157" i="4" a="1"/>
  <c r="P157" i="4"/>
  <c r="K157" i="4"/>
  <c r="J157" i="4"/>
  <c r="Q158" i="4" a="1"/>
  <c r="P158" i="4"/>
  <c r="K158" i="4"/>
  <c r="J158" i="4"/>
  <c r="Q159" i="4" a="1"/>
  <c r="P159" i="4"/>
  <c r="K159" i="4"/>
  <c r="J159" i="4"/>
  <c r="Q160" i="4" a="1"/>
  <c r="P160" i="4"/>
  <c r="K160" i="4"/>
  <c r="J160" i="4"/>
  <c r="J161" i="4"/>
  <c r="Q161" i="4" a="1"/>
  <c r="P161" i="4"/>
  <c r="K161" i="4"/>
  <c r="Q162" i="4" a="1"/>
  <c r="P162" i="4"/>
  <c r="K162" i="4"/>
  <c r="J162" i="4"/>
  <c r="Q163" i="4" a="1"/>
  <c r="P163" i="4"/>
  <c r="K163" i="4"/>
  <c r="J163" i="4"/>
  <c r="J164" i="4"/>
  <c r="Q164" i="4" a="1"/>
  <c r="P164" i="4"/>
  <c r="K164" i="4"/>
  <c r="Q165" i="4" a="1"/>
  <c r="P165" i="4"/>
  <c r="K165" i="4"/>
  <c r="J165" i="4"/>
  <c r="Q166" i="4" a="1"/>
  <c r="P166" i="4"/>
  <c r="K166" i="4"/>
  <c r="J166" i="4"/>
  <c r="Q167" i="4" a="1"/>
  <c r="P167" i="4"/>
  <c r="K167" i="4"/>
  <c r="J167" i="4"/>
  <c r="Q168" i="4" a="1"/>
  <c r="P168" i="4"/>
  <c r="K168" i="4"/>
  <c r="J168" i="4"/>
  <c r="Q169" i="4" a="1"/>
  <c r="P169" i="4"/>
  <c r="K169" i="4"/>
  <c r="J169" i="4"/>
  <c r="J170" i="4"/>
  <c r="Q170" i="4" a="1"/>
  <c r="P170" i="4"/>
  <c r="K170" i="4"/>
  <c r="Q171" i="4" a="1"/>
  <c r="P171" i="4"/>
  <c r="K171" i="4"/>
  <c r="J171" i="4"/>
  <c r="Q172" i="4" a="1"/>
  <c r="P172" i="4"/>
  <c r="K172" i="4"/>
  <c r="J172" i="4"/>
  <c r="J173" i="4"/>
  <c r="Q173" i="4" a="1"/>
  <c r="P173" i="4"/>
  <c r="K173" i="4"/>
  <c r="Q174" i="4" a="1"/>
  <c r="P174" i="4"/>
  <c r="K174" i="4"/>
  <c r="J174" i="4"/>
  <c r="Q175" i="4" a="1"/>
  <c r="P175" i="4"/>
  <c r="K175" i="4"/>
  <c r="J175" i="4"/>
  <c r="Q176" i="4" a="1"/>
  <c r="P176" i="4"/>
  <c r="K176" i="4"/>
  <c r="J176" i="4"/>
  <c r="Q177" i="4" a="1"/>
  <c r="P177" i="4"/>
  <c r="K177" i="4"/>
  <c r="J177" i="4"/>
  <c r="Q178" i="4" a="1"/>
  <c r="P178" i="4"/>
  <c r="K178" i="4"/>
  <c r="J178" i="4"/>
  <c r="J179" i="4"/>
  <c r="Q179" i="4" a="1"/>
  <c r="P179" i="4"/>
  <c r="K179" i="4"/>
  <c r="Q180" i="4" a="1"/>
  <c r="P180" i="4"/>
  <c r="K180" i="4"/>
  <c r="J180" i="4"/>
  <c r="Q181" i="4" a="1"/>
  <c r="P181" i="4"/>
  <c r="K181" i="4"/>
  <c r="J181" i="4"/>
  <c r="J182" i="4"/>
  <c r="Q182" i="4" a="1"/>
  <c r="P182" i="4"/>
  <c r="K182" i="4"/>
  <c r="Q183" i="4" a="1"/>
  <c r="P183" i="4"/>
  <c r="K183" i="4"/>
  <c r="J183" i="4"/>
  <c r="Q184" i="4" a="1"/>
  <c r="P184" i="4"/>
  <c r="K184" i="4"/>
  <c r="J184" i="4"/>
  <c r="Q185" i="4" a="1"/>
  <c r="P185" i="4"/>
  <c r="K185" i="4"/>
  <c r="J185" i="4"/>
  <c r="J186" i="4"/>
  <c r="Q186" i="4" a="1"/>
  <c r="P186" i="4"/>
  <c r="K186" i="4"/>
  <c r="Q187" i="4" a="1"/>
  <c r="P187" i="4"/>
  <c r="K187" i="4"/>
  <c r="J187" i="4"/>
  <c r="Q188" i="4" a="1"/>
  <c r="P188" i="4"/>
  <c r="K188" i="4"/>
  <c r="J188" i="4"/>
  <c r="Q189" i="4" a="1"/>
  <c r="P189" i="4"/>
  <c r="K189" i="4"/>
  <c r="J189" i="4"/>
  <c r="Q190" i="4" a="1"/>
  <c r="P190" i="4"/>
  <c r="K190" i="4"/>
  <c r="J190" i="4"/>
  <c r="J191" i="4"/>
  <c r="Q191" i="4" a="1"/>
  <c r="P191" i="4"/>
  <c r="K191" i="4"/>
  <c r="Q192" i="4" a="1"/>
  <c r="P192" i="4"/>
  <c r="K192" i="4"/>
  <c r="J192" i="4"/>
  <c r="Q193" i="4" a="1"/>
  <c r="P193" i="4"/>
  <c r="K193" i="4"/>
  <c r="J193" i="4"/>
  <c r="Q194" i="4" a="1"/>
  <c r="P194" i="4"/>
  <c r="K194" i="4"/>
  <c r="J194" i="4"/>
  <c r="J195" i="4"/>
  <c r="Q195" i="4" a="1"/>
  <c r="P195" i="4"/>
  <c r="K195" i="4"/>
  <c r="Q196" i="4" a="1"/>
  <c r="P196" i="4"/>
  <c r="K196" i="4"/>
  <c r="J196" i="4"/>
  <c r="Q197" i="4" a="1"/>
  <c r="P197" i="4"/>
  <c r="K197" i="4"/>
  <c r="J197" i="4"/>
  <c r="Q198" i="4" a="1"/>
  <c r="P198" i="4"/>
  <c r="K198" i="4"/>
  <c r="J198" i="4"/>
  <c r="Q199" i="4" a="1"/>
  <c r="P199" i="4"/>
  <c r="K199" i="4"/>
  <c r="J199" i="4"/>
  <c r="Q200" i="4" a="1"/>
  <c r="P200" i="4"/>
  <c r="K200" i="4"/>
  <c r="J200" i="4"/>
  <c r="Q201" i="4" a="1"/>
  <c r="P201" i="4"/>
  <c r="K201" i="4"/>
  <c r="J201" i="4"/>
  <c r="Q202" i="4" a="1"/>
  <c r="P202" i="4"/>
  <c r="K202" i="4"/>
  <c r="J202" i="4"/>
  <c r="J203" i="4"/>
  <c r="Q203" i="4" a="1"/>
  <c r="P203" i="4"/>
  <c r="K203" i="4"/>
  <c r="Q204" i="4" a="1"/>
  <c r="P204" i="4"/>
  <c r="K204" i="4"/>
  <c r="J204" i="4"/>
  <c r="Q205" i="4" a="1"/>
  <c r="P205" i="4"/>
  <c r="K205" i="4"/>
  <c r="J205" i="4"/>
  <c r="Q206" i="4" a="1"/>
  <c r="P206" i="4"/>
  <c r="K206" i="4"/>
  <c r="J206" i="4"/>
  <c r="Q207" i="4" a="1"/>
  <c r="P207" i="4"/>
  <c r="K207" i="4"/>
  <c r="J207" i="4"/>
  <c r="Q208" i="4" a="1"/>
  <c r="P208" i="4"/>
  <c r="K208" i="4"/>
  <c r="J208" i="4"/>
  <c r="Q209" i="4" a="1"/>
  <c r="P209" i="4"/>
  <c r="K209" i="4"/>
  <c r="J209" i="4"/>
  <c r="Q210" i="4" a="1"/>
  <c r="P210" i="4"/>
  <c r="K210" i="4"/>
  <c r="J210" i="4"/>
  <c r="J211" i="4"/>
  <c r="Q211" i="4" a="1"/>
  <c r="P211" i="4"/>
  <c r="K211" i="4"/>
  <c r="Q212" i="4" a="1"/>
  <c r="P212" i="4"/>
  <c r="K212" i="4"/>
  <c r="J212" i="4"/>
  <c r="Q213" i="4" a="1"/>
  <c r="P213" i="4"/>
  <c r="K213" i="4"/>
  <c r="J213" i="4"/>
  <c r="J214" i="4"/>
  <c r="Q214" i="4" a="1"/>
  <c r="P214" i="4"/>
  <c r="K214" i="4"/>
  <c r="Q215" i="4" a="1"/>
  <c r="P215" i="4"/>
  <c r="K215" i="4"/>
  <c r="J215" i="4"/>
  <c r="Q216" i="4" a="1"/>
  <c r="P216" i="4"/>
  <c r="K216" i="4"/>
  <c r="J216" i="4"/>
  <c r="Q217" i="4" a="1"/>
  <c r="P217" i="4"/>
  <c r="K217" i="4"/>
  <c r="J217" i="4"/>
  <c r="J218" i="4"/>
  <c r="Q218" i="4" a="1"/>
  <c r="P218" i="4"/>
  <c r="K218" i="4"/>
  <c r="Q219" i="4" a="1"/>
  <c r="P219" i="4"/>
  <c r="K219" i="4"/>
  <c r="J219" i="4"/>
  <c r="Q220" i="4" a="1"/>
  <c r="P220" i="4"/>
  <c r="K220" i="4"/>
  <c r="J220" i="4"/>
  <c r="Q221" i="4" a="1"/>
  <c r="P221" i="4"/>
  <c r="K221" i="4"/>
  <c r="J221" i="4"/>
  <c r="Q222" i="4" a="1"/>
  <c r="P222" i="4"/>
  <c r="K222" i="4"/>
  <c r="J222" i="4"/>
  <c r="Q223" i="4" a="1"/>
  <c r="P223" i="4"/>
  <c r="K223" i="4"/>
  <c r="J223" i="4"/>
  <c r="Q224" i="4" a="1"/>
  <c r="P224" i="4"/>
  <c r="K224" i="4"/>
  <c r="J224" i="4"/>
  <c r="Q225" i="4" a="1"/>
  <c r="P225" i="4"/>
  <c r="K225" i="4"/>
  <c r="J225" i="4"/>
  <c r="J226" i="4"/>
  <c r="Q226" i="4" a="1"/>
  <c r="P226" i="4"/>
  <c r="K226" i="4"/>
  <c r="Q227" i="4" a="1"/>
  <c r="P227" i="4"/>
  <c r="K227" i="4"/>
  <c r="J227" i="4"/>
  <c r="Q228" i="4" a="1"/>
  <c r="P228" i="4"/>
  <c r="K228" i="4"/>
  <c r="J228" i="4"/>
  <c r="Q229" i="4" a="1"/>
  <c r="P229" i="4"/>
  <c r="K229" i="4"/>
  <c r="J229" i="4"/>
  <c r="J230" i="4"/>
  <c r="Q230" i="4" a="1"/>
  <c r="P230" i="4"/>
  <c r="K230" i="4"/>
  <c r="Q231" i="4" a="1"/>
  <c r="P231" i="4"/>
  <c r="K231" i="4"/>
  <c r="J231" i="4"/>
  <c r="Q232" i="4" a="1"/>
  <c r="P232" i="4"/>
  <c r="K232" i="4"/>
  <c r="J232" i="4"/>
  <c r="J233" i="4"/>
  <c r="Q233" i="4" a="1"/>
  <c r="P233" i="4"/>
  <c r="K233" i="4"/>
  <c r="Q234" i="4" a="1"/>
  <c r="P234" i="4"/>
  <c r="K234" i="4"/>
  <c r="J234" i="4"/>
  <c r="Q235" i="4" a="1"/>
  <c r="P235" i="4"/>
  <c r="K235" i="4"/>
  <c r="J235" i="4"/>
  <c r="Q236" i="4" a="1"/>
  <c r="P236" i="4"/>
  <c r="K236" i="4"/>
  <c r="J236" i="4"/>
  <c r="Q237" i="4" a="1"/>
  <c r="P237" i="4"/>
  <c r="K237" i="4"/>
  <c r="J237" i="4"/>
  <c r="Q238" i="4" a="1"/>
  <c r="P238" i="4"/>
  <c r="K238" i="4"/>
  <c r="J238" i="4"/>
  <c r="Q239" i="4" a="1"/>
  <c r="P239" i="4"/>
  <c r="K239" i="4"/>
  <c r="J239" i="4"/>
  <c r="J240" i="4"/>
  <c r="Q240" i="4" a="1"/>
  <c r="P240" i="4"/>
  <c r="K240" i="4"/>
  <c r="Q241" i="4" a="1"/>
  <c r="P241" i="4"/>
  <c r="K241" i="4"/>
  <c r="J241" i="4"/>
  <c r="Q242" i="4" a="1"/>
  <c r="P242" i="4"/>
  <c r="K242" i="4"/>
  <c r="J242" i="4"/>
  <c r="J243" i="4"/>
  <c r="Q243" i="4" a="1"/>
  <c r="P243" i="4"/>
  <c r="K243" i="4"/>
  <c r="Q244" i="4" a="1"/>
  <c r="P244" i="4"/>
  <c r="K244" i="4"/>
  <c r="J244" i="4"/>
  <c r="Q245" i="4" a="1"/>
  <c r="P245" i="4"/>
  <c r="K245" i="4"/>
  <c r="J245" i="4"/>
  <c r="Q246" i="4" a="1"/>
  <c r="P246" i="4"/>
  <c r="K246" i="4"/>
  <c r="J246" i="4"/>
  <c r="J247" i="4"/>
  <c r="Q247" i="4" a="1"/>
  <c r="P247" i="4"/>
  <c r="K247" i="4"/>
  <c r="Q248" i="4" a="1"/>
  <c r="P248" i="4"/>
  <c r="K248" i="4"/>
  <c r="J248" i="4"/>
  <c r="Q440" i="4" a="1"/>
  <c r="P440" i="4"/>
  <c r="K440" i="4"/>
  <c r="Q441" i="4" a="1"/>
  <c r="P441" i="4"/>
  <c r="K441" i="4"/>
  <c r="Q442" i="4" a="1"/>
  <c r="P442" i="4"/>
  <c r="K442" i="4"/>
  <c r="Q443" i="4" a="1"/>
  <c r="P443" i="4"/>
  <c r="K443" i="4"/>
  <c r="Q444" i="4" a="1"/>
  <c r="P444" i="4"/>
  <c r="K444" i="4"/>
  <c r="Q445" i="4" a="1"/>
  <c r="P445" i="4"/>
  <c r="K445" i="4"/>
  <c r="Q446" i="4" a="1"/>
  <c r="P446" i="4"/>
  <c r="K446" i="4"/>
  <c r="Q447" i="4" a="1"/>
  <c r="P447" i="4"/>
  <c r="K447" i="4"/>
  <c r="Q448" i="4" a="1"/>
  <c r="P448" i="4"/>
  <c r="K448" i="4"/>
  <c r="Q449" i="4" a="1"/>
  <c r="P449" i="4"/>
  <c r="K449" i="4"/>
  <c r="Q450" i="4" a="1"/>
  <c r="P450" i="4"/>
  <c r="K450" i="4"/>
  <c r="Q451" i="4" a="1"/>
  <c r="P451" i="4"/>
  <c r="K451" i="4"/>
  <c r="Q452" i="4" a="1"/>
  <c r="P452" i="4"/>
  <c r="K452" i="4"/>
  <c r="Q453" i="4" a="1"/>
  <c r="P453" i="4"/>
  <c r="K453" i="4"/>
  <c r="Q454" i="4" a="1"/>
  <c r="P454" i="4"/>
  <c r="K454" i="4"/>
  <c r="Q455" i="4" a="1"/>
  <c r="P455" i="4"/>
  <c r="K455" i="4"/>
  <c r="Q456" i="4" a="1"/>
  <c r="P456" i="4"/>
  <c r="K456" i="4"/>
  <c r="Q457" i="4" a="1"/>
  <c r="P457" i="4"/>
  <c r="K457" i="4"/>
  <c r="Q458" i="4" a="1"/>
  <c r="P458" i="4"/>
  <c r="K458" i="4"/>
  <c r="Q459" i="4" a="1"/>
  <c r="P459" i="4"/>
  <c r="K459" i="4"/>
  <c r="Q460" i="4" a="1"/>
  <c r="P460" i="4"/>
  <c r="K460" i="4"/>
  <c r="Q461" i="4" a="1"/>
  <c r="P461" i="4"/>
  <c r="K461" i="4"/>
  <c r="Q462" i="4" a="1"/>
  <c r="P462" i="4"/>
  <c r="K462" i="4"/>
  <c r="Q463" i="4" a="1"/>
  <c r="P463" i="4"/>
  <c r="K463" i="4"/>
  <c r="Q464" i="4" a="1"/>
  <c r="P464" i="4"/>
  <c r="K464" i="4"/>
  <c r="Q465" i="4" a="1"/>
  <c r="P465" i="4"/>
  <c r="K465" i="4"/>
  <c r="Q466" i="4" a="1"/>
  <c r="P466" i="4"/>
  <c r="K466" i="4"/>
  <c r="Q467" i="4" a="1"/>
  <c r="P467" i="4"/>
  <c r="K467" i="4"/>
  <c r="Q468" i="4" a="1"/>
  <c r="P468" i="4"/>
  <c r="K468" i="4"/>
  <c r="Q469" i="4" a="1"/>
  <c r="P469" i="4"/>
  <c r="K469" i="4"/>
  <c r="Q470" i="4" a="1"/>
  <c r="P470" i="4"/>
  <c r="K470" i="4"/>
  <c r="Q471" i="4" a="1"/>
  <c r="P471" i="4"/>
  <c r="K471" i="4"/>
  <c r="Q472" i="4" a="1"/>
  <c r="P472" i="4"/>
  <c r="K472" i="4"/>
  <c r="Q473" i="4" a="1"/>
  <c r="P473" i="4"/>
  <c r="K473" i="4"/>
  <c r="Q474" i="4" a="1"/>
  <c r="P474" i="4"/>
  <c r="K474" i="4"/>
  <c r="Q475" i="4" a="1"/>
  <c r="P475" i="4"/>
  <c r="K475" i="4"/>
  <c r="Q476" i="4" a="1"/>
  <c r="P476" i="4"/>
  <c r="K476" i="4"/>
  <c r="Q477" i="4" a="1"/>
  <c r="P477" i="4"/>
  <c r="K477" i="4"/>
  <c r="Q478" i="4" a="1"/>
  <c r="P478" i="4"/>
  <c r="K478" i="4"/>
  <c r="Q479" i="4" a="1"/>
  <c r="P479" i="4"/>
  <c r="K479" i="4"/>
  <c r="Q480" i="4" a="1"/>
  <c r="P480" i="4"/>
  <c r="K480" i="4"/>
  <c r="Q481" i="4" a="1"/>
  <c r="P481" i="4"/>
  <c r="K481" i="4"/>
  <c r="Q482" i="4" a="1"/>
  <c r="P482" i="4"/>
  <c r="K482" i="4"/>
  <c r="Q483" i="4" a="1"/>
  <c r="P483" i="4"/>
  <c r="K483" i="4"/>
  <c r="Q484" i="4" a="1"/>
  <c r="P484" i="4"/>
  <c r="K484" i="4"/>
  <c r="Q485" i="4" a="1"/>
  <c r="P485" i="4"/>
  <c r="K485" i="4"/>
  <c r="Q486" i="4" a="1"/>
  <c r="P486" i="4"/>
  <c r="K486" i="4"/>
  <c r="J486" i="4"/>
  <c r="Q487" i="4" a="1"/>
  <c r="P487" i="4"/>
  <c r="K487" i="4"/>
  <c r="J487" i="4"/>
  <c r="Q488" i="4" a="1"/>
  <c r="P488" i="4"/>
  <c r="K488" i="4"/>
  <c r="J488" i="4"/>
  <c r="Q489" i="4" a="1"/>
  <c r="P489" i="4"/>
  <c r="K489" i="4"/>
  <c r="J489" i="4"/>
  <c r="Q490" i="4" a="1"/>
  <c r="P490" i="4"/>
  <c r="K490" i="4"/>
  <c r="J490" i="4"/>
  <c r="Q491" i="4" a="1"/>
  <c r="P491" i="4"/>
  <c r="K491" i="4"/>
  <c r="J491" i="4"/>
  <c r="Q492" i="4" a="1"/>
  <c r="P492" i="4"/>
  <c r="K492" i="4"/>
  <c r="J492" i="4"/>
  <c r="Q493" i="4" a="1"/>
  <c r="P493" i="4"/>
  <c r="K493" i="4"/>
  <c r="J493" i="4"/>
  <c r="Q494" i="4" a="1"/>
  <c r="P494" i="4"/>
  <c r="K494" i="4"/>
  <c r="J494" i="4"/>
  <c r="Q495" i="4" a="1"/>
  <c r="P495" i="4"/>
  <c r="K495" i="4"/>
  <c r="J495" i="4"/>
  <c r="Q496" i="4" a="1"/>
  <c r="P496" i="4"/>
  <c r="K496" i="4"/>
  <c r="J496" i="4"/>
  <c r="Q497" i="4" a="1"/>
  <c r="P497" i="4"/>
  <c r="K497" i="4"/>
  <c r="J497" i="4"/>
  <c r="Q498" i="4" a="1"/>
  <c r="P498" i="4"/>
  <c r="K498" i="4"/>
  <c r="J498" i="4"/>
  <c r="Q499" i="4" a="1"/>
  <c r="P499" i="4"/>
  <c r="K499" i="4"/>
  <c r="J499" i="4"/>
  <c r="Q500" i="4" a="1"/>
  <c r="P500" i="4"/>
  <c r="K500" i="4"/>
  <c r="J500" i="4"/>
  <c r="N138" i="4"/>
  <c r="G138" i="4" a="1"/>
  <c r="L138" i="4" s="1"/>
  <c r="N139" i="4"/>
  <c r="G139" i="4" a="1"/>
  <c r="L139" i="4" s="1"/>
  <c r="N140" i="4"/>
  <c r="G140" i="4" a="1"/>
  <c r="L140" i="4" s="1"/>
  <c r="N141" i="4"/>
  <c r="G141" i="4" a="1"/>
  <c r="L141" i="4" s="1"/>
  <c r="N142" i="4"/>
  <c r="G142" i="4" a="1"/>
  <c r="L142" i="4" s="1"/>
  <c r="N143" i="4"/>
  <c r="G143" i="4" a="1"/>
  <c r="L143" i="4" s="1"/>
  <c r="N144" i="4"/>
  <c r="G144" i="4" a="1"/>
  <c r="L144" i="4" s="1"/>
  <c r="N145" i="4"/>
  <c r="G145" i="4" a="1"/>
  <c r="L145" i="4" s="1"/>
  <c r="N146" i="4"/>
  <c r="G146" i="4" a="1"/>
  <c r="L146" i="4" s="1"/>
  <c r="N147" i="4"/>
  <c r="G147" i="4" a="1"/>
  <c r="L147" i="4" s="1"/>
  <c r="N148" i="4"/>
  <c r="G148" i="4" a="1"/>
  <c r="L148" i="4" s="1"/>
  <c r="N149" i="4"/>
  <c r="G149" i="4" a="1"/>
  <c r="L149" i="4" s="1"/>
  <c r="N150" i="4"/>
  <c r="G150" i="4" a="1"/>
  <c r="L150" i="4" s="1"/>
  <c r="N151" i="4"/>
  <c r="G151" i="4" a="1"/>
  <c r="L151" i="4" s="1"/>
  <c r="N152" i="4"/>
  <c r="G152" i="4" a="1"/>
  <c r="L152" i="4" s="1"/>
  <c r="N153" i="4"/>
  <c r="G153" i="4" a="1"/>
  <c r="L153" i="4" s="1"/>
  <c r="N154" i="4"/>
  <c r="G154" i="4" a="1"/>
  <c r="L154" i="4" s="1"/>
  <c r="N155" i="4"/>
  <c r="G155" i="4" a="1"/>
  <c r="L155" i="4" s="1"/>
  <c r="N156" i="4"/>
  <c r="G156" i="4" a="1"/>
  <c r="L156" i="4" s="1"/>
  <c r="N157" i="4"/>
  <c r="G157" i="4" a="1"/>
  <c r="L157" i="4" s="1"/>
  <c r="N158" i="4"/>
  <c r="G158" i="4" a="1"/>
  <c r="L158" i="4" s="1"/>
  <c r="N159" i="4"/>
  <c r="G159" i="4" a="1"/>
  <c r="L159" i="4" s="1"/>
  <c r="N160" i="4"/>
  <c r="G160" i="4" a="1"/>
  <c r="L160" i="4" s="1"/>
  <c r="N161" i="4"/>
  <c r="G161" i="4" a="1"/>
  <c r="L161" i="4" s="1"/>
  <c r="N162" i="4"/>
  <c r="G162" i="4" a="1"/>
  <c r="L162" i="4" s="1"/>
  <c r="N163" i="4"/>
  <c r="G163" i="4" a="1"/>
  <c r="L163" i="4" s="1"/>
  <c r="N164" i="4"/>
  <c r="G164" i="4" a="1"/>
  <c r="L164" i="4" s="1"/>
  <c r="N165" i="4"/>
  <c r="G165" i="4" a="1"/>
  <c r="L165" i="4" s="1"/>
  <c r="N166" i="4"/>
  <c r="G166" i="4" a="1"/>
  <c r="L166" i="4" s="1"/>
  <c r="N167" i="4"/>
  <c r="G167" i="4" a="1"/>
  <c r="L167" i="4" s="1"/>
  <c r="N168" i="4"/>
  <c r="G168" i="4" a="1"/>
  <c r="L168" i="4" s="1"/>
  <c r="N169" i="4"/>
  <c r="G169" i="4" a="1"/>
  <c r="L169" i="4" s="1"/>
  <c r="N170" i="4"/>
  <c r="G170" i="4" a="1"/>
  <c r="L170" i="4" s="1"/>
  <c r="N171" i="4"/>
  <c r="G171" i="4" a="1"/>
  <c r="L171" i="4" s="1"/>
  <c r="N172" i="4"/>
  <c r="G172" i="4" a="1"/>
  <c r="L172" i="4" s="1"/>
  <c r="N173" i="4"/>
  <c r="G173" i="4" a="1"/>
  <c r="L173" i="4" s="1"/>
  <c r="N174" i="4"/>
  <c r="G174" i="4" a="1"/>
  <c r="L174" i="4" s="1"/>
  <c r="N175" i="4"/>
  <c r="G175" i="4" a="1"/>
  <c r="L175" i="4" s="1"/>
  <c r="N176" i="4"/>
  <c r="G176" i="4" a="1"/>
  <c r="L176" i="4" s="1"/>
  <c r="N177" i="4"/>
  <c r="G177" i="4" a="1"/>
  <c r="L177" i="4" s="1"/>
  <c r="N178" i="4"/>
  <c r="G178" i="4" a="1"/>
  <c r="L178" i="4" s="1"/>
  <c r="N179" i="4"/>
  <c r="G179" i="4" a="1"/>
  <c r="L179" i="4" s="1"/>
  <c r="N180" i="4"/>
  <c r="G180" i="4" a="1"/>
  <c r="L180" i="4" s="1"/>
  <c r="N181" i="4"/>
  <c r="G181" i="4" a="1"/>
  <c r="L181" i="4" s="1"/>
  <c r="N182" i="4"/>
  <c r="G182" i="4" a="1"/>
  <c r="L182" i="4" s="1"/>
  <c r="N183" i="4"/>
  <c r="G183" i="4" a="1"/>
  <c r="L183" i="4" s="1"/>
  <c r="N184" i="4"/>
  <c r="G184" i="4" a="1"/>
  <c r="L184" i="4" s="1"/>
  <c r="N185" i="4"/>
  <c r="G185" i="4" a="1"/>
  <c r="L185" i="4" s="1"/>
  <c r="N186" i="4"/>
  <c r="G186" i="4" a="1"/>
  <c r="L186" i="4" s="1"/>
  <c r="N187" i="4"/>
  <c r="G187" i="4" a="1"/>
  <c r="L187" i="4" s="1"/>
  <c r="N188" i="4"/>
  <c r="G188" i="4" a="1"/>
  <c r="L188" i="4" s="1"/>
  <c r="N189" i="4"/>
  <c r="G189" i="4" a="1"/>
  <c r="L189" i="4" s="1"/>
  <c r="N190" i="4"/>
  <c r="G190" i="4" a="1"/>
  <c r="L190" i="4" s="1"/>
  <c r="N191" i="4"/>
  <c r="G191" i="4" a="1"/>
  <c r="L191" i="4" s="1"/>
  <c r="N192" i="4"/>
  <c r="G192" i="4" a="1"/>
  <c r="L192" i="4" s="1"/>
  <c r="N193" i="4"/>
  <c r="G193" i="4" a="1"/>
  <c r="L193" i="4" s="1"/>
  <c r="N194" i="4"/>
  <c r="G194" i="4" a="1"/>
  <c r="L194" i="4" s="1"/>
  <c r="N195" i="4"/>
  <c r="G195" i="4" a="1"/>
  <c r="L195" i="4" s="1"/>
  <c r="N196" i="4"/>
  <c r="G196" i="4" a="1"/>
  <c r="L196" i="4" s="1"/>
  <c r="N197" i="4"/>
  <c r="G197" i="4" a="1"/>
  <c r="L197" i="4" s="1"/>
  <c r="N198" i="4"/>
  <c r="G198" i="4" a="1"/>
  <c r="L198" i="4" s="1"/>
  <c r="N199" i="4"/>
  <c r="G199" i="4" a="1"/>
  <c r="L199" i="4" s="1"/>
  <c r="N200" i="4"/>
  <c r="G200" i="4" a="1"/>
  <c r="L200" i="4" s="1"/>
  <c r="N201" i="4"/>
  <c r="G201" i="4" a="1"/>
  <c r="L201" i="4" s="1"/>
  <c r="N202" i="4"/>
  <c r="G202" i="4" a="1"/>
  <c r="L202" i="4" s="1"/>
  <c r="N203" i="4"/>
  <c r="G203" i="4" a="1"/>
  <c r="L203" i="4" s="1"/>
  <c r="N204" i="4"/>
  <c r="G204" i="4" a="1"/>
  <c r="L204" i="4" s="1"/>
  <c r="N205" i="4"/>
  <c r="G205" i="4" a="1"/>
  <c r="L205" i="4" s="1"/>
  <c r="N206" i="4"/>
  <c r="G206" i="4" a="1"/>
  <c r="L206" i="4" s="1"/>
  <c r="N207" i="4"/>
  <c r="G207" i="4" a="1"/>
  <c r="L207" i="4" s="1"/>
  <c r="N208" i="4"/>
  <c r="G208" i="4" a="1"/>
  <c r="L208" i="4" s="1"/>
  <c r="N209" i="4"/>
  <c r="G209" i="4" a="1"/>
  <c r="L209" i="4" s="1"/>
  <c r="N210" i="4"/>
  <c r="G210" i="4" a="1"/>
  <c r="L210" i="4" s="1"/>
  <c r="N211" i="4"/>
  <c r="G211" i="4" a="1"/>
  <c r="L211" i="4" s="1"/>
  <c r="N212" i="4"/>
  <c r="G212" i="4" a="1"/>
  <c r="L212" i="4" s="1"/>
  <c r="N213" i="4"/>
  <c r="G213" i="4" a="1"/>
  <c r="L213" i="4" s="1"/>
  <c r="N214" i="4"/>
  <c r="G214" i="4" a="1"/>
  <c r="L214" i="4" s="1"/>
  <c r="N215" i="4"/>
  <c r="G215" i="4" a="1"/>
  <c r="L215" i="4" s="1"/>
  <c r="N216" i="4"/>
  <c r="G216" i="4" a="1"/>
  <c r="L216" i="4" s="1"/>
  <c r="N217" i="4"/>
  <c r="G217" i="4" a="1"/>
  <c r="L217" i="4" s="1"/>
  <c r="N218" i="4"/>
  <c r="G218" i="4" a="1"/>
  <c r="L218" i="4" s="1"/>
  <c r="N219" i="4"/>
  <c r="G219" i="4" a="1"/>
  <c r="L219" i="4" s="1"/>
  <c r="N220" i="4"/>
  <c r="G220" i="4" a="1"/>
  <c r="L220" i="4" s="1"/>
  <c r="N221" i="4"/>
  <c r="G221" i="4" a="1"/>
  <c r="L221" i="4" s="1"/>
  <c r="N222" i="4"/>
  <c r="G222" i="4" a="1"/>
  <c r="L222" i="4" s="1"/>
  <c r="N223" i="4"/>
  <c r="G223" i="4" a="1"/>
  <c r="L223" i="4" s="1"/>
  <c r="N224" i="4"/>
  <c r="G224" i="4" a="1"/>
  <c r="L224" i="4" s="1"/>
  <c r="N225" i="4"/>
  <c r="G225" i="4" a="1"/>
  <c r="L225" i="4" s="1"/>
  <c r="N226" i="4"/>
  <c r="G226" i="4" a="1"/>
  <c r="L226" i="4" s="1"/>
  <c r="N227" i="4"/>
  <c r="G227" i="4" a="1"/>
  <c r="L227" i="4" s="1"/>
  <c r="N228" i="4"/>
  <c r="G228" i="4" a="1"/>
  <c r="L228" i="4" s="1"/>
  <c r="N229" i="4"/>
  <c r="G229" i="4" a="1"/>
  <c r="L229" i="4" s="1"/>
  <c r="N230" i="4"/>
  <c r="G230" i="4" a="1"/>
  <c r="L230" i="4" s="1"/>
  <c r="N231" i="4"/>
  <c r="G231" i="4" a="1"/>
  <c r="L231" i="4" s="1"/>
  <c r="N232" i="4"/>
  <c r="G232" i="4" a="1"/>
  <c r="L232" i="4" s="1"/>
  <c r="N233" i="4"/>
  <c r="G233" i="4" a="1"/>
  <c r="L233" i="4" s="1"/>
  <c r="N234" i="4"/>
  <c r="G234" i="4" a="1"/>
  <c r="L234" i="4" s="1"/>
  <c r="N235" i="4"/>
  <c r="G235" i="4" a="1"/>
  <c r="L235" i="4" s="1"/>
  <c r="N236" i="4"/>
  <c r="G236" i="4" a="1"/>
  <c r="L236" i="4" s="1"/>
  <c r="N237" i="4"/>
  <c r="G237" i="4" a="1"/>
  <c r="L237" i="4" s="1"/>
  <c r="N238" i="4"/>
  <c r="G238" i="4" a="1"/>
  <c r="L238" i="4" s="1"/>
  <c r="N239" i="4"/>
  <c r="G239" i="4" a="1"/>
  <c r="L239" i="4" s="1"/>
  <c r="N240" i="4"/>
  <c r="G240" i="4" a="1"/>
  <c r="L240" i="4" s="1"/>
  <c r="N241" i="4"/>
  <c r="G241" i="4" a="1"/>
  <c r="L241" i="4" s="1"/>
  <c r="N242" i="4"/>
  <c r="G242" i="4" a="1"/>
  <c r="L242" i="4" s="1"/>
  <c r="N243" i="4"/>
  <c r="G243" i="4" a="1"/>
  <c r="L243" i="4" s="1"/>
  <c r="N244" i="4"/>
  <c r="G244" i="4" a="1"/>
  <c r="L244" i="4" s="1"/>
  <c r="N245" i="4"/>
  <c r="G245" i="4" a="1"/>
  <c r="L245" i="4" s="1"/>
  <c r="N246" i="4"/>
  <c r="G246" i="4" a="1"/>
  <c r="L246" i="4" s="1"/>
  <c r="N247" i="4"/>
  <c r="G247" i="4" a="1"/>
  <c r="L247" i="4" s="1"/>
  <c r="N248" i="4"/>
  <c r="G248" i="4" a="1"/>
  <c r="L248" i="4" s="1"/>
  <c r="N249" i="4"/>
  <c r="G249" i="4" a="1"/>
  <c r="L249" i="4" s="1"/>
  <c r="N250" i="4"/>
  <c r="G250" i="4" a="1"/>
  <c r="L250" i="4" s="1"/>
  <c r="N440" i="4"/>
  <c r="G440" i="4" a="1"/>
  <c r="L440" i="4" s="1"/>
  <c r="N441" i="4"/>
  <c r="G441" i="4" a="1"/>
  <c r="L441" i="4" s="1"/>
  <c r="N442" i="4"/>
  <c r="G442" i="4" a="1"/>
  <c r="L442" i="4" s="1"/>
  <c r="N443" i="4"/>
  <c r="G443" i="4" a="1"/>
  <c r="L443" i="4" s="1"/>
  <c r="N444" i="4"/>
  <c r="G444" i="4" a="1"/>
  <c r="L444" i="4" s="1"/>
  <c r="N445" i="4"/>
  <c r="G445" i="4" a="1"/>
  <c r="L445" i="4" s="1"/>
  <c r="N446" i="4"/>
  <c r="G446" i="4" a="1"/>
  <c r="L446" i="4" s="1"/>
  <c r="N447" i="4"/>
  <c r="G447" i="4" a="1"/>
  <c r="L447" i="4" s="1"/>
  <c r="N448" i="4"/>
  <c r="G448" i="4" a="1"/>
  <c r="L448" i="4" s="1"/>
  <c r="N449" i="4"/>
  <c r="G449" i="4" a="1"/>
  <c r="L449" i="4" s="1"/>
  <c r="N450" i="4"/>
  <c r="G450" i="4" a="1"/>
  <c r="L450" i="4" s="1"/>
  <c r="N451" i="4"/>
  <c r="G451" i="4" a="1"/>
  <c r="L451" i="4" s="1"/>
  <c r="N452" i="4"/>
  <c r="G452" i="4" a="1"/>
  <c r="L452" i="4" s="1"/>
  <c r="N453" i="4"/>
  <c r="G453" i="4" a="1"/>
  <c r="L453" i="4" s="1"/>
  <c r="N454" i="4"/>
  <c r="G454" i="4" a="1"/>
  <c r="L454" i="4" s="1"/>
  <c r="N455" i="4"/>
  <c r="G455" i="4" a="1"/>
  <c r="L455" i="4" s="1"/>
  <c r="N456" i="4"/>
  <c r="G456" i="4" a="1"/>
  <c r="L456" i="4" s="1"/>
  <c r="N457" i="4"/>
  <c r="G457" i="4" a="1"/>
  <c r="L457" i="4" s="1"/>
  <c r="N458" i="4"/>
  <c r="G458" i="4" a="1"/>
  <c r="L458" i="4" s="1"/>
  <c r="N459" i="4"/>
  <c r="G459" i="4" a="1"/>
  <c r="L459" i="4" s="1"/>
  <c r="N460" i="4"/>
  <c r="G460" i="4" a="1"/>
  <c r="L460" i="4" s="1"/>
  <c r="N461" i="4"/>
  <c r="G461" i="4" a="1"/>
  <c r="L461" i="4" s="1"/>
  <c r="N462" i="4"/>
  <c r="G462" i="4" a="1"/>
  <c r="L462" i="4" s="1"/>
  <c r="N463" i="4"/>
  <c r="G463" i="4" a="1"/>
  <c r="L463" i="4" s="1"/>
  <c r="N464" i="4"/>
  <c r="G464" i="4" a="1"/>
  <c r="L464" i="4" s="1"/>
  <c r="N465" i="4"/>
  <c r="G465" i="4" a="1"/>
  <c r="L465" i="4" s="1"/>
  <c r="N466" i="4"/>
  <c r="G466" i="4" a="1"/>
  <c r="L466" i="4" s="1"/>
  <c r="N467" i="4"/>
  <c r="G467" i="4" a="1"/>
  <c r="L467" i="4" s="1"/>
  <c r="N468" i="4"/>
  <c r="G468" i="4" a="1"/>
  <c r="L468" i="4" s="1"/>
  <c r="N469" i="4"/>
  <c r="G469" i="4" a="1"/>
  <c r="L469" i="4" s="1"/>
  <c r="N470" i="4"/>
  <c r="G470" i="4" a="1"/>
  <c r="L470" i="4" s="1"/>
  <c r="N471" i="4"/>
  <c r="G471" i="4" a="1"/>
  <c r="L471" i="4" s="1"/>
  <c r="N472" i="4"/>
  <c r="G472" i="4" a="1"/>
  <c r="L472" i="4" s="1"/>
  <c r="N473" i="4"/>
  <c r="G473" i="4" a="1"/>
  <c r="L473" i="4" s="1"/>
  <c r="N474" i="4"/>
  <c r="G474" i="4" a="1"/>
  <c r="L474" i="4" s="1"/>
  <c r="N475" i="4"/>
  <c r="G475" i="4" a="1"/>
  <c r="L475" i="4" s="1"/>
  <c r="N476" i="4"/>
  <c r="G476" i="4" a="1"/>
  <c r="L476" i="4" s="1"/>
  <c r="N477" i="4"/>
  <c r="G477" i="4" a="1"/>
  <c r="L477" i="4" s="1"/>
  <c r="N478" i="4"/>
  <c r="G478" i="4" a="1"/>
  <c r="L478" i="4" s="1"/>
  <c r="N479" i="4"/>
  <c r="G479" i="4" a="1"/>
  <c r="L479" i="4" s="1"/>
  <c r="N480" i="4"/>
  <c r="G480" i="4" a="1"/>
  <c r="L480" i="4" s="1"/>
  <c r="N481" i="4"/>
  <c r="G481" i="4" a="1"/>
  <c r="L481" i="4" s="1"/>
  <c r="N482" i="4"/>
  <c r="G482" i="4" a="1"/>
  <c r="L482" i="4" s="1"/>
  <c r="N483" i="4"/>
  <c r="G483" i="4" a="1"/>
  <c r="L483" i="4" s="1"/>
  <c r="N484" i="4"/>
  <c r="G484" i="4" a="1"/>
  <c r="L484" i="4" s="1"/>
  <c r="N485" i="4"/>
  <c r="G485" i="4" a="1"/>
  <c r="L485" i="4" s="1"/>
  <c r="N486" i="4"/>
  <c r="G486" i="4" a="1"/>
  <c r="L486" i="4" s="1"/>
  <c r="N487" i="4"/>
  <c r="G487" i="4" a="1"/>
  <c r="L487" i="4" s="1"/>
  <c r="N488" i="4"/>
  <c r="G488" i="4" a="1"/>
  <c r="L488" i="4" s="1"/>
  <c r="N489" i="4"/>
  <c r="G489" i="4" a="1"/>
  <c r="L489" i="4" s="1"/>
  <c r="N490" i="4"/>
  <c r="G490" i="4" a="1"/>
  <c r="L490" i="4" s="1"/>
  <c r="N491" i="4"/>
  <c r="G491" i="4" a="1"/>
  <c r="L491" i="4" s="1"/>
  <c r="N492" i="4"/>
  <c r="G492" i="4" a="1"/>
  <c r="L492" i="4" s="1"/>
  <c r="N493" i="4"/>
  <c r="G493" i="4" a="1"/>
  <c r="L493" i="4" s="1"/>
  <c r="N494" i="4"/>
  <c r="G494" i="4" a="1"/>
  <c r="L494" i="4" s="1"/>
  <c r="N495" i="4"/>
  <c r="G495" i="4" a="1"/>
  <c r="L495" i="4" s="1"/>
  <c r="N496" i="4"/>
  <c r="G496" i="4" a="1"/>
  <c r="L496" i="4" s="1"/>
  <c r="N497" i="4"/>
  <c r="G497" i="4" a="1"/>
  <c r="L497" i="4" s="1"/>
  <c r="N498" i="4"/>
  <c r="G498" i="4" a="1"/>
  <c r="L498" i="4" s="1"/>
  <c r="N499" i="4"/>
  <c r="G499" i="4" a="1"/>
  <c r="L499" i="4" s="1"/>
  <c r="N500" i="4"/>
  <c r="G500" i="4" a="1"/>
  <c r="L500" i="4" s="1"/>
  <c r="N501" i="4"/>
  <c r="G501" i="4" a="1"/>
  <c r="L501" i="4" s="1"/>
  <c r="N502" i="4"/>
  <c r="G502" i="4" a="1"/>
  <c r="L502" i="4" s="1"/>
  <c r="N503" i="4"/>
  <c r="G503" i="4" a="1"/>
  <c r="L503" i="4" s="1"/>
  <c r="N504" i="4"/>
  <c r="G504" i="4" a="1"/>
  <c r="L504" i="4" s="1"/>
  <c r="N505" i="4"/>
  <c r="G505" i="4" a="1"/>
  <c r="L505" i="4" s="1"/>
  <c r="N506" i="4"/>
  <c r="G506" i="4" a="1"/>
  <c r="L506" i="4" s="1"/>
  <c r="N507" i="4"/>
  <c r="G507" i="4" a="1"/>
  <c r="L507" i="4" s="1"/>
  <c r="N508" i="4"/>
  <c r="G508" i="4" a="1"/>
  <c r="L508" i="4" s="1"/>
  <c r="N509" i="4"/>
  <c r="G509" i="4" a="1"/>
  <c r="L509" i="4" s="1"/>
  <c r="N510" i="4"/>
  <c r="G510" i="4" a="1"/>
  <c r="L510" i="4" s="1"/>
  <c r="N511" i="4"/>
  <c r="G511" i="4" a="1"/>
  <c r="L511" i="4" s="1"/>
  <c r="N512" i="4"/>
  <c r="G512" i="4" a="1"/>
  <c r="L512" i="4" s="1"/>
  <c r="N513" i="4"/>
  <c r="G513" i="4" a="1"/>
  <c r="L513" i="4" s="1"/>
  <c r="N514" i="4"/>
  <c r="G514" i="4" a="1"/>
  <c r="L514" i="4" s="1"/>
  <c r="N515" i="4"/>
  <c r="G515" i="4" a="1"/>
  <c r="L515" i="4" s="1"/>
  <c r="N516" i="4"/>
  <c r="G516" i="4" a="1"/>
  <c r="L516" i="4" s="1"/>
  <c r="N517" i="4"/>
  <c r="G517" i="4" a="1"/>
  <c r="L517" i="4" s="1"/>
  <c r="N518" i="4"/>
  <c r="G518" i="4" a="1"/>
  <c r="L518" i="4" s="1"/>
  <c r="V137" i="3"/>
  <c r="W137" i="3"/>
  <c r="V138" i="3"/>
  <c r="W138" i="3"/>
  <c r="V139" i="3"/>
  <c r="W139" i="3"/>
  <c r="V140" i="3"/>
  <c r="W140" i="3"/>
  <c r="V141" i="3"/>
  <c r="W141" i="3"/>
  <c r="V142" i="3"/>
  <c r="W142" i="3"/>
  <c r="V143" i="3"/>
  <c r="W143" i="3"/>
  <c r="W144" i="3"/>
  <c r="V144" i="3"/>
  <c r="V145" i="3"/>
  <c r="W145" i="3"/>
  <c r="V440" i="3"/>
  <c r="W440" i="3"/>
  <c r="W441" i="3"/>
  <c r="V441" i="3"/>
  <c r="N11" i="4"/>
  <c r="G11" i="4" a="1"/>
  <c r="L11" i="4" s="1"/>
  <c r="W11" i="3"/>
  <c r="R11" i="3"/>
  <c r="Q11" i="4" a="1"/>
  <c r="P11" i="4"/>
  <c r="K11" i="4"/>
  <c r="E11" i="4"/>
  <c r="X11" i="3"/>
  <c r="F11" i="4" s="1"/>
  <c r="J11" i="4" s="1"/>
  <c r="Y11" i="3"/>
  <c r="B4" i="7"/>
  <c r="B9" i="7"/>
  <c r="N12" i="4"/>
  <c r="G12" i="4" a="1"/>
  <c r="L12" i="4" s="1"/>
  <c r="W12" i="3"/>
  <c r="R12" i="3"/>
  <c r="P12" i="4"/>
  <c r="K12" i="4"/>
  <c r="Q12" i="4" a="1"/>
  <c r="X12" i="3"/>
  <c r="F12" i="4" s="1"/>
  <c r="J12" i="4" s="1"/>
  <c r="E12" i="4"/>
  <c r="N13" i="4"/>
  <c r="G13" i="4" a="1"/>
  <c r="L13" i="4" s="1"/>
  <c r="W13" i="3"/>
  <c r="R13" i="3"/>
  <c r="Q13" i="4" a="1"/>
  <c r="P13" i="4"/>
  <c r="K13" i="4"/>
  <c r="E13" i="4"/>
  <c r="X13" i="3"/>
  <c r="F13" i="4" s="1"/>
  <c r="J13" i="4" s="1"/>
  <c r="N14" i="4"/>
  <c r="G14" i="4" a="1"/>
  <c r="L14" i="4" s="1"/>
  <c r="R14" i="3"/>
  <c r="W14" i="3"/>
  <c r="P14" i="4"/>
  <c r="K14" i="4"/>
  <c r="Q14" i="4" a="1"/>
  <c r="E14" i="4"/>
  <c r="X14" i="3"/>
  <c r="F14" i="4" s="1"/>
  <c r="J14" i="4" s="1"/>
  <c r="N15" i="4"/>
  <c r="G15" i="4" a="1"/>
  <c r="L15" i="4" s="1"/>
  <c r="R15" i="3"/>
  <c r="W15" i="3"/>
  <c r="Q15" i="4" a="1"/>
  <c r="P15" i="4"/>
  <c r="K15" i="4"/>
  <c r="E15" i="4"/>
  <c r="X15" i="3"/>
  <c r="F15" i="4" s="1"/>
  <c r="J15" i="4" s="1"/>
  <c r="N16" i="4"/>
  <c r="G16" i="4" a="1"/>
  <c r="L16" i="4" s="1"/>
  <c r="R16" i="3"/>
  <c r="W16" i="3"/>
  <c r="P16" i="4"/>
  <c r="K16" i="4"/>
  <c r="Q16" i="4" a="1"/>
  <c r="X16" i="3"/>
  <c r="F16" i="4" s="1"/>
  <c r="J16" i="4" s="1"/>
  <c r="E16" i="4"/>
  <c r="N17" i="4"/>
  <c r="G17" i="4" a="1"/>
  <c r="L17" i="4" s="1"/>
  <c r="R17" i="3"/>
  <c r="W17" i="3"/>
  <c r="P17" i="4"/>
  <c r="K17" i="4"/>
  <c r="Q17" i="4" a="1"/>
  <c r="E17" i="4"/>
  <c r="X17" i="3"/>
  <c r="F17" i="4" s="1"/>
  <c r="J17" i="4" s="1"/>
  <c r="N18" i="4"/>
  <c r="G18" i="4" a="1"/>
  <c r="L18" i="4" s="1"/>
  <c r="R18" i="3"/>
  <c r="W18" i="3"/>
  <c r="Q18" i="4" a="1"/>
  <c r="P18" i="4"/>
  <c r="K18" i="4"/>
  <c r="X18" i="3"/>
  <c r="F18" i="4" s="1"/>
  <c r="J18" i="4" s="1"/>
  <c r="E18" i="4"/>
  <c r="N19" i="4"/>
  <c r="G19" i="4" a="1"/>
  <c r="L19" i="4" s="1"/>
  <c r="W19" i="3"/>
  <c r="R19" i="3"/>
  <c r="P19" i="4"/>
  <c r="K19" i="4"/>
  <c r="Q19" i="4" a="1"/>
  <c r="E19" i="4"/>
  <c r="X19" i="3"/>
  <c r="F19" i="4" s="1"/>
  <c r="J19" i="4" s="1"/>
  <c r="N20" i="4"/>
  <c r="G20" i="4" a="1"/>
  <c r="L20" i="4" s="1"/>
  <c r="R20" i="3"/>
  <c r="W20" i="3"/>
  <c r="Q20" i="4" a="1"/>
  <c r="P20" i="4"/>
  <c r="K20" i="4"/>
  <c r="E20" i="4"/>
  <c r="X20" i="3"/>
  <c r="F20" i="4" s="1"/>
  <c r="J20" i="4" s="1"/>
  <c r="N21" i="4"/>
  <c r="G21" i="4" a="1"/>
  <c r="L21" i="4" s="1"/>
  <c r="W21" i="3"/>
  <c r="R21" i="3"/>
  <c r="P21" i="4"/>
  <c r="K21" i="4"/>
  <c r="Q21" i="4" a="1"/>
  <c r="X21" i="3"/>
  <c r="F21" i="4" s="1"/>
  <c r="J21" i="4" s="1"/>
  <c r="E21" i="4"/>
  <c r="N22" i="4"/>
  <c r="G22" i="4" a="1"/>
  <c r="L22" i="4" s="1"/>
  <c r="W22" i="3"/>
  <c r="R22" i="3"/>
  <c r="Q22" i="4" a="1"/>
  <c r="P22" i="4"/>
  <c r="K22" i="4"/>
  <c r="E22" i="4"/>
  <c r="X22" i="3"/>
  <c r="F22" i="4" s="1"/>
  <c r="J22" i="4" s="1"/>
  <c r="N23" i="4"/>
  <c r="G23" i="4" a="1"/>
  <c r="L23" i="4" s="1"/>
  <c r="W23" i="3"/>
  <c r="R23" i="3"/>
  <c r="P23" i="4"/>
  <c r="K23" i="4"/>
  <c r="Q23" i="4" a="1"/>
  <c r="X23" i="3"/>
  <c r="F23" i="4" s="1"/>
  <c r="J23" i="4" s="1"/>
  <c r="E23" i="4"/>
  <c r="N24" i="4"/>
  <c r="G24" i="4" a="1"/>
  <c r="L24" i="4" s="1"/>
  <c r="W24" i="3"/>
  <c r="R24" i="3"/>
  <c r="Q24" i="4" a="1"/>
  <c r="P24" i="4"/>
  <c r="K24" i="4"/>
  <c r="X24" i="3"/>
  <c r="F24" i="4" s="1"/>
  <c r="J24" i="4" s="1"/>
  <c r="E24" i="4"/>
  <c r="N25" i="4"/>
  <c r="G25" i="4" a="1"/>
  <c r="L25" i="4" s="1"/>
  <c r="R25" i="3"/>
  <c r="W25" i="3"/>
  <c r="Q25" i="4" a="1"/>
  <c r="P25" i="4"/>
  <c r="K25" i="4"/>
  <c r="X25" i="3"/>
  <c r="F25" i="4" s="1"/>
  <c r="J25" i="4" s="1"/>
  <c r="E25" i="4"/>
  <c r="N26" i="4"/>
  <c r="G26" i="4" a="1"/>
  <c r="L26" i="4" s="1"/>
  <c r="R26" i="3"/>
  <c r="W26" i="3"/>
  <c r="Q26" i="4" a="1"/>
  <c r="P26" i="4"/>
  <c r="K26" i="4"/>
  <c r="E26" i="4"/>
  <c r="X26" i="3"/>
  <c r="F26" i="4" s="1"/>
  <c r="J26" i="4" s="1"/>
  <c r="N27" i="4"/>
  <c r="G27" i="4" a="1"/>
  <c r="L27" i="4" s="1"/>
  <c r="R27" i="3"/>
  <c r="W27" i="3"/>
  <c r="Q27" i="4" a="1"/>
  <c r="P27" i="4"/>
  <c r="K27" i="4"/>
  <c r="X27" i="3"/>
  <c r="F27" i="4" s="1"/>
  <c r="J27" i="4" s="1"/>
  <c r="E27" i="4"/>
  <c r="N28" i="4"/>
  <c r="G28" i="4" a="1"/>
  <c r="L28" i="4" s="1"/>
  <c r="R28" i="3"/>
  <c r="W28" i="3"/>
  <c r="Q28" i="4" a="1"/>
  <c r="P28" i="4"/>
  <c r="K28" i="4"/>
  <c r="X28" i="3"/>
  <c r="F28" i="4" s="1"/>
  <c r="J28" i="4" s="1"/>
  <c r="E28" i="4"/>
  <c r="N29" i="4"/>
  <c r="G29" i="4" a="1"/>
  <c r="L29" i="4" s="1"/>
  <c r="W29" i="3"/>
  <c r="R29" i="3"/>
  <c r="Q29" i="4" a="1"/>
  <c r="P29" i="4"/>
  <c r="K29" i="4"/>
  <c r="X29" i="3"/>
  <c r="F29" i="4" s="1"/>
  <c r="J29" i="4" s="1"/>
  <c r="E29" i="4"/>
  <c r="N30" i="4"/>
  <c r="G30" i="4" a="1"/>
  <c r="L30" i="4" s="1"/>
  <c r="W30" i="3"/>
  <c r="R30" i="3"/>
  <c r="Q30" i="4" a="1"/>
  <c r="P30" i="4"/>
  <c r="K30" i="4"/>
  <c r="E30" i="4"/>
  <c r="X30" i="3"/>
  <c r="F30" i="4" s="1"/>
  <c r="J30" i="4" s="1"/>
  <c r="N31" i="4"/>
  <c r="G31" i="4" a="1"/>
  <c r="L31" i="4" s="1"/>
  <c r="W31" i="3"/>
  <c r="R31" i="3"/>
  <c r="Q31" i="4" a="1"/>
  <c r="P31" i="4"/>
  <c r="K31" i="4"/>
  <c r="E31" i="4"/>
  <c r="X31" i="3"/>
  <c r="F31" i="4" s="1"/>
  <c r="J31" i="4" s="1"/>
  <c r="N32" i="4"/>
  <c r="G32" i="4" a="1"/>
  <c r="L32" i="4" s="1"/>
  <c r="R32" i="3"/>
  <c r="W32" i="3"/>
  <c r="Q32" i="4" a="1"/>
  <c r="P32" i="4"/>
  <c r="K32" i="4"/>
  <c r="X32" i="3"/>
  <c r="F32" i="4" s="1"/>
  <c r="J32" i="4" s="1"/>
  <c r="E32" i="4"/>
  <c r="D32" i="4"/>
  <c r="Y32" i="3"/>
  <c r="N33" i="4"/>
  <c r="G33" i="4" a="1"/>
  <c r="L33" i="4" s="1"/>
  <c r="R33" i="3"/>
  <c r="W33" i="3"/>
  <c r="Q33" i="4" a="1"/>
  <c r="P33" i="4"/>
  <c r="K33" i="4"/>
  <c r="X33" i="3"/>
  <c r="F33" i="4" s="1"/>
  <c r="J33" i="4" s="1"/>
  <c r="E33" i="4"/>
  <c r="Y33" i="3"/>
  <c r="D33" i="4"/>
  <c r="N34" i="4"/>
  <c r="G34" i="4" a="1"/>
  <c r="L34" i="4" s="1"/>
  <c r="R34" i="3"/>
  <c r="W34" i="3"/>
  <c r="Q34" i="4" a="1"/>
  <c r="P34" i="4"/>
  <c r="K34" i="4"/>
  <c r="E34" i="4"/>
  <c r="X34" i="3"/>
  <c r="F34" i="4" s="1"/>
  <c r="J34" i="4" s="1"/>
  <c r="D34" i="4"/>
  <c r="Y34" i="3"/>
  <c r="N35" i="4"/>
  <c r="G35" i="4" a="1"/>
  <c r="L35" i="4" s="1"/>
  <c r="W35" i="3"/>
  <c r="R35" i="3"/>
  <c r="P35" i="4"/>
  <c r="K35" i="4"/>
  <c r="Q35" i="4" a="1"/>
  <c r="X35" i="3"/>
  <c r="F35" i="4" s="1"/>
  <c r="J35" i="4" s="1"/>
  <c r="E35" i="4"/>
  <c r="D35" i="4"/>
  <c r="Y35" i="3"/>
  <c r="N36" i="4"/>
  <c r="G36" i="4" a="1"/>
  <c r="L36" i="4" s="1"/>
  <c r="W36" i="3"/>
  <c r="R36" i="3"/>
  <c r="Q36" i="4" a="1"/>
  <c r="P36" i="4"/>
  <c r="K36" i="4"/>
  <c r="E36" i="4"/>
  <c r="X36" i="3"/>
  <c r="F36" i="4" s="1"/>
  <c r="J36" i="4" s="1"/>
  <c r="Y36" i="3"/>
  <c r="D36" i="4"/>
  <c r="N37" i="4"/>
  <c r="G37" i="4" a="1"/>
  <c r="L37" i="4" s="1"/>
  <c r="R37" i="3"/>
  <c r="W37" i="3"/>
  <c r="Q37" i="4" a="1"/>
  <c r="P37" i="4"/>
  <c r="K37" i="4"/>
  <c r="X37" i="3"/>
  <c r="F37" i="4" s="1"/>
  <c r="J37" i="4" s="1"/>
  <c r="E37" i="4"/>
  <c r="D37" i="4"/>
  <c r="Y37" i="3"/>
  <c r="N38" i="4"/>
  <c r="G38" i="4" a="1"/>
  <c r="L38" i="4" s="1"/>
  <c r="W38" i="3"/>
  <c r="R38" i="3"/>
  <c r="Q38" i="4" a="1"/>
  <c r="P38" i="4"/>
  <c r="K38" i="4"/>
  <c r="E38" i="4"/>
  <c r="X38" i="3"/>
  <c r="F38" i="4" s="1"/>
  <c r="J38" i="4" s="1"/>
  <c r="D38" i="4"/>
  <c r="Y38" i="3"/>
  <c r="N39" i="4"/>
  <c r="G39" i="4" a="1"/>
  <c r="L39" i="4" s="1"/>
  <c r="R39" i="3"/>
  <c r="W39" i="3"/>
  <c r="Q39" i="4" a="1"/>
  <c r="P39" i="4"/>
  <c r="K39" i="4"/>
  <c r="E39" i="4"/>
  <c r="X39" i="3"/>
  <c r="F39" i="4" s="1"/>
  <c r="J39" i="4" s="1"/>
  <c r="D39" i="4"/>
  <c r="Y39" i="3"/>
  <c r="N40" i="4"/>
  <c r="G40" i="4" a="1"/>
  <c r="L40" i="4" s="1"/>
  <c r="W40" i="3"/>
  <c r="R40" i="3"/>
  <c r="Q40" i="4" a="1"/>
  <c r="P40" i="4"/>
  <c r="K40" i="4"/>
  <c r="E40" i="4"/>
  <c r="X40" i="3"/>
  <c r="F40" i="4" s="1"/>
  <c r="J40" i="4" s="1"/>
  <c r="D40" i="4"/>
  <c r="Y40" i="3"/>
  <c r="N41" i="4"/>
  <c r="G41" i="4" a="1"/>
  <c r="L41" i="4" s="1"/>
  <c r="R41" i="3"/>
  <c r="W41" i="3"/>
  <c r="Q41" i="4" a="1"/>
  <c r="P41" i="4"/>
  <c r="K41" i="4"/>
  <c r="X41" i="3"/>
  <c r="F41" i="4" s="1"/>
  <c r="J41" i="4" s="1"/>
  <c r="E41" i="4"/>
  <c r="D41" i="4"/>
  <c r="Y41" i="3"/>
  <c r="N42" i="4"/>
  <c r="G42" i="4" a="1"/>
  <c r="L42" i="4" s="1"/>
  <c r="R42" i="3"/>
  <c r="W42" i="3"/>
  <c r="Q42" i="4" a="1"/>
  <c r="P42" i="4"/>
  <c r="K42" i="4"/>
  <c r="E42" i="4"/>
  <c r="X42" i="3"/>
  <c r="F42" i="4" s="1"/>
  <c r="J42" i="4" s="1"/>
  <c r="Y42" i="3"/>
  <c r="D42" i="4"/>
  <c r="N43" i="4"/>
  <c r="G43" i="4" a="1"/>
  <c r="L43" i="4" s="1"/>
  <c r="R43" i="3"/>
  <c r="W43" i="3"/>
  <c r="Q43" i="4" a="1"/>
  <c r="P43" i="4"/>
  <c r="K43" i="4"/>
  <c r="E43" i="4"/>
  <c r="X43" i="3"/>
  <c r="F43" i="4" s="1"/>
  <c r="J43" i="4" s="1"/>
  <c r="D43" i="4"/>
  <c r="Y43" i="3"/>
  <c r="N44" i="4"/>
  <c r="G44" i="4" a="1"/>
  <c r="L44" i="4" s="1"/>
  <c r="R44" i="3"/>
  <c r="W44" i="3"/>
  <c r="Q44" i="4" a="1"/>
  <c r="P44" i="4"/>
  <c r="K44" i="4"/>
  <c r="E44" i="4"/>
  <c r="X44" i="3"/>
  <c r="F44" i="4" s="1"/>
  <c r="J44" i="4" s="1"/>
  <c r="Y44" i="3"/>
  <c r="D44" i="4"/>
  <c r="N45" i="4"/>
  <c r="G45" i="4" a="1"/>
  <c r="L45" i="4" s="1"/>
  <c r="R45" i="3"/>
  <c r="W45" i="3"/>
  <c r="Q45" i="4" a="1"/>
  <c r="P45" i="4"/>
  <c r="K45" i="4"/>
  <c r="E45" i="4"/>
  <c r="X45" i="3"/>
  <c r="F45" i="4" s="1"/>
  <c r="J45" i="4" s="1"/>
  <c r="D45" i="4"/>
  <c r="Y45" i="3"/>
  <c r="N46" i="4"/>
  <c r="G46" i="4" a="1"/>
  <c r="L46" i="4" s="1"/>
  <c r="W46" i="3"/>
  <c r="R46" i="3"/>
  <c r="Q46" i="4" a="1"/>
  <c r="P46" i="4"/>
  <c r="K46" i="4"/>
  <c r="X46" i="3"/>
  <c r="F46" i="4" s="1"/>
  <c r="J46" i="4" s="1"/>
  <c r="E46" i="4"/>
  <c r="D46" i="4"/>
  <c r="Y46" i="3"/>
  <c r="N47" i="4"/>
  <c r="G47" i="4" a="1"/>
  <c r="L47" i="4" s="1"/>
  <c r="R47" i="3"/>
  <c r="W47" i="3"/>
  <c r="Q47" i="4" a="1"/>
  <c r="P47" i="4"/>
  <c r="K47" i="4"/>
  <c r="E47" i="4"/>
  <c r="X47" i="3"/>
  <c r="F47" i="4" s="1"/>
  <c r="J47" i="4" s="1"/>
  <c r="D47" i="4"/>
  <c r="Y47" i="3"/>
  <c r="N48" i="4"/>
  <c r="G48" i="4" a="1"/>
  <c r="L48" i="4" s="1"/>
  <c r="R48" i="3"/>
  <c r="W48" i="3"/>
  <c r="Q48" i="4" a="1"/>
  <c r="P48" i="4"/>
  <c r="K48" i="4"/>
  <c r="E48" i="4"/>
  <c r="X48" i="3"/>
  <c r="F48" i="4" s="1"/>
  <c r="J48" i="4" s="1"/>
  <c r="D48" i="4"/>
  <c r="Y48" i="3"/>
  <c r="N49" i="4"/>
  <c r="G49" i="4" a="1"/>
  <c r="L49" i="4" s="1"/>
  <c r="R49" i="3"/>
  <c r="W49" i="3"/>
  <c r="Q49" i="4" a="1"/>
  <c r="P49" i="4"/>
  <c r="K49" i="4"/>
  <c r="E49" i="4"/>
  <c r="X49" i="3"/>
  <c r="F49" i="4" s="1"/>
  <c r="J49" i="4" s="1"/>
  <c r="Y49" i="3"/>
  <c r="D49" i="4"/>
  <c r="N50" i="4"/>
  <c r="G50" i="4" a="1"/>
  <c r="L50" i="4" s="1"/>
  <c r="R50" i="3"/>
  <c r="W50" i="3"/>
  <c r="Q50" i="4" a="1"/>
  <c r="P50" i="4"/>
  <c r="K50" i="4"/>
  <c r="E50" i="4"/>
  <c r="X50" i="3"/>
  <c r="F50" i="4" s="1"/>
  <c r="J50" i="4" s="1"/>
  <c r="Y50" i="3"/>
  <c r="D50" i="4"/>
  <c r="N51" i="4"/>
  <c r="G51" i="4" a="1"/>
  <c r="L51" i="4" s="1"/>
  <c r="W51" i="3"/>
  <c r="R51" i="3"/>
  <c r="Q51" i="4" a="1"/>
  <c r="P51" i="4"/>
  <c r="K51" i="4"/>
  <c r="E51" i="4"/>
  <c r="X51" i="3"/>
  <c r="F51" i="4" s="1"/>
  <c r="J51" i="4" s="1"/>
  <c r="D51" i="4"/>
  <c r="Y51" i="3"/>
  <c r="N52" i="4"/>
  <c r="G52" i="4" a="1"/>
  <c r="L52" i="4" s="1"/>
  <c r="W52" i="3"/>
  <c r="R52" i="3"/>
  <c r="Q52" i="4" a="1"/>
  <c r="P52" i="4"/>
  <c r="K52" i="4"/>
  <c r="E52" i="4"/>
  <c r="X52" i="3"/>
  <c r="F52" i="4" s="1"/>
  <c r="J52" i="4" s="1"/>
  <c r="D52" i="4"/>
  <c r="Y52" i="3"/>
  <c r="N53" i="4"/>
  <c r="G53" i="4" a="1"/>
  <c r="L53" i="4" s="1"/>
  <c r="W53" i="3"/>
  <c r="R53" i="3"/>
  <c r="Q53" i="4" a="1"/>
  <c r="P53" i="4"/>
  <c r="K53" i="4"/>
  <c r="E53" i="4"/>
  <c r="X53" i="3"/>
  <c r="F53" i="4" s="1"/>
  <c r="J53" i="4" s="1"/>
  <c r="D53" i="4"/>
  <c r="Y53" i="3"/>
  <c r="N54" i="4"/>
  <c r="G54" i="4" a="1"/>
  <c r="L54" i="4" s="1"/>
  <c r="W54" i="3"/>
  <c r="R54" i="3"/>
  <c r="Q54" i="4" a="1"/>
  <c r="P54" i="4"/>
  <c r="K54" i="4"/>
  <c r="E54" i="4"/>
  <c r="X54" i="3"/>
  <c r="F54" i="4" s="1"/>
  <c r="J54" i="4" s="1"/>
  <c r="Y54" i="3"/>
  <c r="D54" i="4"/>
  <c r="N55" i="4"/>
  <c r="G55" i="4" a="1"/>
  <c r="L55" i="4" s="1"/>
  <c r="R55" i="3"/>
  <c r="W55" i="3"/>
  <c r="Q55" i="4" a="1"/>
  <c r="P55" i="4"/>
  <c r="K55" i="4"/>
  <c r="X55" i="3"/>
  <c r="F55" i="4" s="1"/>
  <c r="J55" i="4" s="1"/>
  <c r="E55" i="4"/>
  <c r="Y55" i="3"/>
  <c r="D55" i="4"/>
  <c r="N56" i="4"/>
  <c r="G56" i="4" a="1"/>
  <c r="L56" i="4" s="1"/>
  <c r="R56" i="3"/>
  <c r="W56" i="3"/>
  <c r="Q56" i="4" a="1"/>
  <c r="P56" i="4"/>
  <c r="K56" i="4"/>
  <c r="X56" i="3"/>
  <c r="F56" i="4" s="1"/>
  <c r="J56" i="4" s="1"/>
  <c r="E56" i="4"/>
  <c r="Y56" i="3"/>
  <c r="D56" i="4"/>
  <c r="N57" i="4"/>
  <c r="G57" i="4" a="1"/>
  <c r="L57" i="4" s="1"/>
  <c r="R57" i="3"/>
  <c r="W57" i="3"/>
  <c r="Q57" i="4" a="1"/>
  <c r="P57" i="4"/>
  <c r="K57" i="4"/>
  <c r="X57" i="3"/>
  <c r="F57" i="4" s="1"/>
  <c r="J57" i="4" s="1"/>
  <c r="E57" i="4"/>
  <c r="D57" i="4"/>
  <c r="Y57" i="3"/>
  <c r="N58" i="4"/>
  <c r="G58" i="4" a="1"/>
  <c r="L58" i="4" s="1"/>
  <c r="R58" i="3"/>
  <c r="W58" i="3"/>
  <c r="Q58" i="4" a="1"/>
  <c r="P58" i="4"/>
  <c r="K58" i="4"/>
  <c r="X58" i="3"/>
  <c r="F58" i="4" s="1"/>
  <c r="J58" i="4" s="1"/>
  <c r="E58" i="4"/>
  <c r="Y58" i="3"/>
  <c r="D58" i="4"/>
  <c r="N59" i="4"/>
  <c r="G59" i="4" a="1"/>
  <c r="L59" i="4" s="1"/>
  <c r="R59" i="3"/>
  <c r="W59" i="3"/>
  <c r="Q59" i="4" a="1"/>
  <c r="P59" i="4"/>
  <c r="K59" i="4"/>
  <c r="E59" i="4"/>
  <c r="X59" i="3"/>
  <c r="F59" i="4" s="1"/>
  <c r="J59" i="4" s="1"/>
  <c r="D59" i="4"/>
  <c r="Y59" i="3"/>
  <c r="N60" i="4"/>
  <c r="G60" i="4" a="1"/>
  <c r="L60" i="4" s="1"/>
  <c r="R60" i="3"/>
  <c r="W60" i="3"/>
  <c r="Q60" i="4" a="1"/>
  <c r="P60" i="4"/>
  <c r="K60" i="4"/>
  <c r="E60" i="4"/>
  <c r="X60" i="3"/>
  <c r="F60" i="4" s="1"/>
  <c r="J60" i="4" s="1"/>
  <c r="D60" i="4"/>
  <c r="Y60" i="3"/>
  <c r="N61" i="4"/>
  <c r="G61" i="4" a="1"/>
  <c r="L61" i="4" s="1"/>
  <c r="R61" i="3"/>
  <c r="W61" i="3"/>
  <c r="Q61" i="4" a="1"/>
  <c r="P61" i="4"/>
  <c r="K61" i="4"/>
  <c r="E61" i="4"/>
  <c r="X61" i="3"/>
  <c r="F61" i="4" s="1"/>
  <c r="J61" i="4" s="1"/>
  <c r="D61" i="4"/>
  <c r="Y61" i="3"/>
  <c r="N62" i="4"/>
  <c r="G62" i="4" a="1"/>
  <c r="L62" i="4" s="1"/>
  <c r="R62" i="3"/>
  <c r="W62" i="3"/>
  <c r="Q62" i="4" a="1"/>
  <c r="P62" i="4"/>
  <c r="K62" i="4"/>
  <c r="E62" i="4"/>
  <c r="X62" i="3"/>
  <c r="F62" i="4" s="1"/>
  <c r="J62" i="4" s="1"/>
  <c r="Y62" i="3"/>
  <c r="D62" i="4"/>
  <c r="N63" i="4"/>
  <c r="G63" i="4" a="1"/>
  <c r="L63" i="4" s="1"/>
  <c r="W63" i="3"/>
  <c r="R63" i="3"/>
  <c r="Q63" i="4" a="1"/>
  <c r="P63" i="4"/>
  <c r="K63" i="4"/>
  <c r="E63" i="4"/>
  <c r="X63" i="3"/>
  <c r="F63" i="4" s="1"/>
  <c r="J63" i="4" s="1"/>
  <c r="Y63" i="3"/>
  <c r="D63" i="4"/>
  <c r="N64" i="4"/>
  <c r="G64" i="4" a="1"/>
  <c r="L64" i="4" s="1"/>
  <c r="R64" i="3"/>
  <c r="W64" i="3"/>
  <c r="Q64" i="4" a="1"/>
  <c r="P64" i="4"/>
  <c r="K64" i="4"/>
  <c r="X64" i="3"/>
  <c r="F64" i="4" s="1"/>
  <c r="J64" i="4" s="1"/>
  <c r="E64" i="4"/>
  <c r="D64" i="4"/>
  <c r="Y64" i="3"/>
  <c r="N65" i="4"/>
  <c r="G65" i="4" a="1"/>
  <c r="L65" i="4" s="1"/>
  <c r="R65" i="3"/>
  <c r="W65" i="3"/>
  <c r="Q65" i="4" a="1"/>
  <c r="P65" i="4"/>
  <c r="K65" i="4"/>
  <c r="E65" i="4"/>
  <c r="X65" i="3"/>
  <c r="F65" i="4" s="1"/>
  <c r="J65" i="4" s="1"/>
  <c r="Y65" i="3"/>
  <c r="D65" i="4"/>
  <c r="N66" i="4"/>
  <c r="G66" i="4" a="1"/>
  <c r="L66" i="4" s="1"/>
  <c r="W66" i="3"/>
  <c r="R66" i="3"/>
  <c r="Q66" i="4" a="1"/>
  <c r="P66" i="4"/>
  <c r="K66" i="4"/>
  <c r="X66" i="3"/>
  <c r="F66" i="4" s="1"/>
  <c r="J66" i="4" s="1"/>
  <c r="E66" i="4"/>
  <c r="D66" i="4"/>
  <c r="Y66" i="3"/>
  <c r="N67" i="4"/>
  <c r="G67" i="4" a="1"/>
  <c r="L67" i="4" s="1"/>
  <c r="W67" i="3"/>
  <c r="R67" i="3"/>
  <c r="Q67" i="4" a="1"/>
  <c r="P67" i="4"/>
  <c r="K67" i="4"/>
  <c r="X67" i="3"/>
  <c r="F67" i="4" s="1"/>
  <c r="J67" i="4" s="1"/>
  <c r="E67" i="4"/>
  <c r="D67" i="4"/>
  <c r="Y67" i="3"/>
  <c r="N68" i="4"/>
  <c r="G68" i="4" a="1"/>
  <c r="L68" i="4" s="1"/>
  <c r="W68" i="3"/>
  <c r="R68" i="3"/>
  <c r="Q68" i="4" a="1"/>
  <c r="P68" i="4"/>
  <c r="K68" i="4"/>
  <c r="X68" i="3"/>
  <c r="F68" i="4" s="1"/>
  <c r="J68" i="4" s="1"/>
  <c r="E68" i="4"/>
  <c r="D68" i="4"/>
  <c r="Y68" i="3"/>
  <c r="N69" i="4"/>
  <c r="G69" i="4" a="1"/>
  <c r="L69" i="4" s="1"/>
  <c r="W69" i="3"/>
  <c r="R69" i="3"/>
  <c r="Q69" i="4" a="1"/>
  <c r="P69" i="4"/>
  <c r="K69" i="4"/>
  <c r="E69" i="4"/>
  <c r="X69" i="3"/>
  <c r="F69" i="4" s="1"/>
  <c r="J69" i="4" s="1"/>
  <c r="Y69" i="3"/>
  <c r="D69" i="4"/>
  <c r="N70" i="4"/>
  <c r="G70" i="4" a="1"/>
  <c r="L70" i="4" s="1"/>
  <c r="R70" i="3"/>
  <c r="W70" i="3"/>
  <c r="Q70" i="4" a="1"/>
  <c r="P70" i="4"/>
  <c r="K70" i="4"/>
  <c r="E70" i="4"/>
  <c r="X70" i="3"/>
  <c r="F70" i="4" s="1"/>
  <c r="J70" i="4" s="1"/>
  <c r="Y70" i="3"/>
  <c r="D70" i="4"/>
  <c r="N71" i="4"/>
  <c r="G71" i="4" a="1"/>
  <c r="L71" i="4" s="1"/>
  <c r="W71" i="3"/>
  <c r="R71" i="3"/>
  <c r="Q71" i="4" a="1"/>
  <c r="P71" i="4"/>
  <c r="K71" i="4"/>
  <c r="E71" i="4"/>
  <c r="X71" i="3"/>
  <c r="F71" i="4" s="1"/>
  <c r="J71" i="4" s="1"/>
  <c r="D71" i="4"/>
  <c r="Y71" i="3"/>
  <c r="N72" i="4"/>
  <c r="G72" i="4" a="1"/>
  <c r="L72" i="4" s="1"/>
  <c r="W72" i="3"/>
  <c r="R72" i="3"/>
  <c r="Q72" i="4" a="1"/>
  <c r="P72" i="4"/>
  <c r="K72" i="4"/>
  <c r="E72" i="4"/>
  <c r="X72" i="3"/>
  <c r="F72" i="4" s="1"/>
  <c r="J72" i="4" s="1"/>
  <c r="Y72" i="3"/>
  <c r="D72" i="4"/>
  <c r="N73" i="4"/>
  <c r="G73" i="4" a="1"/>
  <c r="L73" i="4" s="1"/>
  <c r="W73" i="3"/>
  <c r="R73" i="3"/>
  <c r="Q73" i="4" a="1"/>
  <c r="P73" i="4"/>
  <c r="K73" i="4"/>
  <c r="X73" i="3"/>
  <c r="F73" i="4" s="1"/>
  <c r="J73" i="4" s="1"/>
  <c r="E73" i="4"/>
  <c r="Y73" i="3"/>
  <c r="D73" i="4"/>
  <c r="N74" i="4"/>
  <c r="G74" i="4" a="1"/>
  <c r="L74" i="4" s="1"/>
  <c r="W74" i="3"/>
  <c r="R74" i="3"/>
  <c r="Q74" i="4" a="1"/>
  <c r="P74" i="4"/>
  <c r="K74" i="4"/>
  <c r="E74" i="4"/>
  <c r="X74" i="3"/>
  <c r="F74" i="4" s="1"/>
  <c r="J74" i="4" s="1"/>
  <c r="Y74" i="3"/>
  <c r="D74" i="4"/>
  <c r="N75" i="4"/>
  <c r="G75" i="4" a="1"/>
  <c r="L75" i="4" s="1"/>
  <c r="W75" i="3"/>
  <c r="R75" i="3"/>
  <c r="Q75" i="4" a="1"/>
  <c r="P75" i="4"/>
  <c r="K75" i="4"/>
  <c r="E75" i="4"/>
  <c r="X75" i="3"/>
  <c r="F75" i="4" s="1"/>
  <c r="J75" i="4" s="1"/>
  <c r="D75" i="4"/>
  <c r="Y75" i="3"/>
  <c r="N76" i="4"/>
  <c r="G76" i="4" a="1"/>
  <c r="L76" i="4" s="1"/>
  <c r="W76" i="3"/>
  <c r="R76" i="3"/>
  <c r="Q76" i="4" a="1"/>
  <c r="P76" i="4"/>
  <c r="K76" i="4"/>
  <c r="E76" i="4"/>
  <c r="X76" i="3"/>
  <c r="F76" i="4" s="1"/>
  <c r="J76" i="4" s="1"/>
  <c r="D76" i="4"/>
  <c r="Y76" i="3"/>
  <c r="N77" i="4"/>
  <c r="G77" i="4" a="1"/>
  <c r="L77" i="4" s="1"/>
  <c r="W77" i="3"/>
  <c r="R77" i="3"/>
  <c r="Q77" i="4" a="1"/>
  <c r="P77" i="4"/>
  <c r="K77" i="4"/>
  <c r="E77" i="4"/>
  <c r="X77" i="3"/>
  <c r="F77" i="4" s="1"/>
  <c r="J77" i="4" s="1"/>
  <c r="Y77" i="3"/>
  <c r="D77" i="4"/>
  <c r="N78" i="4"/>
  <c r="G78" i="4" a="1"/>
  <c r="L78" i="4" s="1"/>
  <c r="R78" i="3"/>
  <c r="W78" i="3"/>
  <c r="Q78" i="4" a="1"/>
  <c r="P78" i="4"/>
  <c r="K78" i="4"/>
  <c r="E78" i="4"/>
  <c r="X78" i="3"/>
  <c r="F78" i="4" s="1"/>
  <c r="J78" i="4" s="1"/>
  <c r="D78" i="4"/>
  <c r="Y78" i="3"/>
  <c r="N79" i="4"/>
  <c r="G79" i="4" a="1"/>
  <c r="L79" i="4" s="1"/>
  <c r="R79" i="3"/>
  <c r="W79" i="3"/>
  <c r="Q79" i="4" a="1"/>
  <c r="P79" i="4"/>
  <c r="K79" i="4"/>
  <c r="E79" i="4"/>
  <c r="X79" i="3"/>
  <c r="F79" i="4" s="1"/>
  <c r="J79" i="4" s="1"/>
  <c r="D79" i="4"/>
  <c r="Y79" i="3"/>
  <c r="N80" i="4"/>
  <c r="G80" i="4" a="1"/>
  <c r="L80" i="4" s="1"/>
  <c r="R80" i="3"/>
  <c r="W80" i="3"/>
  <c r="Q80" i="4" a="1"/>
  <c r="P80" i="4"/>
  <c r="K80" i="4"/>
  <c r="X80" i="3"/>
  <c r="F80" i="4" s="1"/>
  <c r="J80" i="4" s="1"/>
  <c r="E80" i="4"/>
  <c r="Y80" i="3"/>
  <c r="D80" i="4"/>
  <c r="N81" i="4"/>
  <c r="G81" i="4" a="1"/>
  <c r="L81" i="4" s="1"/>
  <c r="R81" i="3"/>
  <c r="W81" i="3"/>
  <c r="Q81" i="4" a="1"/>
  <c r="P81" i="4"/>
  <c r="K81" i="4"/>
  <c r="X81" i="3"/>
  <c r="F81" i="4" s="1"/>
  <c r="J81" i="4" s="1"/>
  <c r="E81" i="4"/>
  <c r="D81" i="4"/>
  <c r="Y81" i="3"/>
  <c r="N82" i="4"/>
  <c r="G82" i="4" a="1"/>
  <c r="L82" i="4" s="1"/>
  <c r="W82" i="3"/>
  <c r="R82" i="3"/>
  <c r="Q82" i="4" a="1"/>
  <c r="P82" i="4"/>
  <c r="K82" i="4"/>
  <c r="E82" i="4"/>
  <c r="X82" i="3"/>
  <c r="F82" i="4" s="1"/>
  <c r="J82" i="4" s="1"/>
  <c r="D82" i="4"/>
  <c r="Y82" i="3"/>
  <c r="N83" i="4"/>
  <c r="G83" i="4" a="1"/>
  <c r="L83" i="4" s="1"/>
  <c r="R83" i="3"/>
  <c r="W83" i="3"/>
  <c r="Q83" i="4" a="1"/>
  <c r="P83" i="4"/>
  <c r="K83" i="4"/>
  <c r="E83" i="4"/>
  <c r="X83" i="3"/>
  <c r="F83" i="4" s="1"/>
  <c r="J83" i="4" s="1"/>
  <c r="Y83" i="3"/>
  <c r="D83" i="4"/>
  <c r="N84" i="4"/>
  <c r="G84" i="4" a="1"/>
  <c r="L84" i="4" s="1"/>
  <c r="R84" i="3"/>
  <c r="W84" i="3"/>
  <c r="Q84" i="4" a="1"/>
  <c r="P84" i="4"/>
  <c r="K84" i="4"/>
  <c r="X84" i="3"/>
  <c r="F84" i="4" s="1"/>
  <c r="J84" i="4" s="1"/>
  <c r="E84" i="4"/>
  <c r="D84" i="4"/>
  <c r="Y84" i="3"/>
  <c r="N85" i="4"/>
  <c r="G85" i="4" a="1"/>
  <c r="L85" i="4" s="1"/>
  <c r="R85" i="3"/>
  <c r="W85" i="3"/>
  <c r="Q85" i="4" a="1"/>
  <c r="P85" i="4"/>
  <c r="K85" i="4"/>
  <c r="E85" i="4"/>
  <c r="X85" i="3"/>
  <c r="F85" i="4" s="1"/>
  <c r="J85" i="4" s="1"/>
  <c r="D85" i="4"/>
  <c r="Y85" i="3"/>
  <c r="N86" i="4"/>
  <c r="G86" i="4" a="1"/>
  <c r="L86" i="4" s="1"/>
  <c r="R86" i="3"/>
  <c r="W86" i="3"/>
  <c r="Q86" i="4" a="1"/>
  <c r="P86" i="4"/>
  <c r="K86" i="4"/>
  <c r="X86" i="3"/>
  <c r="F86" i="4" s="1"/>
  <c r="J86" i="4" s="1"/>
  <c r="E86" i="4"/>
  <c r="D86" i="4"/>
  <c r="Y86" i="3"/>
  <c r="N87" i="4"/>
  <c r="G87" i="4" a="1"/>
  <c r="L87" i="4" s="1"/>
  <c r="R87" i="3"/>
  <c r="W87" i="3"/>
  <c r="Q87" i="4" a="1"/>
  <c r="P87" i="4"/>
  <c r="K87" i="4"/>
  <c r="X87" i="3"/>
  <c r="F87" i="4" s="1"/>
  <c r="J87" i="4" s="1"/>
  <c r="E87" i="4"/>
  <c r="D87" i="4"/>
  <c r="Y87" i="3"/>
  <c r="N88" i="4"/>
  <c r="G88" i="4" a="1"/>
  <c r="L88" i="4" s="1"/>
  <c r="W88" i="3"/>
  <c r="R88" i="3"/>
  <c r="Q88" i="4" a="1"/>
  <c r="P88" i="4"/>
  <c r="K88" i="4"/>
  <c r="X88" i="3"/>
  <c r="F88" i="4" s="1"/>
  <c r="J88" i="4" s="1"/>
  <c r="E88" i="4"/>
  <c r="D88" i="4"/>
  <c r="Y88" i="3"/>
  <c r="N89" i="4"/>
  <c r="G89" i="4" a="1"/>
  <c r="L89" i="4" s="1"/>
  <c r="R89" i="3"/>
  <c r="W89" i="3"/>
  <c r="Q89" i="4" a="1"/>
  <c r="P89" i="4"/>
  <c r="K89" i="4"/>
  <c r="X89" i="3"/>
  <c r="F89" i="4" s="1"/>
  <c r="J89" i="4" s="1"/>
  <c r="E89" i="4"/>
  <c r="Y89" i="3"/>
  <c r="D89" i="4"/>
  <c r="N90" i="4"/>
  <c r="G90" i="4" a="1"/>
  <c r="L90" i="4" s="1"/>
  <c r="R90" i="3"/>
  <c r="W90" i="3"/>
  <c r="Q90" i="4" a="1"/>
  <c r="P90" i="4"/>
  <c r="K90" i="4"/>
  <c r="E90" i="4"/>
  <c r="X90" i="3"/>
  <c r="F90" i="4" s="1"/>
  <c r="J90" i="4" s="1"/>
  <c r="D90" i="4"/>
  <c r="Y90" i="3"/>
  <c r="N91" i="4"/>
  <c r="G91" i="4" a="1"/>
  <c r="L91" i="4" s="1"/>
  <c r="W91" i="3"/>
  <c r="R91" i="3"/>
  <c r="Q91" i="4" a="1"/>
  <c r="P91" i="4"/>
  <c r="K91" i="4"/>
  <c r="X91" i="3"/>
  <c r="F91" i="4" s="1"/>
  <c r="J91" i="4" s="1"/>
  <c r="E91" i="4"/>
  <c r="D91" i="4"/>
  <c r="Y91" i="3"/>
  <c r="N92" i="4"/>
  <c r="G92" i="4" a="1"/>
  <c r="L92" i="4" s="1"/>
  <c r="W92" i="3"/>
  <c r="R92" i="3"/>
  <c r="Q92" i="4" a="1"/>
  <c r="P92" i="4"/>
  <c r="K92" i="4"/>
  <c r="X92" i="3"/>
  <c r="F92" i="4" s="1"/>
  <c r="J92" i="4" s="1"/>
  <c r="E92" i="4"/>
  <c r="Y92" i="3"/>
  <c r="D92" i="4"/>
  <c r="N93" i="4"/>
  <c r="G93" i="4" a="1"/>
  <c r="L93" i="4" s="1"/>
  <c r="R93" i="3"/>
  <c r="W93" i="3"/>
  <c r="Q93" i="4" a="1"/>
  <c r="P93" i="4"/>
  <c r="K93" i="4"/>
  <c r="X93" i="3"/>
  <c r="F93" i="4" s="1"/>
  <c r="J93" i="4" s="1"/>
  <c r="E93" i="4"/>
  <c r="Y93" i="3"/>
  <c r="D93" i="4"/>
  <c r="N94" i="4"/>
  <c r="G94" i="4" a="1"/>
  <c r="L94" i="4" s="1"/>
  <c r="W94" i="3"/>
  <c r="R94" i="3"/>
  <c r="Q94" i="4" a="1"/>
  <c r="P94" i="4"/>
  <c r="K94" i="4"/>
  <c r="E94" i="4"/>
  <c r="X94" i="3"/>
  <c r="F94" i="4" s="1"/>
  <c r="J94" i="4" s="1"/>
  <c r="Y94" i="3"/>
  <c r="D94" i="4"/>
  <c r="N95" i="4"/>
  <c r="G95" i="4" a="1"/>
  <c r="L95" i="4" s="1"/>
  <c r="R95" i="3"/>
  <c r="W95" i="3"/>
  <c r="Q95" i="4" a="1"/>
  <c r="P95" i="4"/>
  <c r="K95" i="4"/>
  <c r="X95" i="3"/>
  <c r="F95" i="4" s="1"/>
  <c r="J95" i="4" s="1"/>
  <c r="E95" i="4"/>
  <c r="Y95" i="3"/>
  <c r="D95" i="4"/>
  <c r="N96" i="4"/>
  <c r="G96" i="4" a="1"/>
  <c r="L96" i="4" s="1"/>
  <c r="R96" i="3"/>
  <c r="W96" i="3"/>
  <c r="Q96" i="4" a="1"/>
  <c r="P96" i="4"/>
  <c r="K96" i="4"/>
  <c r="E96" i="4"/>
  <c r="X96" i="3"/>
  <c r="F96" i="4" s="1"/>
  <c r="J96" i="4" s="1"/>
  <c r="Y96" i="3"/>
  <c r="D96" i="4"/>
  <c r="N97" i="4"/>
  <c r="G97" i="4" a="1"/>
  <c r="L97" i="4" s="1"/>
  <c r="W97" i="3"/>
  <c r="R97" i="3"/>
  <c r="Q97" i="4" a="1"/>
  <c r="P97" i="4"/>
  <c r="K97" i="4"/>
  <c r="X97" i="3"/>
  <c r="F97" i="4" s="1"/>
  <c r="J97" i="4" s="1"/>
  <c r="E97" i="4"/>
  <c r="D97" i="4"/>
  <c r="Y97" i="3"/>
  <c r="N98" i="4"/>
  <c r="G98" i="4" a="1"/>
  <c r="L98" i="4" s="1"/>
  <c r="R98" i="3"/>
  <c r="W98" i="3"/>
  <c r="Q98" i="4" a="1"/>
  <c r="P98" i="4"/>
  <c r="K98" i="4"/>
  <c r="X98" i="3"/>
  <c r="F98" i="4" s="1"/>
  <c r="J98" i="4" s="1"/>
  <c r="E98" i="4"/>
  <c r="D98" i="4"/>
  <c r="Y98" i="3"/>
  <c r="N99" i="4"/>
  <c r="G99" i="4" a="1"/>
  <c r="L99" i="4" s="1"/>
  <c r="R99" i="3"/>
  <c r="W99" i="3"/>
  <c r="Q99" i="4" a="1"/>
  <c r="P99" i="4"/>
  <c r="K99" i="4"/>
  <c r="X99" i="3"/>
  <c r="F99" i="4" s="1"/>
  <c r="J99" i="4" s="1"/>
  <c r="E99" i="4"/>
  <c r="D99" i="4"/>
  <c r="Y99" i="3"/>
  <c r="N100" i="4"/>
  <c r="G100" i="4" a="1"/>
  <c r="L100" i="4" s="1"/>
  <c r="R100" i="3"/>
  <c r="W100" i="3"/>
  <c r="Q100" i="4" a="1"/>
  <c r="P100" i="4"/>
  <c r="K100" i="4"/>
  <c r="E100" i="4"/>
  <c r="X100" i="3"/>
  <c r="F100" i="4" s="1"/>
  <c r="J100" i="4" s="1"/>
  <c r="D100" i="4"/>
  <c r="Y100" i="3"/>
  <c r="N101" i="4"/>
  <c r="G101" i="4" a="1"/>
  <c r="L101" i="4" s="1"/>
  <c r="R101" i="3"/>
  <c r="W101" i="3"/>
  <c r="Q101" i="4" a="1"/>
  <c r="P101" i="4"/>
  <c r="K101" i="4"/>
  <c r="X101" i="3"/>
  <c r="F101" i="4" s="1"/>
  <c r="J101" i="4" s="1"/>
  <c r="E101" i="4"/>
  <c r="Y101" i="3"/>
  <c r="D101" i="4"/>
  <c r="N102" i="4"/>
  <c r="G102" i="4" a="1"/>
  <c r="L102" i="4" s="1"/>
  <c r="R102" i="3"/>
  <c r="W102" i="3"/>
  <c r="Q102" i="4" a="1"/>
  <c r="P102" i="4"/>
  <c r="K102" i="4"/>
  <c r="X102" i="3"/>
  <c r="F102" i="4" s="1"/>
  <c r="J102" i="4" s="1"/>
  <c r="E102" i="4"/>
  <c r="D102" i="4"/>
  <c r="Y102" i="3"/>
  <c r="N103" i="4"/>
  <c r="G103" i="4" a="1"/>
  <c r="L103" i="4" s="1"/>
  <c r="W103" i="3"/>
  <c r="R103" i="3"/>
  <c r="Q103" i="4" a="1"/>
  <c r="P103" i="4"/>
  <c r="K103" i="4"/>
  <c r="E103" i="4"/>
  <c r="X103" i="3"/>
  <c r="F103" i="4" s="1"/>
  <c r="J103" i="4" s="1"/>
  <c r="D103" i="4"/>
  <c r="Y103" i="3"/>
  <c r="N104" i="4"/>
  <c r="G104" i="4" a="1"/>
  <c r="L104" i="4" s="1"/>
  <c r="W104" i="3"/>
  <c r="R104" i="3"/>
  <c r="Q104" i="4" a="1"/>
  <c r="P104" i="4"/>
  <c r="K104" i="4"/>
  <c r="E104" i="4"/>
  <c r="X104" i="3"/>
  <c r="F104" i="4" s="1"/>
  <c r="J104" i="4" s="1"/>
  <c r="D104" i="4"/>
  <c r="Y104" i="3"/>
  <c r="N105" i="4"/>
  <c r="G105" i="4" a="1"/>
  <c r="L105" i="4" s="1"/>
  <c r="W105" i="3"/>
  <c r="R105" i="3"/>
  <c r="Q105" i="4" a="1"/>
  <c r="P105" i="4"/>
  <c r="K105" i="4"/>
  <c r="X105" i="3"/>
  <c r="F105" i="4" s="1"/>
  <c r="J105" i="4" s="1"/>
  <c r="E105" i="4"/>
  <c r="Y105" i="3"/>
  <c r="D105" i="4"/>
  <c r="N106" i="4"/>
  <c r="G106" i="4" a="1"/>
  <c r="L106" i="4" s="1"/>
  <c r="W106" i="3"/>
  <c r="R106" i="3"/>
  <c r="Q106" i="4" a="1"/>
  <c r="P106" i="4"/>
  <c r="K106" i="4"/>
  <c r="E106" i="4"/>
  <c r="X106" i="3"/>
  <c r="F106" i="4" s="1"/>
  <c r="J106" i="4" s="1"/>
  <c r="Y106" i="3"/>
  <c r="D106" i="4"/>
  <c r="N107" i="4"/>
  <c r="G107" i="4" a="1"/>
  <c r="L107" i="4" s="1"/>
  <c r="R107" i="3"/>
  <c r="W107" i="3"/>
  <c r="Q107" i="4" a="1"/>
  <c r="P107" i="4"/>
  <c r="K107" i="4"/>
  <c r="E107" i="4"/>
  <c r="X107" i="3"/>
  <c r="F107" i="4" s="1"/>
  <c r="J107" i="4" s="1"/>
  <c r="Y107" i="3"/>
  <c r="D107" i="4"/>
  <c r="N108" i="4"/>
  <c r="G108" i="4" a="1"/>
  <c r="L108" i="4" s="1"/>
  <c r="W108" i="3"/>
  <c r="R108" i="3"/>
  <c r="Q108" i="4" a="1"/>
  <c r="P108" i="4"/>
  <c r="K108" i="4"/>
  <c r="E108" i="4"/>
  <c r="X108" i="3"/>
  <c r="F108" i="4" s="1"/>
  <c r="J108" i="4" s="1"/>
  <c r="D108" i="4"/>
  <c r="Y108" i="3"/>
  <c r="N109" i="4"/>
  <c r="G109" i="4" a="1"/>
  <c r="L109" i="4" s="1"/>
  <c r="W109" i="3"/>
  <c r="R109" i="3"/>
  <c r="Q109" i="4" a="1"/>
  <c r="P109" i="4"/>
  <c r="K109" i="4"/>
  <c r="X109" i="3"/>
  <c r="F109" i="4" s="1"/>
  <c r="J109" i="4" s="1"/>
  <c r="E109" i="4"/>
  <c r="Y109" i="3"/>
  <c r="D109" i="4"/>
  <c r="N110" i="4"/>
  <c r="G110" i="4" a="1"/>
  <c r="L110" i="4" s="1"/>
  <c r="W110" i="3"/>
  <c r="R110" i="3"/>
  <c r="Q110" i="4" a="1"/>
  <c r="P110" i="4"/>
  <c r="K110" i="4"/>
  <c r="E110" i="4"/>
  <c r="X110" i="3"/>
  <c r="F110" i="4" s="1"/>
  <c r="J110" i="4" s="1"/>
  <c r="D110" i="4"/>
  <c r="Y110" i="3"/>
  <c r="N111" i="4"/>
  <c r="G111" i="4" a="1"/>
  <c r="L111" i="4" s="1"/>
  <c r="W111" i="3"/>
  <c r="R111" i="3"/>
  <c r="Q111" i="4" a="1"/>
  <c r="P111" i="4"/>
  <c r="K111" i="4"/>
  <c r="E111" i="4"/>
  <c r="X111" i="3"/>
  <c r="F111" i="4" s="1"/>
  <c r="J111" i="4" s="1"/>
  <c r="Y111" i="3"/>
  <c r="D111" i="4"/>
  <c r="N112" i="4"/>
  <c r="G112" i="4" a="1"/>
  <c r="L112" i="4" s="1"/>
  <c r="R112" i="3"/>
  <c r="W112" i="3"/>
  <c r="Q112" i="4" a="1"/>
  <c r="P112" i="4"/>
  <c r="K112" i="4"/>
  <c r="E112" i="4"/>
  <c r="X112" i="3"/>
  <c r="F112" i="4" s="1"/>
  <c r="J112" i="4" s="1"/>
  <c r="D112" i="4"/>
  <c r="Y112" i="3"/>
  <c r="N113" i="4"/>
  <c r="G113" i="4" a="1"/>
  <c r="L113" i="4" s="1"/>
  <c r="R113" i="3"/>
  <c r="W113" i="3"/>
  <c r="Q113" i="4" a="1"/>
  <c r="P113" i="4"/>
  <c r="K113" i="4"/>
  <c r="E113" i="4"/>
  <c r="X113" i="3"/>
  <c r="F113" i="4" s="1"/>
  <c r="J113" i="4" s="1"/>
  <c r="D113" i="4"/>
  <c r="Y113" i="3"/>
  <c r="N114" i="4"/>
  <c r="G114" i="4" a="1"/>
  <c r="L114" i="4" s="1"/>
  <c r="W114" i="3"/>
  <c r="R114" i="3"/>
  <c r="Q114" i="4" a="1"/>
  <c r="P114" i="4"/>
  <c r="K114" i="4"/>
  <c r="X114" i="3"/>
  <c r="F114" i="4" s="1"/>
  <c r="J114" i="4" s="1"/>
  <c r="E114" i="4"/>
  <c r="D114" i="4"/>
  <c r="Y114" i="3"/>
  <c r="N115" i="4"/>
  <c r="G115" i="4" a="1"/>
  <c r="L115" i="4" s="1"/>
  <c r="W115" i="3"/>
  <c r="R115" i="3"/>
  <c r="Q115" i="4" a="1"/>
  <c r="P115" i="4"/>
  <c r="K115" i="4"/>
  <c r="X115" i="3"/>
  <c r="F115" i="4" s="1"/>
  <c r="J115" i="4" s="1"/>
  <c r="E115" i="4"/>
  <c r="Y115" i="3"/>
  <c r="D115" i="4"/>
  <c r="N116" i="4"/>
  <c r="G116" i="4" a="1"/>
  <c r="L116" i="4" s="1"/>
  <c r="R116" i="3"/>
  <c r="W116" i="3"/>
  <c r="Q116" i="4" a="1"/>
  <c r="P116" i="4"/>
  <c r="K116" i="4"/>
  <c r="E116" i="4"/>
  <c r="X116" i="3"/>
  <c r="F116" i="4" s="1"/>
  <c r="J116" i="4" s="1"/>
  <c r="D116" i="4"/>
  <c r="Y116" i="3"/>
  <c r="N117" i="4"/>
  <c r="G117" i="4" a="1"/>
  <c r="L117" i="4" s="1"/>
  <c r="W117" i="3"/>
  <c r="R117" i="3"/>
  <c r="Q117" i="4" a="1"/>
  <c r="P117" i="4"/>
  <c r="K117" i="4"/>
  <c r="X117" i="3"/>
  <c r="F117" i="4" s="1"/>
  <c r="J117" i="4" s="1"/>
  <c r="E117" i="4"/>
  <c r="D117" i="4"/>
  <c r="Y117" i="3"/>
  <c r="N118" i="4"/>
  <c r="G118" i="4" a="1"/>
  <c r="L118" i="4" s="1"/>
  <c r="W118" i="3"/>
  <c r="R118" i="3"/>
  <c r="Q118" i="4" a="1"/>
  <c r="P118" i="4"/>
  <c r="K118" i="4"/>
  <c r="E118" i="4"/>
  <c r="X118" i="3"/>
  <c r="F118" i="4" s="1"/>
  <c r="J118" i="4" s="1"/>
  <c r="Y118" i="3"/>
  <c r="D118" i="4"/>
  <c r="N119" i="4"/>
  <c r="G119" i="4" a="1"/>
  <c r="L119" i="4" s="1"/>
  <c r="W119" i="3"/>
  <c r="R119" i="3"/>
  <c r="Q119" i="4" a="1"/>
  <c r="P119" i="4"/>
  <c r="K119" i="4"/>
  <c r="E119" i="4"/>
  <c r="X119" i="3"/>
  <c r="F119" i="4" s="1"/>
  <c r="J119" i="4" s="1"/>
  <c r="D119" i="4"/>
  <c r="Y119" i="3"/>
  <c r="N120" i="4"/>
  <c r="G120" i="4" a="1"/>
  <c r="L120" i="4" s="1"/>
  <c r="W120" i="3"/>
  <c r="R120" i="3"/>
  <c r="Q120" i="4" a="1"/>
  <c r="P120" i="4"/>
  <c r="K120" i="4"/>
  <c r="X120" i="3"/>
  <c r="F120" i="4" s="1"/>
  <c r="J120" i="4" s="1"/>
  <c r="E120" i="4"/>
  <c r="Y120" i="3"/>
  <c r="D120" i="4"/>
  <c r="N121" i="4"/>
  <c r="G121" i="4" a="1"/>
  <c r="L121" i="4" s="1"/>
  <c r="W121" i="3"/>
  <c r="R121" i="3"/>
  <c r="Q121" i="4" a="1"/>
  <c r="P121" i="4"/>
  <c r="K121" i="4"/>
  <c r="E121" i="4"/>
  <c r="X121" i="3"/>
  <c r="F121" i="4" s="1"/>
  <c r="J121" i="4" s="1"/>
  <c r="Y121" i="3"/>
  <c r="D121" i="4"/>
  <c r="N122" i="4"/>
  <c r="G122" i="4" a="1"/>
  <c r="L122" i="4" s="1"/>
  <c r="R122" i="3"/>
  <c r="W122" i="3"/>
  <c r="Q122" i="4" a="1"/>
  <c r="P122" i="4"/>
  <c r="K122" i="4"/>
  <c r="X122" i="3"/>
  <c r="F122" i="4" s="1"/>
  <c r="J122" i="4" s="1"/>
  <c r="E122" i="4"/>
  <c r="Y122" i="3"/>
  <c r="D122" i="4"/>
  <c r="N123" i="4"/>
  <c r="G123" i="4" a="1"/>
  <c r="L123" i="4" s="1"/>
  <c r="R123" i="3"/>
  <c r="W123" i="3"/>
  <c r="Q123" i="4" a="1"/>
  <c r="P123" i="4"/>
  <c r="K123" i="4"/>
  <c r="X123" i="3"/>
  <c r="F123" i="4" s="1"/>
  <c r="J123" i="4" s="1"/>
  <c r="E123" i="4"/>
  <c r="D123" i="4"/>
  <c r="Y123" i="3"/>
  <c r="N124" i="4"/>
  <c r="G124" i="4" a="1"/>
  <c r="L124" i="4" s="1"/>
  <c r="W124" i="3"/>
  <c r="R124" i="3"/>
  <c r="Q124" i="4" a="1"/>
  <c r="P124" i="4"/>
  <c r="K124" i="4"/>
  <c r="X124" i="3"/>
  <c r="F124" i="4" s="1"/>
  <c r="J124" i="4" s="1"/>
  <c r="E124" i="4"/>
  <c r="Y124" i="3"/>
  <c r="D124" i="4"/>
  <c r="N125" i="4"/>
  <c r="G125" i="4" a="1"/>
  <c r="L125" i="4" s="1"/>
  <c r="R125" i="3"/>
  <c r="W125" i="3"/>
  <c r="Q125" i="4" a="1"/>
  <c r="P125" i="4"/>
  <c r="K125" i="4"/>
  <c r="X125" i="3"/>
  <c r="F125" i="4" s="1"/>
  <c r="J125" i="4" s="1"/>
  <c r="E125" i="4"/>
  <c r="D125" i="4"/>
  <c r="Y125" i="3"/>
  <c r="N126" i="4"/>
  <c r="G126" i="4" a="1"/>
  <c r="L126" i="4" s="1"/>
  <c r="W126" i="3"/>
  <c r="R126" i="3"/>
  <c r="Q126" i="4" a="1"/>
  <c r="P126" i="4"/>
  <c r="K126" i="4"/>
  <c r="X126" i="3"/>
  <c r="F126" i="4" s="1"/>
  <c r="J126" i="4" s="1"/>
  <c r="E126" i="4"/>
  <c r="Y126" i="3"/>
  <c r="D126" i="4"/>
  <c r="N127" i="4"/>
  <c r="G127" i="4" a="1"/>
  <c r="L127" i="4" s="1"/>
  <c r="W127" i="3"/>
  <c r="R127" i="3"/>
  <c r="Q127" i="4" a="1"/>
  <c r="P127" i="4"/>
  <c r="K127" i="4"/>
  <c r="E127" i="4"/>
  <c r="X127" i="3"/>
  <c r="F127" i="4" s="1"/>
  <c r="J127" i="4" s="1"/>
  <c r="D127" i="4"/>
  <c r="Y127" i="3"/>
  <c r="N128" i="4"/>
  <c r="G128" i="4" a="1"/>
  <c r="L128" i="4" s="1"/>
  <c r="R128" i="3"/>
  <c r="W128" i="3"/>
  <c r="Q128" i="4" a="1"/>
  <c r="P128" i="4"/>
  <c r="K128" i="4"/>
  <c r="E128" i="4"/>
  <c r="X128" i="3"/>
  <c r="F128" i="4" s="1"/>
  <c r="J128" i="4" s="1"/>
  <c r="D128" i="4"/>
  <c r="Y128" i="3"/>
  <c r="N129" i="4"/>
  <c r="G129" i="4" a="1"/>
  <c r="L129" i="4" s="1"/>
  <c r="R129" i="3"/>
  <c r="W129" i="3"/>
  <c r="Q129" i="4" a="1"/>
  <c r="P129" i="4"/>
  <c r="K129" i="4"/>
  <c r="E129" i="4"/>
  <c r="X129" i="3"/>
  <c r="F129" i="4" s="1"/>
  <c r="J129" i="4" s="1"/>
  <c r="Y129" i="3"/>
  <c r="D129" i="4"/>
  <c r="N130" i="4"/>
  <c r="G130" i="4" a="1"/>
  <c r="L130" i="4" s="1"/>
  <c r="R130" i="3"/>
  <c r="W130" i="3"/>
  <c r="Q130" i="4" a="1"/>
  <c r="P130" i="4"/>
  <c r="K130" i="4"/>
  <c r="E130" i="4"/>
  <c r="X130" i="3"/>
  <c r="F130" i="4" s="1"/>
  <c r="J130" i="4" s="1"/>
  <c r="Y130" i="3"/>
  <c r="D130" i="4"/>
  <c r="N131" i="4"/>
  <c r="G131" i="4" a="1"/>
  <c r="L131" i="4" s="1"/>
  <c r="W131" i="3"/>
  <c r="R131" i="3"/>
  <c r="Q131" i="4" a="1"/>
  <c r="P131" i="4"/>
  <c r="K131" i="4"/>
  <c r="E131" i="4"/>
  <c r="X131" i="3"/>
  <c r="F131" i="4" s="1"/>
  <c r="J131" i="4" s="1"/>
  <c r="D131" i="4"/>
  <c r="Y131" i="3"/>
  <c r="N132" i="4"/>
  <c r="G132" i="4" a="1"/>
  <c r="L132" i="4" s="1"/>
  <c r="W132" i="3"/>
  <c r="R132" i="3"/>
  <c r="Q132" i="4" a="1"/>
  <c r="P132" i="4"/>
  <c r="K132" i="4"/>
  <c r="E132" i="4"/>
  <c r="X132" i="3"/>
  <c r="F132" i="4" s="1"/>
  <c r="J132" i="4" s="1"/>
  <c r="D132" i="4"/>
  <c r="Y132" i="3"/>
  <c r="N133" i="4"/>
  <c r="G133" i="4" a="1"/>
  <c r="L133" i="4" s="1"/>
  <c r="R133" i="3"/>
  <c r="W133" i="3"/>
  <c r="Q133" i="4" a="1"/>
  <c r="P133" i="4"/>
  <c r="K133" i="4"/>
  <c r="E133" i="4"/>
  <c r="X133" i="3"/>
  <c r="F133" i="4" s="1"/>
  <c r="J133" i="4" s="1"/>
  <c r="D133" i="4"/>
  <c r="Y133" i="3"/>
  <c r="N134" i="4"/>
  <c r="G134" i="4" a="1"/>
  <c r="L134" i="4" s="1"/>
  <c r="R134" i="3"/>
  <c r="W134" i="3"/>
  <c r="Q134" i="4" a="1"/>
  <c r="P134" i="4"/>
  <c r="K134" i="4"/>
  <c r="E134" i="4"/>
  <c r="X134" i="3"/>
  <c r="F134" i="4" s="1"/>
  <c r="J134" i="4" s="1"/>
  <c r="D134" i="4"/>
  <c r="Y134" i="3"/>
  <c r="N135" i="4"/>
  <c r="G135" i="4" a="1"/>
  <c r="L135" i="4" s="1"/>
  <c r="R135" i="3"/>
  <c r="W135" i="3"/>
  <c r="Q135" i="4" a="1"/>
  <c r="P135" i="4"/>
  <c r="K135" i="4"/>
  <c r="X135" i="3"/>
  <c r="F135" i="4" s="1"/>
  <c r="J135" i="4" s="1"/>
  <c r="E135" i="4"/>
  <c r="Y135" i="3"/>
  <c r="D135" i="4"/>
  <c r="N136" i="4"/>
  <c r="G136" i="4" a="1"/>
  <c r="L136" i="4" s="1"/>
  <c r="W136" i="3"/>
  <c r="R136" i="3"/>
  <c r="Q136" i="4" a="1"/>
  <c r="P136" i="4"/>
  <c r="K136" i="4"/>
  <c r="E136" i="4"/>
  <c r="X136" i="3"/>
  <c r="F136" i="4" s="1"/>
  <c r="J136" i="4" s="1"/>
  <c r="Y136" i="3"/>
  <c r="D136" i="4"/>
  <c r="N137" i="4"/>
  <c r="G137" i="4" a="1"/>
  <c r="L137" i="4" s="1"/>
  <c r="Q249" i="4" a="1"/>
  <c r="P249" i="4"/>
  <c r="K249" i="4"/>
  <c r="J249" i="4"/>
  <c r="Q250" i="4" a="1"/>
  <c r="P250" i="4"/>
  <c r="K250" i="4"/>
  <c r="J250" i="4"/>
  <c r="N251" i="4"/>
  <c r="G251" i="4" a="1"/>
  <c r="L251" i="4" s="1"/>
  <c r="Q251" i="4" a="1"/>
  <c r="P251" i="4"/>
  <c r="K251" i="4"/>
  <c r="J251" i="4"/>
  <c r="N252" i="4"/>
  <c r="G252" i="4" a="1"/>
  <c r="L252" i="4" s="1"/>
  <c r="J252" i="4"/>
  <c r="Q252" i="4" a="1"/>
  <c r="P252" i="4"/>
  <c r="K252" i="4"/>
  <c r="N253" i="4"/>
  <c r="G253" i="4" a="1"/>
  <c r="L253" i="4" s="1"/>
  <c r="Q253" i="4" a="1"/>
  <c r="P253" i="4"/>
  <c r="K253" i="4"/>
  <c r="J253" i="4"/>
  <c r="N254" i="4"/>
  <c r="G254" i="4" a="1"/>
  <c r="L254" i="4" s="1"/>
  <c r="Q254" i="4" a="1"/>
  <c r="P254" i="4"/>
  <c r="K254" i="4"/>
  <c r="J254" i="4"/>
  <c r="N255" i="4"/>
  <c r="G255" i="4" a="1"/>
  <c r="L255" i="4" s="1"/>
  <c r="Q255" i="4" a="1"/>
  <c r="P255" i="4"/>
  <c r="K255" i="4"/>
  <c r="J255" i="4"/>
  <c r="N256" i="4"/>
  <c r="G256" i="4" a="1"/>
  <c r="L256" i="4" s="1"/>
  <c r="J256" i="4"/>
  <c r="Q256" i="4" a="1"/>
  <c r="P256" i="4"/>
  <c r="K256" i="4"/>
  <c r="N257" i="4"/>
  <c r="G257" i="4" a="1"/>
  <c r="L257" i="4" s="1"/>
  <c r="Q257" i="4" a="1"/>
  <c r="P257" i="4"/>
  <c r="K257" i="4"/>
  <c r="J257" i="4"/>
  <c r="N258" i="4"/>
  <c r="G258" i="4" a="1"/>
  <c r="L258" i="4" s="1"/>
  <c r="Q258" i="4" a="1"/>
  <c r="P258" i="4"/>
  <c r="K258" i="4"/>
  <c r="J258" i="4"/>
  <c r="N259" i="4"/>
  <c r="G259" i="4" a="1"/>
  <c r="L259" i="4" s="1"/>
  <c r="Q259" i="4" a="1"/>
  <c r="P259" i="4"/>
  <c r="K259" i="4"/>
  <c r="J259" i="4"/>
  <c r="N260" i="4"/>
  <c r="G260" i="4" a="1"/>
  <c r="L260" i="4" s="1"/>
  <c r="Q260" i="4" a="1"/>
  <c r="P260" i="4"/>
  <c r="K260" i="4"/>
  <c r="J260" i="4"/>
  <c r="N261" i="4"/>
  <c r="G261" i="4" a="1"/>
  <c r="L261" i="4" s="1"/>
  <c r="Q261" i="4" a="1"/>
  <c r="P261" i="4"/>
  <c r="K261" i="4"/>
  <c r="J261" i="4"/>
  <c r="N262" i="4"/>
  <c r="G262" i="4" a="1"/>
  <c r="L262" i="4" s="1"/>
  <c r="Q262" i="4" a="1"/>
  <c r="P262" i="4"/>
  <c r="K262" i="4"/>
  <c r="J262" i="4"/>
  <c r="N263" i="4"/>
  <c r="G263" i="4" a="1"/>
  <c r="L263" i="4" s="1"/>
  <c r="Q263" i="4" a="1"/>
  <c r="P263" i="4"/>
  <c r="K263" i="4"/>
  <c r="J263" i="4"/>
  <c r="N264" i="4"/>
  <c r="G264" i="4" a="1"/>
  <c r="L264" i="4" s="1"/>
  <c r="Q264" i="4" a="1"/>
  <c r="P264" i="4"/>
  <c r="K264" i="4"/>
  <c r="J264" i="4"/>
  <c r="N265" i="4"/>
  <c r="G265" i="4" a="1"/>
  <c r="L265" i="4" s="1"/>
  <c r="P265" i="4"/>
  <c r="Q265" i="4" a="1"/>
  <c r="K265" i="4"/>
  <c r="J265" i="4"/>
  <c r="N266" i="4"/>
  <c r="G266" i="4" a="1"/>
  <c r="L266" i="4" s="1"/>
  <c r="Q266" i="4" a="1"/>
  <c r="P266" i="4"/>
  <c r="K266" i="4"/>
  <c r="J266" i="4"/>
  <c r="N267" i="4"/>
  <c r="G267" i="4" a="1"/>
  <c r="L267" i="4" s="1"/>
  <c r="Q267" i="4" a="1"/>
  <c r="P267" i="4"/>
  <c r="K267" i="4"/>
  <c r="J267" i="4"/>
  <c r="N268" i="4"/>
  <c r="G268" i="4" a="1"/>
  <c r="L268" i="4" s="1"/>
  <c r="Q268" i="4" a="1"/>
  <c r="P268" i="4"/>
  <c r="K268" i="4"/>
  <c r="J268" i="4"/>
  <c r="N269" i="4"/>
  <c r="G269" i="4" a="1"/>
  <c r="L269" i="4" s="1"/>
  <c r="Q269" i="4" a="1"/>
  <c r="P269" i="4"/>
  <c r="K269" i="4"/>
  <c r="J269" i="4"/>
  <c r="N270" i="4"/>
  <c r="G270" i="4" a="1"/>
  <c r="L270" i="4" s="1"/>
  <c r="Q270" i="4" a="1"/>
  <c r="P270" i="4"/>
  <c r="K270" i="4"/>
  <c r="J270" i="4"/>
  <c r="N271" i="4"/>
  <c r="G271" i="4" a="1"/>
  <c r="L271" i="4" s="1"/>
  <c r="Q271" i="4" a="1"/>
  <c r="P271" i="4"/>
  <c r="K271" i="4"/>
  <c r="J271" i="4"/>
  <c r="N272" i="4"/>
  <c r="G272" i="4" a="1"/>
  <c r="L272" i="4" s="1"/>
  <c r="Q272" i="4" a="1"/>
  <c r="P272" i="4"/>
  <c r="K272" i="4"/>
  <c r="J272" i="4"/>
  <c r="N273" i="4"/>
  <c r="G273" i="4" a="1"/>
  <c r="L273" i="4" s="1"/>
  <c r="Q273" i="4" a="1"/>
  <c r="P273" i="4"/>
  <c r="K273" i="4"/>
  <c r="J273" i="4"/>
  <c r="N274" i="4"/>
  <c r="G274" i="4" a="1"/>
  <c r="L274" i="4" s="1"/>
  <c r="Q274" i="4" a="1"/>
  <c r="P274" i="4"/>
  <c r="K274" i="4"/>
  <c r="J274" i="4"/>
  <c r="N275" i="4"/>
  <c r="G275" i="4" a="1"/>
  <c r="L275" i="4" s="1"/>
  <c r="Q275" i="4" a="1"/>
  <c r="P275" i="4"/>
  <c r="K275" i="4"/>
  <c r="J275" i="4"/>
  <c r="N276" i="4"/>
  <c r="G276" i="4" a="1"/>
  <c r="L276" i="4" s="1"/>
  <c r="Q276" i="4" a="1"/>
  <c r="P276" i="4"/>
  <c r="K276" i="4"/>
  <c r="J276" i="4"/>
  <c r="N277" i="4"/>
  <c r="G277" i="4" a="1"/>
  <c r="L277" i="4" s="1"/>
  <c r="Q277" i="4" a="1"/>
  <c r="P277" i="4"/>
  <c r="K277" i="4"/>
  <c r="J277" i="4"/>
  <c r="N278" i="4"/>
  <c r="G278" i="4" a="1"/>
  <c r="L278" i="4" s="1"/>
  <c r="Q278" i="4" a="1"/>
  <c r="P278" i="4"/>
  <c r="K278" i="4"/>
  <c r="J278" i="4"/>
  <c r="N279" i="4"/>
  <c r="G279" i="4" a="1"/>
  <c r="L279" i="4" s="1"/>
  <c r="Q279" i="4" a="1"/>
  <c r="P279" i="4"/>
  <c r="K279" i="4"/>
  <c r="J279" i="4"/>
  <c r="N280" i="4"/>
  <c r="G280" i="4" a="1"/>
  <c r="L280" i="4" s="1"/>
  <c r="Q280" i="4" a="1"/>
  <c r="P280" i="4"/>
  <c r="K280" i="4"/>
  <c r="J280" i="4"/>
  <c r="N281" i="4"/>
  <c r="G281" i="4" a="1"/>
  <c r="L281" i="4" s="1"/>
  <c r="Q281" i="4" a="1"/>
  <c r="P281" i="4"/>
  <c r="K281" i="4"/>
  <c r="J281" i="4"/>
  <c r="N282" i="4"/>
  <c r="G282" i="4" a="1"/>
  <c r="L282" i="4" s="1"/>
  <c r="Q282" i="4" a="1"/>
  <c r="P282" i="4"/>
  <c r="K282" i="4"/>
  <c r="J282" i="4"/>
  <c r="N283" i="4"/>
  <c r="G283" i="4" a="1"/>
  <c r="L283" i="4" s="1"/>
  <c r="Q283" i="4" a="1"/>
  <c r="P283" i="4"/>
  <c r="K283" i="4"/>
  <c r="J283" i="4"/>
  <c r="N284" i="4"/>
  <c r="G284" i="4" a="1"/>
  <c r="L284" i="4" s="1"/>
  <c r="Q284" i="4" a="1"/>
  <c r="P284" i="4"/>
  <c r="K284" i="4"/>
  <c r="J284" i="4"/>
  <c r="N285" i="4"/>
  <c r="G285" i="4" a="1"/>
  <c r="L285" i="4" s="1"/>
  <c r="Q285" i="4" a="1"/>
  <c r="P285" i="4"/>
  <c r="K285" i="4"/>
  <c r="J285" i="4"/>
  <c r="N286" i="4"/>
  <c r="G286" i="4" a="1"/>
  <c r="L286" i="4" s="1"/>
  <c r="Q286" i="4" a="1"/>
  <c r="P286" i="4"/>
  <c r="K286" i="4"/>
  <c r="J286" i="4"/>
  <c r="N287" i="4"/>
  <c r="G287" i="4" a="1"/>
  <c r="L287" i="4" s="1"/>
  <c r="Q287" i="4" a="1"/>
  <c r="P287" i="4"/>
  <c r="K287" i="4"/>
  <c r="J287" i="4"/>
  <c r="N288" i="4"/>
  <c r="G288" i="4" a="1"/>
  <c r="L288" i="4" s="1"/>
  <c r="Q288" i="4" a="1"/>
  <c r="P288" i="4"/>
  <c r="K288" i="4"/>
  <c r="J288" i="4"/>
  <c r="N289" i="4"/>
  <c r="G289" i="4" a="1"/>
  <c r="L289" i="4" s="1"/>
  <c r="Q289" i="4" a="1"/>
  <c r="P289" i="4"/>
  <c r="K289" i="4"/>
  <c r="J289" i="4"/>
  <c r="N290" i="4"/>
  <c r="G290" i="4" a="1"/>
  <c r="L290" i="4" s="1"/>
  <c r="Q290" i="4" a="1"/>
  <c r="P290" i="4"/>
  <c r="K290" i="4"/>
  <c r="J290" i="4"/>
  <c r="N291" i="4"/>
  <c r="G291" i="4" a="1"/>
  <c r="L291" i="4" s="1"/>
  <c r="Q291" i="4" a="1"/>
  <c r="P291" i="4"/>
  <c r="K291" i="4"/>
  <c r="J291" i="4"/>
  <c r="N292" i="4"/>
  <c r="G292" i="4" a="1"/>
  <c r="L292" i="4" s="1"/>
  <c r="Q292" i="4" a="1"/>
  <c r="P292" i="4"/>
  <c r="K292" i="4"/>
  <c r="J292" i="4"/>
  <c r="N293" i="4"/>
  <c r="G293" i="4" a="1"/>
  <c r="L293" i="4" s="1"/>
  <c r="Q293" i="4" a="1"/>
  <c r="P293" i="4"/>
  <c r="K293" i="4"/>
  <c r="J293" i="4"/>
  <c r="N294" i="4"/>
  <c r="G294" i="4" a="1"/>
  <c r="L294" i="4" s="1"/>
  <c r="Q294" i="4" a="1"/>
  <c r="P294" i="4"/>
  <c r="K294" i="4"/>
  <c r="J294" i="4"/>
  <c r="N295" i="4"/>
  <c r="G295" i="4" a="1"/>
  <c r="L295" i="4" s="1"/>
  <c r="Q295" i="4" a="1"/>
  <c r="P295" i="4"/>
  <c r="K295" i="4"/>
  <c r="J295" i="4"/>
  <c r="N296" i="4"/>
  <c r="G296" i="4" a="1"/>
  <c r="L296" i="4" s="1"/>
  <c r="Q296" i="4" a="1"/>
  <c r="P296" i="4"/>
  <c r="K296" i="4"/>
  <c r="J296" i="4"/>
  <c r="N297" i="4"/>
  <c r="G297" i="4" a="1"/>
  <c r="L297" i="4" s="1"/>
  <c r="Q297" i="4" a="1"/>
  <c r="P297" i="4"/>
  <c r="K297" i="4"/>
  <c r="J297" i="4"/>
  <c r="N298" i="4"/>
  <c r="G298" i="4" a="1"/>
  <c r="L298" i="4" s="1"/>
  <c r="Q298" i="4" a="1"/>
  <c r="P298" i="4"/>
  <c r="K298" i="4"/>
  <c r="J298" i="4"/>
  <c r="N299" i="4"/>
  <c r="G299" i="4" a="1"/>
  <c r="L299" i="4" s="1"/>
  <c r="Q299" i="4" a="1"/>
  <c r="P299" i="4"/>
  <c r="K299" i="4"/>
  <c r="J299" i="4"/>
  <c r="N300" i="4"/>
  <c r="G300" i="4" a="1"/>
  <c r="L300" i="4" s="1"/>
  <c r="Q300" i="4" a="1"/>
  <c r="P300" i="4"/>
  <c r="K300" i="4"/>
  <c r="J300" i="4"/>
  <c r="N301" i="4"/>
  <c r="G301" i="4" a="1"/>
  <c r="L301" i="4" s="1"/>
  <c r="Q301" i="4" a="1"/>
  <c r="P301" i="4"/>
  <c r="K301" i="4"/>
  <c r="J301" i="4"/>
  <c r="N302" i="4"/>
  <c r="G302" i="4" a="1"/>
  <c r="L302" i="4" s="1"/>
  <c r="Q302" i="4" a="1"/>
  <c r="P302" i="4"/>
  <c r="K302" i="4"/>
  <c r="J302" i="4"/>
  <c r="N303" i="4"/>
  <c r="G303" i="4" a="1"/>
  <c r="L303" i="4" s="1"/>
  <c r="Q303" i="4" a="1"/>
  <c r="P303" i="4"/>
  <c r="K303" i="4"/>
  <c r="J303" i="4"/>
  <c r="N304" i="4"/>
  <c r="G304" i="4" a="1"/>
  <c r="L304" i="4" s="1"/>
  <c r="Q304" i="4" a="1"/>
  <c r="P304" i="4"/>
  <c r="K304" i="4"/>
  <c r="J304" i="4"/>
  <c r="N305" i="4"/>
  <c r="G305" i="4" a="1"/>
  <c r="L305" i="4" s="1"/>
  <c r="Q305" i="4" a="1"/>
  <c r="P305" i="4"/>
  <c r="K305" i="4"/>
  <c r="J305" i="4"/>
  <c r="N306" i="4"/>
  <c r="G306" i="4" a="1"/>
  <c r="L306" i="4" s="1"/>
  <c r="Q306" i="4" a="1"/>
  <c r="P306" i="4"/>
  <c r="K306" i="4"/>
  <c r="J306" i="4"/>
  <c r="N307" i="4"/>
  <c r="G307" i="4" a="1"/>
  <c r="L307" i="4" s="1"/>
  <c r="Q307" i="4" a="1"/>
  <c r="P307" i="4"/>
  <c r="K307" i="4"/>
  <c r="J307" i="4"/>
  <c r="N308" i="4"/>
  <c r="G308" i="4" a="1"/>
  <c r="L308" i="4" s="1"/>
  <c r="Q308" i="4" a="1"/>
  <c r="P308" i="4"/>
  <c r="K308" i="4"/>
  <c r="J308" i="4"/>
  <c r="N309" i="4"/>
  <c r="G309" i="4" a="1"/>
  <c r="L309" i="4" s="1"/>
  <c r="Q309" i="4" a="1"/>
  <c r="P309" i="4"/>
  <c r="K309" i="4"/>
  <c r="J309" i="4"/>
  <c r="N310" i="4"/>
  <c r="G310" i="4" a="1"/>
  <c r="L310" i="4" s="1"/>
  <c r="Q310" i="4" a="1"/>
  <c r="P310" i="4"/>
  <c r="K310" i="4"/>
  <c r="J310" i="4"/>
  <c r="N311" i="4"/>
  <c r="G311" i="4" a="1"/>
  <c r="L311" i="4" s="1"/>
  <c r="Q311" i="4" a="1"/>
  <c r="P311" i="4"/>
  <c r="K311" i="4"/>
  <c r="J311" i="4"/>
  <c r="N312" i="4"/>
  <c r="G312" i="4" a="1"/>
  <c r="L312" i="4" s="1"/>
  <c r="Q312" i="4" a="1"/>
  <c r="P312" i="4"/>
  <c r="K312" i="4"/>
  <c r="J312" i="4"/>
  <c r="N313" i="4"/>
  <c r="G313" i="4" a="1"/>
  <c r="L313" i="4" s="1"/>
  <c r="Q313" i="4" a="1"/>
  <c r="P313" i="4"/>
  <c r="K313" i="4"/>
  <c r="J313" i="4"/>
  <c r="N314" i="4"/>
  <c r="G314" i="4" a="1"/>
  <c r="L314" i="4" s="1"/>
  <c r="Q314" i="4" a="1"/>
  <c r="P314" i="4"/>
  <c r="K314" i="4"/>
  <c r="J314" i="4"/>
  <c r="N315" i="4"/>
  <c r="G315" i="4" a="1"/>
  <c r="L315" i="4" s="1"/>
  <c r="Q315" i="4" a="1"/>
  <c r="P315" i="4"/>
  <c r="K315" i="4"/>
  <c r="J315" i="4"/>
  <c r="N316" i="4"/>
  <c r="G316" i="4" a="1"/>
  <c r="L316" i="4" s="1"/>
  <c r="Q316" i="4" a="1"/>
  <c r="P316" i="4"/>
  <c r="K316" i="4"/>
  <c r="J316" i="4"/>
  <c r="N317" i="4"/>
  <c r="G317" i="4" a="1"/>
  <c r="L317" i="4" s="1"/>
  <c r="Q317" i="4" a="1"/>
  <c r="P317" i="4"/>
  <c r="K317" i="4"/>
  <c r="J317" i="4"/>
  <c r="N318" i="4"/>
  <c r="G318" i="4" a="1"/>
  <c r="L318" i="4" s="1"/>
  <c r="Q318" i="4" a="1"/>
  <c r="P318" i="4"/>
  <c r="K318" i="4"/>
  <c r="J318" i="4"/>
  <c r="N319" i="4"/>
  <c r="G319" i="4" a="1"/>
  <c r="L319" i="4" s="1"/>
  <c r="Q319" i="4" a="1"/>
  <c r="P319" i="4"/>
  <c r="K319" i="4"/>
  <c r="J319" i="4"/>
  <c r="N320" i="4"/>
  <c r="G320" i="4" a="1"/>
  <c r="L320" i="4" s="1"/>
  <c r="Q320" i="4" a="1"/>
  <c r="P320" i="4"/>
  <c r="K320" i="4"/>
  <c r="J320" i="4"/>
  <c r="N321" i="4"/>
  <c r="G321" i="4" a="1"/>
  <c r="L321" i="4" s="1"/>
  <c r="Q321" i="4" a="1"/>
  <c r="P321" i="4"/>
  <c r="K321" i="4"/>
  <c r="J321" i="4"/>
  <c r="N322" i="4"/>
  <c r="G322" i="4" a="1"/>
  <c r="L322" i="4" s="1"/>
  <c r="Q322" i="4" a="1"/>
  <c r="P322" i="4"/>
  <c r="K322" i="4"/>
  <c r="J322" i="4"/>
  <c r="N323" i="4"/>
  <c r="G323" i="4" a="1"/>
  <c r="L323" i="4" s="1"/>
  <c r="Q323" i="4" a="1"/>
  <c r="P323" i="4"/>
  <c r="K323" i="4"/>
  <c r="J323" i="4"/>
  <c r="N324" i="4"/>
  <c r="G324" i="4" a="1"/>
  <c r="L324" i="4" s="1"/>
  <c r="Q324" i="4" a="1"/>
  <c r="P324" i="4"/>
  <c r="K324" i="4"/>
  <c r="J324" i="4"/>
  <c r="N325" i="4"/>
  <c r="G325" i="4" a="1"/>
  <c r="L325" i="4" s="1"/>
  <c r="Q325" i="4" a="1"/>
  <c r="P325" i="4"/>
  <c r="K325" i="4"/>
  <c r="J325" i="4"/>
  <c r="N326" i="4"/>
  <c r="G326" i="4" a="1"/>
  <c r="L326" i="4" s="1"/>
  <c r="Q326" i="4" a="1"/>
  <c r="P326" i="4"/>
  <c r="K326" i="4"/>
  <c r="J326" i="4"/>
  <c r="N327" i="4"/>
  <c r="G327" i="4" a="1"/>
  <c r="L327" i="4" s="1"/>
  <c r="Q327" i="4" a="1"/>
  <c r="P327" i="4"/>
  <c r="K327" i="4"/>
  <c r="J327" i="4"/>
  <c r="N328" i="4"/>
  <c r="G328" i="4" a="1"/>
  <c r="L328" i="4" s="1"/>
  <c r="Q328" i="4" a="1"/>
  <c r="P328" i="4"/>
  <c r="K328" i="4"/>
  <c r="J328" i="4"/>
  <c r="N329" i="4"/>
  <c r="G329" i="4" a="1"/>
  <c r="L329" i="4" s="1"/>
  <c r="Q329" i="4" a="1"/>
  <c r="P329" i="4"/>
  <c r="K329" i="4"/>
  <c r="J329" i="4"/>
  <c r="N330" i="4"/>
  <c r="G330" i="4" a="1"/>
  <c r="L330" i="4" s="1"/>
  <c r="Q330" i="4" a="1"/>
  <c r="P330" i="4"/>
  <c r="K330" i="4"/>
  <c r="J330" i="4"/>
  <c r="N331" i="4"/>
  <c r="G331" i="4" a="1"/>
  <c r="L331" i="4" s="1"/>
  <c r="Q331" i="4" a="1"/>
  <c r="P331" i="4"/>
  <c r="K331" i="4"/>
  <c r="J331" i="4"/>
  <c r="N332" i="4"/>
  <c r="G332" i="4" a="1"/>
  <c r="L332" i="4" s="1"/>
  <c r="Q332" i="4" a="1"/>
  <c r="P332" i="4"/>
  <c r="K332" i="4"/>
  <c r="J332" i="4"/>
  <c r="N333" i="4"/>
  <c r="G333" i="4" a="1"/>
  <c r="L333" i="4" s="1"/>
  <c r="Q333" i="4" a="1"/>
  <c r="P333" i="4"/>
  <c r="K333" i="4"/>
  <c r="J333" i="4"/>
  <c r="N334" i="4"/>
  <c r="G334" i="4" a="1"/>
  <c r="L334" i="4" s="1"/>
  <c r="Q334" i="4" a="1"/>
  <c r="P334" i="4"/>
  <c r="K334" i="4"/>
  <c r="J334" i="4"/>
  <c r="N335" i="4"/>
  <c r="G335" i="4" a="1"/>
  <c r="L335" i="4" s="1"/>
  <c r="Q335" i="4" a="1"/>
  <c r="P335" i="4"/>
  <c r="K335" i="4"/>
  <c r="J335" i="4"/>
  <c r="N336" i="4"/>
  <c r="G336" i="4" a="1"/>
  <c r="L336" i="4" s="1"/>
  <c r="Q336" i="4" a="1"/>
  <c r="P336" i="4"/>
  <c r="K336" i="4"/>
  <c r="J336" i="4"/>
  <c r="N337" i="4"/>
  <c r="G337" i="4" a="1"/>
  <c r="L337" i="4" s="1"/>
  <c r="Q337" i="4" a="1"/>
  <c r="P337" i="4"/>
  <c r="K337" i="4"/>
  <c r="J337" i="4"/>
  <c r="N338" i="4"/>
  <c r="G338" i="4" a="1"/>
  <c r="L338" i="4" s="1"/>
  <c r="Q338" i="4" a="1"/>
  <c r="P338" i="4"/>
  <c r="K338" i="4"/>
  <c r="J338" i="4"/>
  <c r="N339" i="4"/>
  <c r="G339" i="4" a="1"/>
  <c r="L339" i="4" s="1"/>
  <c r="Q339" i="4" a="1"/>
  <c r="P339" i="4"/>
  <c r="K339" i="4"/>
  <c r="J339" i="4"/>
  <c r="N340" i="4"/>
  <c r="G340" i="4" a="1"/>
  <c r="L340" i="4" s="1"/>
  <c r="R340" i="3"/>
  <c r="W340" i="3"/>
  <c r="Q340" i="4" a="1"/>
  <c r="P340" i="4"/>
  <c r="K340" i="4"/>
  <c r="J340" i="4"/>
  <c r="N341" i="4"/>
  <c r="G341" i="4" a="1"/>
  <c r="L341" i="4" s="1"/>
  <c r="R341" i="3"/>
  <c r="W341" i="3"/>
  <c r="Q341" i="4" a="1"/>
  <c r="P341" i="4"/>
  <c r="K341" i="4"/>
  <c r="J341" i="4"/>
  <c r="N342" i="4"/>
  <c r="G342" i="4" a="1"/>
  <c r="L342" i="4" s="1"/>
  <c r="R342" i="3"/>
  <c r="W342" i="3"/>
  <c r="Q342" i="4" a="1"/>
  <c r="P342" i="4"/>
  <c r="K342" i="4"/>
  <c r="J342" i="4"/>
  <c r="N343" i="4"/>
  <c r="G343" i="4" a="1"/>
  <c r="L343" i="4" s="1"/>
  <c r="W343" i="3"/>
  <c r="R343" i="3"/>
  <c r="Q343" i="4" a="1"/>
  <c r="P343" i="4"/>
  <c r="K343" i="4"/>
  <c r="J343" i="4"/>
  <c r="N344" i="4"/>
  <c r="G344" i="4" a="1"/>
  <c r="L344" i="4" s="1"/>
  <c r="W344" i="3"/>
  <c r="R344" i="3"/>
  <c r="Q344" i="4" a="1"/>
  <c r="P344" i="4"/>
  <c r="K344" i="4"/>
  <c r="J344" i="4"/>
  <c r="N345" i="4"/>
  <c r="G345" i="4" a="1"/>
  <c r="L345" i="4" s="1"/>
  <c r="W345" i="3"/>
  <c r="R345" i="3"/>
  <c r="Q345" i="4" a="1"/>
  <c r="P345" i="4"/>
  <c r="K345" i="4"/>
  <c r="J345" i="4"/>
  <c r="N346" i="4"/>
  <c r="G346" i="4" a="1"/>
  <c r="L346" i="4" s="1"/>
  <c r="W346" i="3"/>
  <c r="R346" i="3"/>
  <c r="Q346" i="4" a="1"/>
  <c r="P346" i="4"/>
  <c r="K346" i="4"/>
  <c r="J346" i="4"/>
  <c r="N347" i="4"/>
  <c r="G347" i="4" a="1"/>
  <c r="L347" i="4" s="1"/>
  <c r="W347" i="3"/>
  <c r="R347" i="3"/>
  <c r="Q347" i="4" a="1"/>
  <c r="P347" i="4"/>
  <c r="K347" i="4"/>
  <c r="J347" i="4"/>
  <c r="N348" i="4"/>
  <c r="G348" i="4" a="1"/>
  <c r="L348" i="4" s="1"/>
  <c r="W348" i="3"/>
  <c r="R348" i="3"/>
  <c r="Q348" i="4" a="1"/>
  <c r="P348" i="4"/>
  <c r="K348" i="4"/>
  <c r="J348" i="4"/>
  <c r="N349" i="4"/>
  <c r="G349" i="4" a="1"/>
  <c r="L349" i="4" s="1"/>
  <c r="W349" i="3"/>
  <c r="R349" i="3"/>
  <c r="Q349" i="4" a="1"/>
  <c r="P349" i="4"/>
  <c r="K349" i="4"/>
  <c r="J349" i="4"/>
  <c r="N350" i="4"/>
  <c r="G350" i="4" a="1"/>
  <c r="L350" i="4" s="1"/>
  <c r="R350" i="3"/>
  <c r="W350" i="3"/>
  <c r="Q350" i="4" a="1"/>
  <c r="P350" i="4"/>
  <c r="K350" i="4"/>
  <c r="J350" i="4"/>
  <c r="N351" i="4"/>
  <c r="G351" i="4" a="1"/>
  <c r="L351" i="4" s="1"/>
  <c r="R351" i="3"/>
  <c r="W351" i="3"/>
  <c r="Q351" i="4" a="1"/>
  <c r="P351" i="4"/>
  <c r="K351" i="4"/>
  <c r="J351" i="4"/>
  <c r="N352" i="4"/>
  <c r="G352" i="4" a="1"/>
  <c r="L352" i="4" s="1"/>
  <c r="W352" i="3"/>
  <c r="R352" i="3"/>
  <c r="Q352" i="4" a="1"/>
  <c r="P352" i="4"/>
  <c r="K352" i="4"/>
  <c r="J352" i="4"/>
  <c r="N353" i="4"/>
  <c r="G353" i="4" a="1"/>
  <c r="L353" i="4" s="1"/>
  <c r="W353" i="3"/>
  <c r="R353" i="3"/>
  <c r="Q353" i="4" a="1"/>
  <c r="P353" i="4"/>
  <c r="K353" i="4"/>
  <c r="J353" i="4"/>
  <c r="N354" i="4"/>
  <c r="G354" i="4" a="1"/>
  <c r="L354" i="4" s="1"/>
  <c r="W354" i="3"/>
  <c r="R354" i="3"/>
  <c r="Q354" i="4" a="1"/>
  <c r="P354" i="4"/>
  <c r="K354" i="4"/>
  <c r="J354" i="4"/>
  <c r="N355" i="4"/>
  <c r="G355" i="4" a="1"/>
  <c r="L355" i="4" s="1"/>
  <c r="W355" i="3"/>
  <c r="R355" i="3"/>
  <c r="Q355" i="4" a="1"/>
  <c r="P355" i="4"/>
  <c r="K355" i="4"/>
  <c r="J355" i="4"/>
  <c r="N356" i="4"/>
  <c r="G356" i="4" a="1"/>
  <c r="L356" i="4" s="1"/>
  <c r="R356" i="3"/>
  <c r="W356" i="3"/>
  <c r="Q356" i="4" a="1"/>
  <c r="P356" i="4"/>
  <c r="K356" i="4"/>
  <c r="J356" i="4"/>
  <c r="I356" i="4"/>
  <c r="H356" i="4"/>
  <c r="N357" i="4"/>
  <c r="G357" i="4" a="1"/>
  <c r="L357" i="4" s="1"/>
  <c r="R357" i="3"/>
  <c r="W357" i="3"/>
  <c r="Q357" i="4" a="1"/>
  <c r="P357" i="4"/>
  <c r="K357" i="4"/>
  <c r="J357" i="4"/>
  <c r="I357" i="4"/>
  <c r="H357" i="4"/>
  <c r="N358" i="4"/>
  <c r="G358" i="4" a="1"/>
  <c r="L358" i="4" s="1"/>
  <c r="W358" i="3"/>
  <c r="R358" i="3"/>
  <c r="Q358" i="4" a="1"/>
  <c r="P358" i="4"/>
  <c r="K358" i="4"/>
  <c r="J358" i="4"/>
  <c r="I358" i="4"/>
  <c r="H358" i="4"/>
  <c r="N359" i="4"/>
  <c r="G359" i="4" a="1"/>
  <c r="L359" i="4" s="1"/>
  <c r="R359" i="3"/>
  <c r="W359" i="3"/>
  <c r="Q359" i="4" a="1"/>
  <c r="P359" i="4"/>
  <c r="K359" i="4"/>
  <c r="J359" i="4"/>
  <c r="I359" i="4"/>
  <c r="H359" i="4"/>
  <c r="N360" i="4"/>
  <c r="G360" i="4" a="1"/>
  <c r="L360" i="4" s="1"/>
  <c r="R360" i="3"/>
  <c r="W360" i="3"/>
  <c r="Q360" i="4" a="1"/>
  <c r="P360" i="4"/>
  <c r="K360" i="4"/>
  <c r="J360" i="4"/>
  <c r="H360" i="4"/>
  <c r="I360" i="4"/>
  <c r="N361" i="4"/>
  <c r="G361" i="4" a="1"/>
  <c r="L361" i="4" s="1"/>
  <c r="W361" i="3"/>
  <c r="R361" i="3"/>
  <c r="Q361" i="4" a="1"/>
  <c r="P361" i="4"/>
  <c r="K361" i="4"/>
  <c r="N362" i="4"/>
  <c r="G362" i="4" a="1"/>
  <c r="L362" i="4" s="1"/>
  <c r="R362" i="3"/>
  <c r="W362" i="3"/>
  <c r="Q362" i="4" a="1"/>
  <c r="P362" i="4"/>
  <c r="K362" i="4"/>
  <c r="J362" i="4"/>
  <c r="H362" i="4"/>
  <c r="I362" i="4"/>
  <c r="N363" i="4"/>
  <c r="G363" i="4" a="1"/>
  <c r="L363" i="4" s="1"/>
  <c r="R363" i="3"/>
  <c r="W363" i="3"/>
  <c r="Q363" i="4" a="1"/>
  <c r="P363" i="4"/>
  <c r="K363" i="4"/>
  <c r="J363" i="4"/>
  <c r="I363" i="4"/>
  <c r="H363" i="4"/>
  <c r="N364" i="4"/>
  <c r="G364" i="4" a="1"/>
  <c r="L364" i="4" s="1"/>
  <c r="R364" i="3"/>
  <c r="W364" i="3"/>
  <c r="Q364" i="4" a="1"/>
  <c r="P364" i="4"/>
  <c r="K364" i="4"/>
  <c r="N365" i="4"/>
  <c r="G365" i="4" a="1"/>
  <c r="L365" i="4" s="1"/>
  <c r="W365" i="3"/>
  <c r="R365" i="3"/>
  <c r="Q365" i="4" a="1"/>
  <c r="P365" i="4"/>
  <c r="K365" i="4"/>
  <c r="J365" i="4"/>
  <c r="I365" i="4"/>
  <c r="H365" i="4"/>
  <c r="N366" i="4"/>
  <c r="G366" i="4" a="1"/>
  <c r="L366" i="4" s="1"/>
  <c r="R366" i="3"/>
  <c r="W366" i="3"/>
  <c r="Q366" i="4" a="1"/>
  <c r="P366" i="4"/>
  <c r="K366" i="4"/>
  <c r="J366" i="4"/>
  <c r="I366" i="4"/>
  <c r="H366" i="4"/>
  <c r="N367" i="4"/>
  <c r="G367" i="4" a="1"/>
  <c r="L367" i="4" s="1"/>
  <c r="R367" i="3"/>
  <c r="W367" i="3"/>
  <c r="Q367" i="4" a="1"/>
  <c r="P367" i="4"/>
  <c r="K367" i="4"/>
  <c r="N368" i="4"/>
  <c r="G368" i="4" a="1"/>
  <c r="L368" i="4" s="1"/>
  <c r="R368" i="3"/>
  <c r="W368" i="3"/>
  <c r="Q368" i="4" a="1"/>
  <c r="P368" i="4"/>
  <c r="K368" i="4"/>
  <c r="N369" i="4"/>
  <c r="G369" i="4" a="1"/>
  <c r="L369" i="4" s="1"/>
  <c r="R369" i="3"/>
  <c r="W369" i="3"/>
  <c r="Q369" i="4" a="1"/>
  <c r="P369" i="4"/>
  <c r="K369" i="4"/>
  <c r="N370" i="4"/>
  <c r="G370" i="4" a="1"/>
  <c r="L370" i="4" s="1"/>
  <c r="W370" i="3"/>
  <c r="R370" i="3"/>
  <c r="Q370" i="4" a="1"/>
  <c r="P370" i="4"/>
  <c r="K370" i="4"/>
  <c r="N371" i="4"/>
  <c r="G371" i="4" a="1"/>
  <c r="L371" i="4" s="1"/>
  <c r="W371" i="3"/>
  <c r="R371" i="3"/>
  <c r="Q371" i="4" a="1"/>
  <c r="P371" i="4"/>
  <c r="K371" i="4"/>
  <c r="N372" i="4"/>
  <c r="G372" i="4" a="1"/>
  <c r="L372" i="4" s="1"/>
  <c r="W372" i="3"/>
  <c r="R372" i="3"/>
  <c r="Q372" i="4" a="1"/>
  <c r="P372" i="4"/>
  <c r="K372" i="4"/>
  <c r="N373" i="4"/>
  <c r="G373" i="4" a="1"/>
  <c r="L373" i="4" s="1"/>
  <c r="R373" i="3"/>
  <c r="W373" i="3"/>
  <c r="Q373" i="4" a="1"/>
  <c r="P373" i="4"/>
  <c r="K373" i="4"/>
  <c r="N374" i="4"/>
  <c r="G374" i="4" a="1"/>
  <c r="L374" i="4" s="1"/>
  <c r="R374" i="3"/>
  <c r="W374" i="3"/>
  <c r="Q374" i="4" a="1"/>
  <c r="P374" i="4"/>
  <c r="K374" i="4"/>
  <c r="N375" i="4"/>
  <c r="G375" i="4" a="1"/>
  <c r="L375" i="4" s="1"/>
  <c r="R375" i="3"/>
  <c r="W375" i="3"/>
  <c r="Q375" i="4" a="1"/>
  <c r="P375" i="4"/>
  <c r="K375" i="4"/>
  <c r="N376" i="4"/>
  <c r="G376" i="4" a="1"/>
  <c r="L376" i="4" s="1"/>
  <c r="R376" i="3"/>
  <c r="W376" i="3"/>
  <c r="Q376" i="4" a="1"/>
  <c r="P376" i="4"/>
  <c r="K376" i="4"/>
  <c r="N377" i="4"/>
  <c r="G377" i="4" a="1"/>
  <c r="L377" i="4" s="1"/>
  <c r="R377" i="3"/>
  <c r="W377" i="3"/>
  <c r="Q377" i="4" a="1"/>
  <c r="P377" i="4"/>
  <c r="K377" i="4"/>
  <c r="N378" i="4"/>
  <c r="G378" i="4" a="1"/>
  <c r="L378" i="4" s="1"/>
  <c r="R378" i="3"/>
  <c r="W378" i="3"/>
  <c r="Q378" i="4" a="1"/>
  <c r="P378" i="4"/>
  <c r="K378" i="4"/>
  <c r="N379" i="4"/>
  <c r="G379" i="4" a="1"/>
  <c r="L379" i="4" s="1"/>
  <c r="R379" i="3"/>
  <c r="W379" i="3"/>
  <c r="Q379" i="4" a="1"/>
  <c r="P379" i="4"/>
  <c r="K379" i="4"/>
  <c r="N380" i="4"/>
  <c r="G380" i="4" a="1"/>
  <c r="L380" i="4" s="1"/>
  <c r="W380" i="3"/>
  <c r="R380" i="3"/>
  <c r="Q380" i="4" a="1"/>
  <c r="P380" i="4"/>
  <c r="K380" i="4"/>
  <c r="N381" i="4"/>
  <c r="G381" i="4" a="1"/>
  <c r="L381" i="4" s="1"/>
  <c r="R381" i="3"/>
  <c r="W381" i="3"/>
  <c r="Q381" i="4" a="1"/>
  <c r="P381" i="4"/>
  <c r="K381" i="4"/>
  <c r="N382" i="4"/>
  <c r="G382" i="4" a="1"/>
  <c r="L382" i="4" s="1"/>
  <c r="W382" i="3"/>
  <c r="R382" i="3"/>
  <c r="Q382" i="4" a="1"/>
  <c r="P382" i="4"/>
  <c r="K382" i="4"/>
  <c r="N383" i="4"/>
  <c r="G383" i="4" a="1"/>
  <c r="L383" i="4" s="1"/>
  <c r="W383" i="3"/>
  <c r="R383" i="3"/>
  <c r="Q383" i="4" a="1"/>
  <c r="P383" i="4"/>
  <c r="K383" i="4"/>
  <c r="N384" i="4"/>
  <c r="G384" i="4" a="1"/>
  <c r="L384" i="4" s="1"/>
  <c r="W384" i="3"/>
  <c r="R384" i="3"/>
  <c r="Q384" i="4" a="1"/>
  <c r="P384" i="4"/>
  <c r="K384" i="4"/>
  <c r="N385" i="4"/>
  <c r="G385" i="4" a="1"/>
  <c r="L385" i="4" s="1"/>
  <c r="W385" i="3"/>
  <c r="R385" i="3"/>
  <c r="Q385" i="4" a="1"/>
  <c r="P385" i="4"/>
  <c r="K385" i="4"/>
  <c r="N386" i="4"/>
  <c r="G386" i="4" a="1"/>
  <c r="L386" i="4" s="1"/>
  <c r="R386" i="3"/>
  <c r="W386" i="3"/>
  <c r="Q386" i="4" a="1"/>
  <c r="P386" i="4"/>
  <c r="K386" i="4"/>
  <c r="N387" i="4"/>
  <c r="G387" i="4" a="1"/>
  <c r="L387" i="4" s="1"/>
  <c r="R387" i="3"/>
  <c r="W387" i="3"/>
  <c r="Q387" i="4" a="1"/>
  <c r="P387" i="4"/>
  <c r="K387" i="4"/>
  <c r="N388" i="4"/>
  <c r="G388" i="4" a="1"/>
  <c r="L388" i="4" s="1"/>
  <c r="W388" i="3"/>
  <c r="R388" i="3"/>
  <c r="Q388" i="4" a="1"/>
  <c r="P388" i="4"/>
  <c r="K388" i="4"/>
  <c r="N389" i="4"/>
  <c r="G389" i="4" a="1"/>
  <c r="L389" i="4" s="1"/>
  <c r="R389" i="3"/>
  <c r="W389" i="3"/>
  <c r="Q389" i="4" a="1"/>
  <c r="P389" i="4"/>
  <c r="K389" i="4"/>
  <c r="N390" i="4"/>
  <c r="G390" i="4" a="1"/>
  <c r="L390" i="4" s="1"/>
  <c r="W390" i="3"/>
  <c r="R390" i="3"/>
  <c r="Q390" i="4" a="1"/>
  <c r="P390" i="4"/>
  <c r="K390" i="4"/>
  <c r="N391" i="4"/>
  <c r="G391" i="4" a="1"/>
  <c r="L391" i="4" s="1"/>
  <c r="R391" i="3"/>
  <c r="W391" i="3"/>
  <c r="Q391" i="4" a="1"/>
  <c r="P391" i="4"/>
  <c r="K391" i="4"/>
  <c r="N392" i="4"/>
  <c r="G392" i="4" a="1"/>
  <c r="L392" i="4" s="1"/>
  <c r="W392" i="3"/>
  <c r="R392" i="3"/>
  <c r="Q392" i="4" a="1"/>
  <c r="P392" i="4"/>
  <c r="K392" i="4"/>
  <c r="N393" i="4"/>
  <c r="G393" i="4" a="1"/>
  <c r="L393" i="4" s="1"/>
  <c r="R393" i="3"/>
  <c r="W393" i="3"/>
  <c r="Q393" i="4" a="1"/>
  <c r="P393" i="4"/>
  <c r="K393" i="4"/>
  <c r="N394" i="4"/>
  <c r="G394" i="4" a="1"/>
  <c r="L394" i="4" s="1"/>
  <c r="R394" i="3"/>
  <c r="W394" i="3"/>
  <c r="Q394" i="4" a="1"/>
  <c r="P394" i="4"/>
  <c r="K394" i="4"/>
  <c r="N395" i="4"/>
  <c r="G395" i="4" a="1"/>
  <c r="L395" i="4" s="1"/>
  <c r="R395" i="3"/>
  <c r="W395" i="3"/>
  <c r="Q395" i="4" a="1"/>
  <c r="P395" i="4"/>
  <c r="K395" i="4"/>
  <c r="N396" i="4"/>
  <c r="G396" i="4" a="1"/>
  <c r="L396" i="4" s="1"/>
  <c r="W396" i="3"/>
  <c r="R396" i="3"/>
  <c r="Q396" i="4" a="1"/>
  <c r="P396" i="4"/>
  <c r="K396" i="4"/>
  <c r="N397" i="4"/>
  <c r="G397" i="4" a="1"/>
  <c r="L397" i="4" s="1"/>
  <c r="R397" i="3"/>
  <c r="W397" i="3"/>
  <c r="Q397" i="4" a="1"/>
  <c r="P397" i="4"/>
  <c r="K397" i="4"/>
  <c r="N398" i="4"/>
  <c r="G398" i="4" a="1"/>
  <c r="L398" i="4" s="1"/>
  <c r="R398" i="3"/>
  <c r="W398" i="3"/>
  <c r="Q398" i="4" a="1"/>
  <c r="P398" i="4"/>
  <c r="K398" i="4"/>
  <c r="N399" i="4"/>
  <c r="G399" i="4" a="1"/>
  <c r="L399" i="4" s="1"/>
  <c r="R399" i="3"/>
  <c r="W399" i="3"/>
  <c r="Q399" i="4" a="1"/>
  <c r="P399" i="4"/>
  <c r="K399" i="4"/>
  <c r="N400" i="4"/>
  <c r="G400" i="4" a="1"/>
  <c r="L400" i="4" s="1"/>
  <c r="W400" i="3"/>
  <c r="R400" i="3"/>
  <c r="Q400" i="4" a="1"/>
  <c r="P400" i="4"/>
  <c r="K400" i="4"/>
  <c r="N401" i="4"/>
  <c r="G401" i="4" a="1"/>
  <c r="L401" i="4" s="1"/>
  <c r="R401" i="3"/>
  <c r="W401" i="3"/>
  <c r="Q401" i="4" a="1"/>
  <c r="P401" i="4"/>
  <c r="K401" i="4"/>
  <c r="N402" i="4"/>
  <c r="G402" i="4" a="1"/>
  <c r="L402" i="4" s="1"/>
  <c r="R402" i="3"/>
  <c r="W402" i="3"/>
  <c r="Q402" i="4" a="1"/>
  <c r="P402" i="4"/>
  <c r="K402" i="4"/>
  <c r="N403" i="4"/>
  <c r="G403" i="4" a="1"/>
  <c r="L403" i="4" s="1"/>
  <c r="R403" i="3"/>
  <c r="W403" i="3"/>
  <c r="Q403" i="4" a="1"/>
  <c r="P403" i="4"/>
  <c r="K403" i="4"/>
  <c r="N404" i="4"/>
  <c r="G404" i="4" a="1"/>
  <c r="L404" i="4" s="1"/>
  <c r="R404" i="3"/>
  <c r="W404" i="3"/>
  <c r="Q404" i="4" a="1"/>
  <c r="P404" i="4"/>
  <c r="K404" i="4"/>
  <c r="N405" i="4"/>
  <c r="G405" i="4" a="1"/>
  <c r="L405" i="4" s="1"/>
  <c r="W405" i="3"/>
  <c r="R405" i="3"/>
  <c r="Q405" i="4" a="1"/>
  <c r="P405" i="4"/>
  <c r="K405" i="4"/>
  <c r="N406" i="4"/>
  <c r="G406" i="4" a="1"/>
  <c r="L406" i="4" s="1"/>
  <c r="R406" i="3"/>
  <c r="W406" i="3"/>
  <c r="Q406" i="4" a="1"/>
  <c r="P406" i="4"/>
  <c r="K406" i="4"/>
  <c r="N407" i="4"/>
  <c r="G407" i="4" a="1"/>
  <c r="L407" i="4" s="1"/>
  <c r="R407" i="3"/>
  <c r="W407" i="3"/>
  <c r="Q407" i="4" a="1"/>
  <c r="P407" i="4"/>
  <c r="K407" i="4"/>
  <c r="N408" i="4"/>
  <c r="G408" i="4" a="1"/>
  <c r="L408" i="4" s="1"/>
  <c r="W408" i="3"/>
  <c r="R408" i="3"/>
  <c r="Q408" i="4" a="1"/>
  <c r="P408" i="4"/>
  <c r="K408" i="4"/>
  <c r="N409" i="4"/>
  <c r="G409" i="4" a="1"/>
  <c r="L409" i="4" s="1"/>
  <c r="W409" i="3"/>
  <c r="R409" i="3"/>
  <c r="Q409" i="4" a="1"/>
  <c r="P409" i="4"/>
  <c r="K409" i="4"/>
  <c r="N410" i="4"/>
  <c r="G410" i="4" a="1"/>
  <c r="L410" i="4" s="1"/>
  <c r="R410" i="3"/>
  <c r="W410" i="3"/>
  <c r="Q410" i="4" a="1"/>
  <c r="P410" i="4"/>
  <c r="K410" i="4"/>
  <c r="N411" i="4"/>
  <c r="G411" i="4" a="1"/>
  <c r="L411" i="4" s="1"/>
  <c r="R411" i="3"/>
  <c r="W411" i="3"/>
  <c r="Q411" i="4" a="1"/>
  <c r="P411" i="4"/>
  <c r="K411" i="4"/>
  <c r="N412" i="4"/>
  <c r="G412" i="4" a="1"/>
  <c r="L412" i="4" s="1"/>
  <c r="R412" i="3"/>
  <c r="W412" i="3"/>
  <c r="Q412" i="4" a="1"/>
  <c r="P412" i="4"/>
  <c r="K412" i="4"/>
  <c r="N413" i="4"/>
  <c r="G413" i="4" a="1"/>
  <c r="L413" i="4" s="1"/>
  <c r="R413" i="3"/>
  <c r="W413" i="3"/>
  <c r="Q413" i="4" a="1"/>
  <c r="P413" i="4"/>
  <c r="K413" i="4"/>
  <c r="N414" i="4"/>
  <c r="G414" i="4" a="1"/>
  <c r="L414" i="4" s="1"/>
  <c r="R414" i="3"/>
  <c r="W414" i="3"/>
  <c r="Q414" i="4" a="1"/>
  <c r="P414" i="4"/>
  <c r="K414" i="4"/>
  <c r="N415" i="4"/>
  <c r="G415" i="4" a="1"/>
  <c r="L415" i="4" s="1"/>
  <c r="W415" i="3"/>
  <c r="R415" i="3"/>
  <c r="Q415" i="4" a="1"/>
  <c r="P415" i="4"/>
  <c r="K415" i="4"/>
  <c r="N416" i="4"/>
  <c r="G416" i="4" a="1"/>
  <c r="L416" i="4" s="1"/>
  <c r="W416" i="3"/>
  <c r="R416" i="3"/>
  <c r="Q416" i="4" a="1"/>
  <c r="P416" i="4"/>
  <c r="K416" i="4"/>
  <c r="N417" i="4"/>
  <c r="G417" i="4" a="1"/>
  <c r="L417" i="4" s="1"/>
  <c r="W417" i="3"/>
  <c r="R417" i="3"/>
  <c r="Q417" i="4" a="1"/>
  <c r="P417" i="4"/>
  <c r="K417" i="4"/>
  <c r="N418" i="4"/>
  <c r="G418" i="4" a="1"/>
  <c r="L418" i="4" s="1"/>
  <c r="W418" i="3"/>
  <c r="R418" i="3"/>
  <c r="Q418" i="4" a="1"/>
  <c r="P418" i="4"/>
  <c r="K418" i="4"/>
  <c r="N419" i="4"/>
  <c r="G419" i="4" a="1"/>
  <c r="L419" i="4" s="1"/>
  <c r="R419" i="3"/>
  <c r="W419" i="3"/>
  <c r="Q419" i="4" a="1"/>
  <c r="P419" i="4"/>
  <c r="K419" i="4"/>
  <c r="N420" i="4"/>
  <c r="G420" i="4" a="1"/>
  <c r="L420" i="4" s="1"/>
  <c r="W420" i="3"/>
  <c r="R420" i="3"/>
  <c r="Q420" i="4" a="1"/>
  <c r="P420" i="4"/>
  <c r="K420" i="4"/>
  <c r="N421" i="4"/>
  <c r="G421" i="4" a="1"/>
  <c r="L421" i="4" s="1"/>
  <c r="W421" i="3"/>
  <c r="R421" i="3"/>
  <c r="Q421" i="4" a="1"/>
  <c r="P421" i="4"/>
  <c r="K421" i="4"/>
  <c r="N422" i="4"/>
  <c r="G422" i="4" a="1"/>
  <c r="L422" i="4" s="1"/>
  <c r="W422" i="3"/>
  <c r="R422" i="3"/>
  <c r="Q422" i="4" a="1"/>
  <c r="P422" i="4"/>
  <c r="K422" i="4"/>
  <c r="N423" i="4"/>
  <c r="G423" i="4" a="1"/>
  <c r="L423" i="4" s="1"/>
  <c r="R423" i="3"/>
  <c r="W423" i="3"/>
  <c r="Q423" i="4" a="1"/>
  <c r="P423" i="4"/>
  <c r="K423" i="4"/>
  <c r="N424" i="4"/>
  <c r="G424" i="4" a="1"/>
  <c r="L424" i="4" s="1"/>
  <c r="W424" i="3"/>
  <c r="R424" i="3"/>
  <c r="Q424" i="4" a="1"/>
  <c r="P424" i="4"/>
  <c r="K424" i="4"/>
  <c r="N425" i="4"/>
  <c r="G425" i="4" a="1"/>
  <c r="L425" i="4" s="1"/>
  <c r="W425" i="3"/>
  <c r="R425" i="3"/>
  <c r="Q425" i="4" a="1"/>
  <c r="P425" i="4"/>
  <c r="K425" i="4"/>
  <c r="N426" i="4"/>
  <c r="G426" i="4" a="1"/>
  <c r="L426" i="4" s="1"/>
  <c r="W426" i="3"/>
  <c r="R426" i="3"/>
  <c r="Q426" i="4" a="1"/>
  <c r="P426" i="4"/>
  <c r="K426" i="4"/>
  <c r="N427" i="4"/>
  <c r="G427" i="4" a="1"/>
  <c r="L427" i="4" s="1"/>
  <c r="W427" i="3"/>
  <c r="R427" i="3"/>
  <c r="Q427" i="4" a="1"/>
  <c r="P427" i="4"/>
  <c r="K427" i="4"/>
  <c r="N428" i="4"/>
  <c r="G428" i="4" a="1"/>
  <c r="L428" i="4" s="1"/>
  <c r="W428" i="3"/>
  <c r="R428" i="3"/>
  <c r="Q428" i="4" a="1"/>
  <c r="P428" i="4"/>
  <c r="K428" i="4"/>
  <c r="N429" i="4"/>
  <c r="G429" i="4" a="1"/>
  <c r="L429" i="4" s="1"/>
  <c r="R429" i="3"/>
  <c r="W429" i="3"/>
  <c r="Q429" i="4" a="1"/>
  <c r="P429" i="4"/>
  <c r="K429" i="4"/>
  <c r="N430" i="4"/>
  <c r="G430" i="4" a="1"/>
  <c r="L430" i="4" s="1"/>
  <c r="W430" i="3"/>
  <c r="R430" i="3"/>
  <c r="Q430" i="4" a="1"/>
  <c r="P430" i="4"/>
  <c r="K430" i="4"/>
  <c r="N431" i="4"/>
  <c r="G431" i="4" a="1"/>
  <c r="L431" i="4" s="1"/>
  <c r="R431" i="3"/>
  <c r="W431" i="3"/>
  <c r="Q431" i="4" a="1"/>
  <c r="P431" i="4"/>
  <c r="K431" i="4"/>
  <c r="N432" i="4"/>
  <c r="G432" i="4" a="1"/>
  <c r="L432" i="4" s="1"/>
  <c r="R432" i="3"/>
  <c r="W432" i="3"/>
  <c r="Q432" i="4" a="1"/>
  <c r="P432" i="4"/>
  <c r="K432" i="4"/>
  <c r="N433" i="4"/>
  <c r="G433" i="4" a="1"/>
  <c r="L433" i="4" s="1"/>
  <c r="R433" i="3"/>
  <c r="W433" i="3"/>
  <c r="Q433" i="4" a="1"/>
  <c r="P433" i="4"/>
  <c r="K433" i="4"/>
  <c r="N434" i="4"/>
  <c r="G434" i="4" a="1"/>
  <c r="L434" i="4" s="1"/>
  <c r="W434" i="3"/>
  <c r="R434" i="3"/>
  <c r="Q434" i="4" a="1"/>
  <c r="P434" i="4"/>
  <c r="K434" i="4"/>
  <c r="N435" i="4"/>
  <c r="G435" i="4" a="1"/>
  <c r="L435" i="4" s="1"/>
  <c r="R435" i="3"/>
  <c r="W435" i="3"/>
  <c r="Q435" i="4" a="1"/>
  <c r="P435" i="4"/>
  <c r="K435" i="4"/>
  <c r="N436" i="4"/>
  <c r="G436" i="4" a="1"/>
  <c r="L436" i="4" s="1"/>
  <c r="W436" i="3"/>
  <c r="R436" i="3"/>
  <c r="Q436" i="4" a="1"/>
  <c r="P436" i="4"/>
  <c r="K436" i="4"/>
  <c r="N437" i="4"/>
  <c r="G437" i="4" a="1"/>
  <c r="L437" i="4" s="1"/>
  <c r="R437" i="3"/>
  <c r="W437" i="3"/>
  <c r="Q437" i="4" a="1"/>
  <c r="P437" i="4"/>
  <c r="K437" i="4"/>
  <c r="N438" i="4"/>
  <c r="G438" i="4" a="1"/>
  <c r="L438" i="4" s="1"/>
  <c r="R438" i="3"/>
  <c r="W438" i="3"/>
  <c r="Q438" i="4" a="1"/>
  <c r="P438" i="4"/>
  <c r="K438" i="4"/>
  <c r="N439" i="4"/>
  <c r="G439" i="4" a="1"/>
  <c r="L439" i="4" s="1"/>
  <c r="R439" i="3"/>
  <c r="W439" i="3"/>
  <c r="Q439" i="4" a="1"/>
  <c r="P439" i="4"/>
  <c r="K439" i="4"/>
  <c r="H486" i="4"/>
  <c r="I486" i="4"/>
  <c r="I487" i="4"/>
  <c r="H487" i="4"/>
  <c r="H488" i="4"/>
  <c r="I488" i="4"/>
  <c r="H489" i="4"/>
  <c r="I489" i="4"/>
  <c r="I490" i="4"/>
  <c r="H490" i="4"/>
  <c r="I491" i="4"/>
  <c r="H491" i="4"/>
  <c r="H492" i="4"/>
  <c r="I492" i="4"/>
  <c r="H493" i="4"/>
  <c r="I493" i="4"/>
  <c r="I494" i="4"/>
  <c r="H494" i="4"/>
  <c r="I495" i="4"/>
  <c r="H495" i="4"/>
  <c r="I496" i="4"/>
  <c r="H496" i="4"/>
  <c r="H497" i="4"/>
  <c r="I497" i="4"/>
  <c r="I498" i="4"/>
  <c r="H498" i="4"/>
  <c r="I499" i="4"/>
  <c r="H499" i="4"/>
  <c r="H500" i="4"/>
  <c r="I500" i="4"/>
  <c r="Q501" i="4" a="1"/>
  <c r="P501" i="4"/>
  <c r="K501" i="4"/>
  <c r="J501" i="4"/>
  <c r="I501" i="4"/>
  <c r="H501" i="4"/>
  <c r="Q502" i="4" a="1"/>
  <c r="P502" i="4"/>
  <c r="K502" i="4"/>
  <c r="J502" i="4"/>
  <c r="H502" i="4"/>
  <c r="I502" i="4"/>
  <c r="Q503" i="4" a="1"/>
  <c r="P503" i="4"/>
  <c r="K503" i="4"/>
  <c r="J503" i="4"/>
  <c r="I503" i="4"/>
  <c r="H503" i="4"/>
  <c r="Q504" i="4" a="1"/>
  <c r="P504" i="4"/>
  <c r="K504" i="4"/>
  <c r="J504" i="4"/>
  <c r="H504" i="4"/>
  <c r="I504" i="4"/>
  <c r="Q505" i="4" a="1"/>
  <c r="P505" i="4"/>
  <c r="K505" i="4"/>
  <c r="J505" i="4"/>
  <c r="H505" i="4"/>
  <c r="I505" i="4"/>
  <c r="Q506" i="4" a="1"/>
  <c r="P506" i="4"/>
  <c r="K506" i="4"/>
  <c r="J506" i="4"/>
  <c r="I506" i="4"/>
  <c r="H506" i="4"/>
  <c r="Q507" i="4" a="1"/>
  <c r="P507" i="4"/>
  <c r="K507" i="4"/>
  <c r="J507" i="4"/>
  <c r="I507" i="4"/>
  <c r="H507" i="4"/>
  <c r="Q508" i="4" a="1"/>
  <c r="P508" i="4"/>
  <c r="K508" i="4"/>
  <c r="J508" i="4"/>
  <c r="I508" i="4"/>
  <c r="H508" i="4"/>
  <c r="Q509" i="4" a="1"/>
  <c r="P509" i="4"/>
  <c r="K509" i="4"/>
  <c r="J509" i="4"/>
  <c r="I509" i="4"/>
  <c r="H509" i="4"/>
  <c r="Q510" i="4" a="1"/>
  <c r="P510" i="4"/>
  <c r="K510" i="4"/>
  <c r="J510" i="4"/>
  <c r="I510" i="4"/>
  <c r="H510" i="4"/>
  <c r="Q511" i="4" a="1"/>
  <c r="P511" i="4"/>
  <c r="K511" i="4"/>
  <c r="J511" i="4"/>
  <c r="H511" i="4"/>
  <c r="I511" i="4"/>
  <c r="Q512" i="4" a="1"/>
  <c r="P512" i="4"/>
  <c r="K512" i="4"/>
  <c r="J512" i="4"/>
  <c r="I512" i="4"/>
  <c r="H512" i="4"/>
  <c r="Q513" i="4" a="1"/>
  <c r="P513" i="4"/>
  <c r="K513" i="4"/>
  <c r="J513" i="4"/>
  <c r="I513" i="4"/>
  <c r="H513" i="4"/>
  <c r="Q514" i="4" a="1"/>
  <c r="P514" i="4"/>
  <c r="K514" i="4"/>
  <c r="J514" i="4"/>
  <c r="I514" i="4"/>
  <c r="H514" i="4"/>
  <c r="Q515" i="4" a="1"/>
  <c r="P515" i="4"/>
  <c r="K515" i="4"/>
  <c r="J515" i="4"/>
  <c r="H515" i="4"/>
  <c r="I515" i="4"/>
  <c r="Q516" i="4" a="1"/>
  <c r="P516" i="4"/>
  <c r="K516" i="4"/>
  <c r="J516" i="4"/>
  <c r="I516" i="4"/>
  <c r="H516" i="4"/>
  <c r="Q517" i="4" a="1"/>
  <c r="P517" i="4"/>
  <c r="K517" i="4"/>
  <c r="J517" i="4"/>
  <c r="I517" i="4"/>
  <c r="H517" i="4"/>
  <c r="Q518" i="4" a="1"/>
  <c r="P518" i="4"/>
  <c r="K518" i="4"/>
  <c r="J518" i="4"/>
  <c r="H518" i="4"/>
  <c r="I518" i="4"/>
  <c r="N519" i="4"/>
  <c r="G519" i="4" a="1"/>
  <c r="L519" i="4" s="1"/>
  <c r="Q519" i="4" a="1"/>
  <c r="P519" i="4"/>
  <c r="K519" i="4"/>
  <c r="J519" i="4"/>
  <c r="I519" i="4"/>
  <c r="H519" i="4"/>
  <c r="N520" i="4"/>
  <c r="G520" i="4" a="1"/>
  <c r="L520" i="4" s="1"/>
  <c r="Q520" i="4" a="1"/>
  <c r="P520" i="4"/>
  <c r="K520" i="4"/>
  <c r="J520" i="4"/>
  <c r="H520" i="4"/>
  <c r="I520" i="4"/>
  <c r="N521" i="4"/>
  <c r="G521" i="4" a="1"/>
  <c r="L521" i="4" s="1"/>
  <c r="Q521" i="4" a="1"/>
  <c r="P521" i="4"/>
  <c r="K521" i="4"/>
  <c r="J521" i="4"/>
  <c r="I521" i="4"/>
  <c r="H521" i="4"/>
  <c r="N522" i="4"/>
  <c r="G522" i="4" a="1"/>
  <c r="L522" i="4" s="1"/>
  <c r="Q522" i="4" a="1"/>
  <c r="P522" i="4"/>
  <c r="K522" i="4"/>
  <c r="J522" i="4"/>
  <c r="I522" i="4"/>
  <c r="H522" i="4"/>
  <c r="N523" i="4"/>
  <c r="G523" i="4" a="1"/>
  <c r="L523" i="4" s="1"/>
  <c r="Q523" i="4" a="1"/>
  <c r="P523" i="4"/>
  <c r="K523" i="4"/>
  <c r="J523" i="4"/>
  <c r="I523" i="4"/>
  <c r="H523" i="4"/>
  <c r="N524" i="4"/>
  <c r="G524" i="4" a="1"/>
  <c r="L524" i="4" s="1"/>
  <c r="Q524" i="4" a="1"/>
  <c r="P524" i="4"/>
  <c r="K524" i="4"/>
  <c r="J524" i="4"/>
  <c r="H524" i="4"/>
  <c r="I524" i="4"/>
  <c r="N525" i="4"/>
  <c r="G525" i="4" a="1"/>
  <c r="L525" i="4" s="1"/>
  <c r="Q525" i="4" a="1"/>
  <c r="P525" i="4"/>
  <c r="K525" i="4"/>
  <c r="J525" i="4"/>
  <c r="I525" i="4"/>
  <c r="H525" i="4"/>
  <c r="N526" i="4"/>
  <c r="G526" i="4" a="1"/>
  <c r="L526" i="4" s="1"/>
  <c r="Q526" i="4" a="1"/>
  <c r="P526" i="4"/>
  <c r="K526" i="4"/>
  <c r="J526" i="4"/>
  <c r="H526" i="4"/>
  <c r="I526" i="4"/>
  <c r="N527" i="4"/>
  <c r="G527" i="4" a="1"/>
  <c r="L527" i="4" s="1"/>
  <c r="Q527" i="4" a="1"/>
  <c r="P527" i="4"/>
  <c r="K527" i="4"/>
  <c r="J527" i="4"/>
  <c r="I527" i="4"/>
  <c r="H527" i="4"/>
  <c r="N528" i="4"/>
  <c r="G528" i="4" a="1"/>
  <c r="L528" i="4" s="1"/>
  <c r="Q528" i="4" a="1"/>
  <c r="P528" i="4"/>
  <c r="K528" i="4"/>
  <c r="J528" i="4"/>
  <c r="I528" i="4"/>
  <c r="H528" i="4"/>
  <c r="N529" i="4"/>
  <c r="G529" i="4" a="1"/>
  <c r="L529" i="4" s="1"/>
  <c r="Q529" i="4" a="1"/>
  <c r="P529" i="4"/>
  <c r="K529" i="4"/>
  <c r="J529" i="4"/>
  <c r="H529" i="4"/>
  <c r="I529" i="4"/>
  <c r="N530" i="4"/>
  <c r="G530" i="4" a="1"/>
  <c r="L530" i="4" s="1"/>
  <c r="Q530" i="4" a="1"/>
  <c r="P530" i="4"/>
  <c r="K530" i="4"/>
  <c r="J530" i="4"/>
  <c r="I530" i="4"/>
  <c r="H530" i="4"/>
  <c r="N531" i="4"/>
  <c r="G531" i="4" a="1"/>
  <c r="L531" i="4" s="1"/>
  <c r="Q531" i="4" a="1"/>
  <c r="P531" i="4"/>
  <c r="K531" i="4"/>
  <c r="J531" i="4"/>
  <c r="H531" i="4"/>
  <c r="I531" i="4"/>
  <c r="N532" i="4"/>
  <c r="G532" i="4" a="1"/>
  <c r="L532" i="4" s="1"/>
  <c r="Q532" i="4" a="1"/>
  <c r="P532" i="4"/>
  <c r="K532" i="4"/>
  <c r="J532" i="4"/>
  <c r="I532" i="4"/>
  <c r="H532" i="4"/>
  <c r="N533" i="4"/>
  <c r="G533" i="4" a="1"/>
  <c r="L533" i="4" s="1"/>
  <c r="Q533" i="4" a="1"/>
  <c r="P533" i="4"/>
  <c r="K533" i="4"/>
  <c r="J533" i="4"/>
  <c r="H533" i="4"/>
  <c r="I533" i="4"/>
  <c r="N534" i="4"/>
  <c r="G534" i="4" a="1"/>
  <c r="L534" i="4" s="1"/>
  <c r="Q534" i="4" a="1"/>
  <c r="P534" i="4"/>
  <c r="K534" i="4"/>
  <c r="J534" i="4"/>
  <c r="I534" i="4"/>
  <c r="H534" i="4"/>
  <c r="N535" i="4"/>
  <c r="G535" i="4" a="1"/>
  <c r="L535" i="4" s="1"/>
  <c r="Q535" i="4" a="1"/>
  <c r="P535" i="4"/>
  <c r="K535" i="4"/>
  <c r="J535" i="4"/>
  <c r="H535" i="4"/>
  <c r="I535" i="4"/>
  <c r="N536" i="4"/>
  <c r="G536" i="4" a="1"/>
  <c r="L536" i="4" s="1"/>
  <c r="Q536" i="4" a="1"/>
  <c r="P536" i="4"/>
  <c r="K536" i="4"/>
  <c r="J536" i="4"/>
  <c r="I536" i="4"/>
  <c r="H536" i="4"/>
  <c r="N537" i="4"/>
  <c r="G537" i="4" a="1"/>
  <c r="L537" i="4" s="1"/>
  <c r="Q537" i="4" a="1"/>
  <c r="P537" i="4"/>
  <c r="K537" i="4"/>
  <c r="J537" i="4"/>
  <c r="I537" i="4"/>
  <c r="H537" i="4"/>
  <c r="N538" i="4"/>
  <c r="G538" i="4" a="1"/>
  <c r="L538" i="4" s="1"/>
  <c r="Q538" i="4" a="1"/>
  <c r="P538" i="4"/>
  <c r="K538" i="4"/>
  <c r="J538" i="4"/>
  <c r="I538" i="4"/>
  <c r="H538" i="4"/>
  <c r="N539" i="4"/>
  <c r="G539" i="4" a="1"/>
  <c r="L539" i="4" s="1"/>
  <c r="Q539" i="4" a="1"/>
  <c r="P539" i="4"/>
  <c r="K539" i="4"/>
  <c r="J539" i="4"/>
  <c r="H539" i="4"/>
  <c r="I539" i="4"/>
  <c r="N540" i="4"/>
  <c r="G540" i="4" a="1"/>
  <c r="L540" i="4" s="1"/>
  <c r="Q540" i="4" a="1"/>
  <c r="P540" i="4"/>
  <c r="K540" i="4"/>
  <c r="J540" i="4"/>
  <c r="I540" i="4"/>
  <c r="H540" i="4"/>
  <c r="N541" i="4"/>
  <c r="G541" i="4" a="1"/>
  <c r="L541" i="4" s="1"/>
  <c r="Q541" i="4" a="1"/>
  <c r="P541" i="4"/>
  <c r="K541" i="4"/>
  <c r="J541" i="4"/>
  <c r="H541" i="4"/>
  <c r="I541" i="4"/>
  <c r="N542" i="4"/>
  <c r="G542" i="4" a="1"/>
  <c r="L542" i="4" s="1"/>
  <c r="Q542" i="4" a="1"/>
  <c r="P542" i="4"/>
  <c r="K542" i="4"/>
  <c r="J542" i="4"/>
  <c r="I542" i="4"/>
  <c r="H542" i="4"/>
  <c r="N543" i="4"/>
  <c r="G543" i="4" a="1"/>
  <c r="L543" i="4" s="1"/>
  <c r="Q543" i="4" a="1"/>
  <c r="P543" i="4"/>
  <c r="K543" i="4"/>
  <c r="J543" i="4"/>
  <c r="I543" i="4"/>
  <c r="H543" i="4"/>
  <c r="N544" i="4"/>
  <c r="G544" i="4" a="1"/>
  <c r="L544" i="4" s="1"/>
  <c r="Q544" i="4" a="1"/>
  <c r="P544" i="4"/>
  <c r="K544" i="4"/>
  <c r="J544" i="4"/>
  <c r="I544" i="4"/>
  <c r="H544" i="4"/>
  <c r="N545" i="4"/>
  <c r="G545" i="4" a="1"/>
  <c r="L545" i="4" s="1"/>
  <c r="Q545" i="4" a="1"/>
  <c r="P545" i="4"/>
  <c r="K545" i="4"/>
  <c r="J545" i="4"/>
  <c r="I545" i="4"/>
  <c r="H545" i="4"/>
  <c r="N546" i="4"/>
  <c r="G546" i="4" a="1"/>
  <c r="L546" i="4" s="1"/>
  <c r="Q546" i="4" a="1"/>
  <c r="P546" i="4"/>
  <c r="K546" i="4"/>
  <c r="J546" i="4"/>
  <c r="H546" i="4"/>
  <c r="I546" i="4"/>
  <c r="N547" i="4"/>
  <c r="G547" i="4" a="1"/>
  <c r="L547" i="4" s="1"/>
  <c r="Q547" i="4" a="1"/>
  <c r="P547" i="4"/>
  <c r="K547" i="4"/>
  <c r="J547" i="4"/>
  <c r="H547" i="4"/>
  <c r="I547" i="4"/>
  <c r="N548" i="4"/>
  <c r="G548" i="4" a="1"/>
  <c r="L548" i="4" s="1"/>
  <c r="Q548" i="4" a="1"/>
  <c r="P548" i="4"/>
  <c r="K548" i="4"/>
  <c r="J548" i="4"/>
  <c r="I548" i="4"/>
  <c r="H548" i="4"/>
  <c r="N549" i="4"/>
  <c r="G549" i="4" a="1"/>
  <c r="L549" i="4" s="1"/>
  <c r="Q549" i="4" a="1"/>
  <c r="P549" i="4"/>
  <c r="K549" i="4"/>
  <c r="J549" i="4"/>
  <c r="I549" i="4"/>
  <c r="H549" i="4"/>
  <c r="N550" i="4"/>
  <c r="G550" i="4" a="1"/>
  <c r="L550" i="4" s="1"/>
  <c r="Q550" i="4" a="1"/>
  <c r="P550" i="4"/>
  <c r="K550" i="4"/>
  <c r="J550" i="4"/>
  <c r="I550" i="4"/>
  <c r="H550" i="4"/>
  <c r="N551" i="4"/>
  <c r="G551" i="4" a="1"/>
  <c r="L551" i="4" s="1"/>
  <c r="Q551" i="4" a="1"/>
  <c r="P551" i="4"/>
  <c r="K551" i="4"/>
  <c r="J551" i="4"/>
  <c r="I551" i="4"/>
  <c r="H551" i="4"/>
  <c r="N552" i="4"/>
  <c r="G552" i="4" a="1"/>
  <c r="L552" i="4" s="1"/>
  <c r="Q552" i="4" a="1"/>
  <c r="P552" i="4"/>
  <c r="K552" i="4"/>
  <c r="J552" i="4"/>
  <c r="H552" i="4"/>
  <c r="I552" i="4"/>
  <c r="N553" i="4"/>
  <c r="G553" i="4" a="1"/>
  <c r="L553" i="4" s="1"/>
  <c r="Q553" i="4" a="1"/>
  <c r="P553" i="4"/>
  <c r="K553" i="4"/>
  <c r="J553" i="4"/>
  <c r="H553" i="4"/>
  <c r="I553" i="4"/>
  <c r="N554" i="4"/>
  <c r="G554" i="4" a="1"/>
  <c r="L554" i="4" s="1"/>
  <c r="Q554" i="4" a="1"/>
  <c r="P554" i="4"/>
  <c r="K554" i="4"/>
  <c r="J554" i="4"/>
  <c r="I554" i="4"/>
  <c r="H554" i="4"/>
  <c r="N555" i="4"/>
  <c r="G555" i="4" a="1"/>
  <c r="L555" i="4" s="1"/>
  <c r="Q555" i="4" a="1"/>
  <c r="P555" i="4"/>
  <c r="K555" i="4"/>
  <c r="J555" i="4"/>
  <c r="I555" i="4"/>
  <c r="H555" i="4"/>
  <c r="N556" i="4"/>
  <c r="G556" i="4" a="1"/>
  <c r="L556" i="4" s="1"/>
  <c r="Q556" i="4" a="1"/>
  <c r="P556" i="4"/>
  <c r="K556" i="4"/>
  <c r="J556" i="4"/>
  <c r="H556" i="4"/>
  <c r="I556" i="4"/>
  <c r="N557" i="4"/>
  <c r="G557" i="4" a="1"/>
  <c r="L557" i="4" s="1"/>
  <c r="Q557" i="4" a="1"/>
  <c r="P557" i="4"/>
  <c r="K557" i="4"/>
  <c r="J557" i="4"/>
  <c r="I557" i="4"/>
  <c r="H557" i="4"/>
  <c r="N558" i="4"/>
  <c r="G558" i="4" a="1"/>
  <c r="L558" i="4" s="1"/>
  <c r="Q558" i="4" a="1"/>
  <c r="P558" i="4"/>
  <c r="K558" i="4"/>
  <c r="N559" i="4"/>
  <c r="G559" i="4" a="1"/>
  <c r="L559" i="4" s="1"/>
  <c r="Q559" i="4" a="1"/>
  <c r="P559" i="4"/>
  <c r="K559" i="4"/>
  <c r="J559" i="4"/>
  <c r="H559" i="4"/>
  <c r="I559" i="4"/>
  <c r="N560" i="4"/>
  <c r="G560" i="4" a="1"/>
  <c r="L560" i="4" s="1"/>
  <c r="Q560" i="4" a="1"/>
  <c r="P560" i="4"/>
  <c r="K560" i="4"/>
  <c r="J560" i="4"/>
  <c r="H560" i="4"/>
  <c r="I560" i="4"/>
  <c r="N561" i="4"/>
  <c r="G561" i="4" a="1"/>
  <c r="L561" i="4" s="1"/>
  <c r="Q561" i="4" a="1"/>
  <c r="P561" i="4"/>
  <c r="K561" i="4"/>
  <c r="J561" i="4"/>
  <c r="I561" i="4"/>
  <c r="H561" i="4"/>
  <c r="N562" i="4"/>
  <c r="G562" i="4" a="1"/>
  <c r="L562" i="4" s="1"/>
  <c r="Q562" i="4" a="1"/>
  <c r="P562" i="4"/>
  <c r="K562" i="4"/>
  <c r="J562" i="4"/>
  <c r="H562" i="4"/>
  <c r="I562" i="4"/>
  <c r="N563" i="4"/>
  <c r="G563" i="4" a="1"/>
  <c r="L563" i="4" s="1"/>
  <c r="Q563" i="4" a="1"/>
  <c r="P563" i="4"/>
  <c r="K563" i="4"/>
  <c r="J563" i="4"/>
  <c r="H563" i="4"/>
  <c r="I563" i="4"/>
  <c r="N564" i="4"/>
  <c r="G564" i="4" a="1"/>
  <c r="L564" i="4" s="1"/>
  <c r="Q564" i="4" a="1"/>
  <c r="P564" i="4"/>
  <c r="K564" i="4"/>
  <c r="N565" i="4"/>
  <c r="G565" i="4" a="1"/>
  <c r="L565" i="4" s="1"/>
  <c r="Q565" i="4" a="1"/>
  <c r="P565" i="4"/>
  <c r="K565" i="4"/>
  <c r="J565" i="4"/>
  <c r="I565" i="4"/>
  <c r="H565" i="4"/>
  <c r="N566" i="4"/>
  <c r="G566" i="4" a="1"/>
  <c r="L566" i="4" s="1"/>
  <c r="Q566" i="4" a="1"/>
  <c r="P566" i="4"/>
  <c r="K566" i="4"/>
  <c r="J566" i="4"/>
  <c r="I566" i="4"/>
  <c r="H566" i="4"/>
  <c r="N567" i="4"/>
  <c r="G567" i="4" a="1"/>
  <c r="L567" i="4" s="1"/>
  <c r="Q567" i="4" a="1"/>
  <c r="P567" i="4"/>
  <c r="K567" i="4"/>
  <c r="J567" i="4"/>
  <c r="I567" i="4"/>
  <c r="H567" i="4"/>
  <c r="N568" i="4"/>
  <c r="G568" i="4" a="1"/>
  <c r="L568" i="4" s="1"/>
  <c r="Q568" i="4" a="1"/>
  <c r="P568" i="4"/>
  <c r="K568" i="4"/>
  <c r="J568" i="4"/>
  <c r="H568" i="4"/>
  <c r="I568" i="4"/>
  <c r="N569" i="4"/>
  <c r="G569" i="4" a="1"/>
  <c r="L569" i="4" s="1"/>
  <c r="Q569" i="4" a="1"/>
  <c r="P569" i="4"/>
  <c r="K569" i="4"/>
  <c r="J569" i="4"/>
  <c r="H569" i="4"/>
  <c r="I569" i="4"/>
  <c r="N570" i="4"/>
  <c r="G570" i="4" a="1"/>
  <c r="L570" i="4" s="1"/>
  <c r="Q570" i="4" a="1"/>
  <c r="P570" i="4"/>
  <c r="K570" i="4"/>
  <c r="J570" i="4"/>
  <c r="I570" i="4"/>
  <c r="H570" i="4"/>
  <c r="N571" i="4"/>
  <c r="G571" i="4" a="1"/>
  <c r="L571" i="4" s="1"/>
  <c r="Q571" i="4" a="1"/>
  <c r="P571" i="4"/>
  <c r="K571" i="4"/>
  <c r="J571" i="4"/>
  <c r="I571" i="4"/>
  <c r="H571" i="4"/>
  <c r="N572" i="4"/>
  <c r="G572" i="4" a="1"/>
  <c r="L572" i="4" s="1"/>
  <c r="Q572" i="4" a="1"/>
  <c r="P572" i="4"/>
  <c r="K572" i="4"/>
  <c r="J572" i="4"/>
  <c r="H572" i="4"/>
  <c r="I572" i="4"/>
  <c r="N573" i="4"/>
  <c r="G573" i="4" a="1"/>
  <c r="L573" i="4" s="1"/>
  <c r="Q573" i="4" a="1"/>
  <c r="P573" i="4"/>
  <c r="K573" i="4"/>
  <c r="N574" i="4"/>
  <c r="G574" i="4" a="1"/>
  <c r="L574" i="4" s="1"/>
  <c r="Q574" i="4" a="1"/>
  <c r="P574" i="4"/>
  <c r="K574" i="4"/>
  <c r="J574" i="4"/>
  <c r="I574" i="4"/>
  <c r="H574" i="4"/>
  <c r="N575" i="4"/>
  <c r="G575" i="4" a="1"/>
  <c r="L575" i="4" s="1"/>
  <c r="Q575" i="4" a="1"/>
  <c r="P575" i="4"/>
  <c r="K575" i="4"/>
  <c r="J575" i="4"/>
  <c r="H575" i="4"/>
  <c r="I575" i="4"/>
  <c r="N576" i="4"/>
  <c r="G576" i="4" a="1"/>
  <c r="L576" i="4" s="1"/>
  <c r="Q576" i="4" a="1"/>
  <c r="P576" i="4"/>
  <c r="K576" i="4"/>
  <c r="J576" i="4"/>
  <c r="I576" i="4"/>
  <c r="H576" i="4"/>
  <c r="N577" i="4"/>
  <c r="G577" i="4" a="1"/>
  <c r="L577" i="4" s="1"/>
  <c r="Q577" i="4" a="1"/>
  <c r="P577" i="4"/>
  <c r="K577" i="4"/>
  <c r="J577" i="4"/>
  <c r="I577" i="4"/>
  <c r="H577" i="4"/>
  <c r="N578" i="4"/>
  <c r="G578" i="4" a="1"/>
  <c r="L578" i="4" s="1"/>
  <c r="Q578" i="4" a="1"/>
  <c r="P578" i="4"/>
  <c r="K578" i="4"/>
  <c r="J578" i="4"/>
  <c r="H578" i="4"/>
  <c r="I578" i="4"/>
  <c r="N579" i="4"/>
  <c r="G579" i="4" a="1"/>
  <c r="L579" i="4" s="1"/>
  <c r="Q579" i="4" a="1"/>
  <c r="P579" i="4"/>
  <c r="K579" i="4"/>
  <c r="N580" i="4"/>
  <c r="G580" i="4" a="1"/>
  <c r="L580" i="4" s="1"/>
  <c r="Q580" i="4" a="1"/>
  <c r="P580" i="4"/>
  <c r="K580" i="4"/>
  <c r="J580" i="4"/>
  <c r="I580" i="4"/>
  <c r="H580" i="4"/>
  <c r="N581" i="4"/>
  <c r="G581" i="4" a="1"/>
  <c r="L581" i="4" s="1"/>
  <c r="Q581" i="4" a="1"/>
  <c r="P581" i="4"/>
  <c r="K581" i="4"/>
  <c r="J581" i="4"/>
  <c r="H581" i="4"/>
  <c r="I581" i="4"/>
  <c r="N582" i="4"/>
  <c r="G582" i="4" a="1"/>
  <c r="L582" i="4" s="1"/>
  <c r="Q582" i="4" a="1"/>
  <c r="P582" i="4"/>
  <c r="K582" i="4"/>
  <c r="N583" i="4"/>
  <c r="G583" i="4" a="1"/>
  <c r="L583" i="4" s="1"/>
  <c r="Q583" i="4" a="1"/>
  <c r="P583" i="4"/>
  <c r="K583" i="4"/>
  <c r="J583" i="4"/>
  <c r="I583" i="4"/>
  <c r="H583" i="4"/>
  <c r="N584" i="4"/>
  <c r="G584" i="4" a="1"/>
  <c r="L584" i="4" s="1"/>
  <c r="Q584" i="4" a="1"/>
  <c r="P584" i="4"/>
  <c r="K584" i="4"/>
  <c r="J584" i="4"/>
  <c r="H584" i="4"/>
  <c r="I584" i="4"/>
  <c r="N585" i="4"/>
  <c r="G585" i="4" a="1"/>
  <c r="L585" i="4" s="1"/>
  <c r="Q585" i="4" a="1"/>
  <c r="P585" i="4"/>
  <c r="K585" i="4"/>
  <c r="J585" i="4"/>
  <c r="I585" i="4"/>
  <c r="H585" i="4"/>
  <c r="N586" i="4"/>
  <c r="G586" i="4" a="1"/>
  <c r="L586" i="4" s="1"/>
  <c r="Q586" i="4" a="1"/>
  <c r="P586" i="4"/>
  <c r="K586" i="4"/>
  <c r="N587" i="4"/>
  <c r="G587" i="4" a="1"/>
  <c r="L587" i="4" s="1"/>
  <c r="Q587" i="4" a="1"/>
  <c r="P587" i="4"/>
  <c r="K587" i="4"/>
  <c r="J587" i="4"/>
  <c r="I587" i="4"/>
  <c r="H587" i="4"/>
  <c r="N588" i="4"/>
  <c r="G588" i="4" a="1"/>
  <c r="L588" i="4" s="1"/>
  <c r="Q588" i="4" a="1"/>
  <c r="P588" i="4"/>
  <c r="K588" i="4"/>
  <c r="J588" i="4"/>
  <c r="H588" i="4"/>
  <c r="I588" i="4"/>
  <c r="N589" i="4"/>
  <c r="G589" i="4" a="1"/>
  <c r="L589" i="4" s="1"/>
  <c r="Q589" i="4" a="1"/>
  <c r="P589" i="4"/>
  <c r="K589" i="4"/>
  <c r="J589" i="4"/>
  <c r="H589" i="4"/>
  <c r="I589" i="4"/>
  <c r="N590" i="4"/>
  <c r="G590" i="4" a="1"/>
  <c r="L590" i="4" s="1"/>
  <c r="Q590" i="4" a="1"/>
  <c r="P590" i="4"/>
  <c r="K590" i="4"/>
  <c r="J590" i="4"/>
  <c r="I590" i="4"/>
  <c r="H590" i="4"/>
  <c r="N591" i="4"/>
  <c r="G591" i="4" a="1"/>
  <c r="L591" i="4" s="1"/>
  <c r="Q591" i="4" a="1"/>
  <c r="P591" i="4"/>
  <c r="K591" i="4"/>
  <c r="N592" i="4"/>
  <c r="G592" i="4" a="1"/>
  <c r="L592" i="4" s="1"/>
  <c r="Q592" i="4" a="1"/>
  <c r="P592" i="4"/>
  <c r="K592" i="4"/>
  <c r="J592" i="4"/>
  <c r="I592" i="4"/>
  <c r="H592" i="4"/>
  <c r="N593" i="4"/>
  <c r="G593" i="4" a="1"/>
  <c r="L593" i="4" s="1"/>
  <c r="Q593" i="4" a="1"/>
  <c r="P593" i="4"/>
  <c r="K593" i="4"/>
  <c r="N594" i="4"/>
  <c r="G594" i="4" a="1"/>
  <c r="L594" i="4" s="1"/>
  <c r="Q594" i="4" a="1"/>
  <c r="P594" i="4"/>
  <c r="K594" i="4"/>
  <c r="J594" i="4"/>
  <c r="H594" i="4"/>
  <c r="I594" i="4"/>
  <c r="N595" i="4"/>
  <c r="G595" i="4" a="1"/>
  <c r="L595" i="4" s="1"/>
  <c r="Q595" i="4" a="1"/>
  <c r="P595" i="4"/>
  <c r="K595" i="4"/>
  <c r="N596" i="4"/>
  <c r="G596" i="4" a="1"/>
  <c r="L596" i="4" s="1"/>
  <c r="Q596" i="4" a="1"/>
  <c r="P596" i="4"/>
  <c r="K596" i="4"/>
  <c r="J596" i="4"/>
  <c r="I596" i="4"/>
  <c r="H596" i="4"/>
  <c r="N597" i="4"/>
  <c r="G597" i="4" a="1"/>
  <c r="L597" i="4" s="1"/>
  <c r="Q597" i="4" a="1"/>
  <c r="P597" i="4"/>
  <c r="K597" i="4"/>
  <c r="J597" i="4"/>
  <c r="H597" i="4"/>
  <c r="I597" i="4"/>
  <c r="N598" i="4"/>
  <c r="G598" i="4" a="1"/>
  <c r="L598" i="4" s="1"/>
  <c r="Q598" i="4" a="1"/>
  <c r="P598" i="4"/>
  <c r="K598" i="4"/>
  <c r="N599" i="4"/>
  <c r="G599" i="4" a="1"/>
  <c r="L599" i="4" s="1"/>
  <c r="Q599" i="4" a="1"/>
  <c r="P599" i="4"/>
  <c r="K599" i="4"/>
  <c r="J599" i="4"/>
  <c r="I599" i="4"/>
  <c r="H599" i="4"/>
  <c r="N600" i="4"/>
  <c r="G600" i="4" a="1"/>
  <c r="L600" i="4" s="1"/>
  <c r="Q600" i="4" a="1"/>
  <c r="P600" i="4"/>
  <c r="K600" i="4"/>
  <c r="J600" i="4"/>
  <c r="I600" i="4"/>
  <c r="H600" i="4"/>
  <c r="N601" i="4"/>
  <c r="G601" i="4" a="1"/>
  <c r="L601" i="4" s="1"/>
  <c r="Q601" i="4" a="1"/>
  <c r="P601" i="4"/>
  <c r="K601" i="4"/>
  <c r="J601" i="4"/>
  <c r="I601" i="4"/>
  <c r="H601" i="4"/>
  <c r="N602" i="4"/>
  <c r="G602" i="4" a="1"/>
  <c r="L602" i="4" s="1"/>
  <c r="Q602" i="4" a="1"/>
  <c r="P602" i="4"/>
  <c r="K602" i="4"/>
  <c r="J602" i="4"/>
  <c r="H602" i="4"/>
  <c r="I602" i="4"/>
  <c r="N603" i="4"/>
  <c r="G603" i="4" a="1"/>
  <c r="L603" i="4" s="1"/>
  <c r="Q603" i="4" a="1"/>
  <c r="P603" i="4"/>
  <c r="K603" i="4"/>
  <c r="J603" i="4"/>
  <c r="I603" i="4"/>
  <c r="H603" i="4"/>
  <c r="N604" i="4"/>
  <c r="G604" i="4" a="1"/>
  <c r="L604" i="4" s="1"/>
  <c r="Q604" i="4" a="1"/>
  <c r="P604" i="4"/>
  <c r="K604" i="4"/>
  <c r="J604" i="4"/>
  <c r="I604" i="4"/>
  <c r="H604" i="4"/>
  <c r="N605" i="4"/>
  <c r="G605" i="4" a="1"/>
  <c r="L605" i="4" s="1"/>
  <c r="Q605" i="4" a="1"/>
  <c r="P605" i="4"/>
  <c r="K605" i="4"/>
  <c r="J605" i="4"/>
  <c r="H605" i="4"/>
  <c r="I605" i="4"/>
  <c r="N606" i="4"/>
  <c r="G606" i="4" a="1"/>
  <c r="L606" i="4" s="1"/>
  <c r="Q606" i="4" a="1"/>
  <c r="P606" i="4"/>
  <c r="K606" i="4"/>
  <c r="J606" i="4"/>
  <c r="I606" i="4"/>
  <c r="H606" i="4"/>
  <c r="N607" i="4"/>
  <c r="G607" i="4" a="1"/>
  <c r="L607" i="4" s="1"/>
  <c r="Q607" i="4" a="1"/>
  <c r="P607" i="4"/>
  <c r="K607" i="4"/>
  <c r="J607" i="4"/>
  <c r="H607" i="4"/>
  <c r="I607" i="4"/>
  <c r="N608" i="4"/>
  <c r="G608" i="4" a="1"/>
  <c r="L608" i="4" s="1"/>
  <c r="Q608" i="4" a="1"/>
  <c r="P608" i="4"/>
  <c r="K608" i="4"/>
  <c r="J608" i="4"/>
  <c r="I608" i="4"/>
  <c r="H608" i="4"/>
  <c r="N609" i="4"/>
  <c r="G609" i="4" a="1"/>
  <c r="L609" i="4" s="1"/>
  <c r="Q609" i="4" a="1"/>
  <c r="P609" i="4"/>
  <c r="K609" i="4"/>
  <c r="J609" i="4"/>
  <c r="I609" i="4"/>
  <c r="H609" i="4"/>
  <c r="N610" i="4"/>
  <c r="G610" i="4" a="1"/>
  <c r="L610" i="4" s="1"/>
  <c r="Q610" i="4" a="1"/>
  <c r="P610" i="4"/>
  <c r="K610" i="4"/>
  <c r="J610" i="4"/>
  <c r="I610" i="4"/>
  <c r="H610" i="4"/>
  <c r="N611" i="4"/>
  <c r="G611" i="4" a="1"/>
  <c r="L611" i="4" s="1"/>
  <c r="Q611" i="4" a="1"/>
  <c r="P611" i="4"/>
  <c r="K611" i="4"/>
  <c r="J611" i="4"/>
  <c r="I611" i="4"/>
  <c r="H611" i="4"/>
  <c r="N612" i="4"/>
  <c r="G612" i="4" a="1"/>
  <c r="L612" i="4" s="1"/>
  <c r="Q612" i="4" a="1"/>
  <c r="P612" i="4"/>
  <c r="K612" i="4"/>
  <c r="N613" i="4"/>
  <c r="G613" i="4" a="1"/>
  <c r="L613" i="4" s="1"/>
  <c r="Q613" i="4" a="1"/>
  <c r="P613" i="4"/>
  <c r="K613" i="4"/>
  <c r="N614" i="4"/>
  <c r="G614" i="4" a="1"/>
  <c r="L614" i="4" s="1"/>
  <c r="Q614" i="4" a="1"/>
  <c r="P614" i="4"/>
  <c r="K614" i="4"/>
  <c r="N615" i="4"/>
  <c r="G615" i="4" a="1"/>
  <c r="L615" i="4" s="1"/>
  <c r="W615" i="3"/>
  <c r="R615" i="3"/>
  <c r="Q615" i="4" a="1"/>
  <c r="P615" i="4"/>
  <c r="K615" i="4"/>
  <c r="J615" i="4"/>
  <c r="H615" i="4"/>
  <c r="I615" i="4"/>
  <c r="N616" i="4"/>
  <c r="G616" i="4" a="1"/>
  <c r="L616" i="4" s="1"/>
  <c r="W616" i="3"/>
  <c r="R616" i="3"/>
  <c r="Q616" i="4" a="1"/>
  <c r="P616" i="4"/>
  <c r="K616" i="4"/>
  <c r="N617" i="4"/>
  <c r="G617" i="4" a="1"/>
  <c r="L617" i="4" s="1"/>
  <c r="W617" i="3"/>
  <c r="R617" i="3"/>
  <c r="Q617" i="4" a="1"/>
  <c r="P617" i="4"/>
  <c r="K617" i="4"/>
  <c r="N618" i="4"/>
  <c r="G618" i="4" a="1"/>
  <c r="L618" i="4" s="1"/>
  <c r="R618" i="3"/>
  <c r="W618" i="3"/>
  <c r="Q618" i="4" a="1"/>
  <c r="P618" i="4"/>
  <c r="K618" i="4"/>
  <c r="N619" i="4"/>
  <c r="G619" i="4" a="1"/>
  <c r="L619" i="4" s="1"/>
  <c r="R619" i="3"/>
  <c r="W619" i="3"/>
  <c r="Q619" i="4" a="1"/>
  <c r="P619" i="4"/>
  <c r="K619" i="4"/>
  <c r="N620" i="4"/>
  <c r="G620" i="4" a="1"/>
  <c r="L620" i="4" s="1"/>
  <c r="R620" i="3"/>
  <c r="W620" i="3"/>
  <c r="Q620" i="4" a="1"/>
  <c r="P620" i="4"/>
  <c r="K620" i="4"/>
  <c r="J620" i="4"/>
  <c r="H620" i="4"/>
  <c r="I620" i="4"/>
  <c r="N621" i="4"/>
  <c r="G621" i="4" a="1"/>
  <c r="L621" i="4" s="1"/>
  <c r="R621" i="3"/>
  <c r="W621" i="3"/>
  <c r="Q621" i="4" a="1"/>
  <c r="P621" i="4"/>
  <c r="K621" i="4"/>
  <c r="J621" i="4"/>
  <c r="I621" i="4"/>
  <c r="H621" i="4"/>
  <c r="N622" i="4"/>
  <c r="G622" i="4" a="1"/>
  <c r="L622" i="4" s="1"/>
  <c r="R622" i="3"/>
  <c r="W622" i="3"/>
  <c r="Q622" i="4" a="1"/>
  <c r="P622" i="4"/>
  <c r="K622" i="4"/>
  <c r="N623" i="4"/>
  <c r="G623" i="4" a="1"/>
  <c r="L623" i="4" s="1"/>
  <c r="R623" i="3"/>
  <c r="W623" i="3"/>
  <c r="Q623" i="4" a="1"/>
  <c r="P623" i="4"/>
  <c r="K623" i="4"/>
  <c r="N624" i="4"/>
  <c r="G624" i="4" a="1"/>
  <c r="L624" i="4" s="1"/>
  <c r="W624" i="3"/>
  <c r="R624" i="3"/>
  <c r="Q624" i="4" a="1"/>
  <c r="P624" i="4"/>
  <c r="K624" i="4"/>
  <c r="N625" i="4"/>
  <c r="G625" i="4" a="1"/>
  <c r="L625" i="4" s="1"/>
  <c r="W625" i="3"/>
  <c r="R625" i="3"/>
  <c r="Q625" i="4" a="1"/>
  <c r="P625" i="4"/>
  <c r="K625" i="4"/>
  <c r="N626" i="4"/>
  <c r="G626" i="4" a="1"/>
  <c r="L626" i="4" s="1"/>
  <c r="W626" i="3"/>
  <c r="R626" i="3"/>
  <c r="Q626" i="4" a="1"/>
  <c r="P626" i="4"/>
  <c r="K626" i="4"/>
  <c r="N627" i="4"/>
  <c r="G627" i="4" a="1"/>
  <c r="L627" i="4" s="1"/>
  <c r="W627" i="3"/>
  <c r="R627" i="3"/>
  <c r="Q627" i="4" a="1"/>
  <c r="P627" i="4"/>
  <c r="K627" i="4"/>
  <c r="N628" i="4"/>
  <c r="G628" i="4" a="1"/>
  <c r="L628" i="4" s="1"/>
  <c r="R628" i="3"/>
  <c r="W628" i="3"/>
  <c r="Q628" i="4" a="1"/>
  <c r="P628" i="4"/>
  <c r="K628" i="4"/>
  <c r="N629" i="4"/>
  <c r="G629" i="4" a="1"/>
  <c r="L629" i="4" s="1"/>
  <c r="R629" i="3"/>
  <c r="W629" i="3"/>
  <c r="Q629" i="4" a="1"/>
  <c r="P629" i="4"/>
  <c r="K629" i="4"/>
  <c r="N630" i="4"/>
  <c r="G630" i="4" a="1"/>
  <c r="L630" i="4" s="1"/>
  <c r="R630" i="3"/>
  <c r="W630" i="3"/>
  <c r="Q630" i="4" a="1"/>
  <c r="P630" i="4"/>
  <c r="K630" i="4"/>
  <c r="J630" i="4"/>
  <c r="H630" i="4"/>
  <c r="I630" i="4"/>
  <c r="N631" i="4"/>
  <c r="G631" i="4" a="1"/>
  <c r="L631" i="4" s="1"/>
  <c r="R631" i="3"/>
  <c r="W631" i="3"/>
  <c r="Q631" i="4" a="1"/>
  <c r="P631" i="4"/>
  <c r="K631" i="4"/>
  <c r="J631" i="4"/>
  <c r="H631" i="4"/>
  <c r="I631" i="4"/>
  <c r="N632" i="4"/>
  <c r="G632" i="4" a="1"/>
  <c r="L632" i="4" s="1"/>
  <c r="R632" i="3"/>
  <c r="W632" i="3"/>
  <c r="Q632" i="4" a="1"/>
  <c r="P632" i="4"/>
  <c r="K632" i="4"/>
  <c r="J632" i="4"/>
  <c r="I632" i="4"/>
  <c r="H632" i="4"/>
  <c r="N633" i="4"/>
  <c r="G633" i="4" a="1"/>
  <c r="L633" i="4" s="1"/>
  <c r="R633" i="3"/>
  <c r="W633" i="3"/>
  <c r="Q633" i="4" a="1"/>
  <c r="P633" i="4"/>
  <c r="K633" i="4"/>
  <c r="J633" i="4"/>
  <c r="I633" i="4"/>
  <c r="H633" i="4"/>
  <c r="N634" i="4"/>
  <c r="G634" i="4" a="1"/>
  <c r="L634" i="4" s="1"/>
  <c r="R634" i="3"/>
  <c r="W634" i="3"/>
  <c r="Q634" i="4" a="1"/>
  <c r="P634" i="4"/>
  <c r="K634" i="4"/>
  <c r="J634" i="4"/>
  <c r="I634" i="4"/>
  <c r="H634" i="4"/>
  <c r="N635" i="4"/>
  <c r="G635" i="4" a="1"/>
  <c r="L635" i="4" s="1"/>
  <c r="W635" i="3"/>
  <c r="R635" i="3"/>
  <c r="Q635" i="4" a="1"/>
  <c r="P635" i="4"/>
  <c r="K635" i="4"/>
  <c r="J635" i="4"/>
  <c r="H635" i="4"/>
  <c r="I635" i="4"/>
  <c r="N636" i="4"/>
  <c r="G636" i="4" a="1"/>
  <c r="L636" i="4" s="1"/>
  <c r="W636" i="3"/>
  <c r="R636" i="3"/>
  <c r="Q636" i="4" a="1"/>
  <c r="P636" i="4"/>
  <c r="K636" i="4"/>
  <c r="J636" i="4"/>
  <c r="I636" i="4"/>
  <c r="H636" i="4"/>
  <c r="N637" i="4"/>
  <c r="G637" i="4" a="1"/>
  <c r="L637" i="4" s="1"/>
  <c r="W637" i="3"/>
  <c r="R637" i="3"/>
  <c r="Q637" i="4" a="1"/>
  <c r="P637" i="4"/>
  <c r="K637" i="4"/>
  <c r="J637" i="4"/>
  <c r="I637" i="4"/>
  <c r="H637" i="4"/>
  <c r="N638" i="4"/>
  <c r="G638" i="4" a="1"/>
  <c r="L638" i="4" s="1"/>
  <c r="W638" i="3"/>
  <c r="R638" i="3"/>
  <c r="Q638" i="4" a="1"/>
  <c r="P638" i="4"/>
  <c r="K638" i="4"/>
  <c r="J638" i="4"/>
  <c r="H638" i="4"/>
  <c r="I638" i="4"/>
  <c r="N639" i="4"/>
  <c r="G639" i="4" a="1"/>
  <c r="L639" i="4" s="1"/>
  <c r="R639" i="3"/>
  <c r="W639" i="3"/>
  <c r="Q639" i="4" a="1"/>
  <c r="P639" i="4"/>
  <c r="K639" i="4"/>
  <c r="J639" i="4"/>
  <c r="I639" i="4"/>
  <c r="H639" i="4"/>
  <c r="N640" i="4"/>
  <c r="G640" i="4" a="1"/>
  <c r="L640" i="4" s="1"/>
  <c r="W640" i="3"/>
  <c r="R640" i="3"/>
  <c r="Q640" i="4" a="1"/>
  <c r="P640" i="4"/>
  <c r="K640" i="4"/>
  <c r="J640" i="4"/>
  <c r="I640" i="4"/>
  <c r="H640" i="4"/>
  <c r="N641" i="4"/>
  <c r="G641" i="4" a="1"/>
  <c r="L641" i="4" s="1"/>
  <c r="R641" i="3"/>
  <c r="W641" i="3"/>
  <c r="Q641" i="4" a="1"/>
  <c r="P641" i="4"/>
  <c r="K641" i="4"/>
  <c r="J641" i="4"/>
  <c r="H641" i="4"/>
  <c r="I641" i="4"/>
  <c r="N642" i="4"/>
  <c r="G642" i="4" a="1"/>
  <c r="L642" i="4" s="1"/>
  <c r="R642" i="3"/>
  <c r="W642" i="3"/>
  <c r="Q642" i="4" a="1"/>
  <c r="P642" i="4"/>
  <c r="K642" i="4"/>
  <c r="J642" i="4"/>
  <c r="I642" i="4"/>
  <c r="H642" i="4"/>
  <c r="N643" i="4"/>
  <c r="G643" i="4" a="1"/>
  <c r="L643" i="4" s="1"/>
  <c r="W643" i="3"/>
  <c r="R643" i="3"/>
  <c r="Q643" i="4" a="1"/>
  <c r="P643" i="4"/>
  <c r="K643" i="4"/>
  <c r="J643" i="4"/>
  <c r="I643" i="4"/>
  <c r="H643" i="4"/>
  <c r="N644" i="4"/>
  <c r="G644" i="4" a="1"/>
  <c r="L644" i="4" s="1"/>
  <c r="W644" i="3"/>
  <c r="R644" i="3"/>
  <c r="Q644" i="4" a="1"/>
  <c r="P644" i="4"/>
  <c r="K644" i="4"/>
  <c r="J644" i="4"/>
  <c r="I644" i="4"/>
  <c r="H644" i="4"/>
  <c r="N645" i="4"/>
  <c r="G645" i="4" a="1"/>
  <c r="L645" i="4" s="1"/>
  <c r="R645" i="3"/>
  <c r="W645" i="3"/>
  <c r="Q645" i="4" a="1"/>
  <c r="P645" i="4"/>
  <c r="K645" i="4"/>
  <c r="J645" i="4"/>
  <c r="I645" i="4"/>
  <c r="H645" i="4"/>
  <c r="N646" i="4"/>
  <c r="G646" i="4" a="1"/>
  <c r="L646" i="4" s="1"/>
  <c r="R646" i="3"/>
  <c r="W646" i="3"/>
  <c r="Q646" i="4" a="1"/>
  <c r="P646" i="4"/>
  <c r="K646" i="4"/>
  <c r="J646" i="4"/>
  <c r="I646" i="4"/>
  <c r="H646" i="4"/>
  <c r="N647" i="4"/>
  <c r="G647" i="4" a="1"/>
  <c r="L647" i="4" s="1"/>
  <c r="R647" i="3"/>
  <c r="W647" i="3"/>
  <c r="Q647" i="4" a="1"/>
  <c r="P647" i="4"/>
  <c r="K647" i="4"/>
  <c r="J647" i="4"/>
  <c r="I647" i="4"/>
  <c r="H647" i="4"/>
  <c r="N648" i="4"/>
  <c r="G648" i="4" a="1"/>
  <c r="L648" i="4" s="1"/>
  <c r="W648" i="3"/>
  <c r="R648" i="3"/>
  <c r="Q648" i="4" a="1"/>
  <c r="P648" i="4"/>
  <c r="K648" i="4"/>
  <c r="J648" i="4"/>
  <c r="H648" i="4"/>
  <c r="I648" i="4"/>
  <c r="N649" i="4"/>
  <c r="G649" i="4" a="1"/>
  <c r="L649" i="4" s="1"/>
  <c r="W649" i="3"/>
  <c r="R649" i="3"/>
  <c r="Q649" i="4" a="1"/>
  <c r="P649" i="4"/>
  <c r="K649" i="4"/>
  <c r="J649" i="4"/>
  <c r="I649" i="4"/>
  <c r="H649" i="4"/>
  <c r="N650" i="4"/>
  <c r="G650" i="4" a="1"/>
  <c r="L650" i="4" s="1"/>
  <c r="W650" i="3"/>
  <c r="R650" i="3"/>
  <c r="Q650" i="4" a="1"/>
  <c r="P650" i="4"/>
  <c r="K650" i="4"/>
  <c r="J650" i="4"/>
  <c r="I650" i="4"/>
  <c r="H650" i="4"/>
  <c r="N651" i="4"/>
  <c r="G651" i="4" a="1"/>
  <c r="L651" i="4" s="1"/>
  <c r="R651" i="3"/>
  <c r="W651" i="3"/>
  <c r="Q651" i="4" a="1"/>
  <c r="P651" i="4"/>
  <c r="K651" i="4"/>
  <c r="J651" i="4"/>
  <c r="H651" i="4"/>
  <c r="I651" i="4"/>
  <c r="N652" i="4"/>
  <c r="G652" i="4" a="1"/>
  <c r="L652" i="4" s="1"/>
  <c r="R652" i="3"/>
  <c r="W652" i="3"/>
  <c r="Q652" i="4" a="1"/>
  <c r="P652" i="4"/>
  <c r="K652" i="4"/>
  <c r="J652" i="4"/>
  <c r="I652" i="4"/>
  <c r="H652" i="4"/>
  <c r="N653" i="4"/>
  <c r="G653" i="4" a="1"/>
  <c r="L653" i="4" s="1"/>
  <c r="R653" i="3"/>
  <c r="W653" i="3"/>
  <c r="Q653" i="4" a="1"/>
  <c r="P653" i="4"/>
  <c r="K653" i="4"/>
  <c r="J653" i="4"/>
  <c r="H653" i="4"/>
  <c r="I653" i="4"/>
  <c r="N654" i="4"/>
  <c r="G654" i="4" a="1"/>
  <c r="L654" i="4" s="1"/>
  <c r="W654" i="3"/>
  <c r="R654" i="3"/>
  <c r="Q654" i="4" a="1"/>
  <c r="P654" i="4"/>
  <c r="K654" i="4"/>
  <c r="J654" i="4"/>
  <c r="I654" i="4"/>
  <c r="H654" i="4"/>
  <c r="N655" i="4"/>
  <c r="G655" i="4" a="1"/>
  <c r="L655" i="4" s="1"/>
  <c r="R655" i="3"/>
  <c r="W655" i="3"/>
  <c r="Q655" i="4" a="1"/>
  <c r="P655" i="4"/>
  <c r="K655" i="4"/>
  <c r="J655" i="4"/>
  <c r="H655" i="4"/>
  <c r="I655" i="4"/>
  <c r="N656" i="4"/>
  <c r="G656" i="4" a="1"/>
  <c r="L656" i="4" s="1"/>
  <c r="R656" i="3"/>
  <c r="W656" i="3"/>
  <c r="Q656" i="4" a="1"/>
  <c r="P656" i="4"/>
  <c r="K656" i="4"/>
  <c r="J656" i="4"/>
  <c r="I656" i="4"/>
  <c r="H656" i="4"/>
  <c r="N657" i="4"/>
  <c r="G657" i="4" a="1"/>
  <c r="L657" i="4" s="1"/>
  <c r="R657" i="3"/>
  <c r="W657" i="3"/>
  <c r="Q657" i="4" a="1"/>
  <c r="P657" i="4"/>
  <c r="K657" i="4"/>
  <c r="J657" i="4"/>
  <c r="H657" i="4"/>
  <c r="I657" i="4"/>
  <c r="N658" i="4"/>
  <c r="G658" i="4" a="1"/>
  <c r="L658" i="4" s="1"/>
  <c r="R658" i="3"/>
  <c r="W658" i="3"/>
  <c r="Q658" i="4" a="1"/>
  <c r="P658" i="4"/>
  <c r="K658" i="4"/>
  <c r="J658" i="4"/>
  <c r="I658" i="4"/>
  <c r="H658" i="4"/>
  <c r="N659" i="4"/>
  <c r="G659" i="4" a="1"/>
  <c r="L659" i="4" s="1"/>
  <c r="R659" i="3"/>
  <c r="W659" i="3"/>
  <c r="Q659" i="4" a="1"/>
  <c r="P659" i="4"/>
  <c r="K659" i="4"/>
  <c r="J659" i="4"/>
  <c r="I659" i="4"/>
  <c r="H659" i="4"/>
  <c r="N660" i="4"/>
  <c r="G660" i="4" a="1"/>
  <c r="L660" i="4" s="1"/>
  <c r="W660" i="3"/>
  <c r="R660" i="3"/>
  <c r="Q660" i="4" a="1"/>
  <c r="P660" i="4"/>
  <c r="K660" i="4"/>
  <c r="J660" i="4"/>
  <c r="H660" i="4"/>
  <c r="I660" i="4"/>
  <c r="N661" i="4"/>
  <c r="G661" i="4" a="1"/>
  <c r="L661" i="4" s="1"/>
  <c r="W661" i="3"/>
  <c r="R661" i="3"/>
  <c r="Q661" i="4" a="1"/>
  <c r="P661" i="4"/>
  <c r="K661" i="4"/>
  <c r="J661" i="4"/>
  <c r="I661" i="4"/>
  <c r="H661" i="4"/>
  <c r="N662" i="4"/>
  <c r="G662" i="4" a="1"/>
  <c r="L662" i="4" s="1"/>
  <c r="W662" i="3"/>
  <c r="R662" i="3"/>
  <c r="Q662" i="4" a="1"/>
  <c r="P662" i="4"/>
  <c r="K662" i="4"/>
  <c r="J662" i="4"/>
  <c r="I662" i="4"/>
  <c r="H662" i="4"/>
  <c r="N663" i="4"/>
  <c r="G663" i="4" a="1"/>
  <c r="L663" i="4" s="1"/>
  <c r="R663" i="3"/>
  <c r="W663" i="3"/>
  <c r="Q663" i="4" a="1"/>
  <c r="P663" i="4"/>
  <c r="K663" i="4"/>
  <c r="J663" i="4"/>
  <c r="I663" i="4"/>
  <c r="H663" i="4"/>
  <c r="N664" i="4"/>
  <c r="G664" i="4" a="1"/>
  <c r="L664" i="4" s="1"/>
  <c r="W664" i="3"/>
  <c r="R664" i="3"/>
  <c r="Q664" i="4" a="1"/>
  <c r="P664" i="4"/>
  <c r="K664" i="4"/>
  <c r="J664" i="4"/>
  <c r="H664" i="4"/>
  <c r="I664" i="4"/>
  <c r="N665" i="4"/>
  <c r="G665" i="4" a="1"/>
  <c r="L665" i="4" s="1"/>
  <c r="R665" i="3"/>
  <c r="W665" i="3"/>
  <c r="Q665" i="4" a="1"/>
  <c r="P665" i="4"/>
  <c r="K665" i="4"/>
  <c r="J665" i="4"/>
  <c r="H665" i="4"/>
  <c r="I665" i="4"/>
  <c r="N666" i="4"/>
  <c r="G666" i="4" a="1"/>
  <c r="L666" i="4" s="1"/>
  <c r="R666" i="3"/>
  <c r="W666" i="3"/>
  <c r="Q666" i="4" a="1"/>
  <c r="P666" i="4"/>
  <c r="K666" i="4"/>
  <c r="J666" i="4"/>
  <c r="I666" i="4"/>
  <c r="H666" i="4"/>
  <c r="N667" i="4"/>
  <c r="G667" i="4" a="1"/>
  <c r="L667" i="4" s="1"/>
  <c r="R667" i="3"/>
  <c r="W667" i="3"/>
  <c r="Q667" i="4" a="1"/>
  <c r="P667" i="4"/>
  <c r="K667" i="4"/>
  <c r="J667" i="4"/>
  <c r="H667" i="4"/>
  <c r="I667" i="4"/>
  <c r="N668" i="4"/>
  <c r="G668" i="4" a="1"/>
  <c r="L668" i="4" s="1"/>
  <c r="W668" i="3"/>
  <c r="R668" i="3"/>
  <c r="Q668" i="4" a="1"/>
  <c r="P668" i="4"/>
  <c r="K668" i="4"/>
  <c r="J668" i="4"/>
  <c r="I668" i="4"/>
  <c r="H668" i="4"/>
  <c r="N669" i="4"/>
  <c r="G669" i="4" a="1"/>
  <c r="L669" i="4" s="1"/>
  <c r="W669" i="3"/>
  <c r="R669" i="3"/>
  <c r="Q669" i="4" a="1"/>
  <c r="P669" i="4"/>
  <c r="K669" i="4"/>
  <c r="J669" i="4"/>
  <c r="I669" i="4"/>
  <c r="H669" i="4"/>
  <c r="N670" i="4"/>
  <c r="G670" i="4" a="1"/>
  <c r="L670" i="4" s="1"/>
  <c r="W670" i="3"/>
  <c r="R670" i="3"/>
  <c r="Q670" i="4" a="1"/>
  <c r="P670" i="4"/>
  <c r="K670" i="4"/>
  <c r="J670" i="4"/>
  <c r="I670" i="4"/>
  <c r="H670" i="4"/>
  <c r="N671" i="4"/>
  <c r="G671" i="4" a="1"/>
  <c r="L671" i="4" s="1"/>
  <c r="R671" i="3"/>
  <c r="W671" i="3"/>
  <c r="Q671" i="4" a="1"/>
  <c r="P671" i="4"/>
  <c r="K671" i="4"/>
  <c r="J671" i="4"/>
  <c r="H671" i="4"/>
  <c r="I671" i="4"/>
  <c r="N672" i="4"/>
  <c r="G672" i="4" a="1"/>
  <c r="L672" i="4" s="1"/>
  <c r="R672" i="3"/>
  <c r="W672" i="3"/>
  <c r="Q672" i="4" a="1"/>
  <c r="P672" i="4"/>
  <c r="K672" i="4"/>
  <c r="J672" i="4"/>
  <c r="I672" i="4"/>
  <c r="H672" i="4"/>
  <c r="N673" i="4"/>
  <c r="G673" i="4" a="1"/>
  <c r="L673" i="4" s="1"/>
  <c r="R673" i="3"/>
  <c r="W673" i="3"/>
  <c r="Q673" i="4" a="1"/>
  <c r="P673" i="4"/>
  <c r="K673" i="4"/>
  <c r="J673" i="4"/>
  <c r="I673" i="4"/>
  <c r="H673" i="4"/>
  <c r="N674" i="4"/>
  <c r="G674" i="4" a="1"/>
  <c r="L674" i="4" s="1"/>
  <c r="W674" i="3"/>
  <c r="R674" i="3"/>
  <c r="Q674" i="4" a="1"/>
  <c r="P674" i="4"/>
  <c r="K674" i="4"/>
  <c r="J674" i="4"/>
  <c r="H674" i="4"/>
  <c r="I674" i="4"/>
  <c r="N675" i="4"/>
  <c r="G675" i="4" a="1"/>
  <c r="L675" i="4" s="1"/>
  <c r="R675" i="3"/>
  <c r="W675" i="3"/>
  <c r="Q675" i="4" a="1"/>
  <c r="P675" i="4"/>
  <c r="K675" i="4"/>
  <c r="J675" i="4"/>
  <c r="I675" i="4"/>
  <c r="H675" i="4"/>
  <c r="N676" i="4"/>
  <c r="G676" i="4" a="1"/>
  <c r="L676" i="4" s="1"/>
  <c r="R676" i="3"/>
  <c r="W676" i="3"/>
  <c r="Q676" i="4" a="1"/>
  <c r="P676" i="4"/>
  <c r="K676" i="4"/>
  <c r="J676" i="4"/>
  <c r="I676" i="4"/>
  <c r="H676" i="4"/>
  <c r="N677" i="4"/>
  <c r="G677" i="4" a="1"/>
  <c r="L677" i="4" s="1"/>
  <c r="R677" i="3"/>
  <c r="W677" i="3"/>
  <c r="Q677" i="4" a="1"/>
  <c r="P677" i="4"/>
  <c r="K677" i="4"/>
  <c r="J677" i="4"/>
  <c r="H677" i="4"/>
  <c r="I677" i="4"/>
  <c r="N678" i="4"/>
  <c r="G678" i="4" a="1"/>
  <c r="L678" i="4" s="1"/>
  <c r="R678" i="3"/>
  <c r="W678" i="3"/>
  <c r="Q678" i="4" a="1"/>
  <c r="P678" i="4"/>
  <c r="K678" i="4"/>
  <c r="J678" i="4"/>
  <c r="I678" i="4"/>
  <c r="H678" i="4"/>
  <c r="N679" i="4"/>
  <c r="G679" i="4" a="1"/>
  <c r="L679" i="4" s="1"/>
  <c r="R679" i="3"/>
  <c r="W679" i="3"/>
  <c r="Q679" i="4" a="1"/>
  <c r="P679" i="4"/>
  <c r="K679" i="4"/>
  <c r="J679" i="4"/>
  <c r="I679" i="4"/>
  <c r="H679" i="4"/>
  <c r="N680" i="4"/>
  <c r="G680" i="4" a="1"/>
  <c r="L680" i="4" s="1"/>
  <c r="R680" i="3"/>
  <c r="W680" i="3"/>
  <c r="Q680" i="4" a="1"/>
  <c r="P680" i="4"/>
  <c r="K680" i="4"/>
  <c r="J680" i="4"/>
  <c r="I680" i="4"/>
  <c r="H680" i="4"/>
  <c r="N681" i="4"/>
  <c r="G681" i="4" a="1"/>
  <c r="L681" i="4" s="1"/>
  <c r="R681" i="3"/>
  <c r="W681" i="3"/>
  <c r="Q681" i="4" a="1"/>
  <c r="P681" i="4"/>
  <c r="K681" i="4"/>
  <c r="J681" i="4"/>
  <c r="I681" i="4"/>
  <c r="H681" i="4"/>
  <c r="N682" i="4"/>
  <c r="G682" i="4" a="1"/>
  <c r="L682" i="4" s="1"/>
  <c r="W682" i="3"/>
  <c r="R682" i="3"/>
  <c r="Q682" i="4" a="1"/>
  <c r="P682" i="4"/>
  <c r="K682" i="4"/>
  <c r="J682" i="4"/>
  <c r="I682" i="4"/>
  <c r="H682" i="4"/>
  <c r="N683" i="4"/>
  <c r="G683" i="4" a="1"/>
  <c r="L683" i="4" s="1"/>
  <c r="W683" i="3"/>
  <c r="R683" i="3"/>
  <c r="Q683" i="4" a="1"/>
  <c r="P683" i="4"/>
  <c r="K683" i="4"/>
  <c r="J683" i="4"/>
  <c r="I683" i="4"/>
  <c r="H683" i="4"/>
  <c r="N684" i="4"/>
  <c r="G684" i="4" a="1"/>
  <c r="L684" i="4" s="1"/>
  <c r="W684" i="3"/>
  <c r="R684" i="3"/>
  <c r="Q684" i="4" a="1"/>
  <c r="P684" i="4"/>
  <c r="K684" i="4"/>
  <c r="J684" i="4"/>
  <c r="H684" i="4"/>
  <c r="I684" i="4"/>
  <c r="N685" i="4"/>
  <c r="G685" i="4" a="1"/>
  <c r="L685" i="4" s="1"/>
  <c r="W685" i="3"/>
  <c r="R685" i="3"/>
  <c r="Q685" i="4" a="1"/>
  <c r="P685" i="4"/>
  <c r="K685" i="4"/>
  <c r="J685" i="4"/>
  <c r="I685" i="4"/>
  <c r="H685" i="4"/>
  <c r="N686" i="4"/>
  <c r="G686" i="4" a="1"/>
  <c r="L686" i="4" s="1"/>
  <c r="W686" i="3"/>
  <c r="R686" i="3"/>
  <c r="Q686" i="4" a="1"/>
  <c r="P686" i="4"/>
  <c r="K686" i="4"/>
  <c r="J686" i="4"/>
  <c r="I686" i="4"/>
  <c r="H686" i="4"/>
  <c r="N687" i="4"/>
  <c r="G687" i="4" a="1"/>
  <c r="L687" i="4" s="1"/>
  <c r="W687" i="3"/>
  <c r="R687" i="3"/>
  <c r="Q687" i="4" a="1"/>
  <c r="P687" i="4"/>
  <c r="K687" i="4"/>
  <c r="J687" i="4"/>
  <c r="H687" i="4"/>
  <c r="I687" i="4"/>
  <c r="N688" i="4"/>
  <c r="G688" i="4" a="1"/>
  <c r="L688" i="4" s="1"/>
  <c r="R688" i="3"/>
  <c r="W688" i="3"/>
  <c r="Q688" i="4" a="1"/>
  <c r="P688" i="4"/>
  <c r="K688" i="4"/>
  <c r="J688" i="4"/>
  <c r="I688" i="4"/>
  <c r="H688" i="4"/>
  <c r="N689" i="4"/>
  <c r="G689" i="4" a="1"/>
  <c r="L689" i="4" s="1"/>
  <c r="R689" i="3"/>
  <c r="W689" i="3"/>
  <c r="Q689" i="4" a="1"/>
  <c r="P689" i="4"/>
  <c r="K689" i="4"/>
  <c r="J689" i="4"/>
  <c r="H689" i="4"/>
  <c r="I689" i="4"/>
  <c r="N690" i="4"/>
  <c r="G690" i="4" a="1"/>
  <c r="L690" i="4" s="1"/>
  <c r="W690" i="3"/>
  <c r="R690" i="3"/>
  <c r="Q690" i="4" a="1"/>
  <c r="P690" i="4"/>
  <c r="K690" i="4"/>
  <c r="J690" i="4"/>
  <c r="H690" i="4"/>
  <c r="I690" i="4"/>
  <c r="N691" i="4"/>
  <c r="G691" i="4" a="1"/>
  <c r="L691" i="4" s="1"/>
  <c r="W691" i="3"/>
  <c r="R691" i="3"/>
  <c r="Q691" i="4" a="1"/>
  <c r="P691" i="4"/>
  <c r="K691" i="4"/>
  <c r="J691" i="4"/>
  <c r="I691" i="4"/>
  <c r="H691" i="4"/>
  <c r="N692" i="4"/>
  <c r="G692" i="4" a="1"/>
  <c r="L692" i="4" s="1"/>
  <c r="R692" i="3"/>
  <c r="W692" i="3"/>
  <c r="Q692" i="4" a="1"/>
  <c r="P692" i="4"/>
  <c r="K692" i="4"/>
  <c r="J692" i="4"/>
  <c r="I692" i="4"/>
  <c r="H692" i="4"/>
  <c r="N693" i="4"/>
  <c r="G693" i="4" a="1"/>
  <c r="L693" i="4" s="1"/>
  <c r="R693" i="3"/>
  <c r="W693" i="3"/>
  <c r="Q693" i="4" a="1"/>
  <c r="P693" i="4"/>
  <c r="K693" i="4"/>
  <c r="J693" i="4"/>
  <c r="H693" i="4"/>
  <c r="I693" i="4"/>
  <c r="N694" i="4"/>
  <c r="G694" i="4" a="1"/>
  <c r="L694" i="4" s="1"/>
  <c r="R694" i="3"/>
  <c r="W694" i="3"/>
  <c r="Q694" i="4" a="1"/>
  <c r="P694" i="4"/>
  <c r="K694" i="4"/>
  <c r="J694" i="4"/>
  <c r="H694" i="4"/>
  <c r="I694" i="4"/>
  <c r="N695" i="4"/>
  <c r="G695" i="4" a="1"/>
  <c r="L695" i="4" s="1"/>
  <c r="R695" i="3"/>
  <c r="W695" i="3"/>
  <c r="Q695" i="4" a="1"/>
  <c r="P695" i="4"/>
  <c r="K695" i="4"/>
  <c r="J695" i="4"/>
  <c r="I695" i="4"/>
  <c r="H695" i="4"/>
  <c r="N696" i="4"/>
  <c r="G696" i="4" a="1"/>
  <c r="L696" i="4" s="1"/>
  <c r="W696" i="3"/>
  <c r="R696" i="3"/>
  <c r="Q696" i="4" a="1"/>
  <c r="P696" i="4"/>
  <c r="K696" i="4"/>
  <c r="J696" i="4"/>
  <c r="I696" i="4"/>
  <c r="H696" i="4"/>
  <c r="N697" i="4"/>
  <c r="G697" i="4" a="1"/>
  <c r="L697" i="4" s="1"/>
  <c r="R697" i="3"/>
  <c r="W697" i="3"/>
  <c r="Q697" i="4" a="1"/>
  <c r="P697" i="4"/>
  <c r="K697" i="4"/>
  <c r="J697" i="4"/>
  <c r="I697" i="4"/>
  <c r="H697" i="4"/>
  <c r="N698" i="4"/>
  <c r="G698" i="4" a="1"/>
  <c r="L698" i="4" s="1"/>
  <c r="W698" i="3"/>
  <c r="R698" i="3"/>
  <c r="Q698" i="4" a="1"/>
  <c r="P698" i="4"/>
  <c r="K698" i="4"/>
  <c r="J698" i="4"/>
  <c r="H698" i="4"/>
  <c r="I698" i="4"/>
  <c r="N699" i="4"/>
  <c r="G699" i="4" a="1"/>
  <c r="L699" i="4" s="1"/>
  <c r="R699" i="3"/>
  <c r="W699" i="3"/>
  <c r="Q699" i="4" a="1"/>
  <c r="P699" i="4"/>
  <c r="K699" i="4"/>
  <c r="J699" i="4"/>
  <c r="I699" i="4"/>
  <c r="H699" i="4"/>
  <c r="N700" i="4"/>
  <c r="G700" i="4" a="1"/>
  <c r="L700" i="4" s="1"/>
  <c r="R700" i="3"/>
  <c r="W700" i="3"/>
  <c r="Q700" i="4" a="1"/>
  <c r="P700" i="4"/>
  <c r="K700" i="4"/>
  <c r="J700" i="4"/>
  <c r="H700" i="4"/>
  <c r="I700" i="4"/>
  <c r="N701" i="4"/>
  <c r="G701" i="4" a="1"/>
  <c r="L701" i="4" s="1"/>
  <c r="R701" i="3"/>
  <c r="W701" i="3"/>
  <c r="Q701" i="4" a="1"/>
  <c r="P701" i="4"/>
  <c r="K701" i="4"/>
  <c r="J701" i="4"/>
  <c r="I701" i="4"/>
  <c r="H701" i="4"/>
  <c r="N702" i="4"/>
  <c r="G702" i="4" a="1"/>
  <c r="L702" i="4" s="1"/>
  <c r="W702" i="3"/>
  <c r="R702" i="3"/>
  <c r="Q702" i="4" a="1"/>
  <c r="P702" i="4"/>
  <c r="K702" i="4"/>
  <c r="J702" i="4"/>
  <c r="I702" i="4"/>
  <c r="H702" i="4"/>
  <c r="N703" i="4"/>
  <c r="G703" i="4" a="1"/>
  <c r="L703" i="4" s="1"/>
  <c r="R703" i="3"/>
  <c r="W703" i="3"/>
  <c r="Q703" i="4" a="1"/>
  <c r="P703" i="4"/>
  <c r="K703" i="4"/>
  <c r="J703" i="4"/>
  <c r="I703" i="4"/>
  <c r="H703" i="4"/>
  <c r="N704" i="4"/>
  <c r="G704" i="4" a="1"/>
  <c r="L704" i="4" s="1"/>
  <c r="W704" i="3"/>
  <c r="R704" i="3"/>
  <c r="Q704" i="4" a="1"/>
  <c r="P704" i="4"/>
  <c r="K704" i="4"/>
  <c r="J704" i="4"/>
  <c r="I704" i="4"/>
  <c r="H704" i="4"/>
  <c r="N705" i="4"/>
  <c r="G705" i="4" a="1"/>
  <c r="L705" i="4" s="1"/>
  <c r="R705" i="3"/>
  <c r="W705" i="3"/>
  <c r="Q705" i="4" a="1"/>
  <c r="P705" i="4"/>
  <c r="K705" i="4"/>
  <c r="J705" i="4"/>
  <c r="I705" i="4"/>
  <c r="H705" i="4"/>
  <c r="N706" i="4"/>
  <c r="G706" i="4" a="1"/>
  <c r="L706" i="4" s="1"/>
  <c r="W706" i="3"/>
  <c r="R706" i="3"/>
  <c r="Q706" i="4" a="1"/>
  <c r="P706" i="4"/>
  <c r="K706" i="4"/>
  <c r="J706" i="4"/>
  <c r="I706" i="4"/>
  <c r="H706" i="4"/>
  <c r="N707" i="4"/>
  <c r="G707" i="4" a="1"/>
  <c r="L707" i="4" s="1"/>
  <c r="W707" i="3"/>
  <c r="R707" i="3"/>
  <c r="Q707" i="4" a="1"/>
  <c r="P707" i="4"/>
  <c r="K707" i="4"/>
  <c r="J707" i="4"/>
  <c r="I707" i="4"/>
  <c r="H707" i="4"/>
  <c r="N708" i="4"/>
  <c r="G708" i="4" a="1"/>
  <c r="L708" i="4" s="1"/>
  <c r="W708" i="3"/>
  <c r="R708" i="3"/>
  <c r="Q708" i="4" a="1"/>
  <c r="P708" i="4"/>
  <c r="K708" i="4"/>
  <c r="J708" i="4"/>
  <c r="I708" i="4"/>
  <c r="H708" i="4"/>
  <c r="N709" i="4"/>
  <c r="G709" i="4" a="1"/>
  <c r="L709" i="4" s="1"/>
  <c r="R709" i="3"/>
  <c r="W709" i="3"/>
  <c r="Q709" i="4" a="1"/>
  <c r="P709" i="4"/>
  <c r="K709" i="4"/>
  <c r="J709" i="4"/>
  <c r="H709" i="4"/>
  <c r="I709" i="4"/>
  <c r="N710" i="4"/>
  <c r="G710" i="4" a="1"/>
  <c r="L710" i="4" s="1"/>
  <c r="R710" i="3"/>
  <c r="W710" i="3"/>
  <c r="Q710" i="4" a="1"/>
  <c r="P710" i="4"/>
  <c r="K710" i="4"/>
  <c r="J710" i="4"/>
  <c r="I710" i="4"/>
  <c r="H710" i="4"/>
  <c r="N711" i="4"/>
  <c r="G711" i="4" a="1"/>
  <c r="L711" i="4" s="1"/>
  <c r="R711" i="3"/>
  <c r="W711" i="3"/>
  <c r="Q711" i="4" a="1"/>
  <c r="P711" i="4"/>
  <c r="K711" i="4"/>
  <c r="J711" i="4"/>
  <c r="H711" i="4"/>
  <c r="I711" i="4"/>
  <c r="N712" i="4"/>
  <c r="G712" i="4" a="1"/>
  <c r="L712" i="4" s="1"/>
  <c r="W712" i="3"/>
  <c r="R712" i="3"/>
  <c r="Q712" i="4" a="1"/>
  <c r="P712" i="4"/>
  <c r="K712" i="4"/>
  <c r="J712" i="4"/>
  <c r="H712" i="4"/>
  <c r="I712" i="4"/>
  <c r="N713" i="4"/>
  <c r="G713" i="4" a="1"/>
  <c r="L713" i="4" s="1"/>
  <c r="W713" i="3"/>
  <c r="R713" i="3"/>
  <c r="Q713" i="4" a="1"/>
  <c r="P713" i="4"/>
  <c r="K713" i="4"/>
  <c r="J713" i="4"/>
  <c r="I713" i="4"/>
  <c r="H713" i="4"/>
  <c r="N714" i="4"/>
  <c r="G714" i="4" a="1"/>
  <c r="L714" i="4" s="1"/>
  <c r="W714" i="3"/>
  <c r="R714" i="3"/>
  <c r="Q714" i="4" a="1"/>
  <c r="P714" i="4"/>
  <c r="K714" i="4"/>
  <c r="J714" i="4"/>
  <c r="I714" i="4"/>
  <c r="H714" i="4"/>
  <c r="N715" i="4"/>
  <c r="G715" i="4" a="1"/>
  <c r="L715" i="4" s="1"/>
  <c r="W715" i="3"/>
  <c r="R715" i="3"/>
  <c r="Q715" i="4" a="1"/>
  <c r="P715" i="4"/>
  <c r="K715" i="4"/>
  <c r="J715" i="4"/>
  <c r="I715" i="4"/>
  <c r="H715" i="4"/>
  <c r="N716" i="4"/>
  <c r="G716" i="4" a="1"/>
  <c r="L716" i="4" s="1"/>
  <c r="W716" i="3"/>
  <c r="R716" i="3"/>
  <c r="Q716" i="4" a="1"/>
  <c r="P716" i="4"/>
  <c r="K716" i="4"/>
  <c r="J716" i="4"/>
  <c r="I716" i="4"/>
  <c r="H716" i="4"/>
  <c r="N717" i="4"/>
  <c r="G717" i="4" a="1"/>
  <c r="L717" i="4" s="1"/>
  <c r="W717" i="3"/>
  <c r="R717" i="3"/>
  <c r="Q717" i="4" a="1"/>
  <c r="P717" i="4"/>
  <c r="K717" i="4"/>
  <c r="J717" i="4"/>
  <c r="I717" i="4"/>
  <c r="H717" i="4"/>
  <c r="N718" i="4"/>
  <c r="G718" i="4" a="1"/>
  <c r="L718" i="4" s="1"/>
  <c r="W718" i="3"/>
  <c r="R718" i="3"/>
  <c r="Q718" i="4" a="1"/>
  <c r="P718" i="4"/>
  <c r="K718" i="4"/>
  <c r="J718" i="4"/>
  <c r="H718" i="4"/>
  <c r="I718" i="4"/>
  <c r="N719" i="4"/>
  <c r="G719" i="4" a="1"/>
  <c r="L719" i="4" s="1"/>
  <c r="W719" i="3"/>
  <c r="R719" i="3"/>
  <c r="Q719" i="4" a="1"/>
  <c r="P719" i="4"/>
  <c r="K719" i="4"/>
  <c r="J719" i="4"/>
  <c r="I719" i="4"/>
  <c r="H719" i="4"/>
  <c r="N720" i="4"/>
  <c r="G720" i="4" a="1"/>
  <c r="L720" i="4" s="1"/>
  <c r="W720" i="3"/>
  <c r="R720" i="3"/>
  <c r="Q720" i="4" a="1"/>
  <c r="P720" i="4"/>
  <c r="K720" i="4"/>
  <c r="J720" i="4"/>
  <c r="I720" i="4"/>
  <c r="H720" i="4"/>
  <c r="N721" i="4"/>
  <c r="G721" i="4" a="1"/>
  <c r="L721" i="4" s="1"/>
  <c r="W721" i="3"/>
  <c r="R721" i="3"/>
  <c r="Q721" i="4" a="1"/>
  <c r="P721" i="4"/>
  <c r="K721" i="4"/>
  <c r="J721" i="4"/>
  <c r="H721" i="4"/>
  <c r="I721" i="4"/>
  <c r="N722" i="4"/>
  <c r="G722" i="4" a="1"/>
  <c r="L722" i="4" s="1"/>
  <c r="R722" i="3"/>
  <c r="W722" i="3"/>
  <c r="Q722" i="4" a="1"/>
  <c r="P722" i="4"/>
  <c r="K722" i="4"/>
  <c r="J722" i="4"/>
  <c r="I722" i="4"/>
  <c r="H722" i="4"/>
  <c r="N723" i="4"/>
  <c r="G723" i="4" a="1"/>
  <c r="L723" i="4" s="1"/>
  <c r="R723" i="3"/>
  <c r="W723" i="3"/>
  <c r="Q723" i="4" a="1"/>
  <c r="P723" i="4"/>
  <c r="K723" i="4"/>
  <c r="J723" i="4"/>
  <c r="I723" i="4"/>
  <c r="H723" i="4"/>
  <c r="N724" i="4"/>
  <c r="G724" i="4" a="1"/>
  <c r="L724" i="4" s="1"/>
  <c r="R724" i="3"/>
  <c r="W724" i="3"/>
  <c r="Q724" i="4" a="1"/>
  <c r="P724" i="4"/>
  <c r="K724" i="4"/>
  <c r="J724" i="4"/>
  <c r="I724" i="4"/>
  <c r="H724" i="4"/>
  <c r="N725" i="4"/>
  <c r="G725" i="4" a="1"/>
  <c r="L725" i="4" s="1"/>
  <c r="R725" i="3"/>
  <c r="W725" i="3"/>
  <c r="Q725" i="4" a="1"/>
  <c r="P725" i="4"/>
  <c r="K725" i="4"/>
  <c r="J725" i="4"/>
  <c r="I725" i="4"/>
  <c r="H725" i="4"/>
  <c r="N726" i="4"/>
  <c r="G726" i="4" a="1"/>
  <c r="L726" i="4" s="1"/>
  <c r="W726" i="3"/>
  <c r="R726" i="3"/>
  <c r="Q726" i="4" a="1"/>
  <c r="P726" i="4"/>
  <c r="K726" i="4"/>
  <c r="J726" i="4"/>
  <c r="I726" i="4"/>
  <c r="H726" i="4"/>
  <c r="N727" i="4"/>
  <c r="G727" i="4" a="1"/>
  <c r="L727" i="4" s="1"/>
  <c r="R727" i="3"/>
  <c r="W727" i="3"/>
  <c r="Q727" i="4" a="1"/>
  <c r="P727" i="4"/>
  <c r="K727" i="4"/>
  <c r="J727" i="4"/>
  <c r="H727" i="4"/>
  <c r="I727" i="4"/>
  <c r="N728" i="4"/>
  <c r="G728" i="4" a="1"/>
  <c r="L728" i="4" s="1"/>
  <c r="W728" i="3"/>
  <c r="R728" i="3"/>
  <c r="Q728" i="4" a="1"/>
  <c r="P728" i="4"/>
  <c r="K728" i="4"/>
  <c r="J728" i="4"/>
  <c r="I728" i="4"/>
  <c r="H728" i="4"/>
  <c r="N729" i="4"/>
  <c r="G729" i="4" a="1"/>
  <c r="L729" i="4" s="1"/>
  <c r="R729" i="3"/>
  <c r="W729" i="3"/>
  <c r="Q729" i="4" a="1"/>
  <c r="P729" i="4"/>
  <c r="K729" i="4"/>
  <c r="J729" i="4"/>
  <c r="I729" i="4"/>
  <c r="H729" i="4"/>
  <c r="N730" i="4"/>
  <c r="G730" i="4" a="1"/>
  <c r="L730" i="4" s="1"/>
  <c r="W730" i="3"/>
  <c r="R730" i="3"/>
  <c r="Q730" i="4" a="1"/>
  <c r="P730" i="4"/>
  <c r="K730" i="4"/>
  <c r="J730" i="4"/>
  <c r="H730" i="4"/>
  <c r="I730" i="4"/>
  <c r="N731" i="4"/>
  <c r="G731" i="4" a="1"/>
  <c r="L731" i="4" s="1"/>
  <c r="R731" i="3"/>
  <c r="W731" i="3"/>
  <c r="Q731" i="4" a="1"/>
  <c r="P731" i="4"/>
  <c r="K731" i="4"/>
  <c r="J731" i="4"/>
  <c r="I731" i="4"/>
  <c r="H731" i="4"/>
  <c r="N732" i="4"/>
  <c r="G732" i="4" a="1"/>
  <c r="L732" i="4" s="1"/>
  <c r="W732" i="3"/>
  <c r="R732" i="3"/>
  <c r="Q732" i="4" a="1"/>
  <c r="P732" i="4"/>
  <c r="K732" i="4"/>
  <c r="J732" i="4"/>
  <c r="I732" i="4"/>
  <c r="H732" i="4"/>
  <c r="N733" i="4"/>
  <c r="G733" i="4" a="1"/>
  <c r="L733" i="4" s="1"/>
  <c r="R733" i="3"/>
  <c r="W733" i="3"/>
  <c r="Q733" i="4" a="1"/>
  <c r="P733" i="4"/>
  <c r="K733" i="4"/>
  <c r="J733" i="4"/>
  <c r="H733" i="4"/>
  <c r="I733" i="4"/>
  <c r="B2" i="4"/>
  <c r="B12" i="5" a="1"/>
  <c r="R2" i="3"/>
  <c r="W2" i="3"/>
  <c r="C2" i="4"/>
  <c r="B1" i="6" a="1"/>
  <c r="B12" i="7" a="1"/>
  <c r="C2" i="6" a="1"/>
  <c r="B2" i="6" a="1"/>
  <c r="D2" i="6" a="1"/>
  <c r="F2" i="4"/>
  <c r="N3" i="4"/>
  <c r="G3" i="4" a="1"/>
  <c r="L3" i="4" s="1"/>
  <c r="R3" i="3"/>
  <c r="W3" i="3"/>
  <c r="Q3" i="4" a="1"/>
  <c r="P3" i="4"/>
  <c r="K3" i="4"/>
  <c r="J3" i="4"/>
  <c r="H3" i="4"/>
  <c r="I3" i="4"/>
  <c r="N4" i="4"/>
  <c r="G4" i="4" a="1"/>
  <c r="L4" i="4" s="1"/>
  <c r="R4" i="3"/>
  <c r="W4" i="3"/>
  <c r="Q4" i="4" a="1"/>
  <c r="P4" i="4"/>
  <c r="K4" i="4"/>
  <c r="J4" i="4"/>
  <c r="H4" i="4"/>
  <c r="I4" i="4"/>
  <c r="N5" i="4"/>
  <c r="G5" i="4" a="1"/>
  <c r="L5" i="4" s="1"/>
  <c r="R5" i="3"/>
  <c r="W5" i="3"/>
  <c r="Q5" i="4" a="1"/>
  <c r="P5" i="4"/>
  <c r="K5" i="4"/>
  <c r="J5" i="4"/>
  <c r="H5" i="4"/>
  <c r="I5" i="4"/>
  <c r="N6" i="4"/>
  <c r="G6" i="4" a="1"/>
  <c r="L6" i="4" s="1"/>
  <c r="R6" i="3"/>
  <c r="W6" i="3"/>
  <c r="P6" i="4"/>
  <c r="K6" i="4"/>
  <c r="J6" i="4"/>
  <c r="Q6" i="4" a="1"/>
  <c r="I6" i="4"/>
  <c r="H6" i="4"/>
  <c r="N7" i="4"/>
  <c r="G7" i="4" a="1"/>
  <c r="L7" i="4" s="1"/>
  <c r="W7" i="3"/>
  <c r="R7" i="3"/>
  <c r="Q7" i="4" a="1"/>
  <c r="P7" i="4"/>
  <c r="K7" i="4"/>
  <c r="J7" i="4"/>
  <c r="I7" i="4"/>
  <c r="H7" i="4"/>
  <c r="N8" i="4"/>
  <c r="G8" i="4" a="1"/>
  <c r="L8" i="4" s="1"/>
  <c r="W8" i="3"/>
  <c r="R8" i="3"/>
  <c r="P8" i="4"/>
  <c r="K8" i="4"/>
  <c r="J8" i="4"/>
  <c r="Q8" i="4" a="1"/>
  <c r="H8" i="4"/>
  <c r="I8" i="4"/>
  <c r="N9" i="4"/>
  <c r="G9" i="4" a="1"/>
  <c r="L9" i="4" s="1"/>
  <c r="W9" i="3"/>
  <c r="R9" i="3"/>
  <c r="Q9" i="4" a="1"/>
  <c r="P9" i="4"/>
  <c r="K9" i="4"/>
  <c r="J9" i="4"/>
  <c r="H9" i="4"/>
  <c r="I9" i="4"/>
  <c r="N10" i="4"/>
  <c r="G10" i="4" a="1"/>
  <c r="L10" i="4" s="1"/>
  <c r="W10" i="3"/>
  <c r="R10" i="3"/>
  <c r="P10" i="4"/>
  <c r="K10" i="4"/>
  <c r="J10" i="4"/>
  <c r="Q10" i="4" a="1"/>
  <c r="I10" i="4"/>
  <c r="H10" i="4"/>
  <c r="H598" i="4" l="1"/>
  <c r="I598" i="4"/>
  <c r="J598" i="4"/>
  <c r="H612" i="4"/>
  <c r="I612" i="4"/>
  <c r="J612" i="4"/>
  <c r="H617" i="4"/>
  <c r="I617" i="4"/>
  <c r="J617" i="4"/>
  <c r="I618" i="4"/>
  <c r="J618" i="4"/>
  <c r="H618" i="4"/>
  <c r="F361" i="4"/>
  <c r="B4" i="6" a="1"/>
  <c r="H364" i="4"/>
  <c r="I364" i="4"/>
  <c r="J364" i="4"/>
  <c r="I558" i="4"/>
  <c r="J558" i="4"/>
  <c r="H558" i="4"/>
  <c r="I564" i="4"/>
  <c r="J564" i="4"/>
  <c r="H564" i="4"/>
  <c r="J573" i="4"/>
  <c r="I573" i="4"/>
  <c r="H573" i="4"/>
  <c r="I579" i="4"/>
  <c r="H579" i="4"/>
  <c r="J579" i="4"/>
  <c r="H582" i="4"/>
  <c r="J582" i="4"/>
  <c r="I582" i="4"/>
  <c r="H586" i="4"/>
  <c r="J586" i="4"/>
  <c r="I586" i="4"/>
  <c r="I591" i="4"/>
  <c r="H591" i="4"/>
  <c r="J591" i="4"/>
  <c r="H593" i="4"/>
  <c r="I593" i="4"/>
  <c r="J593" i="4"/>
  <c r="I595" i="4"/>
  <c r="H595" i="4"/>
  <c r="J595" i="4"/>
  <c r="I613" i="4"/>
  <c r="H613" i="4"/>
  <c r="J613" i="4"/>
  <c r="I614" i="4"/>
  <c r="H614" i="4"/>
  <c r="J614" i="4"/>
  <c r="I616" i="4"/>
  <c r="H616" i="4"/>
  <c r="J616" i="4"/>
  <c r="H619" i="4"/>
  <c r="I619" i="4"/>
  <c r="J619" i="4"/>
  <c r="H367" i="4"/>
  <c r="J367" i="4"/>
  <c r="I367" i="4"/>
  <c r="H368" i="4"/>
  <c r="J368" i="4"/>
  <c r="I368" i="4"/>
  <c r="J369" i="4"/>
  <c r="I369" i="4"/>
  <c r="H369" i="4"/>
  <c r="I370" i="4"/>
  <c r="H370" i="4"/>
  <c r="J370" i="4"/>
  <c r="J371" i="4"/>
  <c r="I371" i="4"/>
  <c r="H371" i="4"/>
  <c r="H372" i="4"/>
  <c r="I372" i="4"/>
  <c r="J372" i="4"/>
  <c r="H373" i="4"/>
  <c r="J373" i="4"/>
  <c r="I373" i="4"/>
  <c r="J374" i="4"/>
  <c r="I374" i="4"/>
  <c r="H374" i="4"/>
  <c r="H375" i="4"/>
  <c r="I375" i="4"/>
  <c r="J375" i="4"/>
  <c r="I376" i="4"/>
  <c r="J376" i="4"/>
  <c r="H376" i="4"/>
  <c r="J377" i="4"/>
  <c r="I377" i="4"/>
  <c r="H377" i="4"/>
  <c r="I378" i="4"/>
  <c r="H378" i="4"/>
  <c r="J378" i="4"/>
  <c r="I379" i="4"/>
  <c r="H379" i="4"/>
  <c r="J379" i="4"/>
  <c r="H380" i="4"/>
  <c r="I380" i="4"/>
  <c r="J380" i="4"/>
  <c r="I381" i="4"/>
  <c r="J381" i="4"/>
  <c r="H381" i="4"/>
  <c r="J382" i="4"/>
  <c r="H382" i="4"/>
  <c r="I382" i="4"/>
  <c r="H383" i="4"/>
  <c r="J383" i="4"/>
  <c r="I383" i="4"/>
  <c r="I384" i="4"/>
  <c r="J384" i="4"/>
  <c r="H384" i="4"/>
  <c r="H385" i="4"/>
  <c r="I385" i="4"/>
  <c r="J385" i="4"/>
  <c r="H386" i="4"/>
  <c r="I386" i="4"/>
  <c r="J386" i="4"/>
  <c r="H387" i="4"/>
  <c r="I387" i="4"/>
  <c r="J387" i="4"/>
  <c r="I388" i="4"/>
  <c r="J388" i="4"/>
  <c r="H388" i="4"/>
  <c r="J389" i="4"/>
  <c r="H389" i="4"/>
  <c r="I389" i="4"/>
  <c r="H390" i="4"/>
  <c r="I390" i="4"/>
  <c r="J390" i="4"/>
  <c r="I391" i="4"/>
  <c r="J391" i="4"/>
  <c r="H391" i="4"/>
  <c r="H392" i="4"/>
  <c r="J392" i="4"/>
  <c r="I392" i="4"/>
  <c r="J393" i="4"/>
  <c r="H393" i="4"/>
  <c r="I393" i="4"/>
  <c r="I394" i="4"/>
  <c r="J394" i="4"/>
  <c r="H394" i="4"/>
  <c r="H395" i="4"/>
  <c r="J395" i="4"/>
  <c r="I395" i="4"/>
  <c r="J396" i="4"/>
  <c r="H396" i="4"/>
  <c r="I396" i="4"/>
  <c r="J397" i="4"/>
  <c r="I397" i="4"/>
  <c r="H397" i="4"/>
  <c r="I398" i="4"/>
  <c r="H398" i="4"/>
  <c r="J398" i="4"/>
  <c r="H399" i="4"/>
  <c r="I399" i="4"/>
  <c r="J399" i="4"/>
  <c r="H400" i="4"/>
  <c r="I400" i="4"/>
  <c r="J400" i="4"/>
  <c r="I401" i="4"/>
  <c r="H401" i="4"/>
  <c r="J401" i="4"/>
  <c r="I402" i="4"/>
  <c r="H402" i="4"/>
  <c r="J402" i="4"/>
  <c r="H403" i="4"/>
  <c r="I403" i="4"/>
  <c r="J403" i="4"/>
  <c r="H404" i="4"/>
  <c r="J404" i="4"/>
  <c r="I404" i="4"/>
  <c r="J405" i="4"/>
  <c r="I405" i="4"/>
  <c r="H405" i="4"/>
  <c r="H406" i="4"/>
  <c r="J406" i="4"/>
  <c r="I406" i="4"/>
  <c r="I407" i="4"/>
  <c r="J407" i="4"/>
  <c r="H407" i="4"/>
  <c r="J408" i="4"/>
  <c r="I408" i="4"/>
  <c r="H408" i="4"/>
  <c r="H409" i="4"/>
  <c r="J409" i="4"/>
  <c r="I409" i="4"/>
  <c r="H410" i="4"/>
  <c r="I410" i="4"/>
  <c r="J410" i="4"/>
  <c r="H411" i="4"/>
  <c r="I411" i="4"/>
  <c r="J411" i="4"/>
  <c r="J412" i="4"/>
  <c r="H412" i="4"/>
  <c r="I412" i="4"/>
  <c r="H413" i="4"/>
  <c r="J413" i="4"/>
  <c r="I413" i="4"/>
  <c r="J414" i="4"/>
  <c r="I414" i="4"/>
  <c r="H414" i="4"/>
  <c r="H415" i="4"/>
  <c r="J415" i="4"/>
  <c r="I415" i="4"/>
  <c r="J416" i="4"/>
  <c r="H416" i="4"/>
  <c r="I416" i="4"/>
  <c r="H417" i="4"/>
  <c r="J417" i="4"/>
  <c r="I417" i="4"/>
  <c r="J418" i="4"/>
  <c r="H418" i="4"/>
  <c r="I418" i="4"/>
  <c r="I419" i="4"/>
  <c r="H419" i="4"/>
  <c r="J419" i="4"/>
  <c r="H420" i="4"/>
  <c r="J420" i="4"/>
  <c r="I420" i="4"/>
  <c r="J421" i="4"/>
  <c r="H421" i="4"/>
  <c r="I421" i="4"/>
  <c r="H422" i="4"/>
  <c r="I422" i="4"/>
  <c r="J422" i="4"/>
  <c r="I423" i="4"/>
  <c r="H423" i="4"/>
  <c r="J423" i="4"/>
  <c r="I424" i="4"/>
  <c r="H424" i="4"/>
  <c r="J424" i="4"/>
  <c r="H425" i="4"/>
  <c r="I425" i="4"/>
  <c r="J425" i="4"/>
  <c r="H426" i="4"/>
  <c r="I426" i="4"/>
  <c r="J426" i="4"/>
  <c r="J427" i="4"/>
  <c r="H427" i="4"/>
  <c r="I427" i="4"/>
  <c r="J428" i="4"/>
  <c r="I428" i="4"/>
  <c r="H428" i="4"/>
  <c r="H429" i="4"/>
  <c r="J429" i="4"/>
  <c r="I429" i="4"/>
  <c r="I430" i="4"/>
  <c r="H430" i="4"/>
  <c r="J430" i="4"/>
  <c r="I431" i="4"/>
  <c r="J431" i="4"/>
  <c r="H431" i="4"/>
  <c r="J432" i="4"/>
  <c r="I432" i="4"/>
  <c r="H432" i="4"/>
  <c r="J433" i="4"/>
  <c r="H433" i="4"/>
  <c r="I433" i="4"/>
  <c r="J434" i="4"/>
  <c r="I434" i="4"/>
  <c r="H434" i="4"/>
  <c r="I435" i="4"/>
  <c r="H435" i="4"/>
  <c r="J435" i="4"/>
  <c r="H436" i="4"/>
  <c r="I436" i="4"/>
  <c r="J436" i="4"/>
  <c r="J437" i="4"/>
  <c r="I437" i="4"/>
  <c r="H437" i="4"/>
  <c r="I438" i="4"/>
  <c r="H438" i="4"/>
  <c r="J438" i="4"/>
  <c r="J439" i="4"/>
  <c r="H439" i="4"/>
  <c r="I439" i="4"/>
  <c r="J440" i="4"/>
  <c r="H440" i="4"/>
  <c r="I440" i="4"/>
  <c r="J441" i="4"/>
  <c r="H441" i="4"/>
  <c r="I441" i="4"/>
  <c r="H442" i="4"/>
  <c r="J442" i="4"/>
  <c r="I442" i="4"/>
  <c r="J443" i="4"/>
  <c r="H443" i="4"/>
  <c r="I443" i="4"/>
  <c r="I444" i="4"/>
  <c r="J444" i="4"/>
  <c r="H444" i="4"/>
  <c r="I445" i="4"/>
  <c r="H445" i="4"/>
  <c r="J445" i="4"/>
  <c r="I446" i="4"/>
  <c r="J446" i="4"/>
  <c r="H446" i="4"/>
  <c r="I447" i="4"/>
  <c r="J447" i="4"/>
  <c r="H447" i="4"/>
  <c r="H448" i="4"/>
  <c r="J448" i="4"/>
  <c r="I448" i="4"/>
  <c r="H449" i="4"/>
  <c r="I449" i="4"/>
  <c r="J449" i="4"/>
  <c r="I450" i="4"/>
  <c r="H450" i="4"/>
  <c r="J450" i="4"/>
  <c r="H451" i="4"/>
  <c r="J451" i="4"/>
  <c r="I451" i="4"/>
  <c r="J452" i="4"/>
  <c r="I452" i="4"/>
  <c r="H452" i="4"/>
  <c r="J453" i="4"/>
  <c r="H453" i="4"/>
  <c r="I453" i="4"/>
  <c r="J454" i="4"/>
  <c r="I454" i="4"/>
  <c r="H454" i="4"/>
  <c r="J455" i="4"/>
  <c r="H455" i="4"/>
  <c r="I455" i="4"/>
  <c r="I456" i="4"/>
  <c r="H456" i="4"/>
  <c r="J456" i="4"/>
  <c r="J457" i="4"/>
  <c r="H457" i="4"/>
  <c r="I457" i="4"/>
  <c r="J458" i="4"/>
  <c r="H458" i="4"/>
  <c r="I458" i="4"/>
  <c r="H459" i="4"/>
  <c r="I459" i="4"/>
  <c r="J459" i="4"/>
  <c r="H460" i="4"/>
  <c r="J460" i="4"/>
  <c r="I460" i="4"/>
  <c r="H461" i="4"/>
  <c r="I461" i="4"/>
  <c r="J461" i="4"/>
  <c r="J462" i="4"/>
  <c r="I462" i="4"/>
  <c r="H462" i="4"/>
  <c r="J463" i="4"/>
  <c r="H463" i="4"/>
  <c r="I463" i="4"/>
  <c r="I464" i="4"/>
  <c r="J464" i="4"/>
  <c r="H464" i="4"/>
  <c r="J465" i="4"/>
  <c r="I465" i="4"/>
  <c r="H465" i="4"/>
  <c r="J466" i="4"/>
  <c r="H466" i="4"/>
  <c r="I466" i="4"/>
  <c r="H467" i="4"/>
  <c r="I467" i="4"/>
  <c r="J467" i="4"/>
  <c r="H468" i="4"/>
  <c r="I468" i="4"/>
  <c r="J468" i="4"/>
  <c r="J469" i="4"/>
  <c r="I469" i="4"/>
  <c r="H469" i="4"/>
  <c r="I470" i="4"/>
  <c r="J470" i="4"/>
  <c r="H470" i="4"/>
  <c r="J471" i="4"/>
  <c r="H471" i="4"/>
  <c r="I471" i="4"/>
  <c r="H472" i="4"/>
  <c r="J472" i="4"/>
  <c r="I472" i="4"/>
  <c r="J473" i="4"/>
  <c r="I473" i="4"/>
  <c r="H473" i="4"/>
  <c r="J474" i="4"/>
  <c r="H474" i="4"/>
  <c r="I474" i="4"/>
  <c r="J475" i="4"/>
  <c r="I475" i="4"/>
  <c r="H475" i="4"/>
  <c r="J476" i="4"/>
  <c r="H476" i="4"/>
  <c r="I476" i="4"/>
  <c r="H477" i="4"/>
  <c r="I477" i="4"/>
  <c r="J477" i="4"/>
  <c r="J478" i="4"/>
  <c r="H478" i="4"/>
  <c r="I478" i="4"/>
  <c r="H479" i="4"/>
  <c r="J479" i="4"/>
  <c r="I479" i="4"/>
  <c r="J480" i="4"/>
  <c r="H480" i="4"/>
  <c r="I480" i="4"/>
  <c r="J481" i="4"/>
  <c r="H481" i="4"/>
  <c r="I481" i="4"/>
  <c r="I482" i="4"/>
  <c r="J482" i="4"/>
  <c r="H482" i="4"/>
  <c r="J483" i="4"/>
  <c r="I483" i="4"/>
  <c r="H483" i="4"/>
  <c r="H484" i="4"/>
  <c r="I484" i="4"/>
  <c r="J484" i="4"/>
  <c r="I485" i="4"/>
  <c r="J485" i="4"/>
  <c r="H485" i="4"/>
  <c r="J622" i="4"/>
  <c r="I622" i="4"/>
  <c r="H622" i="4"/>
  <c r="H623" i="4"/>
  <c r="I623" i="4"/>
  <c r="J623" i="4"/>
  <c r="H624" i="4"/>
  <c r="I624" i="4"/>
  <c r="J624" i="4"/>
  <c r="I625" i="4"/>
  <c r="J625" i="4"/>
  <c r="H625" i="4"/>
  <c r="J626" i="4"/>
  <c r="H626" i="4"/>
  <c r="I626" i="4"/>
  <c r="J627" i="4"/>
  <c r="I627" i="4"/>
  <c r="H627" i="4"/>
  <c r="H628" i="4"/>
  <c r="J628" i="4"/>
  <c r="I628" i="4"/>
  <c r="I629" i="4"/>
  <c r="H629" i="4"/>
  <c r="J629" i="4"/>
  <c r="O232" i="4"/>
  <c r="M232" i="4"/>
  <c r="O233" i="4"/>
  <c r="M233" i="4"/>
  <c r="O234" i="4"/>
  <c r="M234" i="4"/>
  <c r="O235" i="4"/>
  <c r="M235" i="4"/>
  <c r="O236" i="4"/>
  <c r="M236" i="4"/>
  <c r="M237" i="4"/>
  <c r="O237" i="4"/>
  <c r="O238" i="4"/>
  <c r="M238" i="4"/>
  <c r="O239" i="4"/>
  <c r="M239" i="4"/>
  <c r="M240" i="4"/>
  <c r="O240" i="4"/>
  <c r="M241" i="4"/>
  <c r="O241" i="4"/>
  <c r="M242" i="4"/>
  <c r="O242" i="4"/>
  <c r="O243" i="4"/>
  <c r="M243" i="4"/>
  <c r="M244" i="4"/>
  <c r="O244" i="4"/>
  <c r="M245" i="4"/>
  <c r="O245" i="4"/>
  <c r="M246" i="4"/>
  <c r="O246" i="4"/>
  <c r="M247" i="4"/>
  <c r="O247" i="4"/>
  <c r="M248" i="4"/>
  <c r="O248" i="4"/>
  <c r="M249" i="4"/>
  <c r="O249" i="4"/>
  <c r="M250" i="4"/>
  <c r="O250" i="4"/>
  <c r="M251" i="4"/>
  <c r="O251" i="4"/>
  <c r="M252" i="4"/>
  <c r="O252" i="4"/>
  <c r="O253" i="4"/>
  <c r="M253" i="4"/>
  <c r="O254" i="4"/>
  <c r="M254" i="4"/>
  <c r="O255" i="4"/>
  <c r="M255" i="4"/>
  <c r="M256" i="4"/>
  <c r="O256" i="4"/>
  <c r="M257" i="4"/>
  <c r="O257" i="4"/>
  <c r="O258" i="4"/>
  <c r="M258" i="4"/>
  <c r="O259" i="4"/>
  <c r="M259" i="4"/>
  <c r="M260" i="4"/>
  <c r="O260" i="4"/>
  <c r="M261" i="4"/>
  <c r="O261" i="4"/>
  <c r="O262" i="4"/>
  <c r="M262" i="4"/>
  <c r="O263" i="4"/>
  <c r="M263" i="4"/>
  <c r="O264" i="4"/>
  <c r="M264" i="4"/>
  <c r="O265" i="4"/>
  <c r="M265" i="4"/>
  <c r="M266" i="4"/>
  <c r="O266" i="4"/>
  <c r="O267" i="4"/>
  <c r="M267" i="4"/>
  <c r="O268" i="4"/>
  <c r="M268" i="4"/>
  <c r="O269" i="4"/>
  <c r="M269" i="4"/>
  <c r="O270" i="4"/>
  <c r="M270" i="4"/>
  <c r="O271" i="4"/>
  <c r="M271" i="4"/>
  <c r="O272" i="4"/>
  <c r="M272" i="4"/>
  <c r="O273" i="4"/>
  <c r="M273" i="4"/>
  <c r="O274" i="4"/>
  <c r="M274" i="4"/>
  <c r="O275" i="4"/>
  <c r="M275" i="4"/>
  <c r="O276" i="4"/>
  <c r="M276" i="4"/>
  <c r="M277" i="4"/>
  <c r="O277" i="4"/>
  <c r="O278" i="4"/>
  <c r="M278" i="4"/>
  <c r="M279" i="4"/>
  <c r="O279" i="4"/>
  <c r="M280" i="4"/>
  <c r="O280" i="4"/>
  <c r="M281" i="4"/>
  <c r="O281" i="4"/>
  <c r="O282" i="4"/>
  <c r="M282" i="4"/>
  <c r="O283" i="4"/>
  <c r="M283" i="4"/>
  <c r="O284" i="4"/>
  <c r="M284" i="4"/>
  <c r="O285" i="4"/>
  <c r="M285" i="4"/>
  <c r="O286" i="4"/>
  <c r="M286" i="4"/>
  <c r="O287" i="4"/>
  <c r="M287" i="4"/>
  <c r="O288" i="4"/>
  <c r="M288" i="4"/>
  <c r="O289" i="4"/>
  <c r="M289" i="4"/>
  <c r="O290" i="4"/>
  <c r="M290" i="4"/>
  <c r="O291" i="4"/>
  <c r="M291" i="4"/>
  <c r="O292" i="4"/>
  <c r="M292" i="4"/>
  <c r="O293" i="4"/>
  <c r="M293" i="4"/>
  <c r="O294" i="4"/>
  <c r="M294" i="4"/>
  <c r="O295" i="4"/>
  <c r="M295" i="4"/>
  <c r="O296" i="4"/>
  <c r="M296" i="4"/>
  <c r="O297" i="4"/>
  <c r="M297" i="4"/>
  <c r="O298" i="4"/>
  <c r="M298" i="4"/>
  <c r="O299" i="4"/>
  <c r="M299" i="4"/>
  <c r="O300" i="4"/>
  <c r="M300" i="4"/>
  <c r="O301" i="4"/>
  <c r="M301" i="4"/>
  <c r="O302" i="4"/>
  <c r="M302" i="4"/>
  <c r="O303" i="4"/>
  <c r="M303" i="4"/>
  <c r="O304" i="4"/>
  <c r="M304" i="4"/>
  <c r="O305" i="4"/>
  <c r="M305" i="4"/>
  <c r="O306" i="4"/>
  <c r="M306" i="4"/>
  <c r="M307" i="4"/>
  <c r="O307" i="4"/>
  <c r="O308" i="4"/>
  <c r="M308" i="4"/>
  <c r="O309" i="4"/>
  <c r="M309" i="4"/>
  <c r="M310" i="4"/>
  <c r="O310" i="4"/>
  <c r="O311" i="4"/>
  <c r="M311" i="4"/>
  <c r="O312" i="4"/>
  <c r="M312" i="4"/>
  <c r="O313" i="4"/>
  <c r="M313" i="4"/>
  <c r="M314" i="4"/>
  <c r="O314" i="4"/>
  <c r="O315" i="4"/>
  <c r="M315" i="4"/>
  <c r="O316" i="4"/>
  <c r="M316" i="4"/>
  <c r="O317" i="4"/>
  <c r="M317" i="4"/>
  <c r="O318" i="4"/>
  <c r="M318" i="4"/>
  <c r="M319" i="4"/>
  <c r="O319" i="4"/>
  <c r="O320" i="4"/>
  <c r="M320" i="4"/>
  <c r="O321" i="4"/>
  <c r="M321" i="4"/>
  <c r="O322" i="4"/>
  <c r="M322" i="4"/>
  <c r="M323" i="4"/>
  <c r="O323" i="4"/>
  <c r="O324" i="4"/>
  <c r="M324" i="4"/>
  <c r="O325" i="4"/>
  <c r="M325" i="4"/>
  <c r="O326" i="4"/>
  <c r="M326" i="4"/>
  <c r="M327" i="4"/>
  <c r="O327" i="4"/>
  <c r="M328" i="4"/>
  <c r="O328" i="4"/>
  <c r="O329" i="4"/>
  <c r="M329" i="4"/>
  <c r="O330" i="4"/>
  <c r="M330" i="4"/>
  <c r="M331" i="4"/>
  <c r="O331" i="4"/>
  <c r="M332" i="4"/>
  <c r="O332" i="4"/>
  <c r="M333" i="4"/>
  <c r="O333" i="4"/>
  <c r="O334" i="4"/>
  <c r="M334" i="4"/>
  <c r="M335" i="4"/>
  <c r="O335" i="4"/>
  <c r="M336" i="4"/>
  <c r="O336" i="4"/>
  <c r="O337" i="4"/>
  <c r="M337" i="4"/>
  <c r="O338" i="4"/>
  <c r="M338" i="4"/>
  <c r="M339" i="4"/>
  <c r="O339" i="4"/>
  <c r="O340" i="4"/>
  <c r="M340" i="4"/>
  <c r="O341" i="4"/>
  <c r="M341" i="4"/>
  <c r="M342" i="4"/>
  <c r="O342" i="4"/>
  <c r="M343" i="4"/>
  <c r="O343" i="4"/>
  <c r="M344" i="4"/>
  <c r="O344" i="4"/>
  <c r="O345" i="4"/>
  <c r="M345" i="4"/>
  <c r="M346" i="4"/>
  <c r="O346" i="4"/>
  <c r="M347" i="4"/>
  <c r="O347" i="4"/>
  <c r="M348" i="4"/>
  <c r="O348" i="4"/>
  <c r="O349" i="4"/>
  <c r="M349" i="4"/>
  <c r="O350" i="4"/>
  <c r="M350" i="4"/>
  <c r="O351" i="4"/>
  <c r="M351" i="4"/>
  <c r="O352" i="4"/>
  <c r="M352" i="4"/>
  <c r="M425" i="4"/>
  <c r="O425" i="4"/>
  <c r="M426" i="4"/>
  <c r="O426" i="4"/>
  <c r="O427" i="4"/>
  <c r="M427" i="4"/>
  <c r="O428" i="4"/>
  <c r="M428" i="4"/>
  <c r="O429" i="4"/>
  <c r="M429" i="4"/>
  <c r="O430" i="4"/>
  <c r="M430" i="4"/>
  <c r="O431" i="4"/>
  <c r="M431" i="4"/>
  <c r="O432" i="4"/>
  <c r="M432" i="4"/>
  <c r="M433" i="4"/>
  <c r="O433" i="4"/>
  <c r="M434" i="4"/>
  <c r="O434" i="4"/>
  <c r="M435" i="4"/>
  <c r="O435" i="4"/>
  <c r="M436" i="4"/>
  <c r="O436" i="4"/>
  <c r="O437" i="4"/>
  <c r="M437" i="4"/>
  <c r="O438" i="4"/>
  <c r="M438" i="4"/>
  <c r="O439" i="4"/>
  <c r="M439" i="4"/>
  <c r="M440" i="4"/>
  <c r="O440" i="4"/>
  <c r="O441" i="4"/>
  <c r="M441" i="4"/>
  <c r="M442" i="4"/>
  <c r="O442" i="4"/>
  <c r="O443" i="4"/>
  <c r="M443" i="4"/>
  <c r="M444" i="4"/>
  <c r="O444" i="4"/>
  <c r="M445" i="4"/>
  <c r="O445" i="4"/>
  <c r="M446" i="4"/>
  <c r="O446" i="4"/>
  <c r="M447" i="4"/>
  <c r="O447" i="4"/>
  <c r="M448" i="4"/>
  <c r="O448" i="4"/>
  <c r="M449" i="4"/>
  <c r="O449" i="4"/>
  <c r="M450" i="4"/>
  <c r="O450" i="4"/>
  <c r="M451" i="4"/>
  <c r="O451" i="4"/>
  <c r="M452" i="4"/>
  <c r="O452" i="4"/>
  <c r="M453" i="4"/>
  <c r="O453" i="4"/>
  <c r="M454" i="4"/>
  <c r="O454" i="4"/>
  <c r="O455" i="4"/>
  <c r="M455" i="4"/>
  <c r="O456" i="4"/>
  <c r="M456" i="4"/>
  <c r="O457" i="4"/>
  <c r="M457" i="4"/>
  <c r="M458" i="4"/>
  <c r="O458" i="4"/>
  <c r="O459" i="4"/>
  <c r="M459" i="4"/>
  <c r="O460" i="4"/>
  <c r="M460" i="4"/>
  <c r="O461" i="4"/>
  <c r="M461" i="4"/>
  <c r="O462" i="4"/>
  <c r="M462" i="4"/>
  <c r="O463" i="4"/>
  <c r="M463" i="4"/>
  <c r="O464" i="4"/>
  <c r="M464" i="4"/>
  <c r="O465" i="4"/>
  <c r="M465" i="4"/>
  <c r="O466" i="4"/>
  <c r="M466" i="4"/>
  <c r="M467" i="4"/>
  <c r="O467" i="4"/>
  <c r="O468" i="4"/>
  <c r="M468" i="4"/>
  <c r="O469" i="4"/>
  <c r="M469" i="4"/>
  <c r="M470" i="4"/>
  <c r="O470" i="4"/>
  <c r="O471" i="4"/>
  <c r="M471" i="4"/>
  <c r="O472" i="4"/>
  <c r="M472" i="4"/>
  <c r="M473" i="4"/>
  <c r="O473" i="4"/>
  <c r="O474" i="4"/>
  <c r="M474" i="4"/>
  <c r="O475" i="4"/>
  <c r="M475" i="4"/>
  <c r="M476" i="4"/>
  <c r="O476" i="4"/>
  <c r="M477" i="4"/>
  <c r="O477" i="4"/>
  <c r="O478" i="4"/>
  <c r="M478" i="4"/>
  <c r="O479" i="4"/>
  <c r="M479" i="4"/>
  <c r="O480" i="4"/>
  <c r="M480" i="4"/>
  <c r="O481" i="4"/>
  <c r="M481" i="4"/>
  <c r="O482" i="4"/>
  <c r="M482" i="4"/>
  <c r="O483" i="4"/>
  <c r="M483" i="4"/>
  <c r="M484" i="4"/>
  <c r="O484" i="4"/>
  <c r="O485" i="4"/>
  <c r="M485" i="4"/>
  <c r="O486" i="4"/>
  <c r="M486" i="4"/>
  <c r="M487" i="4"/>
  <c r="O487" i="4"/>
  <c r="O488" i="4"/>
  <c r="M488" i="4"/>
  <c r="O489" i="4"/>
  <c r="M489" i="4"/>
  <c r="M490" i="4"/>
  <c r="O490" i="4"/>
  <c r="M491" i="4"/>
  <c r="O491" i="4"/>
  <c r="M492" i="4"/>
  <c r="O492" i="4"/>
  <c r="M493" i="4"/>
  <c r="O493" i="4"/>
  <c r="M494" i="4"/>
  <c r="O494" i="4"/>
  <c r="M495" i="4"/>
  <c r="O495" i="4"/>
  <c r="M496" i="4"/>
  <c r="O496" i="4"/>
  <c r="O497" i="4"/>
  <c r="M497" i="4"/>
  <c r="M498" i="4"/>
  <c r="O498" i="4"/>
  <c r="M499" i="4"/>
  <c r="O499" i="4"/>
  <c r="O500" i="4"/>
  <c r="M500" i="4"/>
  <c r="M501" i="4"/>
  <c r="O501" i="4"/>
  <c r="O502" i="4"/>
  <c r="M502" i="4"/>
  <c r="M503" i="4"/>
  <c r="O503" i="4"/>
  <c r="O504" i="4"/>
  <c r="M504" i="4"/>
  <c r="M505" i="4"/>
  <c r="O505" i="4"/>
  <c r="M506" i="4"/>
  <c r="O506" i="4"/>
  <c r="M507" i="4"/>
  <c r="O507" i="4"/>
  <c r="M508" i="4"/>
  <c r="O508" i="4"/>
  <c r="M509" i="4"/>
  <c r="O509" i="4"/>
  <c r="M510" i="4"/>
  <c r="O510" i="4"/>
  <c r="M511" i="4"/>
  <c r="O511" i="4"/>
  <c r="M512" i="4"/>
  <c r="O512" i="4"/>
  <c r="O513" i="4"/>
  <c r="M513" i="4"/>
  <c r="M514" i="4"/>
  <c r="O514" i="4"/>
  <c r="O515" i="4"/>
  <c r="M515" i="4"/>
  <c r="M516" i="4"/>
  <c r="O516" i="4"/>
  <c r="O517" i="4"/>
  <c r="M517" i="4"/>
  <c r="M518" i="4"/>
  <c r="O518" i="4"/>
  <c r="O519" i="4"/>
  <c r="M519" i="4"/>
  <c r="O520" i="4"/>
  <c r="M520" i="4"/>
  <c r="M521" i="4"/>
  <c r="O521" i="4"/>
  <c r="O522" i="4"/>
  <c r="M522" i="4"/>
  <c r="M523" i="4"/>
  <c r="O523" i="4"/>
  <c r="O524" i="4"/>
  <c r="M524" i="4"/>
  <c r="O525" i="4"/>
  <c r="M525" i="4"/>
  <c r="O526" i="4"/>
  <c r="M526" i="4"/>
  <c r="M527" i="4"/>
  <c r="O527" i="4"/>
  <c r="M528" i="4"/>
  <c r="O528" i="4"/>
  <c r="O529" i="4"/>
  <c r="M529" i="4"/>
  <c r="M530" i="4"/>
  <c r="O530" i="4"/>
  <c r="M531" i="4"/>
  <c r="O531" i="4"/>
  <c r="O532" i="4"/>
  <c r="M532" i="4"/>
  <c r="O533" i="4"/>
  <c r="M533" i="4"/>
  <c r="O534" i="4"/>
  <c r="M534" i="4"/>
  <c r="M535" i="4"/>
  <c r="O535" i="4"/>
  <c r="O536" i="4"/>
  <c r="M536" i="4"/>
  <c r="O537" i="4"/>
  <c r="M537" i="4"/>
  <c r="O538" i="4"/>
  <c r="M538" i="4"/>
  <c r="O539" i="4"/>
  <c r="M539" i="4"/>
  <c r="O540" i="4"/>
  <c r="M540" i="4"/>
  <c r="O541" i="4"/>
  <c r="M541" i="4"/>
  <c r="M542" i="4"/>
  <c r="O542" i="4"/>
  <c r="O543" i="4"/>
  <c r="M543" i="4"/>
  <c r="M544" i="4"/>
  <c r="O544" i="4"/>
  <c r="M545" i="4"/>
  <c r="O545" i="4"/>
  <c r="O546" i="4"/>
  <c r="M546" i="4"/>
  <c r="O547" i="4"/>
  <c r="M547" i="4"/>
  <c r="M548" i="4"/>
  <c r="O548" i="4"/>
  <c r="O549" i="4"/>
  <c r="M549" i="4"/>
  <c r="M550" i="4"/>
  <c r="O550" i="4"/>
  <c r="O551" i="4"/>
  <c r="M551" i="4"/>
  <c r="O552" i="4"/>
  <c r="M552" i="4"/>
  <c r="O553" i="4"/>
  <c r="M553" i="4"/>
  <c r="M554" i="4"/>
  <c r="O554" i="4"/>
  <c r="O555" i="4"/>
  <c r="M555" i="4"/>
  <c r="M556" i="4"/>
  <c r="O556" i="4"/>
  <c r="M557" i="4"/>
  <c r="O557" i="4"/>
  <c r="M558" i="4"/>
  <c r="O558" i="4"/>
  <c r="M559" i="4"/>
  <c r="O559" i="4"/>
  <c r="O560" i="4"/>
  <c r="M560" i="4"/>
  <c r="O561" i="4"/>
  <c r="M561" i="4"/>
  <c r="M562" i="4"/>
  <c r="O562" i="4"/>
  <c r="M563" i="4"/>
  <c r="O563" i="4"/>
  <c r="M564" i="4"/>
  <c r="O564" i="4"/>
  <c r="O565" i="4"/>
  <c r="M565" i="4"/>
  <c r="M566" i="4"/>
  <c r="O566" i="4"/>
  <c r="O567" i="4"/>
  <c r="M567" i="4"/>
  <c r="M568" i="4"/>
  <c r="O568" i="4"/>
  <c r="O569" i="4"/>
  <c r="M569" i="4"/>
  <c r="O570" i="4"/>
  <c r="M570" i="4"/>
  <c r="O571" i="4"/>
  <c r="M571" i="4"/>
  <c r="M572" i="4"/>
  <c r="O572" i="4"/>
  <c r="M573" i="4"/>
  <c r="O573" i="4"/>
  <c r="O574" i="4"/>
  <c r="M574" i="4"/>
  <c r="M575" i="4"/>
  <c r="O575" i="4"/>
  <c r="M576" i="4"/>
  <c r="O576" i="4"/>
  <c r="O577" i="4"/>
  <c r="M577" i="4"/>
  <c r="O578" i="4"/>
  <c r="M578" i="4"/>
  <c r="M579" i="4"/>
  <c r="O579" i="4"/>
  <c r="M580" i="4"/>
  <c r="O580" i="4"/>
  <c r="M581" i="4"/>
  <c r="O581" i="4"/>
  <c r="M582" i="4"/>
  <c r="O582" i="4"/>
  <c r="M583" i="4"/>
  <c r="O583" i="4"/>
  <c r="O584" i="4"/>
  <c r="M584" i="4"/>
  <c r="M585" i="4"/>
  <c r="O585" i="4"/>
  <c r="O586" i="4"/>
  <c r="M586" i="4"/>
  <c r="M587" i="4"/>
  <c r="O587" i="4"/>
  <c r="O588" i="4"/>
  <c r="M588" i="4"/>
  <c r="O589" i="4"/>
  <c r="M589" i="4"/>
  <c r="M590" i="4"/>
  <c r="O590" i="4"/>
  <c r="O591" i="4"/>
  <c r="M591" i="4"/>
  <c r="M592" i="4"/>
  <c r="O592" i="4"/>
  <c r="O593" i="4"/>
  <c r="M593" i="4"/>
  <c r="O594" i="4"/>
  <c r="M594" i="4"/>
  <c r="M595" i="4"/>
  <c r="O595" i="4"/>
  <c r="M596" i="4"/>
  <c r="O596" i="4"/>
  <c r="M597" i="4"/>
  <c r="O597" i="4"/>
  <c r="M598" i="4"/>
  <c r="O598" i="4"/>
  <c r="O599" i="4"/>
  <c r="M599" i="4"/>
  <c r="M600" i="4"/>
  <c r="O600" i="4"/>
  <c r="M601" i="4"/>
  <c r="O601" i="4"/>
  <c r="O602" i="4"/>
  <c r="M602" i="4"/>
  <c r="O603" i="4"/>
  <c r="M603" i="4"/>
  <c r="M604" i="4"/>
  <c r="O604" i="4"/>
  <c r="O605" i="4"/>
  <c r="M605" i="4"/>
  <c r="O606" i="4"/>
  <c r="M606" i="4"/>
  <c r="O607" i="4"/>
  <c r="M607" i="4"/>
  <c r="O608" i="4"/>
  <c r="M608" i="4"/>
  <c r="O609" i="4"/>
  <c r="M609" i="4"/>
  <c r="O610" i="4"/>
  <c r="M610" i="4"/>
  <c r="O611" i="4"/>
  <c r="M611" i="4"/>
  <c r="O612" i="4"/>
  <c r="M612" i="4"/>
  <c r="O613" i="4"/>
  <c r="M613" i="4"/>
  <c r="O614" i="4"/>
  <c r="M614" i="4"/>
  <c r="O615" i="4"/>
  <c r="M615" i="4"/>
  <c r="M616" i="4"/>
  <c r="O616" i="4"/>
  <c r="M617" i="4"/>
  <c r="O617" i="4"/>
  <c r="O618" i="4"/>
  <c r="M618" i="4"/>
  <c r="O619" i="4"/>
  <c r="M619" i="4"/>
  <c r="M620" i="4"/>
  <c r="O620" i="4"/>
  <c r="O621" i="4"/>
  <c r="M621" i="4"/>
  <c r="O622" i="4"/>
  <c r="M622" i="4"/>
  <c r="M623" i="4"/>
  <c r="O623" i="4"/>
  <c r="O624" i="4"/>
  <c r="M624" i="4"/>
  <c r="M625" i="4"/>
  <c r="O625" i="4"/>
  <c r="M626" i="4"/>
  <c r="O626" i="4"/>
  <c r="O627" i="4"/>
  <c r="M627" i="4"/>
  <c r="O628" i="4"/>
  <c r="M628" i="4"/>
  <c r="M629" i="4"/>
  <c r="O629" i="4"/>
  <c r="O630" i="4"/>
  <c r="M630" i="4"/>
  <c r="M631" i="4"/>
  <c r="O631" i="4"/>
  <c r="M632" i="4"/>
  <c r="O632" i="4"/>
  <c r="M633" i="4"/>
  <c r="O633" i="4"/>
  <c r="M634" i="4"/>
  <c r="O634" i="4"/>
  <c r="M635" i="4"/>
  <c r="O635" i="4"/>
  <c r="O636" i="4"/>
  <c r="M636" i="4"/>
  <c r="O637" i="4"/>
  <c r="M637" i="4"/>
  <c r="M638" i="4"/>
  <c r="O638" i="4"/>
  <c r="M639" i="4"/>
  <c r="O639" i="4"/>
  <c r="M640" i="4"/>
  <c r="O640" i="4"/>
  <c r="M641" i="4"/>
  <c r="O641" i="4"/>
  <c r="M642" i="4"/>
  <c r="O642" i="4"/>
  <c r="M643" i="4"/>
  <c r="O643" i="4"/>
  <c r="M644" i="4"/>
  <c r="O644" i="4"/>
  <c r="O645" i="4"/>
  <c r="M645" i="4"/>
  <c r="M646" i="4"/>
  <c r="O646" i="4"/>
  <c r="M647" i="4"/>
  <c r="O647" i="4"/>
  <c r="M648" i="4"/>
  <c r="O648" i="4"/>
  <c r="O649" i="4"/>
  <c r="M649" i="4"/>
  <c r="O650" i="4"/>
  <c r="M650" i="4"/>
  <c r="O651" i="4"/>
  <c r="M651" i="4"/>
  <c r="M652" i="4"/>
  <c r="O652" i="4"/>
  <c r="M653" i="4"/>
  <c r="O653" i="4"/>
  <c r="O654" i="4"/>
  <c r="M654" i="4"/>
  <c r="O655" i="4"/>
  <c r="M655" i="4"/>
  <c r="O656" i="4"/>
  <c r="M656" i="4"/>
  <c r="O657" i="4"/>
  <c r="M657" i="4"/>
  <c r="O658" i="4"/>
  <c r="M658" i="4"/>
  <c r="M659" i="4"/>
  <c r="O659" i="4"/>
  <c r="M660" i="4"/>
  <c r="O660" i="4"/>
  <c r="M661" i="4"/>
  <c r="O661" i="4"/>
  <c r="O662" i="4"/>
  <c r="M662" i="4"/>
  <c r="O663" i="4"/>
  <c r="M663" i="4"/>
  <c r="M664" i="4"/>
  <c r="O664" i="4"/>
  <c r="O665" i="4"/>
  <c r="M665" i="4"/>
  <c r="O666" i="4"/>
  <c r="M666" i="4"/>
  <c r="O667" i="4"/>
  <c r="M667" i="4"/>
  <c r="O668" i="4"/>
  <c r="M668" i="4"/>
  <c r="O669" i="4"/>
  <c r="M669" i="4"/>
  <c r="O670" i="4"/>
  <c r="M670" i="4"/>
  <c r="M671" i="4"/>
  <c r="O671" i="4"/>
  <c r="M672" i="4"/>
  <c r="O672" i="4"/>
  <c r="M673" i="4"/>
  <c r="O673" i="4"/>
  <c r="M674" i="4"/>
  <c r="O674" i="4"/>
  <c r="M675" i="4"/>
  <c r="O675" i="4"/>
  <c r="M676" i="4"/>
  <c r="O676" i="4"/>
  <c r="O677" i="4"/>
  <c r="M677" i="4"/>
  <c r="O678" i="4"/>
  <c r="M678" i="4"/>
  <c r="O679" i="4"/>
  <c r="M679" i="4"/>
  <c r="O680" i="4"/>
  <c r="M680" i="4"/>
  <c r="O681" i="4"/>
  <c r="M681" i="4"/>
  <c r="M682" i="4"/>
  <c r="O682" i="4"/>
  <c r="M683" i="4"/>
  <c r="O683" i="4"/>
  <c r="O684" i="4"/>
  <c r="M684" i="4"/>
  <c r="O685" i="4"/>
  <c r="M685" i="4"/>
  <c r="M686" i="4"/>
  <c r="O686" i="4"/>
  <c r="M687" i="4"/>
  <c r="O687" i="4"/>
  <c r="M688" i="4"/>
  <c r="O688" i="4"/>
  <c r="O689" i="4"/>
  <c r="M689" i="4"/>
  <c r="O690" i="4"/>
  <c r="M690" i="4"/>
  <c r="O691" i="4"/>
  <c r="M691" i="4"/>
  <c r="O692" i="4"/>
  <c r="M692" i="4"/>
  <c r="O693" i="4"/>
  <c r="M693" i="4"/>
  <c r="M694" i="4"/>
  <c r="O694" i="4"/>
  <c r="O695" i="4"/>
  <c r="M695" i="4"/>
  <c r="O696" i="4"/>
  <c r="M696" i="4"/>
  <c r="O697" i="4"/>
  <c r="M697" i="4"/>
  <c r="O698" i="4"/>
  <c r="M698" i="4"/>
  <c r="O699" i="4"/>
  <c r="M699" i="4"/>
  <c r="O700" i="4"/>
  <c r="M700" i="4"/>
  <c r="M701" i="4"/>
  <c r="O701" i="4"/>
  <c r="O702" i="4"/>
  <c r="M702" i="4"/>
  <c r="O703" i="4"/>
  <c r="M703" i="4"/>
  <c r="O704" i="4"/>
  <c r="M704" i="4"/>
  <c r="M705" i="4"/>
  <c r="O705" i="4"/>
  <c r="O706" i="4"/>
  <c r="M706" i="4"/>
  <c r="O707" i="4"/>
  <c r="M707" i="4"/>
  <c r="M708" i="4"/>
  <c r="O708" i="4"/>
  <c r="M709" i="4"/>
  <c r="O709" i="4"/>
  <c r="M710" i="4"/>
  <c r="O710" i="4"/>
  <c r="O711" i="4"/>
  <c r="M711" i="4"/>
  <c r="O712" i="4"/>
  <c r="M712" i="4"/>
  <c r="O713" i="4"/>
  <c r="M713" i="4"/>
  <c r="M714" i="4"/>
  <c r="O714" i="4"/>
  <c r="M715" i="4"/>
  <c r="O715" i="4"/>
  <c r="M716" i="4"/>
  <c r="O716" i="4"/>
  <c r="M717" i="4"/>
  <c r="O717" i="4"/>
  <c r="M718" i="4"/>
  <c r="O718" i="4"/>
  <c r="O719" i="4"/>
  <c r="M719" i="4"/>
  <c r="O720" i="4"/>
  <c r="M720" i="4"/>
  <c r="O721" i="4"/>
  <c r="M721" i="4"/>
  <c r="O722" i="4"/>
  <c r="M722" i="4"/>
  <c r="M723" i="4"/>
  <c r="O723" i="4"/>
  <c r="O724" i="4"/>
  <c r="M724" i="4"/>
  <c r="O725" i="4"/>
  <c r="M725" i="4"/>
  <c r="O726" i="4"/>
  <c r="M726" i="4"/>
  <c r="O727" i="4"/>
  <c r="M727" i="4"/>
  <c r="M728" i="4"/>
  <c r="O728" i="4"/>
  <c r="M729" i="4"/>
  <c r="O729" i="4"/>
  <c r="O730" i="4"/>
  <c r="M730" i="4"/>
  <c r="O731" i="4"/>
  <c r="M731" i="4"/>
  <c r="O732" i="4"/>
  <c r="M732" i="4"/>
  <c r="M733" i="4"/>
  <c r="O733" i="4"/>
  <c r="O2" i="4"/>
  <c r="M2" i="4"/>
  <c r="H11" i="4"/>
  <c r="I11" i="4"/>
  <c r="H12" i="4"/>
  <c r="I12" i="4"/>
  <c r="H13" i="4"/>
  <c r="I13" i="4"/>
  <c r="I14" i="4"/>
  <c r="H14" i="4"/>
  <c r="I15" i="4"/>
  <c r="H15" i="4"/>
  <c r="H16" i="4"/>
  <c r="I16" i="4"/>
  <c r="H17" i="4"/>
  <c r="I17" i="4"/>
  <c r="I18" i="4"/>
  <c r="H18" i="4"/>
  <c r="H19" i="4"/>
  <c r="I19" i="4"/>
  <c r="H20" i="4"/>
  <c r="I20" i="4"/>
  <c r="I21" i="4"/>
  <c r="H21" i="4"/>
  <c r="I22" i="4"/>
  <c r="H22" i="4"/>
  <c r="H23" i="4"/>
  <c r="I23" i="4"/>
  <c r="H24" i="4"/>
  <c r="I24" i="4"/>
  <c r="H25" i="4"/>
  <c r="I25" i="4"/>
  <c r="I26" i="4"/>
  <c r="H26" i="4"/>
  <c r="I27" i="4"/>
  <c r="H27" i="4"/>
  <c r="H28" i="4"/>
  <c r="I28" i="4"/>
  <c r="H29" i="4"/>
  <c r="I29" i="4"/>
  <c r="I30" i="4"/>
  <c r="H30" i="4"/>
  <c r="H31" i="4"/>
  <c r="I31" i="4"/>
  <c r="H32" i="4"/>
  <c r="I32" i="4"/>
  <c r="O32" i="4"/>
  <c r="M32" i="4"/>
  <c r="H33" i="4"/>
  <c r="I33" i="4"/>
  <c r="O33" i="4"/>
  <c r="M33" i="4"/>
  <c r="I34" i="4"/>
  <c r="H34" i="4"/>
  <c r="O34" i="4"/>
  <c r="M34" i="4"/>
  <c r="I35" i="4"/>
  <c r="H35" i="4"/>
  <c r="O35" i="4"/>
  <c r="M35" i="4"/>
  <c r="I36" i="4"/>
  <c r="H36" i="4"/>
  <c r="O36" i="4"/>
  <c r="M36" i="4"/>
  <c r="H37" i="4"/>
  <c r="I37" i="4"/>
  <c r="O37" i="4"/>
  <c r="M37" i="4"/>
  <c r="H38" i="4"/>
  <c r="I38" i="4"/>
  <c r="O38" i="4"/>
  <c r="M38" i="4"/>
  <c r="H39" i="4"/>
  <c r="I39" i="4"/>
  <c r="O39" i="4"/>
  <c r="M39" i="4"/>
  <c r="I40" i="4"/>
  <c r="H40" i="4"/>
  <c r="O40" i="4"/>
  <c r="M40" i="4"/>
  <c r="I41" i="4"/>
  <c r="H41" i="4"/>
  <c r="O41" i="4"/>
  <c r="M41" i="4"/>
  <c r="H42" i="4"/>
  <c r="I42" i="4"/>
  <c r="O42" i="4"/>
  <c r="M42" i="4"/>
  <c r="H43" i="4"/>
  <c r="I43" i="4"/>
  <c r="O43" i="4"/>
  <c r="M43" i="4"/>
  <c r="I44" i="4"/>
  <c r="H44" i="4"/>
  <c r="O44" i="4"/>
  <c r="M44" i="4"/>
  <c r="I45" i="4"/>
  <c r="H45" i="4"/>
  <c r="O45" i="4"/>
  <c r="M45" i="4"/>
  <c r="H46" i="4"/>
  <c r="I46" i="4"/>
  <c r="O46" i="4"/>
  <c r="M46" i="4"/>
  <c r="I47" i="4"/>
  <c r="H47" i="4"/>
  <c r="O47" i="4"/>
  <c r="M47" i="4"/>
  <c r="H48" i="4"/>
  <c r="I48" i="4"/>
  <c r="O48" i="4"/>
  <c r="M48" i="4"/>
  <c r="H49" i="4"/>
  <c r="I49" i="4"/>
  <c r="O49" i="4"/>
  <c r="M49" i="4"/>
  <c r="I50" i="4"/>
  <c r="H50" i="4"/>
  <c r="O50" i="4"/>
  <c r="M50" i="4"/>
  <c r="H51" i="4"/>
  <c r="I51" i="4"/>
  <c r="O51" i="4"/>
  <c r="M51" i="4"/>
  <c r="H52" i="4"/>
  <c r="I52" i="4"/>
  <c r="O52" i="4"/>
  <c r="M52" i="4"/>
  <c r="I53" i="4"/>
  <c r="H53" i="4"/>
  <c r="O53" i="4"/>
  <c r="M53" i="4"/>
  <c r="I54" i="4"/>
  <c r="H54" i="4"/>
  <c r="O54" i="4"/>
  <c r="M54" i="4"/>
  <c r="H55" i="4"/>
  <c r="I55" i="4"/>
  <c r="O55" i="4"/>
  <c r="M55" i="4"/>
  <c r="H56" i="4"/>
  <c r="I56" i="4"/>
  <c r="O56" i="4"/>
  <c r="M56" i="4"/>
  <c r="I57" i="4"/>
  <c r="H57" i="4"/>
  <c r="O57" i="4"/>
  <c r="M57" i="4"/>
  <c r="H58" i="4"/>
  <c r="I58" i="4"/>
  <c r="O58" i="4"/>
  <c r="M58" i="4"/>
  <c r="H59" i="4"/>
  <c r="I59" i="4"/>
  <c r="O59" i="4"/>
  <c r="M59" i="4"/>
  <c r="I60" i="4"/>
  <c r="H60" i="4"/>
  <c r="O60" i="4"/>
  <c r="M60" i="4"/>
  <c r="H61" i="4"/>
  <c r="I61" i="4"/>
  <c r="O61" i="4"/>
  <c r="M61" i="4"/>
  <c r="H62" i="4"/>
  <c r="I62" i="4"/>
  <c r="O62" i="4"/>
  <c r="M62" i="4"/>
  <c r="I63" i="4"/>
  <c r="H63" i="4"/>
  <c r="O63" i="4"/>
  <c r="M63" i="4"/>
  <c r="H64" i="4"/>
  <c r="I64" i="4"/>
  <c r="O64" i="4"/>
  <c r="M64" i="4"/>
  <c r="H65" i="4"/>
  <c r="I65" i="4"/>
  <c r="O65" i="4"/>
  <c r="M65" i="4"/>
  <c r="I66" i="4"/>
  <c r="H66" i="4"/>
  <c r="O66" i="4"/>
  <c r="M66" i="4"/>
  <c r="H67" i="4"/>
  <c r="I67" i="4"/>
  <c r="O67" i="4"/>
  <c r="M67" i="4"/>
  <c r="I68" i="4"/>
  <c r="H68" i="4"/>
  <c r="O68" i="4"/>
  <c r="M68" i="4"/>
  <c r="H69" i="4"/>
  <c r="I69" i="4"/>
  <c r="O69" i="4"/>
  <c r="M69" i="4"/>
  <c r="I70" i="4"/>
  <c r="H70" i="4"/>
  <c r="O70" i="4"/>
  <c r="M70" i="4"/>
  <c r="H71" i="4"/>
  <c r="I71" i="4"/>
  <c r="O71" i="4"/>
  <c r="M71" i="4"/>
  <c r="H72" i="4"/>
  <c r="I72" i="4"/>
  <c r="O72" i="4"/>
  <c r="M72" i="4"/>
  <c r="I73" i="4"/>
  <c r="H73" i="4"/>
  <c r="O73" i="4"/>
  <c r="M73" i="4"/>
  <c r="I74" i="4"/>
  <c r="H74" i="4"/>
  <c r="O74" i="4"/>
  <c r="M74" i="4"/>
  <c r="H75" i="4"/>
  <c r="I75" i="4"/>
  <c r="O75" i="4"/>
  <c r="M75" i="4"/>
  <c r="H76" i="4"/>
  <c r="I76" i="4"/>
  <c r="O76" i="4"/>
  <c r="M76" i="4"/>
  <c r="I77" i="4"/>
  <c r="H77" i="4"/>
  <c r="O77" i="4"/>
  <c r="M77" i="4"/>
  <c r="H78" i="4"/>
  <c r="I78" i="4"/>
  <c r="O78" i="4"/>
  <c r="M78" i="4"/>
  <c r="H79" i="4"/>
  <c r="I79" i="4"/>
  <c r="O79" i="4"/>
  <c r="M79" i="4"/>
  <c r="H80" i="4"/>
  <c r="I80" i="4"/>
  <c r="O80" i="4"/>
  <c r="M80" i="4"/>
  <c r="I81" i="4"/>
  <c r="H81" i="4"/>
  <c r="O81" i="4"/>
  <c r="M81" i="4"/>
  <c r="H82" i="4"/>
  <c r="I82" i="4"/>
  <c r="O82" i="4"/>
  <c r="M82" i="4"/>
  <c r="I83" i="4"/>
  <c r="H83" i="4"/>
  <c r="O83" i="4"/>
  <c r="M83" i="4"/>
  <c r="I84" i="4"/>
  <c r="H84" i="4"/>
  <c r="O84" i="4"/>
  <c r="M84" i="4"/>
  <c r="H85" i="4"/>
  <c r="I85" i="4"/>
  <c r="O85" i="4"/>
  <c r="M85" i="4"/>
  <c r="I86" i="4"/>
  <c r="H86" i="4"/>
  <c r="O86" i="4"/>
  <c r="M86" i="4"/>
  <c r="H87" i="4"/>
  <c r="I87" i="4"/>
  <c r="O87" i="4"/>
  <c r="M87" i="4"/>
  <c r="I88" i="4"/>
  <c r="H88" i="4"/>
  <c r="O88" i="4"/>
  <c r="M88" i="4"/>
  <c r="H89" i="4"/>
  <c r="I89" i="4"/>
  <c r="O89" i="4"/>
  <c r="M89" i="4"/>
  <c r="H90" i="4"/>
  <c r="I90" i="4"/>
  <c r="O90" i="4"/>
  <c r="M90" i="4"/>
  <c r="H91" i="4"/>
  <c r="I91" i="4"/>
  <c r="O91" i="4"/>
  <c r="M91" i="4"/>
  <c r="H92" i="4"/>
  <c r="I92" i="4"/>
  <c r="O92" i="4"/>
  <c r="M92" i="4"/>
  <c r="H93" i="4"/>
  <c r="I93" i="4"/>
  <c r="O93" i="4"/>
  <c r="M93" i="4"/>
  <c r="I94" i="4"/>
  <c r="H94" i="4"/>
  <c r="O94" i="4"/>
  <c r="M94" i="4"/>
  <c r="H95" i="4"/>
  <c r="I95" i="4"/>
  <c r="O95" i="4"/>
  <c r="M95" i="4"/>
  <c r="H96" i="4"/>
  <c r="I96" i="4"/>
  <c r="O96" i="4"/>
  <c r="M96" i="4"/>
  <c r="H97" i="4"/>
  <c r="I97" i="4"/>
  <c r="O97" i="4"/>
  <c r="M97" i="4"/>
  <c r="I98" i="4"/>
  <c r="H98" i="4"/>
  <c r="O98" i="4"/>
  <c r="M98" i="4"/>
  <c r="H99" i="4"/>
  <c r="I99" i="4"/>
  <c r="O99" i="4"/>
  <c r="M99" i="4"/>
  <c r="H100" i="4"/>
  <c r="I100" i="4"/>
  <c r="O100" i="4"/>
  <c r="M100" i="4"/>
  <c r="H101" i="4"/>
  <c r="I101" i="4"/>
  <c r="O101" i="4"/>
  <c r="M101" i="4"/>
  <c r="I102" i="4"/>
  <c r="H102" i="4"/>
  <c r="O102" i="4"/>
  <c r="M102" i="4"/>
  <c r="I103" i="4"/>
  <c r="H103" i="4"/>
  <c r="O103" i="4"/>
  <c r="M103" i="4"/>
  <c r="H104" i="4"/>
  <c r="I104" i="4"/>
  <c r="O104" i="4"/>
  <c r="M104" i="4"/>
  <c r="I105" i="4"/>
  <c r="H105" i="4"/>
  <c r="O105" i="4"/>
  <c r="M105" i="4"/>
  <c r="H106" i="4"/>
  <c r="I106" i="4"/>
  <c r="O106" i="4"/>
  <c r="M106" i="4"/>
  <c r="H107" i="4"/>
  <c r="I107" i="4"/>
  <c r="O107" i="4"/>
  <c r="M107" i="4"/>
  <c r="H108" i="4"/>
  <c r="I108" i="4"/>
  <c r="O108" i="4"/>
  <c r="M108" i="4"/>
  <c r="H109" i="4"/>
  <c r="I109" i="4"/>
  <c r="O109" i="4"/>
  <c r="M109" i="4"/>
  <c r="H110" i="4"/>
  <c r="I110" i="4"/>
  <c r="O110" i="4"/>
  <c r="M110" i="4"/>
  <c r="H111" i="4"/>
  <c r="I111" i="4"/>
  <c r="O111" i="4"/>
  <c r="M111" i="4"/>
  <c r="I112" i="4"/>
  <c r="H112" i="4"/>
  <c r="O112" i="4"/>
  <c r="M112" i="4"/>
  <c r="I113" i="4"/>
  <c r="H113" i="4"/>
  <c r="O113" i="4"/>
  <c r="M113" i="4"/>
  <c r="H114" i="4"/>
  <c r="I114" i="4"/>
  <c r="O114" i="4"/>
  <c r="M114" i="4"/>
  <c r="H115" i="4"/>
  <c r="I115" i="4"/>
  <c r="O115" i="4"/>
  <c r="M115" i="4"/>
  <c r="I116" i="4"/>
  <c r="H116" i="4"/>
  <c r="O116" i="4"/>
  <c r="M116" i="4"/>
  <c r="H117" i="4"/>
  <c r="I117" i="4"/>
  <c r="O117" i="4"/>
  <c r="M117" i="4"/>
  <c r="I118" i="4"/>
  <c r="H118" i="4"/>
  <c r="O118" i="4"/>
  <c r="M118" i="4"/>
  <c r="H119" i="4"/>
  <c r="I119" i="4"/>
  <c r="O119" i="4"/>
  <c r="M119" i="4"/>
  <c r="H120" i="4"/>
  <c r="I120" i="4"/>
  <c r="O120" i="4"/>
  <c r="M120" i="4"/>
  <c r="H121" i="4"/>
  <c r="I121" i="4"/>
  <c r="O121" i="4"/>
  <c r="M121" i="4"/>
  <c r="I122" i="4"/>
  <c r="H122" i="4"/>
  <c r="O122" i="4"/>
  <c r="M122" i="4"/>
  <c r="I123" i="4"/>
  <c r="H123" i="4"/>
  <c r="O123" i="4"/>
  <c r="M123" i="4"/>
  <c r="I124" i="4"/>
  <c r="H124" i="4"/>
  <c r="O124" i="4"/>
  <c r="M124" i="4"/>
  <c r="I125" i="4"/>
  <c r="H125" i="4"/>
  <c r="O125" i="4"/>
  <c r="M125" i="4"/>
  <c r="I126" i="4"/>
  <c r="H126" i="4"/>
  <c r="O126" i="4"/>
  <c r="M126" i="4"/>
  <c r="I127" i="4"/>
  <c r="H127" i="4"/>
  <c r="O127" i="4"/>
  <c r="M127" i="4"/>
  <c r="I128" i="4"/>
  <c r="H128" i="4"/>
  <c r="O128" i="4"/>
  <c r="M128" i="4"/>
  <c r="I129" i="4"/>
  <c r="H129" i="4"/>
  <c r="O129" i="4"/>
  <c r="M129" i="4"/>
  <c r="H130" i="4"/>
  <c r="I130" i="4"/>
  <c r="O130" i="4"/>
  <c r="M130" i="4"/>
  <c r="I131" i="4"/>
  <c r="H131" i="4"/>
  <c r="O131" i="4"/>
  <c r="M131" i="4"/>
  <c r="H132" i="4"/>
  <c r="I132" i="4"/>
  <c r="O132" i="4"/>
  <c r="M132" i="4"/>
  <c r="H133" i="4"/>
  <c r="I133" i="4"/>
  <c r="O133" i="4"/>
  <c r="M133" i="4"/>
  <c r="I134" i="4"/>
  <c r="H134" i="4"/>
  <c r="O134" i="4"/>
  <c r="M134" i="4"/>
  <c r="I135" i="4"/>
  <c r="H135" i="4"/>
  <c r="O135" i="4"/>
  <c r="M135" i="4"/>
  <c r="H136" i="4"/>
  <c r="I136" i="4"/>
  <c r="O136" i="4"/>
  <c r="M136" i="4"/>
  <c r="G2" i="4" a="1"/>
  <c r="L2" i="4" s="1"/>
  <c r="N2" i="4"/>
  <c r="J2" i="4"/>
  <c r="K2" i="4"/>
  <c r="Q2" i="4" a="1"/>
  <c r="P2" i="4"/>
  <c r="H2" i="4"/>
  <c r="I2" i="4"/>
  <c r="I361" i="4" l="1"/>
  <c r="H361" i="4"/>
  <c r="J361"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<sst xmlns="http://schemas.openxmlformats.org/spreadsheetml/2006/main" count="9799" uniqueCount="2607">
  <si>
    <t>Unnamed: 0</t>
  </si>
  <si>
    <t>Text</t>
  </si>
  <si>
    <t>Sentiment</t>
  </si>
  <si>
    <t>Timestamp</t>
  </si>
  <si>
    <t>User</t>
  </si>
  <si>
    <t>Platform</t>
  </si>
  <si>
    <t>Hashtags</t>
  </si>
  <si>
    <t>Retweets</t>
  </si>
  <si>
    <t>Likes</t>
  </si>
  <si>
    <t>Country</t>
  </si>
  <si>
    <t>Year</t>
  </si>
  <si>
    <t>Month</t>
  </si>
  <si>
    <t>Day</t>
  </si>
  <si>
    <t>Hour</t>
  </si>
  <si>
    <t xml:space="preserve"> Enjoying a beautiful day at the park!              </t>
  </si>
  <si>
    <t xml:space="preserve"> Positive  </t>
  </si>
  <si>
    <t xml:space="preserve"> User123      </t>
  </si>
  <si>
    <t xml:space="preserve"> Twitter  </t>
  </si>
  <si>
    <t xml:space="preserve"> #Nature #Park                            </t>
  </si>
  <si>
    <t xml:space="preserve"> USA      </t>
  </si>
  <si>
    <t xml:space="preserve"> Traffic was terrible this morning.                 </t>
  </si>
  <si>
    <t xml:space="preserve"> Negative  </t>
  </si>
  <si>
    <t xml:space="preserve"> CommuterX    </t>
  </si>
  <si>
    <t xml:space="preserve"> #Traffic #Morning                        </t>
  </si>
  <si>
    <t xml:space="preserve"> Canada   </t>
  </si>
  <si>
    <t xml:space="preserve"> Just finished an amazing workout! ðŸ’ª               </t>
  </si>
  <si>
    <t xml:space="preserve"> FitnessFan   </t>
  </si>
  <si>
    <t xml:space="preserve"> Instagram </t>
  </si>
  <si>
    <t xml:space="preserve"> #Fitness #Workout                        </t>
  </si>
  <si>
    <t xml:space="preserve"> USA        </t>
  </si>
  <si>
    <t xml:space="preserve"> Excited about the upcoming weekend getaway!        </t>
  </si>
  <si>
    <t xml:space="preserve"> AdventureX   </t>
  </si>
  <si>
    <t xml:space="preserve"> Facebook </t>
  </si>
  <si>
    <t xml:space="preserve"> #Travel #Adventure                       </t>
  </si>
  <si>
    <t xml:space="preserve"> UK       </t>
  </si>
  <si>
    <t xml:space="preserve"> Trying out a new recipe for dinner tonight.        </t>
  </si>
  <si>
    <t xml:space="preserve"> Neutral   </t>
  </si>
  <si>
    <t xml:space="preserve"> ChefCook     </t>
  </si>
  <si>
    <t xml:space="preserve"> #Cooking #Food                           </t>
  </si>
  <si>
    <t xml:space="preserve"> Australia </t>
  </si>
  <si>
    <t xml:space="preserve"> Feeling grateful for the little things in life.    </t>
  </si>
  <si>
    <t xml:space="preserve"> GratitudeNow </t>
  </si>
  <si>
    <t xml:space="preserve"> #Gratitude #PositiveVibes              </t>
  </si>
  <si>
    <t xml:space="preserve"> India    </t>
  </si>
  <si>
    <t xml:space="preserve"> Rainy days call for cozy blankets and hot cocoa.   </t>
  </si>
  <si>
    <t xml:space="preserve"> RainyDays    </t>
  </si>
  <si>
    <t xml:space="preserve"> #RainyDays #Cozy                         </t>
  </si>
  <si>
    <t xml:space="preserve"> The new movie release is a must-watch!             </t>
  </si>
  <si>
    <t xml:space="preserve"> MovieBuff    </t>
  </si>
  <si>
    <t xml:space="preserve"> #MovieNight #MustWatch                  </t>
  </si>
  <si>
    <t xml:space="preserve"> USA    </t>
  </si>
  <si>
    <t xml:space="preserve"> Political discussions heating up on the timeline.  </t>
  </si>
  <si>
    <t xml:space="preserve"> DebateTalk   </t>
  </si>
  <si>
    <t xml:space="preserve"> #Politics #Debate                       </t>
  </si>
  <si>
    <t xml:space="preserve"> Missing summer vibes and beach days.               </t>
  </si>
  <si>
    <t xml:space="preserve"> BeachLover   </t>
  </si>
  <si>
    <t xml:space="preserve"> #Summer #BeachDays                      </t>
  </si>
  <si>
    <t xml:space="preserve"> Just published a new blog post. Check it out!      </t>
  </si>
  <si>
    <t xml:space="preserve"> BloggerX     </t>
  </si>
  <si>
    <t xml:space="preserve"> #Blogging #NewPost                      </t>
  </si>
  <si>
    <t>USA</t>
  </si>
  <si>
    <t xml:space="preserve"> Feeling a bit under the weather today.             </t>
  </si>
  <si>
    <t xml:space="preserve"> WellnessCheck</t>
  </si>
  <si>
    <t xml:space="preserve"> #SickDay #Health                        </t>
  </si>
  <si>
    <t xml:space="preserve"> Exploring the city's hidden gems.                  </t>
  </si>
  <si>
    <t xml:space="preserve"> UrbanExplorer</t>
  </si>
  <si>
    <t xml:space="preserve"> #CityExplore #HiddenGems                </t>
  </si>
  <si>
    <t xml:space="preserve"> New year, new fitness goals! ðŸ’ª                    </t>
  </si>
  <si>
    <t xml:space="preserve"> FitJourney   </t>
  </si>
  <si>
    <t xml:space="preserve"> #NewYear #FitnessGoals                  </t>
  </si>
  <si>
    <t xml:space="preserve"> Technology is changing the way we live.            </t>
  </si>
  <si>
    <t xml:space="preserve"> TechEnthusiast</t>
  </si>
  <si>
    <t xml:space="preserve"> #Tech #Innovation                       </t>
  </si>
  <si>
    <t xml:space="preserve"> Reflecting on the past and looking ahead.          </t>
  </si>
  <si>
    <t xml:space="preserve"> Reflections  </t>
  </si>
  <si>
    <t xml:space="preserve"> #Reflection #Future                     </t>
  </si>
  <si>
    <t xml:space="preserve"> Just adopted a cute furry friend! ðŸ¾              </t>
  </si>
  <si>
    <t xml:space="preserve"> PetAdopter   </t>
  </si>
  <si>
    <t xml:space="preserve"> #PetAdoption #FurryFriend               </t>
  </si>
  <si>
    <t xml:space="preserve"> Canada    </t>
  </si>
  <si>
    <t xml:space="preserve"> Late-night gaming session with friends.            </t>
  </si>
  <si>
    <t xml:space="preserve"> GamerX       </t>
  </si>
  <si>
    <t xml:space="preserve"> #Gaming #LateNight                      </t>
  </si>
  <si>
    <t xml:space="preserve"> Attending a virtual conference on AI.              </t>
  </si>
  <si>
    <t xml:space="preserve"> TechConference</t>
  </si>
  <si>
    <t xml:space="preserve"> #AI #TechConference                     </t>
  </si>
  <si>
    <t xml:space="preserve"> Winter blues got me feeling low.                   </t>
  </si>
  <si>
    <t xml:space="preserve"> WinterBlues  </t>
  </si>
  <si>
    <t xml:space="preserve"> #WinterBlues #Mood                      </t>
  </si>
  <si>
    <t xml:space="preserve"> USA       </t>
  </si>
  <si>
    <t xml:space="preserve"> Sipping coffee and enjoying a good book.           </t>
  </si>
  <si>
    <t xml:space="preserve"> Bookworm     </t>
  </si>
  <si>
    <t xml:space="preserve"> #Reading #CoffeeTime                    </t>
  </si>
  <si>
    <t xml:space="preserve"> Exploring the world of virtual reality.            </t>
  </si>
  <si>
    <t xml:space="preserve"> VRExplorer   </t>
  </si>
  <si>
    <t xml:space="preserve"> #VR #VirtualReality                     </t>
  </si>
  <si>
    <t xml:space="preserve"> Productive day ticking off my to-do list.          </t>
  </si>
  <si>
    <t xml:space="preserve"> ProductivityPro</t>
  </si>
  <si>
    <t xml:space="preserve"> #Productivity #WorkFromHome           </t>
  </si>
  <si>
    <t xml:space="preserve"> USA </t>
  </si>
  <si>
    <t xml:space="preserve"> Just finished a challenging workout routine.       </t>
  </si>
  <si>
    <t xml:space="preserve"> FitnessWarrior</t>
  </si>
  <si>
    <t xml:space="preserve"> #Fitness #ChallengeAccepted             </t>
  </si>
  <si>
    <t xml:space="preserve"> Celebrating a milestone at work! ðŸŽ‰               </t>
  </si>
  <si>
    <t xml:space="preserve"> CareerMilestone</t>
  </si>
  <si>
    <t xml:space="preserve"> #Career #Milestone                      </t>
  </si>
  <si>
    <t xml:space="preserve"> Canada  </t>
  </si>
  <si>
    <t xml:space="preserve"> Sunday brunch with friends.                        </t>
  </si>
  <si>
    <t xml:space="preserve"> BrunchBuddy  </t>
  </si>
  <si>
    <t xml:space="preserve"> #Brunch #Friends                       </t>
  </si>
  <si>
    <t xml:space="preserve"> UK </t>
  </si>
  <si>
    <t xml:space="preserve"> Learning a new language for personal growth.       </t>
  </si>
  <si>
    <t xml:space="preserve"> LanguageLearner</t>
  </si>
  <si>
    <t xml:space="preserve"> #LanguageLearning #PersonalGrowth       </t>
  </si>
  <si>
    <t xml:space="preserve"> India     </t>
  </si>
  <si>
    <t xml:space="preserve"> Quiet evening with a good book.                    </t>
  </si>
  <si>
    <t xml:space="preserve"> BookLover    </t>
  </si>
  <si>
    <t xml:space="preserve"> #Reading #QuietTime                     </t>
  </si>
  <si>
    <t xml:space="preserve"> Reflecting on the importance of mental health.     </t>
  </si>
  <si>
    <t xml:space="preserve"> MentalHealthMatters</t>
  </si>
  <si>
    <t xml:space="preserve"> #MentalHealth #SelfCare                 </t>
  </si>
  <si>
    <t xml:space="preserve"> New painting in progress! ðŸŽ¨                       </t>
  </si>
  <si>
    <t xml:space="preserve"> ArtistInAction</t>
  </si>
  <si>
    <t xml:space="preserve"> #Art #PaintingInProgress             </t>
  </si>
  <si>
    <t xml:space="preserve"> Canada </t>
  </si>
  <si>
    <t xml:space="preserve"> Weekend road trip to explore scenic views.         </t>
  </si>
  <si>
    <t xml:space="preserve"> RoadTripper  </t>
  </si>
  <si>
    <t xml:space="preserve"> #RoadTrip #ScenicViews                  </t>
  </si>
  <si>
    <t xml:space="preserve"> UK        </t>
  </si>
  <si>
    <t xml:space="preserve"> Enjoying a cup of tea and watching the sunset.     </t>
  </si>
  <si>
    <t xml:space="preserve"> SunsetWatcher</t>
  </si>
  <si>
    <t xml:space="preserve"> #TeaTime #Sunset                       </t>
  </si>
  <si>
    <t xml:space="preserve"> Coding a new project with enthusiasm.              </t>
  </si>
  <si>
    <t xml:space="preserve"> CodeEnthusiast</t>
  </si>
  <si>
    <t xml:space="preserve"> #Coding #Enthusiasm                   </t>
  </si>
  <si>
    <t xml:space="preserve"> Feeling inspired after attending a workshop.       </t>
  </si>
  <si>
    <t xml:space="preserve"> WorkshopAttendee</t>
  </si>
  <si>
    <t xml:space="preserve"> #Inspiration #Workshop                  </t>
  </si>
  <si>
    <t xml:space="preserve"> Winter sports day at the local park.               </t>
  </si>
  <si>
    <t xml:space="preserve"> WinterSports  </t>
  </si>
  <si>
    <t xml:space="preserve"> #WinterSports #Fun                     </t>
  </si>
  <si>
    <t xml:space="preserve"> Quality time with family this weekend.             </t>
  </si>
  <si>
    <t xml:space="preserve"> FamilyTime   </t>
  </si>
  <si>
    <t xml:space="preserve"> #FamilyTime #Weekend                    </t>
  </si>
  <si>
    <t xml:space="preserve"> Attending a live music concert tonight.            </t>
  </si>
  <si>
    <t xml:space="preserve"> MusicLover   </t>
  </si>
  <si>
    <t xml:space="preserve"> #Music #ConcertNight                  </t>
  </si>
  <si>
    <t xml:space="preserve"> Practicing mindfulness with meditation.            </t>
  </si>
  <si>
    <t xml:space="preserve"> MindfulMoments</t>
  </si>
  <si>
    <t xml:space="preserve"> #Mindfulness #Meditation               </t>
  </si>
  <si>
    <t xml:space="preserve"> Trying out a new dessert recipe.                   </t>
  </si>
  <si>
    <t xml:space="preserve"> DessertExplorer</t>
  </si>
  <si>
    <t xml:space="preserve"> #Dessert #Cooking                      </t>
  </si>
  <si>
    <t xml:space="preserve"> Excited about the upcoming gaming tournament.      </t>
  </si>
  <si>
    <t xml:space="preserve"> GamingEnthusiast</t>
  </si>
  <si>
    <t xml:space="preserve"> #Gaming #Tournament                     </t>
  </si>
  <si>
    <t xml:space="preserve"> Planning a garden makeover for spring.             </t>
  </si>
  <si>
    <t xml:space="preserve"> GardenPlanner </t>
  </si>
  <si>
    <t xml:space="preserve"> #Gardening #Spring                     </t>
  </si>
  <si>
    <t xml:space="preserve"> Celebrating a friend's birthday tonight! ðŸŽ‚       </t>
  </si>
  <si>
    <t xml:space="preserve"> BirthdayBash </t>
  </si>
  <si>
    <t xml:space="preserve"> #Birthday #Celebration                  </t>
  </si>
  <si>
    <t xml:space="preserve"> Feeling accomplished after a productive day.       </t>
  </si>
  <si>
    <t xml:space="preserve"> ProductivityWin</t>
  </si>
  <si>
    <t xml:space="preserve"> #Accomplished #Success               </t>
  </si>
  <si>
    <t xml:space="preserve"> India </t>
  </si>
  <si>
    <t xml:space="preserve"> A cozy evening with a good movie.                 </t>
  </si>
  <si>
    <t xml:space="preserve"> MovieNight   </t>
  </si>
  <si>
    <t xml:space="preserve"> #CozyNight #MovieTime                   </t>
  </si>
  <si>
    <t xml:space="preserve"> Exploring local art galleries this weekend.        </t>
  </si>
  <si>
    <t xml:space="preserve"> ArtExplorer  </t>
  </si>
  <si>
    <t xml:space="preserve"> #Art #GalleryExplore                    </t>
  </si>
  <si>
    <t xml:space="preserve"> New book release from my favorite author!          </t>
  </si>
  <si>
    <t xml:space="preserve"> BookwormX    </t>
  </si>
  <si>
    <t xml:space="preserve"> #BookRelease #FavoriteAuthor           </t>
  </si>
  <si>
    <t xml:space="preserve"> UK   </t>
  </si>
  <si>
    <t xml:space="preserve"> Attending a virtual reality meetup.                </t>
  </si>
  <si>
    <t xml:space="preserve"> VRMeetup     </t>
  </si>
  <si>
    <t xml:space="preserve"> #VRMeetup #VirtualReality               </t>
  </si>
  <si>
    <t xml:space="preserve"> Reflecting on the beauty of nature.                </t>
  </si>
  <si>
    <t xml:space="preserve"> NatureLover  </t>
  </si>
  <si>
    <t xml:space="preserve"> #Nature #Reflection                     </t>
  </si>
  <si>
    <t xml:space="preserve"> Cooking a special dinner for loved ones.           </t>
  </si>
  <si>
    <t xml:space="preserve"> ChefAtHome   </t>
  </si>
  <si>
    <t xml:space="preserve"> #Cooking #SpecialDinner                </t>
  </si>
  <si>
    <t xml:space="preserve"> Feeling optimistic about the week ahead.           </t>
  </si>
  <si>
    <t xml:space="preserve"> OptimisticMindset</t>
  </si>
  <si>
    <t xml:space="preserve"> #Optimism #NewWeek                     </t>
  </si>
  <si>
    <t xml:space="preserve"> Starting a new fitness challenge tomorrow! ðŸ’ª     </t>
  </si>
  <si>
    <t xml:space="preserve"> FitnessChallenge</t>
  </si>
  <si>
    <t xml:space="preserve"> #FitnessChallenge #NewBeginnings       </t>
  </si>
  <si>
    <t xml:space="preserve"> UK         </t>
  </si>
  <si>
    <t xml:space="preserve"> Sunday bike ride through scenic trails.           </t>
  </si>
  <si>
    <t xml:space="preserve"> BikeExplorer  </t>
  </si>
  <si>
    <t xml:space="preserve"> #BikeRide #ScenicTrails                </t>
  </si>
  <si>
    <t xml:space="preserve"> USA     </t>
  </si>
  <si>
    <t xml:space="preserve"> Can't believe the injustice happening in our society.</t>
  </si>
  <si>
    <t xml:space="preserve"> Anger        </t>
  </si>
  <si>
    <t xml:space="preserve"> SocialJustice   </t>
  </si>
  <si>
    <t xml:space="preserve"> #Injustice #Angry                            </t>
  </si>
  <si>
    <t xml:space="preserve"> Canada     </t>
  </si>
  <si>
    <t xml:space="preserve"> Feeling a sense of fear after watching a thriller movie. </t>
  </si>
  <si>
    <t xml:space="preserve"> Fear         </t>
  </si>
  <si>
    <t xml:space="preserve"> ThrillerFan     </t>
  </si>
  <si>
    <t xml:space="preserve"> #Fear #ThrillerMovie                         </t>
  </si>
  <si>
    <t xml:space="preserve"> USA          </t>
  </si>
  <si>
    <t xml:space="preserve"> Heartbroken after hearing the news about a natural disaster. </t>
  </si>
  <si>
    <t xml:space="preserve"> Sadness      </t>
  </si>
  <si>
    <t xml:space="preserve"> EmpathyFirst    </t>
  </si>
  <si>
    <t xml:space="preserve"> #Sadness #NaturalDisaster                    </t>
  </si>
  <si>
    <t xml:space="preserve"> India      </t>
  </si>
  <si>
    <t xml:space="preserve"> The state of the world's environment is just disgusting. </t>
  </si>
  <si>
    <t xml:space="preserve"> Disgust      </t>
  </si>
  <si>
    <t xml:space="preserve"> EcoAwareness    </t>
  </si>
  <si>
    <t xml:space="preserve"> #Disgust #Environment                        </t>
  </si>
  <si>
    <t xml:space="preserve"> Pure happiness: celebrating a loved one's achievement! </t>
  </si>
  <si>
    <t xml:space="preserve"> Happiness    </t>
  </si>
  <si>
    <t xml:space="preserve"> ProudFriend     </t>
  </si>
  <si>
    <t xml:space="preserve"> #Happiness #Celebration                   </t>
  </si>
  <si>
    <t xml:space="preserve"> Laughter is the best medicineâ€”enjoying a comedy show. </t>
  </si>
  <si>
    <t xml:space="preserve"> Joy          </t>
  </si>
  <si>
    <t xml:space="preserve"> ComedyFan       </t>
  </si>
  <si>
    <t xml:space="preserve"> #Joy #ComedyShow                             </t>
  </si>
  <si>
    <t xml:space="preserve"> Sharing love and positive vibes with everyone! â¤ï¸      </t>
  </si>
  <si>
    <t xml:space="preserve"> Love         </t>
  </si>
  <si>
    <t xml:space="preserve"> LoveSpreader    </t>
  </si>
  <si>
    <t xml:space="preserve"> #Love #SpreadLove                            </t>
  </si>
  <si>
    <t xml:space="preserve"> Australia  </t>
  </si>
  <si>
    <t xml:space="preserve"> An amusing incident brightened up my day!               </t>
  </si>
  <si>
    <t xml:space="preserve"> Amusement    </t>
  </si>
  <si>
    <t xml:space="preserve"> AmusedSoul      </t>
  </si>
  <si>
    <t xml:space="preserve"> #Amusement #FunTimes                         </t>
  </si>
  <si>
    <t xml:space="preserve"> UK           </t>
  </si>
  <si>
    <t xml:space="preserve"> Enjoying a quiet evening with a book and some tea.      </t>
  </si>
  <si>
    <t xml:space="preserve"> Enjoyment    </t>
  </si>
  <si>
    <t xml:space="preserve"> BookLoverAgain  </t>
  </si>
  <si>
    <t xml:space="preserve"> #Enjoyment #BookTime                         </t>
  </si>
  <si>
    <t xml:space="preserve"> Canada       </t>
  </si>
  <si>
    <t xml:space="preserve"> Admiring the beauty of nature during a peaceful hike.   </t>
  </si>
  <si>
    <t xml:space="preserve"> Admiration   </t>
  </si>
  <si>
    <t xml:space="preserve"> NatureAdmirer   </t>
  </si>
  <si>
    <t xml:space="preserve"> #Admiration #Nature                         </t>
  </si>
  <si>
    <t xml:space="preserve"> Sending affectionate vibes to all my followers!          </t>
  </si>
  <si>
    <t xml:space="preserve"> Affection    </t>
  </si>
  <si>
    <t xml:space="preserve"> AffectionSender </t>
  </si>
  <si>
    <t xml:space="preserve"> #Affection #PositiveVibes                   </t>
  </si>
  <si>
    <t xml:space="preserve"> Experiencing awe at the breathtaking sunset.            </t>
  </si>
  <si>
    <t xml:space="preserve"> Awe          </t>
  </si>
  <si>
    <t xml:space="preserve"> AweStruck       </t>
  </si>
  <si>
    <t xml:space="preserve"> #Awe #Breathtaking                          </t>
  </si>
  <si>
    <t xml:space="preserve"> Australia   </t>
  </si>
  <si>
    <t xml:space="preserve"> Disappointed with the service at a local restaurant.    </t>
  </si>
  <si>
    <t xml:space="preserve"> Disappointed </t>
  </si>
  <si>
    <t xml:space="preserve"> FoodieGoneWrong </t>
  </si>
  <si>
    <t xml:space="preserve"> #Disappointed #BadService                   </t>
  </si>
  <si>
    <t xml:space="preserve"> A surprise gift from a friend made my day!              </t>
  </si>
  <si>
    <t xml:space="preserve"> Surprise     </t>
  </si>
  <si>
    <t xml:space="preserve"> HappySurprise   </t>
  </si>
  <si>
    <t xml:space="preserve"> #Surprise #Gift                              </t>
  </si>
  <si>
    <t xml:space="preserve"> Finding acceptance in the midst of life's challenges.   </t>
  </si>
  <si>
    <t xml:space="preserve"> Acceptance   </t>
  </si>
  <si>
    <t xml:space="preserve"> AcceptanceSeeker</t>
  </si>
  <si>
    <t xml:space="preserve"> #Acceptance #Challenges                     </t>
  </si>
  <si>
    <t xml:space="preserve"> Overflowing with adoration for my adorable pet! ðŸ¾      </t>
  </si>
  <si>
    <t xml:space="preserve"> Adoration    </t>
  </si>
  <si>
    <t xml:space="preserve"> PetAdorer       </t>
  </si>
  <si>
    <t xml:space="preserve"> #Adoration #PetLove                         </t>
  </si>
  <si>
    <t xml:space="preserve"> Anticipating a thrilling adventure in the coming weeks. </t>
  </si>
  <si>
    <t xml:space="preserve"> Anticipation </t>
  </si>
  <si>
    <t xml:space="preserve"> AdventureAwaits  </t>
  </si>
  <si>
    <t xml:space="preserve"> #Anticipation #Adventure                    </t>
  </si>
  <si>
    <t xml:space="preserve"> A bitter experience turned into a valuable lesson.      </t>
  </si>
  <si>
    <t xml:space="preserve"> Bitter       </t>
  </si>
  <si>
    <t xml:space="preserve"> LearnFromBitter </t>
  </si>
  <si>
    <t xml:space="preserve"> #BitterLesson #Growth                      </t>
  </si>
  <si>
    <t xml:space="preserve"> Finding calmness in the midst of a busy day.            </t>
  </si>
  <si>
    <t xml:space="preserve"> Calmness     </t>
  </si>
  <si>
    <t xml:space="preserve"> ZenMaster       </t>
  </si>
  <si>
    <t xml:space="preserve"> #Calmness #PeacefulMind                    </t>
  </si>
  <si>
    <t xml:space="preserve"> Confusion clouds my mind as I navigate through decisions.</t>
  </si>
  <si>
    <t xml:space="preserve"> Confusion    </t>
  </si>
  <si>
    <t xml:space="preserve"> ConfusedMind    </t>
  </si>
  <si>
    <t xml:space="preserve"> #Confusion #DecisionMaking                 </t>
  </si>
  <si>
    <t xml:space="preserve"> Excitement building up for the upcoming vacation!       </t>
  </si>
  <si>
    <t xml:space="preserve"> Excitement   </t>
  </si>
  <si>
    <t xml:space="preserve"> VacationDreamer </t>
  </si>
  <si>
    <t xml:space="preserve"> #Excitement #TravelPlans                   </t>
  </si>
  <si>
    <t xml:space="preserve"> Kindness witnessed today restored my faith in humanity. </t>
  </si>
  <si>
    <t xml:space="preserve"> Kind         </t>
  </si>
  <si>
    <t xml:space="preserve"> KindnessPrevails</t>
  </si>
  <si>
    <t xml:space="preserve"> #Kindness #Humanity                        </t>
  </si>
  <si>
    <t xml:space="preserve"> Pride in achieving a personal milestone.               </t>
  </si>
  <si>
    <t xml:space="preserve"> Pride        </t>
  </si>
  <si>
    <t xml:space="preserve"> PersonalAchiever</t>
  </si>
  <si>
    <t xml:space="preserve"> #Pride #Milestone                           </t>
  </si>
  <si>
    <t xml:space="preserve"> Australia    </t>
  </si>
  <si>
    <t xml:space="preserve"> A moment of shame for not standing up against injustice. </t>
  </si>
  <si>
    <t xml:space="preserve"> Shame        </t>
  </si>
  <si>
    <t xml:space="preserve"> ReflectiveSelf  </t>
  </si>
  <si>
    <t xml:space="preserve"> #Shame #Injustice                           </t>
  </si>
  <si>
    <t xml:space="preserve"> Fuming with anger after a heated argument.            </t>
  </si>
  <si>
    <t xml:space="preserve"> AngryDebater    </t>
  </si>
  <si>
    <t xml:space="preserve"> #Anger #Argument                             </t>
  </si>
  <si>
    <t xml:space="preserve"> The fear of the unknown is keeping me up at night.    </t>
  </si>
  <si>
    <t xml:space="preserve"> FearfulDreamer  </t>
  </si>
  <si>
    <t xml:space="preserve"> #Fear #Unknown                               </t>
  </si>
  <si>
    <t xml:space="preserve"> Heartfelt sadness after bidding farewell to a dear friend. </t>
  </si>
  <si>
    <t xml:space="preserve"> FarewellHeart   </t>
  </si>
  <si>
    <t xml:space="preserve"> #Sadness #Farewell                          </t>
  </si>
  <si>
    <t xml:space="preserve"> The state of corruption in our society is utterly disgusting. </t>
  </si>
  <si>
    <t xml:space="preserve"> AntiCorruption  </t>
  </si>
  <si>
    <t xml:space="preserve"> #Disgust #Corruption                         </t>
  </si>
  <si>
    <t xml:space="preserve"> Overflowing happiness: welcoming a new family member!  </t>
  </si>
  <si>
    <t xml:space="preserve"> NewParentJoy    </t>
  </si>
  <si>
    <t xml:space="preserve"> #Happiness #NewFamilyMember                 </t>
  </si>
  <si>
    <t xml:space="preserve"> Laughter is the key to joyâ€”attending a stand-up comedy show. </t>
  </si>
  <si>
    <t xml:space="preserve"> StandUpFan      </t>
  </si>
  <si>
    <t xml:space="preserve"> #Joy #StandUpComedy                         </t>
  </si>
  <si>
    <t xml:space="preserve"> Sending love to all my followers on this beautiful day! â¤ï¸ </t>
  </si>
  <si>
    <t xml:space="preserve"> LoveSender      </t>
  </si>
  <si>
    <t xml:space="preserve"> Amused by the antics of my petâ€”it's pure amusement!      </t>
  </si>
  <si>
    <t xml:space="preserve"> PetAmuser       </t>
  </si>
  <si>
    <t xml:space="preserve"> #Amusement #PetAntics                       </t>
  </si>
  <si>
    <t xml:space="preserve"> Enjoying every moment of this tripâ€”pure enjoyment!      </t>
  </si>
  <si>
    <t xml:space="preserve"> TravelExplorer  </t>
  </si>
  <si>
    <t xml:space="preserve"> #Enjoyment #Travel                           </t>
  </si>
  <si>
    <t xml:space="preserve"> Admiring the dedication of volunteers at a local charity. </t>
  </si>
  <si>
    <t xml:space="preserve"> CharityAdmirer  </t>
  </si>
  <si>
    <t xml:space="preserve"> #Admiration #Volunteers                     </t>
  </si>
  <si>
    <t xml:space="preserve"> Sending affectionate vibes to friends and family.        </t>
  </si>
  <si>
    <t xml:space="preserve"> FamilyLover     </t>
  </si>
  <si>
    <t xml:space="preserve"> #Affection #FamilyLove                      </t>
  </si>
  <si>
    <t xml:space="preserve"> Awe-struck by the beauty of the night sky.               </t>
  </si>
  <si>
    <t xml:space="preserve"> Stargazer       </t>
  </si>
  <si>
    <t xml:space="preserve"> #Awe #StarryNight                        </t>
  </si>
  <si>
    <t xml:space="preserve"> Disappointed with the lack of progress in a personal project. </t>
  </si>
  <si>
    <t xml:space="preserve"> ProjectStruggle </t>
  </si>
  <si>
    <t xml:space="preserve"> #Disappointed #Project                     </t>
  </si>
  <si>
    <t xml:space="preserve"> A surprise visit from an old friend brought tears of joy. </t>
  </si>
  <si>
    <t xml:space="preserve"> JoyfulReunion   </t>
  </si>
  <si>
    <t xml:space="preserve"> #Surprise #OldFriends                       </t>
  </si>
  <si>
    <t xml:space="preserve"> Embracing acceptance of life's ups and downs.           </t>
  </si>
  <si>
    <t xml:space="preserve"> LifeAcceptance  </t>
  </si>
  <si>
    <t xml:space="preserve"> #Acceptance #LifeJourney                   </t>
  </si>
  <si>
    <t xml:space="preserve"> Overflowing adoration for a cute rescue puppy! ðŸ¶       </t>
  </si>
  <si>
    <t xml:space="preserve"> PuppyAdmirer    </t>
  </si>
  <si>
    <t xml:space="preserve"> #Adoration #PuppyLove                       </t>
  </si>
  <si>
    <t xml:space="preserve"> Anticipating the release of a much-awaited movie.       </t>
  </si>
  <si>
    <t xml:space="preserve"> MovieBuff2      </t>
  </si>
  <si>
    <t xml:space="preserve"> #Anticipation #MovieRelease                 </t>
  </si>
  <si>
    <t xml:space="preserve"> Bitter experience at the customer service department.   </t>
  </si>
  <si>
    <t xml:space="preserve"> CustomerWoes    </t>
  </si>
  <si>
    <t xml:space="preserve"> #BitterExperience #CustomerService         </t>
  </si>
  <si>
    <t xml:space="preserve"> Finding calmness amidst the chaos of daily life.        </t>
  </si>
  <si>
    <t xml:space="preserve"> CalmSoul        </t>
  </si>
  <si>
    <t xml:space="preserve"> #Calmness #InnerPeace                      </t>
  </si>
  <si>
    <t xml:space="preserve"> Confusion reigns as I try to make sense of recent events.</t>
  </si>
  <si>
    <t xml:space="preserve"> ConfusedMind2   </t>
  </si>
  <si>
    <t xml:space="preserve"> #Confusion #MakingSense                    </t>
  </si>
  <si>
    <t xml:space="preserve"> Excitement building up for a surprise birthday party.   </t>
  </si>
  <si>
    <t xml:space="preserve"> BirthdayExcite  </t>
  </si>
  <si>
    <t xml:space="preserve"> #Excitement #SurpriseParty                 </t>
  </si>
  <si>
    <t xml:space="preserve"> Witnessed an act of kindness that made my day.          </t>
  </si>
  <si>
    <t xml:space="preserve"> KindnessObserver</t>
  </si>
  <si>
    <t xml:space="preserve"> #Kindness #ActsOfKindness                  </t>
  </si>
  <si>
    <t xml:space="preserve"> Pride in completing a challenging fitness challenge.    </t>
  </si>
  <si>
    <t xml:space="preserve"> FitAchiever     </t>
  </si>
  <si>
    <t xml:space="preserve"> #Pride #FitnessChallengeCompleted          </t>
  </si>
  <si>
    <t xml:space="preserve"> UK            </t>
  </si>
  <si>
    <t xml:space="preserve"> A moment of shame for not speaking up against injustice.</t>
  </si>
  <si>
    <t xml:space="preserve"> ReflectiveSelf2 </t>
  </si>
  <si>
    <t xml:space="preserve"> Reflecting on the beauty of diversity in our world.     </t>
  </si>
  <si>
    <t xml:space="preserve"> DiversityLover  </t>
  </si>
  <si>
    <t xml:space="preserve"> #Acceptance #Diversity                      </t>
  </si>
  <si>
    <t xml:space="preserve"> Excitement for a quiet evening with a good book.        </t>
  </si>
  <si>
    <t xml:space="preserve"> BookwormJoy     </t>
  </si>
  <si>
    <t xml:space="preserve"> #Excitement #BookTime                       </t>
  </si>
  <si>
    <t xml:space="preserve"> Feeling bitter about the unfairness in the workplace.   </t>
  </si>
  <si>
    <t xml:space="preserve"> WorkplaceWoes   </t>
  </si>
  <si>
    <t xml:space="preserve"> #Bitter #Unfairness                         </t>
  </si>
  <si>
    <t xml:space="preserve"> Calmness prevails as I practice mindfulness.            </t>
  </si>
  <si>
    <t xml:space="preserve"> MindfulMe       </t>
  </si>
  <si>
    <t xml:space="preserve"> #Calmness #Mindfulness                      </t>
  </si>
  <si>
    <t xml:space="preserve"> Confusion surrounds me as I navigate through life's choices. </t>
  </si>
  <si>
    <t xml:space="preserve"> Confusion </t>
  </si>
  <si>
    <t xml:space="preserve"> ConfusedMind3   </t>
  </si>
  <si>
    <t xml:space="preserve"> #Confusion #LifeChoices                     </t>
  </si>
  <si>
    <t xml:space="preserve"> USA   </t>
  </si>
  <si>
    <t xml:space="preserve"> Excitement for a weekend road trip to explore new places. </t>
  </si>
  <si>
    <t xml:space="preserve"> Excitement </t>
  </si>
  <si>
    <t xml:space="preserve"> RoadTripper2    </t>
  </si>
  <si>
    <t xml:space="preserve"> #Excitement #WeekendAdventure               </t>
  </si>
  <si>
    <t xml:space="preserve"> Kindness witnessed today restores my faith in humanity.  </t>
  </si>
  <si>
    <t xml:space="preserve"> KindnessPrevails2</t>
  </si>
  <si>
    <t xml:space="preserve"> #Kindness #HumanityRestored                 </t>
  </si>
  <si>
    <t xml:space="preserve"> Pride in accomplishing personal and professional goals.  </t>
  </si>
  <si>
    <t xml:space="preserve"> GoalAchiever    </t>
  </si>
  <si>
    <t xml:space="preserve"> #Pride #Accomplishments                     </t>
  </si>
  <si>
    <t xml:space="preserve"> Shame for not being true to my values in a difficult situation.</t>
  </si>
  <si>
    <t xml:space="preserve"> Shame </t>
  </si>
  <si>
    <t xml:space="preserve"> ReflectiveSelf3 </t>
  </si>
  <si>
    <t xml:space="preserve"> #Shame #Integrity                           </t>
  </si>
  <si>
    <t xml:space="preserve"> Revisiting old memories, feeling a sense of elation. </t>
  </si>
  <si>
    <t xml:space="preserve"> Elation       </t>
  </si>
  <si>
    <t xml:space="preserve"> NostalgiaFan    </t>
  </si>
  <si>
    <t xml:space="preserve"> #Elation #Memories                             </t>
  </si>
  <si>
    <t xml:space="preserve"> The victory of our team brought euphoria to the city. </t>
  </si>
  <si>
    <t xml:space="preserve"> Euphoria      </t>
  </si>
  <si>
    <t xml:space="preserve"> SportsFanatic   </t>
  </si>
  <si>
    <t xml:space="preserve"> #Euphoria #Victory                             </t>
  </si>
  <si>
    <t xml:space="preserve"> Embracing the beauty of nature, a moment of contentment. </t>
  </si>
  <si>
    <t xml:space="preserve"> Contentment   </t>
  </si>
  <si>
    <t xml:space="preserve"> NatureLover2    </t>
  </si>
  <si>
    <t xml:space="preserve"> #Contentment #Nature                           </t>
  </si>
  <si>
    <t xml:space="preserve"> India       </t>
  </si>
  <si>
    <t xml:space="preserve"> Meditating by the serene lake, finding inner peace.   </t>
  </si>
  <si>
    <t xml:space="preserve"> Serenity      </t>
  </si>
  <si>
    <t xml:space="preserve"> ZenMaster2      </t>
  </si>
  <si>
    <t xml:space="preserve"> #Serenity #Meditation                          </t>
  </si>
  <si>
    <t xml:space="preserve"> UK          </t>
  </si>
  <si>
    <t xml:space="preserve"> Overflowing with gratitude for life's blessings.      </t>
  </si>
  <si>
    <t xml:space="preserve"> Gratitude     </t>
  </si>
  <si>
    <t xml:space="preserve"> ThankfulHeart   </t>
  </si>
  <si>
    <t xml:space="preserve"> #Gratitude #Blessed                            </t>
  </si>
  <si>
    <t xml:space="preserve"> Hopeful for a brighter tomorrow, despite challenges.  </t>
  </si>
  <si>
    <t xml:space="preserve"> Hope          </t>
  </si>
  <si>
    <t xml:space="preserve"> OptimisticSoul  </t>
  </si>
  <si>
    <t xml:space="preserve"> #Hope #Optimism                                </t>
  </si>
  <si>
    <t xml:space="preserve"> Empowered to make a difference in my community.        </t>
  </si>
  <si>
    <t xml:space="preserve"> Empowerment   </t>
  </si>
  <si>
    <t xml:space="preserve"> CommunityLeader </t>
  </si>
  <si>
    <t xml:space="preserve"> #Empowerment #Community                        </t>
  </si>
  <si>
    <t xml:space="preserve"> Compassion in action: supporting a local charity event. </t>
  </si>
  <si>
    <t xml:space="preserve"> Compassion    </t>
  </si>
  <si>
    <t xml:space="preserve"> CharitySupporter</t>
  </si>
  <si>
    <t xml:space="preserve"> #Compassion #CharityEvent                   </t>
  </si>
  <si>
    <t xml:space="preserve"> A moment of tenderness, connecting with loved ones.    </t>
  </si>
  <si>
    <t xml:space="preserve"> Tenderness    </t>
  </si>
  <si>
    <t xml:space="preserve"> LovingHeart     </t>
  </si>
  <si>
    <t xml:space="preserve"> #Tenderness #FamilyTime                       </t>
  </si>
  <si>
    <t xml:space="preserve"> Arousal of excitement as I await a special announcement.</t>
  </si>
  <si>
    <t xml:space="preserve"> Arousal       </t>
  </si>
  <si>
    <t xml:space="preserve"> ExcitementFan   </t>
  </si>
  <si>
    <t xml:space="preserve"> #Arousal #Excitement                           </t>
  </si>
  <si>
    <t xml:space="preserve"> Enthusiastically diving into a new project.            </t>
  </si>
  <si>
    <t xml:space="preserve"> Enthusiasm    </t>
  </si>
  <si>
    <t xml:space="preserve"> ProjectEnthusiast</t>
  </si>
  <si>
    <t xml:space="preserve"> #Enthusiasm #NewProject                       </t>
  </si>
  <si>
    <t xml:space="preserve"> USA  </t>
  </si>
  <si>
    <t xml:space="preserve"> Feeling a sense of fulfillment after reaching a milestone.</t>
  </si>
  <si>
    <t xml:space="preserve"> Fulfillment  </t>
  </si>
  <si>
    <t xml:space="preserve"> MilestoneAchiever</t>
  </si>
  <si>
    <t xml:space="preserve"> #Fulfillment #Milestone                       </t>
  </si>
  <si>
    <t xml:space="preserve"> Reverence for the beauty of a historic landmark.       </t>
  </si>
  <si>
    <t xml:space="preserve"> Reverence     </t>
  </si>
  <si>
    <t xml:space="preserve"> HistoryLover    </t>
  </si>
  <si>
    <t xml:space="preserve"> #Reverence #History                           </t>
  </si>
  <si>
    <t xml:space="preserve"> UK      </t>
  </si>
  <si>
    <t xml:space="preserve"> Elation after a surprise reunion with old friends.    </t>
  </si>
  <si>
    <t xml:space="preserve"> JoyfulReunion2  </t>
  </si>
  <si>
    <t xml:space="preserve"> #Elation #OldFriends                          </t>
  </si>
  <si>
    <t xml:space="preserve"> Canada      </t>
  </si>
  <si>
    <t xml:space="preserve"> The euphoria of a live music concert under the stars.  </t>
  </si>
  <si>
    <t xml:space="preserve"> MusicEnthusiast </t>
  </si>
  <si>
    <t xml:space="preserve"> #Euphoria #LiveMusic                          </t>
  </si>
  <si>
    <t xml:space="preserve"> Contentment in the simplicity of a quiet Sunday.       </t>
  </si>
  <si>
    <t xml:space="preserve"> SimpleJoys      </t>
  </si>
  <si>
    <t xml:space="preserve"> #Contentment #SundayMood                      </t>
  </si>
  <si>
    <t xml:space="preserve"> Serenity found in the pages of a favorite book.        </t>
  </si>
  <si>
    <t xml:space="preserve"> BookLover3      </t>
  </si>
  <si>
    <t xml:space="preserve"> #Serenity #BookTime                           </t>
  </si>
  <si>
    <t xml:space="preserve"> Gratitude for the support received during tough times. </t>
  </si>
  <si>
    <t xml:space="preserve"> SupportiveFriend</t>
  </si>
  <si>
    <t xml:space="preserve"> #Gratitude #Supportive                        </t>
  </si>
  <si>
    <t xml:space="preserve"> Hopeful about the possibilities of a new journey.      </t>
  </si>
  <si>
    <t xml:space="preserve"> JourneyOptimist </t>
  </si>
  <si>
    <t xml:space="preserve"> #Hope #NewBeginnings                          </t>
  </si>
  <si>
    <t xml:space="preserve"> Empowerment through learning and personal growth.      </t>
  </si>
  <si>
    <t xml:space="preserve"> GrowthSeeker    </t>
  </si>
  <si>
    <t xml:space="preserve"> #Empowerment #PersonalGrowth                  </t>
  </si>
  <si>
    <t xml:space="preserve"> Compassion towards those in need during the holidays.  </t>
  </si>
  <si>
    <t xml:space="preserve"> HolidayHelper   </t>
  </si>
  <si>
    <t xml:space="preserve"> #Compassion #HolidaySupport                   </t>
  </si>
  <si>
    <t xml:space="preserve"> Tenderness in the warmth of a cozy winter evening.     </t>
  </si>
  <si>
    <t xml:space="preserve"> WinterWarmth    </t>
  </si>
  <si>
    <t xml:space="preserve"> #Tenderness #CozyEvening                     </t>
  </si>
  <si>
    <t xml:space="preserve"> Arousal of excitement for an upcoming adventure.       </t>
  </si>
  <si>
    <t xml:space="preserve"> AdventureAwaits </t>
  </si>
  <si>
    <t xml:space="preserve"> #Arousal #AdventureTime                       </t>
  </si>
  <si>
    <t xml:space="preserve"> Enthusiasm for a creative project in the making.       </t>
  </si>
  <si>
    <t xml:space="preserve"> CreativeSpirit  </t>
  </si>
  <si>
    <t xml:space="preserve"> #Enthusiasm #Creativity                       </t>
  </si>
  <si>
    <t xml:space="preserve"> Fulfillment in completing a challenging workout routine.</t>
  </si>
  <si>
    <t xml:space="preserve"> FitnessAchiever </t>
  </si>
  <si>
    <t xml:space="preserve"> #Fulfillment #FitnessGoals                   </t>
  </si>
  <si>
    <t xml:space="preserve"> Reverence for the artistry displayed in a museum.      </t>
  </si>
  <si>
    <t xml:space="preserve"> ArtAppreciator  </t>
  </si>
  <si>
    <t xml:space="preserve"> #Reverence #ArtAppreciation                  </t>
  </si>
  <si>
    <t xml:space="preserve"> Elation after achieving a personal goal.               </t>
  </si>
  <si>
    <t xml:space="preserve"> GoalAchiever2   </t>
  </si>
  <si>
    <t xml:space="preserve"> #Elation #PersonalAchievement                </t>
  </si>
  <si>
    <t xml:space="preserve"> Elation over discovering a hidden gem in the city.   </t>
  </si>
  <si>
    <t xml:space="preserve"> UrbanExplorer2  </t>
  </si>
  <si>
    <t xml:space="preserve"> #Elation #HiddenGem                            </t>
  </si>
  <si>
    <t xml:space="preserve"> The euphoria of a surprise birthday celebration.     </t>
  </si>
  <si>
    <t xml:space="preserve"> BirthdayJoy     </t>
  </si>
  <si>
    <t xml:space="preserve"> #Euphoria #BirthdaySurprise                   </t>
  </si>
  <si>
    <t xml:space="preserve"> Contentment in the simplicity of a home-cooked meal. </t>
  </si>
  <si>
    <t xml:space="preserve"> HomeChef        </t>
  </si>
  <si>
    <t xml:space="preserve"> #Contentment #HomeCooking                     </t>
  </si>
  <si>
    <t xml:space="preserve"> Serenity found in the melody of a peaceful piano.    </t>
  </si>
  <si>
    <t xml:space="preserve"> MusicLover4     </t>
  </si>
  <si>
    <t xml:space="preserve"> #Serenity #PeacefulMelody                    </t>
  </si>
  <si>
    <t xml:space="preserve"> Gratitude for the supportive community around me.    </t>
  </si>
  <si>
    <t xml:space="preserve"> CommunityLove   </t>
  </si>
  <si>
    <t xml:space="preserve"> #Gratitude #CommunitySupport                   </t>
  </si>
  <si>
    <t xml:space="preserve"> Hopeful about the prospects of a new business venture.</t>
  </si>
  <si>
    <t xml:space="preserve"> EntrepreneurHope</t>
  </si>
  <si>
    <t xml:space="preserve"> #Hope #BusinessVenture                        </t>
  </si>
  <si>
    <t xml:space="preserve"> Empowerment through mentoring and guiding others.    </t>
  </si>
  <si>
    <t xml:space="preserve"> MentorEmpower   </t>
  </si>
  <si>
    <t xml:space="preserve"> #Empowerment #Mentorship                      </t>
  </si>
  <si>
    <t xml:space="preserve"> Compassion shown through acts of kindness in the community.</t>
  </si>
  <si>
    <t xml:space="preserve"> Compassion</t>
  </si>
  <si>
    <t xml:space="preserve"> KindnessInAction</t>
  </si>
  <si>
    <t xml:space="preserve"> #Compassion #CommunityKindness               </t>
  </si>
  <si>
    <t xml:space="preserve"> Tenderness in a heartfelt message to a loved one.    </t>
  </si>
  <si>
    <t xml:space="preserve"> LoveExpress     </t>
  </si>
  <si>
    <t xml:space="preserve"> #Tenderness #LoveNote                         </t>
  </si>
  <si>
    <t xml:space="preserve"> Arousal of excitement before a much-awaited trip.    </t>
  </si>
  <si>
    <t xml:space="preserve"> TravelExcitement</t>
  </si>
  <si>
    <t xml:space="preserve"> #Arousal #TravelAdventure                     </t>
  </si>
  <si>
    <t xml:space="preserve"> Enthusiasm for a new artistic project in the works.  </t>
  </si>
  <si>
    <t xml:space="preserve"> ArtisticSpirit  </t>
  </si>
  <si>
    <t xml:space="preserve"> #Enthusiasm #ArtisticProject                 </t>
  </si>
  <si>
    <t xml:space="preserve"> Feeling a sense of fulfillment after helping others. </t>
  </si>
  <si>
    <t xml:space="preserve"> Fulfillment   </t>
  </si>
  <si>
    <t xml:space="preserve"> HelperHeart     </t>
  </si>
  <si>
    <t xml:space="preserve"> #Fulfillment #HelpingOthers                  </t>
  </si>
  <si>
    <t xml:space="preserve"> Reverence for the historical significance of a landmark.</t>
  </si>
  <si>
    <t xml:space="preserve"> Reverence </t>
  </si>
  <si>
    <t xml:space="preserve"> HistoryBuff     </t>
  </si>
  <si>
    <t xml:space="preserve"> #Reverence #HistoricalSite                   </t>
  </si>
  <si>
    <t xml:space="preserve"> Elation after achieving a fitness milestone.         </t>
  </si>
  <si>
    <t xml:space="preserve"> FitnessAchiever2</t>
  </si>
  <si>
    <t xml:space="preserve"> #Elation #FitnessMilestone                   </t>
  </si>
  <si>
    <t xml:space="preserve"> The euphoria of a successful product launch.         </t>
  </si>
  <si>
    <t xml:space="preserve"> ProductLaunchJoy</t>
  </si>
  <si>
    <t xml:space="preserve"> #Euphoria #ProductLaunchSuccess              </t>
  </si>
  <si>
    <t xml:space="preserve"> Contentment in the embrace of a loved one.           </t>
  </si>
  <si>
    <t xml:space="preserve"> LovingEmbrace   </t>
  </si>
  <si>
    <t xml:space="preserve"> #Contentment #Love                             </t>
  </si>
  <si>
    <t xml:space="preserve"> Serenity found in the beauty of a sunset by the sea.  </t>
  </si>
  <si>
    <t xml:space="preserve"> SunsetWatcher2  </t>
  </si>
  <si>
    <t xml:space="preserve"> #Serenity #SunsetViews                       </t>
  </si>
  <si>
    <t xml:space="preserve"> Gratitude for the small joys that each day brings.   </t>
  </si>
  <si>
    <t xml:space="preserve"> JoyfulHeart2    </t>
  </si>
  <si>
    <t xml:space="preserve"> #Gratitude #SmallJoys                        </t>
  </si>
  <si>
    <t xml:space="preserve"> Hopeful about the potential for personal growth.      </t>
  </si>
  <si>
    <t xml:space="preserve"> GrowthOptimist  </t>
  </si>
  <si>
    <t xml:space="preserve"> #Hope #PersonalDevelopment                    </t>
  </si>
  <si>
    <t xml:space="preserve"> Empowerment through learning a new skill.            </t>
  </si>
  <si>
    <t xml:space="preserve"> SkillEmpower    </t>
  </si>
  <si>
    <t xml:space="preserve"> #Empowerment #SkillBuilding                   </t>
  </si>
  <si>
    <t xml:space="preserve"> India   </t>
  </si>
  <si>
    <t xml:space="preserve"> Compassion in volunteering for a local charity.       </t>
  </si>
  <si>
    <t xml:space="preserve"> CharityVolunteer</t>
  </si>
  <si>
    <t xml:space="preserve"> #Compassion #VolunteerWork                   </t>
  </si>
  <si>
    <t xml:space="preserve"> Tenderness in a quiet moment shared with a pet.      </t>
  </si>
  <si>
    <t xml:space="preserve"> PetLove         </t>
  </si>
  <si>
    <t xml:space="preserve"> #Tenderness #PetLove                          </t>
  </si>
  <si>
    <t xml:space="preserve"> Arousal of excitement for an upcoming festival.       </t>
  </si>
  <si>
    <t xml:space="preserve"> FestivalFan     </t>
  </si>
  <si>
    <t xml:space="preserve"> #Arousal #FestivalExcitement               </t>
  </si>
  <si>
    <t xml:space="preserve"> Enthusiasm for a DIY home improvement project.       </t>
  </si>
  <si>
    <t xml:space="preserve"> DIYEnthusiast   </t>
  </si>
  <si>
    <t xml:space="preserve"> #Enthusiasm #HomeImprovement                 </t>
  </si>
  <si>
    <t xml:space="preserve"> Fulfillment in completing a challenging puzzle.      </t>
  </si>
  <si>
    <t xml:space="preserve"> PuzzleMaster    </t>
  </si>
  <si>
    <t xml:space="preserve"> #Fulfillment #PuzzleChallenge                </t>
  </si>
  <si>
    <t xml:space="preserve"> Reverence for the wonders of nature on a hiking trail.</t>
  </si>
  <si>
    <t xml:space="preserve"> #Reverence #NatureExploration                </t>
  </si>
  <si>
    <t xml:space="preserve"> Elation after a surprise reunion with a childhood friend.</t>
  </si>
  <si>
    <t xml:space="preserve"> Elation   </t>
  </si>
  <si>
    <t xml:space="preserve"> ChildhoodJoy    </t>
  </si>
  <si>
    <t xml:space="preserve"> #Elation #FriendshipReunion                  </t>
  </si>
  <si>
    <t xml:space="preserve"> Suffering from despair after another setback.      </t>
  </si>
  <si>
    <t xml:space="preserve"> Despair         </t>
  </si>
  <si>
    <t xml:space="preserve"> StrugglingSoul    </t>
  </si>
  <si>
    <t xml:space="preserve"> #Despair #Struggle                              </t>
  </si>
  <si>
    <t xml:space="preserve"> Overwhelmed by grief, missing a loved one dearly.  </t>
  </si>
  <si>
    <t xml:space="preserve"> Grief           </t>
  </si>
  <si>
    <t xml:space="preserve"> MourningHeart     </t>
  </si>
  <si>
    <t xml:space="preserve"> #Grief #Loss                                   </t>
  </si>
  <si>
    <t xml:space="preserve"> Canada          </t>
  </si>
  <si>
    <t xml:space="preserve"> Loneliness creeps in as the night grows colder.    </t>
  </si>
  <si>
    <t xml:space="preserve"> Loneliness      </t>
  </si>
  <si>
    <t xml:space="preserve"> SolitarySoul      </t>
  </si>
  <si>
    <t xml:space="preserve"> #Loneliness #Isolation                         </t>
  </si>
  <si>
    <t xml:space="preserve"> Jealousy consumes me as I witness others' success. </t>
  </si>
  <si>
    <t xml:space="preserve"> Jealousy        </t>
  </si>
  <si>
    <t xml:space="preserve"> EnviousObserver   </t>
  </si>
  <si>
    <t xml:space="preserve"> #Jealousy #Envy                               </t>
  </si>
  <si>
    <t xml:space="preserve"> India        </t>
  </si>
  <si>
    <t xml:space="preserve"> Resentment building up over past betrayals.        </t>
  </si>
  <si>
    <t xml:space="preserve"> Resentment      </t>
  </si>
  <si>
    <t xml:space="preserve"> BitterHeart       </t>
  </si>
  <si>
    <t xml:space="preserve"> #Resentment #Bitterness                       </t>
  </si>
  <si>
    <t xml:space="preserve"> Australia     </t>
  </si>
  <si>
    <t xml:space="preserve"> Frustration mounts as obstacles block my path.     </t>
  </si>
  <si>
    <t xml:space="preserve"> Frustration     </t>
  </si>
  <si>
    <t xml:space="preserve"> BlockedGoals      </t>
  </si>
  <si>
    <t xml:space="preserve"> #Frustration #Obstacles                       </t>
  </si>
  <si>
    <t xml:space="preserve"> Boredom sets in, the day feels endlessly dull.     </t>
  </si>
  <si>
    <t xml:space="preserve"> Boredom         </t>
  </si>
  <si>
    <t xml:space="preserve"> BoredMind         </t>
  </si>
  <si>
    <t xml:space="preserve"> #Boredom #LackOfInterest                     </t>
  </si>
  <si>
    <t xml:space="preserve"> Canada        </t>
  </si>
  <si>
    <t xml:space="preserve"> Anxiety grips my heart, worry clouds my thoughts.  </t>
  </si>
  <si>
    <t xml:space="preserve"> Anxiety         </t>
  </si>
  <si>
    <t xml:space="preserve"> WorriedMind       </t>
  </si>
  <si>
    <t xml:space="preserve"> #Anxiety #Worry                               </t>
  </si>
  <si>
    <t xml:space="preserve"> Intimidation by the unknown future ahead.          </t>
  </si>
  <si>
    <t xml:space="preserve"> Intimidation    </t>
  </si>
  <si>
    <t xml:space="preserve"> FearfulSoul       </t>
  </si>
  <si>
    <t xml:space="preserve"> #Intimidation #Fear                           </t>
  </si>
  <si>
    <t xml:space="preserve"> Helplessness sinks in as challenges pile up.       </t>
  </si>
  <si>
    <t xml:space="preserve"> Helplessness    </t>
  </si>
  <si>
    <t xml:space="preserve"> OverwhelmedHeart  </t>
  </si>
  <si>
    <t xml:space="preserve"> #Helplessness #Overwhelmed                    </t>
  </si>
  <si>
    <t xml:space="preserve"> Envy eats away at me as I see others' prosperity.  </t>
  </si>
  <si>
    <t xml:space="preserve"> Envy            </t>
  </si>
  <si>
    <t xml:space="preserve"> CovetousMind     </t>
  </si>
  <si>
    <t xml:space="preserve"> #Envy #Desire                                </t>
  </si>
  <si>
    <t xml:space="preserve"> Regret over missed opportunities haunts my thoughts.</t>
  </si>
  <si>
    <t xml:space="preserve"> Regret         </t>
  </si>
  <si>
    <t xml:space="preserve"> RemorsefulSoul   </t>
  </si>
  <si>
    <t xml:space="preserve"> #Regret #MissedChances                       </t>
  </si>
  <si>
    <t xml:space="preserve"> Disgust at the sight of injustice and cruelty.     </t>
  </si>
  <si>
    <t xml:space="preserve"> Disgust         </t>
  </si>
  <si>
    <t xml:space="preserve"> DisgustedHeart   </t>
  </si>
  <si>
    <t xml:space="preserve"> #Disgust #Injustice                          </t>
  </si>
  <si>
    <t xml:space="preserve"> Drowning in despair, hope slipping through my fingers.</t>
  </si>
  <si>
    <t xml:space="preserve"> Despair      </t>
  </si>
  <si>
    <t xml:space="preserve"> HopelessHeart    </t>
  </si>
  <si>
    <t xml:space="preserve"> #Despair #Hopeless                           </t>
  </si>
  <si>
    <t xml:space="preserve"> Grief weighs heavy, tears a constant companion.    </t>
  </si>
  <si>
    <t xml:space="preserve"> TearfulSoul      </t>
  </si>
  <si>
    <t xml:space="preserve"> #Grief #Tears                                </t>
  </si>
  <si>
    <t xml:space="preserve"> Loneliness in a crowded room, a silent cry for connection.</t>
  </si>
  <si>
    <t xml:space="preserve"> Loneliness </t>
  </si>
  <si>
    <t xml:space="preserve"> IsolatedMind     </t>
  </si>
  <si>
    <t xml:space="preserve"> #Loneliness #SeekingConnection              </t>
  </si>
  <si>
    <t xml:space="preserve"> Jealousy gnaws at my confidence, a toxic emotion.  </t>
  </si>
  <si>
    <t xml:space="preserve"> SelfDoubt        </t>
  </si>
  <si>
    <t xml:space="preserve"> #Jealousy #Insecurity                       </t>
  </si>
  <si>
    <t xml:space="preserve"> India         </t>
  </si>
  <si>
    <t xml:space="preserve"> Resentment festers, poisoning relationships.       </t>
  </si>
  <si>
    <t xml:space="preserve"> BrokenTrust      </t>
  </si>
  <si>
    <t xml:space="preserve"> #Resentment #BrokenTrust                     </t>
  </si>
  <si>
    <t xml:space="preserve"> Frustration boils over, a volcanic eruption of emotions.</t>
  </si>
  <si>
    <t xml:space="preserve"> Frustration </t>
  </si>
  <si>
    <t xml:space="preserve"> ExplosiveMind    </t>
  </si>
  <si>
    <t xml:space="preserve"> #Frustration #EmotionalOutburst             </t>
  </si>
  <si>
    <t xml:space="preserve"> Boredom settles like dust, life feels mundane.     </t>
  </si>
  <si>
    <t xml:space="preserve"> MundaneHeart     </t>
  </si>
  <si>
    <t xml:space="preserve"> #Boredom #Monotony                          </t>
  </si>
  <si>
    <t xml:space="preserve"> Anxiety grips my chest, a relentless grip on my thoughts.</t>
  </si>
  <si>
    <t xml:space="preserve"> Anxiety   </t>
  </si>
  <si>
    <t xml:space="preserve"> RestlessMind     </t>
  </si>
  <si>
    <t xml:space="preserve"> #Anxiety #Restlessness                      </t>
  </si>
  <si>
    <t xml:space="preserve"> Intimidation by the challenges ahead, fear takes hold.</t>
  </si>
  <si>
    <t xml:space="preserve"> Intimidation </t>
  </si>
  <si>
    <t xml:space="preserve"> FearfulJourney   </t>
  </si>
  <si>
    <t xml:space="preserve"> #Intimidation #FacingFear                   </t>
  </si>
  <si>
    <t xml:space="preserve"> Helplessness engulfs me, drowning in a sea of problems.</t>
  </si>
  <si>
    <t xml:space="preserve"> Helplessness </t>
  </si>
  <si>
    <t xml:space="preserve"> OverwhelmedSoul  </t>
  </si>
  <si>
    <t xml:space="preserve"> #Helplessness #Struggling                   </t>
  </si>
  <si>
    <t xml:space="preserve"> Envy poisons my thoughts, coveting others' success.</t>
  </si>
  <si>
    <t xml:space="preserve"> GreenEyedMonster </t>
  </si>
  <si>
    <t xml:space="preserve"> #Envy #Success                              </t>
  </si>
  <si>
    <t xml:space="preserve"> Regret for decisions that led to a painful present.</t>
  </si>
  <si>
    <t xml:space="preserve"> RegretfulMind    </t>
  </si>
  <si>
    <t xml:space="preserve"> #Regret #PastChoices                        </t>
  </si>
  <si>
    <t xml:space="preserve"> Disgust at the corruption that stains society.     </t>
  </si>
  <si>
    <t xml:space="preserve"> CorruptedHeart   </t>
  </si>
  <si>
    <t xml:space="preserve"> #Disgust #Corruption                        </t>
  </si>
  <si>
    <t xml:space="preserve"> Sinking in despair, each day darker than the last. </t>
  </si>
  <si>
    <t xml:space="preserve"> DrowningSoul     </t>
  </si>
  <si>
    <t xml:space="preserve"> #Despair #DarkDays                          </t>
  </si>
  <si>
    <t xml:space="preserve"> Grief overwhelms, a storm of emotions within.      </t>
  </si>
  <si>
    <t xml:space="preserve"> StormyHeart      </t>
  </si>
  <si>
    <t xml:space="preserve"> #Grief #EmotionalStorm                      </t>
  </si>
  <si>
    <t xml:space="preserve"> Loneliness echoes in empty spaces, yearning for connection.</t>
  </si>
  <si>
    <t xml:space="preserve"> EchoingSoul     </t>
  </si>
  <si>
    <t xml:space="preserve"> #Loneliness #YearningForConnection         </t>
  </si>
  <si>
    <t xml:space="preserve"> Jealousy poisons my thoughts, resentment brewing within.</t>
  </si>
  <si>
    <t xml:space="preserve"> Jealousy    </t>
  </si>
  <si>
    <t xml:space="preserve"> PoisonedMind    </t>
  </si>
  <si>
    <t xml:space="preserve"> #Jealousy #Resentment                       </t>
  </si>
  <si>
    <t xml:space="preserve"> USA           </t>
  </si>
  <si>
    <t xml:space="preserve"> Resentment festers, a wound that refuses to heal.  </t>
  </si>
  <si>
    <t xml:space="preserve"> UnforgivingSoul  </t>
  </si>
  <si>
    <t xml:space="preserve"> #Resentment #Unforgiving                    </t>
  </si>
  <si>
    <t xml:space="preserve"> Frustration escalates, a thunderstorm of emotions. </t>
  </si>
  <si>
    <t xml:space="preserve"> ThunderingMind   </t>
  </si>
  <si>
    <t xml:space="preserve"> #Frustration #EmotionalOutburst            </t>
  </si>
  <si>
    <t xml:space="preserve"> Boredom lingers, a stagnant pool of indifference.  </t>
  </si>
  <si>
    <t xml:space="preserve"> StagnantHeart    </t>
  </si>
  <si>
    <t xml:space="preserve"> #Boredom #Stagnation                        </t>
  </si>
  <si>
    <t xml:space="preserve"> Embarking on a journey of discovery, fueled by curiosity and a thirst for knowledge. </t>
  </si>
  <si>
    <t xml:space="preserve"> Curiosity       </t>
  </si>
  <si>
    <t xml:space="preserve"> InquisitiveMind   </t>
  </si>
  <si>
    <t xml:space="preserve"> #Curiosity #Learning                        </t>
  </si>
  <si>
    <t xml:space="preserve"> Lost in the vast sea of information, an indifferent wave in the digital ocean. </t>
  </si>
  <si>
    <t xml:space="preserve"> Indifference    </t>
  </si>
  <si>
    <t xml:space="preserve"> ApatheticObserver </t>
  </si>
  <si>
    <t xml:space="preserve"> #Indifference #DigitalOverload              </t>
  </si>
  <si>
    <t xml:space="preserve"> The complex puzzle of life leaves me in a state of perpetual confusion, seeking answers in the chaos. </t>
  </si>
  <si>
    <t xml:space="preserve"> Confusion       </t>
  </si>
  <si>
    <t xml:space="preserve"> SeekingClarity    </t>
  </si>
  <si>
    <t xml:space="preserve"> #Confusion #LifePuzzle                     </t>
  </si>
  <si>
    <t xml:space="preserve"> A numbness settles over me, a shield against the overwhelming emotions life throws my way. </t>
  </si>
  <si>
    <t xml:space="preserve"> Numbness        </t>
  </si>
  <si>
    <t xml:space="preserve"> EmotionallyDistant </t>
  </si>
  <si>
    <t xml:space="preserve"> #Numbness #EmotionalShield                 </t>
  </si>
  <si>
    <t xml:space="preserve"> Gazing at the sunset, a melancholic longing for moments that slip through the fingers of time. </t>
  </si>
  <si>
    <t xml:space="preserve"> Melancholy      </t>
  </si>
  <si>
    <t xml:space="preserve"> SunsetDreamer     </t>
  </si>
  <si>
    <t xml:space="preserve"> #Melancholy #SunsetMoments                 </t>
  </si>
  <si>
    <t xml:space="preserve"> Revisiting old photographs, caught in the embrace of nostalgia's bittersweet symphony. </t>
  </si>
  <si>
    <t xml:space="preserve"> Nostalgia       </t>
  </si>
  <si>
    <t xml:space="preserve"> MemoryLaneTraveler </t>
  </si>
  <si>
    <t xml:space="preserve"> #Nostalgia #MemoryLane                     </t>
  </si>
  <si>
    <t xml:space="preserve"> Torn between conflicting emotions, an ambivalence that paints my decisions in shades of uncertainty. </t>
  </si>
  <si>
    <t xml:space="preserve"> Ambivalence     </t>
  </si>
  <si>
    <t xml:space="preserve"> MixedFeelings     </t>
  </si>
  <si>
    <t xml:space="preserve"> #Ambivalence #UncertainChoices             </t>
  </si>
  <si>
    <t xml:space="preserve"> Embracing the ebb and flow of life, finding acceptance in the dance of existence. </t>
  </si>
  <si>
    <t xml:space="preserve"> Acceptance      </t>
  </si>
  <si>
    <t xml:space="preserve"> ZenLifestyle      </t>
  </si>
  <si>
    <t xml:space="preserve"> Facing challenges head-on, a determination that fuels the fire within to achieve the impossible. </t>
  </si>
  <si>
    <t xml:space="preserve"> Determination   </t>
  </si>
  <si>
    <t xml:space="preserve"> ResilientSpirit   </t>
  </si>
  <si>
    <t xml:space="preserve"> #Determination #AchieveTheImpossible       </t>
  </si>
  <si>
    <t xml:space="preserve"> Serenity found in the stillness of nature, a tranquil retreat from the chaos of the modern world. </t>
  </si>
  <si>
    <t xml:space="preserve"> Serenity        </t>
  </si>
  <si>
    <t xml:space="preserve"> NatureSoul        </t>
  </si>
  <si>
    <t xml:space="preserve"> #Serenity #NatureRetreat                   </t>
  </si>
  <si>
    <t xml:space="preserve"> Curiosity leading me down the rabbit hole of knowledge, a perpetual student in life's classroom. </t>
  </si>
  <si>
    <t xml:space="preserve"> EternalLearner    </t>
  </si>
  <si>
    <t xml:space="preserve"> #Curiosity #KnowledgeQuest                </t>
  </si>
  <si>
    <t xml:space="preserve"> Floating through the day with an air of indifference, detached from the mundane happenings around. </t>
  </si>
  <si>
    <t xml:space="preserve"> AloofObserver     </t>
  </si>
  <si>
    <t xml:space="preserve"> #Indifference #FloatingThroughLife        </t>
  </si>
  <si>
    <t xml:space="preserve"> Entangled in the web of thoughts, confusion reigning as I navigate the labyrinth of ideas. </t>
  </si>
  <si>
    <t xml:space="preserve"> ThoughtExplorer   </t>
  </si>
  <si>
    <t xml:space="preserve"> #Confusion #ThoughtLabyrinth              </t>
  </si>
  <si>
    <t xml:space="preserve"> Numb to the chaos, emotions locked away, a stoic facade concealing the inner turmoil. </t>
  </si>
  <si>
    <t xml:space="preserve"> StoicSoul         </t>
  </si>
  <si>
    <t xml:space="preserve"> #Numbness #StoicFacade                    </t>
  </si>
  <si>
    <t xml:space="preserve"> Melancholy whispers in the breeze, a silent conversation with the echoes of forgotten dreams. </t>
  </si>
  <si>
    <t xml:space="preserve"> DreamerInSilence  </t>
  </si>
  <si>
    <t xml:space="preserve"> #Melancholy #WhispersInTheBreeze         </t>
  </si>
  <si>
    <t xml:space="preserve"> Stumbling upon an old journal, nostalgia flooding in waves, carrying me to moments long gone. </t>
  </si>
  <si>
    <t xml:space="preserve"> JournalKeeper     </t>
  </si>
  <si>
    <t xml:space="preserve"> #Nostalgia #JournalMoments               </t>
  </si>
  <si>
    <t xml:space="preserve"> A tapestry of conflicting feelings, weaving through uncertainty, caught in the threads of ambivalence. </t>
  </si>
  <si>
    <t xml:space="preserve"> ThreadWeaver      </t>
  </si>
  <si>
    <t xml:space="preserve"> #Ambivalence #ConflictingFeelings        </t>
  </si>
  <si>
    <t xml:space="preserve"> Embracing the flaws, finding acceptance in imperfection, a journey towards self-love. </t>
  </si>
  <si>
    <t xml:space="preserve"> SelfLoveAdvocate  </t>
  </si>
  <si>
    <t xml:space="preserve"> #Acceptance #SelfLoveJourney              </t>
  </si>
  <si>
    <t xml:space="preserve"> Determination burning like a wildfire, overcoming obstacles, turning dreams into reality. </t>
  </si>
  <si>
    <t xml:space="preserve"> DreamChaser       </t>
  </si>
  <si>
    <t xml:space="preserve"> #Determination #DreamsIntoReality        </t>
  </si>
  <si>
    <t xml:space="preserve"> Tranquil moments by the ocean, serenity washing over, a peaceful retreat within the waves' embrace. </t>
  </si>
  <si>
    <t xml:space="preserve"> OceanSoul         </t>
  </si>
  <si>
    <t xml:space="preserve"> #Serenity #OceanRetreat                   </t>
  </si>
  <si>
    <t xml:space="preserve"> Exploring new horizons with the spark of curiosity, an adventurer in the vast landscape of knowledge. </t>
  </si>
  <si>
    <t xml:space="preserve"> HorizonExplorer   </t>
  </si>
  <si>
    <t xml:space="preserve"> #Curiosity #NewHorizons                  </t>
  </si>
  <si>
    <t xml:space="preserve"> Drifting through the day with a nonchalant demeanor, embracing the art of indifference. </t>
  </si>
  <si>
    <t xml:space="preserve"> NonchalantSpirit  </t>
  </si>
  <si>
    <t xml:space="preserve"> #Indifference #DriftingThroughLife       </t>
  </si>
  <si>
    <t xml:space="preserve"> Wrestling with thoughts, a perplexed mind lost in the labyrinth of life's complexities. </t>
  </si>
  <si>
    <t xml:space="preserve"> ComplexThinker    </t>
  </si>
  <si>
    <t xml:space="preserve"> #Confusion #PerplexedMind                </t>
  </si>
  <si>
    <t xml:space="preserve"> Immersed in a state of emotional numbness, a shield against the storm of daily struggles. </t>
  </si>
  <si>
    <t xml:space="preserve"> ShieldedHeart     </t>
  </si>
  <si>
    <t xml:space="preserve"> #Numbness #EmotionalShield               </t>
  </si>
  <si>
    <t xml:space="preserve"> A melancholic symphony playing in the background, the soundtrack of a wistful heart. </t>
  </si>
  <si>
    <t xml:space="preserve"> SymphonySoul      </t>
  </si>
  <si>
    <t xml:space="preserve"> #Melancholy #WistfulHeart                </t>
  </si>
  <si>
    <t xml:space="preserve"> Flipping through the pages of an old yearbook, nostalgia painting smiles and tears on my face. </t>
  </si>
  <si>
    <t xml:space="preserve"> YearbookExplorer  </t>
  </si>
  <si>
    <t xml:space="preserve"> #Nostalgia #YearbookMemories            </t>
  </si>
  <si>
    <t xml:space="preserve"> Torn between opposing emotions, an ambivalence that colors my decisions with shades of uncertainty. </t>
  </si>
  <si>
    <t xml:space="preserve"> DecisiveDilemma   </t>
  </si>
  <si>
    <t xml:space="preserve"> #Ambivalence #ShadesOfUncertainty       </t>
  </si>
  <si>
    <t xml:space="preserve"> Embracing life's imperfections, finding acceptance in the journey, scars and all. </t>
  </si>
  <si>
    <t xml:space="preserve"> ImperfectHarmony  </t>
  </si>
  <si>
    <t xml:space="preserve"> #Acceptance #ImperfectJourney            </t>
  </si>
  <si>
    <t xml:space="preserve"> A fiery determination burning within, fueled by the vision of reaching unparalleled heights. </t>
  </si>
  <si>
    <t xml:space="preserve"> VisionarySpirit   </t>
  </si>
  <si>
    <t xml:space="preserve"> #Determination #UnparalleledHeights      </t>
  </si>
  <si>
    <t xml:space="preserve"> Basking in the serenity of a quiet forest, where the whispers of nature bring peace to the soul. </t>
  </si>
  <si>
    <t xml:space="preserve"> ForestDreamer     </t>
  </si>
  <si>
    <t xml:space="preserve"> #Serenity #NatureWhispers                </t>
  </si>
  <si>
    <t xml:space="preserve"> Indifferent to the noise of the world, a silent observer in the midst of life's cacophony. </t>
  </si>
  <si>
    <t xml:space="preserve"> SilentSpectator   </t>
  </si>
  <si>
    <t xml:space="preserve"> #Indifference #SilentObserver            </t>
  </si>
  <si>
    <t xml:space="preserve"> Navigating through the labyrinth of thoughts, confusion a constant companion in the maze of ideas. </t>
  </si>
  <si>
    <t xml:space="preserve"> MazeNavigator     </t>
  </si>
  <si>
    <t xml:space="preserve"> An impenetrable numbness shields me from the emotional storms, a fortress of stoic resilience. </t>
  </si>
  <si>
    <t xml:space="preserve"> ResilientFortress </t>
  </si>
  <si>
    <t xml:space="preserve"> #Numbness #StoicResilience               </t>
  </si>
  <si>
    <t xml:space="preserve"> Melancholy painting the world in hues of nostalgia, a canvas of bittersweet memories. </t>
  </si>
  <si>
    <t xml:space="preserve"> CanvasDreamer     </t>
  </si>
  <si>
    <t xml:space="preserve"> #Melancholy #BittersweetMemories         </t>
  </si>
  <si>
    <t xml:space="preserve"> A journey into the past, flipping through the pages of an old diary, nostalgia taking the lead. </t>
  </si>
  <si>
    <t xml:space="preserve"> DiaryExplorer     </t>
  </si>
  <si>
    <t xml:space="preserve"> #Nostalgia #DiaryJourney                 </t>
  </si>
  <si>
    <t xml:space="preserve"> Ambivalence clouding decisions, caught in the crossroads of conflicting emotions. </t>
  </si>
  <si>
    <t xml:space="preserve"> CrossroadsTraveler </t>
  </si>
  <si>
    <t xml:space="preserve"> #Ambivalence #ConflictingEmotions        </t>
  </si>
  <si>
    <t xml:space="preserve"> Embracing imperfections, finding acceptance in the mosaic of life's beautiful chaos. </t>
  </si>
  <si>
    <t xml:space="preserve"> MosaicDreamer     </t>
  </si>
  <si>
    <t xml:space="preserve"> #Acceptance #BeautifulChaos              </t>
  </si>
  <si>
    <t xml:space="preserve"> Determination as the driving force, propelling me forward on the path to extraordinary achievements. </t>
  </si>
  <si>
    <t xml:space="preserve"> PathfinderSpirit  </t>
  </si>
  <si>
    <t xml:space="preserve"> #Determination #ExtraordinaryPath        </t>
  </si>
  <si>
    <t xml:space="preserve"> Seeking serenity in the melody of raindrops, a tranquil escape from the noise of everyday life. </t>
  </si>
  <si>
    <t xml:space="preserve"> RaindropHarmony   </t>
  </si>
  <si>
    <t xml:space="preserve"> #Serenity #RaindropMelody                </t>
  </si>
  <si>
    <t xml:space="preserve"> Curiosity driving the exploration of the unknown, a seeker of knowledge in uncharted territories. </t>
  </si>
  <si>
    <t xml:space="preserve"> SeekerOfUnknowns  </t>
  </si>
  <si>
    <t xml:space="preserve"> #Curiosity #SeekerOfKnowledge            </t>
  </si>
  <si>
    <t xml:space="preserve"> Drifting through the day with an air of nonchalance, indifferent to the trivialities of life. </t>
  </si>
  <si>
    <t xml:space="preserve"> NonchalantWanderer</t>
  </si>
  <si>
    <t xml:space="preserve"> Lost in the labyrinth of thoughts, confusion casting shadows on the quest for clarity. </t>
  </si>
  <si>
    <t xml:space="preserve"> ShadowedSeeker    </t>
  </si>
  <si>
    <t xml:space="preserve"> #Confusion #LabyrinthOfThoughts          </t>
  </si>
  <si>
    <t xml:space="preserve"> Wrapped in the cloak of emotional numbness, a shield against the storms of life's turbulence. </t>
  </si>
  <si>
    <t xml:space="preserve"> TurbulentShield   </t>
  </si>
  <si>
    <t xml:space="preserve"> #Numbness #EmotionalStorms               </t>
  </si>
  <si>
    <t xml:space="preserve"> Melancholy as a companion, painting the canvas of life with the brushstrokes of wistful yearning. </t>
  </si>
  <si>
    <t xml:space="preserve"> WistfulPainter    </t>
  </si>
  <si>
    <t xml:space="preserve"> #Melancholy #WistfulYearning             </t>
  </si>
  <si>
    <t xml:space="preserve"> Leafing through the pages of an old photo album, nostalgia weaving tales of laughter and tears. </t>
  </si>
  <si>
    <t xml:space="preserve"> TaleWeaver        </t>
  </si>
  <si>
    <t xml:space="preserve"> #Nostalgia #PhotoAlbumStories            </t>
  </si>
  <si>
    <t xml:space="preserve"> Ambivalence in the air, caught between the crossroads of conflicting emotions and decisions. </t>
  </si>
  <si>
    <t xml:space="preserve"> CrossroadsExplorer</t>
  </si>
  <si>
    <t xml:space="preserve"> #Ambivalence #CrossroadsConfusion        </t>
  </si>
  <si>
    <t xml:space="preserve"> Embracing the beauty in imperfections, finding acceptance in the mosaic of life's unpredictable art. </t>
  </si>
  <si>
    <t xml:space="preserve"> MosaicArtist      </t>
  </si>
  <si>
    <t xml:space="preserve"> #Acceptance #UnpredictableArt            </t>
  </si>
  <si>
    <t xml:space="preserve"> Determination ablaze, forging a path through challenges, sculpting dreams into tangible realities. </t>
  </si>
  <si>
    <t xml:space="preserve"> DreamSculptor     </t>
  </si>
  <si>
    <t xml:space="preserve"> #Determination #SculptingDreams          </t>
  </si>
  <si>
    <t xml:space="preserve"> Immerse in the serenity of a moonlit night, where the quiet whispers of nature bring peace to the soul. </t>
  </si>
  <si>
    <t xml:space="preserve"> MoonlitSoul       </t>
  </si>
  <si>
    <t xml:space="preserve"> #Serenity #MoonlitPeace                  </t>
  </si>
  <si>
    <t xml:space="preserve"> Fueled by curiosity, venturing into uncharted realms, a fearless explorer of the mysteries of the world. </t>
  </si>
  <si>
    <t xml:space="preserve"> FearlessExplorer  </t>
  </si>
  <si>
    <t xml:space="preserve"> #Curiosity #FearlessExplorer              </t>
  </si>
  <si>
    <t xml:space="preserve">Wrapped in the cloak of emotional numbness, a shield against the storms of life's turbulence. </t>
  </si>
  <si>
    <t xml:space="preserve"> Numbness </t>
  </si>
  <si>
    <t xml:space="preserve"> TurbulentShield </t>
  </si>
  <si>
    <t xml:space="preserve"> #Numbness #EmotionalStorms </t>
  </si>
  <si>
    <t xml:space="preserve"> Dancing through life with the exuberance of a carefree spirit, embracing joy and zest at every turn. </t>
  </si>
  <si>
    <t xml:space="preserve"> Zest </t>
  </si>
  <si>
    <t xml:space="preserve"> JoyfulDancer </t>
  </si>
  <si>
    <t xml:space="preserve"> Twitter </t>
  </si>
  <si>
    <t xml:space="preserve"> #Zest #CarefreeSpirit </t>
  </si>
  <si>
    <t xml:space="preserve"> Basking in the golden glow of contentment, a serene river flowing through the landscape of the heart. </t>
  </si>
  <si>
    <t xml:space="preserve"> Contentment </t>
  </si>
  <si>
    <t xml:space="preserve"> SereneBasker </t>
  </si>
  <si>
    <t xml:space="preserve"> #Contentment #GoldenGlow </t>
  </si>
  <si>
    <t xml:space="preserve"> Gazing towards the horizon with hopeful eyes, painting a canvas of dreams illuminated by the sun of optimism. </t>
  </si>
  <si>
    <t xml:space="preserve"> Hopeful </t>
  </si>
  <si>
    <t xml:space="preserve"> DreamPainter </t>
  </si>
  <si>
    <t xml:space="preserve"> #Hopeful #CanvasOfDreams </t>
  </si>
  <si>
    <t xml:space="preserve"> Standing tall, proud as an oak, the branches of achievement reaching towards the sky of accomplishment. </t>
  </si>
  <si>
    <t xml:space="preserve"> Proud </t>
  </si>
  <si>
    <t xml:space="preserve"> OakAchiever </t>
  </si>
  <si>
    <t xml:space="preserve"> #Proud #BranchesOfAchievement </t>
  </si>
  <si>
    <t xml:space="preserve"> A heart overflowing with gratitude, a garden where appreciation blooms in the soil of kindness and connection. </t>
  </si>
  <si>
    <t xml:space="preserve"> Grateful </t>
  </si>
  <si>
    <t xml:space="preserve"> HeartGardener </t>
  </si>
  <si>
    <t xml:space="preserve"> #Grateful #BlossomingConnection </t>
  </si>
  <si>
    <t xml:space="preserve"> Extending a hand, empathetic threads weaving a tapestry of understanding, embracing the joys and sorrows of others. </t>
  </si>
  <si>
    <t xml:space="preserve"> Empathetic </t>
  </si>
  <si>
    <t xml:space="preserve"> ThreadWeaver </t>
  </si>
  <si>
    <t xml:space="preserve"> #Empathetic #TapestryOfUnderstanding </t>
  </si>
  <si>
    <t xml:space="preserve"> Compassionate clouds, heavy with care, showering empathy on the parched grounds of human suffering. </t>
  </si>
  <si>
    <t xml:space="preserve"> Compassionate </t>
  </si>
  <si>
    <t xml:space="preserve"> CloudCaretaker </t>
  </si>
  <si>
    <t xml:space="preserve"> #Compassionate #ShowerOfEmpathy </t>
  </si>
  <si>
    <t xml:space="preserve"> Playfully dancing in the rain of laughter, a whimsical spirit twirling in the puddles of joy and lightheartedness. </t>
  </si>
  <si>
    <t xml:space="preserve"> Playful </t>
  </si>
  <si>
    <t xml:space="preserve"> RainDancer </t>
  </si>
  <si>
    <t xml:space="preserve"> #Playful #DanceInTheRain </t>
  </si>
  <si>
    <t xml:space="preserve"> Soaring on the wings of a free spirit, unburdened by the chains of conformity, painting the sky with independence. </t>
  </si>
  <si>
    <t xml:space="preserve"> Free-spirited </t>
  </si>
  <si>
    <t xml:space="preserve"> SkyPainter </t>
  </si>
  <si>
    <t xml:space="preserve"> #FreeSpirit #PaintingTheSky </t>
  </si>
  <si>
    <t xml:space="preserve"> Bathed in the glow of inspiration, a creative phoenix rising from the ashes of ordinary thoughts to explore new realms. </t>
  </si>
  <si>
    <t xml:space="preserve"> Inspired </t>
  </si>
  <si>
    <t xml:space="preserve"> PhoenixExplorer </t>
  </si>
  <si>
    <t xml:space="preserve"> #Inspired #CreativePhoenix </t>
  </si>
  <si>
    <t xml:space="preserve"> Navigating the sea of hope, sailing towards the sunrise of possibilities, confident in the ship of positive anticipation. </t>
  </si>
  <si>
    <t xml:space="preserve"> SunriseNavigator </t>
  </si>
  <si>
    <t xml:space="preserve"> #Hopeful #SunriseOfPossibilities </t>
  </si>
  <si>
    <t xml:space="preserve"> Striding with confidence, footprints of self-assuredness imprinted on the sands of challenges conquered and victories claimed. </t>
  </si>
  <si>
    <t xml:space="preserve"> Confident </t>
  </si>
  <si>
    <t xml:space="preserve"> SandStrider </t>
  </si>
  <si>
    <t xml:space="preserve"> #Confident #FootprintsOfAssuredness </t>
  </si>
  <si>
    <t xml:space="preserve"> Lost in the symphony of the night, a moonlit serenade that whispers tales of wanderlust and moonlit dreams. </t>
  </si>
  <si>
    <t xml:space="preserve"> Serenity </t>
  </si>
  <si>
    <t xml:space="preserve"> NightSerenader </t>
  </si>
  <si>
    <t xml:space="preserve"> #Serenity #MoonlitSerenade </t>
  </si>
  <si>
    <t xml:space="preserve"> Unveiling the layers of curiosity, a labyrinth of questions leading to the treasure troves of undiscovered knowledge. </t>
  </si>
  <si>
    <t xml:space="preserve"> Curiosity </t>
  </si>
  <si>
    <t xml:space="preserve"> KnowledgeSeeker </t>
  </si>
  <si>
    <t xml:space="preserve"> #Curiosity #LabyrinthOfQuestions </t>
  </si>
  <si>
    <t xml:space="preserve"> In the embrace of the autumn breeze, leaves of ambivalence dancing in a waltz between choices and uncertainties. </t>
  </si>
  <si>
    <t xml:space="preserve"> Ambivalence </t>
  </si>
  <si>
    <t xml:space="preserve"> BreezeWaltzer </t>
  </si>
  <si>
    <t xml:space="preserve"> #Ambivalence #AutumnWaltz </t>
  </si>
  <si>
    <t xml:space="preserve"> Gratitude as a guiding star, navigating the constellation of blessings in the vast universe of life's precious moments. </t>
  </si>
  <si>
    <t xml:space="preserve"> StarNavigator </t>
  </si>
  <si>
    <t xml:space="preserve"> #Grateful #GuidingStar </t>
  </si>
  <si>
    <t xml:space="preserve"> With a zestful heart, sprinting through fields of enthusiasm, chasing sunbeams and laughter in the meadows of joy. </t>
  </si>
  <si>
    <t xml:space="preserve"> MeadowSprinter </t>
  </si>
  <si>
    <t xml:space="preserve"> #Zest #FieldsOfEnthusiasm </t>
  </si>
  <si>
    <t xml:space="preserve"> A compassionate rain, tears of empathy falling gently, nurturing the seeds of kindness in the garden of human connections. </t>
  </si>
  <si>
    <t xml:space="preserve"> RainNurturer </t>
  </si>
  <si>
    <t xml:space="preserve"> #Compassionate #TearsOfEmpathy </t>
  </si>
  <si>
    <t xml:space="preserve"> Proudly scaling the peaks of achievement, a mountaineer conquering challenges and planting the flag of success. </t>
  </si>
  <si>
    <t xml:space="preserve"> PeakConqueror </t>
  </si>
  <si>
    <t xml:space="preserve"> #Proud #ScalingPeaks </t>
  </si>
  <si>
    <t xml:space="preserve"> Embraced by the hopeful dawn, a gardener sowing seeds of optimism, tending to the blooms of a brighter tomorrow. </t>
  </si>
  <si>
    <t xml:space="preserve"> DawnGardener </t>
  </si>
  <si>
    <t xml:space="preserve"> #Hopeful #SeedsOfOptimism </t>
  </si>
  <si>
    <t xml:space="preserve"> A playful escapade in the carnival of life, carousel laughter and cotton candy dreams swirling in the joyous atmosphere. </t>
  </si>
  <si>
    <t xml:space="preserve"> CarnivalDreamer </t>
  </si>
  <si>
    <t xml:space="preserve"> #Playful #CarnivalEscapade </t>
  </si>
  <si>
    <t xml:space="preserve"> Floating on clouds of inspiration, an artist painting the sky with strokes of creativity, creating a masterpiece of dreams. </t>
  </si>
  <si>
    <t xml:space="preserve"> SkyArtist </t>
  </si>
  <si>
    <t xml:space="preserve"> #Inspired #CloudsOfCreativity </t>
  </si>
  <si>
    <t xml:space="preserve"> Navigating the river of contentment, a serene boat cruise through the tranquil waters of inner peace and acceptance. </t>
  </si>
  <si>
    <t xml:space="preserve"> RiverNavigator </t>
  </si>
  <si>
    <t xml:space="preserve"> #Contentment #TranquilWaters </t>
  </si>
  <si>
    <t xml:space="preserve"> With empathy as a lantern, wandering through the dark alleys of sorrow, illuminating the path with compassion and care. </t>
  </si>
  <si>
    <t xml:space="preserve"> LanternWanderer </t>
  </si>
  <si>
    <t xml:space="preserve"> #Empathetic #LanternOfCompassion </t>
  </si>
  <si>
    <t xml:space="preserve"> A free spirit soaring on the wings of dreams, leaving trails of independence in the azure sky of boundless possibilities. </t>
  </si>
  <si>
    <t xml:space="preserve"> DreamSoarer </t>
  </si>
  <si>
    <t xml:space="preserve"> #FreeSpirit #WingsOfDreams </t>
  </si>
  <si>
    <t xml:space="preserve"> Bathed in the golden hues of gratefulness, a sunset of appreciation casting its warm glow on the landscapes of the heart. </t>
  </si>
  <si>
    <t xml:space="preserve"> SunsetAdmirer </t>
  </si>
  <si>
    <t xml:space="preserve"> #Grateful #GoldenHues </t>
  </si>
  <si>
    <t xml:space="preserve"> Confident strides in the dance of life, a ballroom where self-assuredness leads, twirling through challenges with grace. </t>
  </si>
  <si>
    <t xml:space="preserve"> DanceStrider </t>
  </si>
  <si>
    <t xml:space="preserve"> #Confident #DanceOfLife </t>
  </si>
  <si>
    <t xml:space="preserve"> Hopeful whispers of wind, carrying the promises of a brighter tomorrow, a symphony of optimism in the air of possibilities. </t>
  </si>
  <si>
    <t xml:space="preserve"> WindWhisperer </t>
  </si>
  <si>
    <t xml:space="preserve"> #Hopeful #BrighterTomorrows </t>
  </si>
  <si>
    <t xml:space="preserve"> Playfully juggling responsibilities, a circus performer balancing the acts of work and joy, tossing laughter into the air. </t>
  </si>
  <si>
    <t xml:space="preserve"> JugglingArtist </t>
  </si>
  <si>
    <t xml:space="preserve"> #Playful #JugglingResponsibilities </t>
  </si>
  <si>
    <t xml:space="preserve"> Whispering tales of inspiration to the stars, a storyteller crafting constellations from the threads of imagination. </t>
  </si>
  <si>
    <t xml:space="preserve"> StarStoryteller </t>
  </si>
  <si>
    <t xml:space="preserve"> #Inspired #TalesToTheStars </t>
  </si>
  <si>
    <t xml:space="preserve"> Charting a course through the waves of hopeful anticipation, a sailor steering towards the shores of dreams yet unexplored. </t>
  </si>
  <si>
    <t xml:space="preserve"> WaveNavigator </t>
  </si>
  <si>
    <t xml:space="preserve"> #Hopeful #SailorOfDreams </t>
  </si>
  <si>
    <t xml:space="preserve"> Drowning in the abyss of despair, a heart shattered into fragments, lost in the echoing silence of hopelessness. </t>
  </si>
  <si>
    <t xml:space="preserve"> Despair </t>
  </si>
  <si>
    <t xml:space="preserve"> ShatteredHeart </t>
  </si>
  <si>
    <t xml:space="preserve"> #Despair #EchoingSilence </t>
  </si>
  <si>
    <t xml:space="preserve"> Bitterness festering like a venomous vine, entwining the soul in a web of resentment, poisoning the garden of peace. </t>
  </si>
  <si>
    <t xml:space="preserve"> Bitterness </t>
  </si>
  <si>
    <t xml:space="preserve"> VenomousSoul </t>
  </si>
  <si>
    <t xml:space="preserve"> #Bitterness #ResentmentWeb </t>
  </si>
  <si>
    <t xml:space="preserve"> Wandering through the desert of loneliness, each step a heavy sigh, mirages of connection shimmering but never materializing. </t>
  </si>
  <si>
    <t xml:space="preserve"> DesertWanderer </t>
  </si>
  <si>
    <t xml:space="preserve"> #Loneliness #MiragesOfConnection </t>
  </si>
  <si>
    <t xml:space="preserve"> Yearning for a touch that's not there, echoes of a distant warmth haunting the heart in the cold embrace of solitude. </t>
  </si>
  <si>
    <t xml:space="preserve"> Yearning </t>
  </si>
  <si>
    <t xml:space="preserve"> ColdEmbrace </t>
  </si>
  <si>
    <t xml:space="preserve"> #Yearning #DistantWarmth </t>
  </si>
  <si>
    <t xml:space="preserve"> Eyes wide open in the night, fearful shadows dancing on the walls, the mind a prisoner of imagined horrors. </t>
  </si>
  <si>
    <t xml:space="preserve"> Fearful </t>
  </si>
  <si>
    <t xml:space="preserve"> NightPrisoner </t>
  </si>
  <si>
    <t xml:space="preserve"> #Fearful #ImaginedHorrors </t>
  </si>
  <si>
    <t xml:space="preserve"> Apprehensive steps on the tightrope of uncertainty, a balancing act where the fall seems inevitable, anxiety a constant companion. </t>
  </si>
  <si>
    <t xml:space="preserve"> Apprehensive </t>
  </si>
  <si>
    <t xml:space="preserve"> TightropeWalker </t>
  </si>
  <si>
    <t xml:space="preserve"> #Apprehensive #BalancingAct </t>
  </si>
  <si>
    <t xml:space="preserve"> Overwhelmed by the weight of the world, Atlas with trembling shoulders, each responsibility a boulder in the landscape of exhaustion. </t>
  </si>
  <si>
    <t xml:space="preserve"> Overwhelmed </t>
  </si>
  <si>
    <t xml:space="preserve"> AtlasBearer </t>
  </si>
  <si>
    <t xml:space="preserve"> #Overwhelmed #BouldersOfExhaustion </t>
  </si>
  <si>
    <t xml:space="preserve"> Jealousy, a green-eyed monster, lurking in the shadows, casting a dark cloud over the sunshine of others' success. </t>
  </si>
  <si>
    <t xml:space="preserve"> Jealous </t>
  </si>
  <si>
    <t xml:space="preserve"> GreenMonster </t>
  </si>
  <si>
    <t xml:space="preserve"> #Jealous #GreenEyedMonster </t>
  </si>
  <si>
    <t xml:space="preserve"> Devastated by the storm of betrayal, the wreckage of trust scattered like debris, a heart torn by the winds of broken promises. </t>
  </si>
  <si>
    <t xml:space="preserve"> Devastated </t>
  </si>
  <si>
    <t xml:space="preserve"> StormSurvivor </t>
  </si>
  <si>
    <t xml:space="preserve"> #Devastated #WindsOfBrokenPromises </t>
  </si>
  <si>
    <t xml:space="preserve"> Frustrated fingers tapping on the keyboard, a symphony of annoyance composing an unsolvable puzzle of unmet expectations. </t>
  </si>
  <si>
    <t xml:space="preserve"> Frustrated </t>
  </si>
  <si>
    <t xml:space="preserve"> PuzzleComposer </t>
  </si>
  <si>
    <t xml:space="preserve"> #Frustrated #UnsolvablePuzzle </t>
  </si>
  <si>
    <t xml:space="preserve"> Envious eyes fixated on the gilded prize, a heartache fueled by the painful desire for possessions that seem forever out of reach. </t>
  </si>
  <si>
    <t xml:space="preserve"> Envious </t>
  </si>
  <si>
    <t xml:space="preserve"> GildedHeartache </t>
  </si>
  <si>
    <t xml:space="preserve"> #Envious #GildedPrize </t>
  </si>
  <si>
    <t xml:space="preserve"> Dismissive glances, a fortress built with indifference, walls impenetrable to the pleas of understanding and recognition. </t>
  </si>
  <si>
    <t xml:space="preserve"> Dismissive </t>
  </si>
  <si>
    <t xml:space="preserve"> IndifferentFort </t>
  </si>
  <si>
    <t xml:space="preserve"> #Dismissive #ImpenetrableWalls </t>
  </si>
  <si>
    <t xml:space="preserve"> Shattered dreams lie on the floor like fragments of glass, a mosaic of disappointment crafted by the hands of frustration. </t>
  </si>
  <si>
    <t xml:space="preserve"> DreamMosaic </t>
  </si>
  <si>
    <t xml:space="preserve"> #Frustrated #MosaicOfDisappointment </t>
  </si>
  <si>
    <t xml:space="preserve"> Loneliness, a silent companion in the night, the only echo in the chamber of solitude, a heart's solitary nocturne. </t>
  </si>
  <si>
    <t xml:space="preserve"> NocturnalEcho </t>
  </si>
  <si>
    <t xml:space="preserve"> #Loneliness #SolitaryNocturne </t>
  </si>
  <si>
    <t xml:space="preserve"> Fearful whispers in the dark, the mind haunted by the specter of the unknown, shadows dancing to the rhythm of anxiety's tune. </t>
  </si>
  <si>
    <t xml:space="preserve"> DarkWhispers </t>
  </si>
  <si>
    <t xml:space="preserve"> #Fearful #SpecterOfTheUnknown </t>
  </si>
  <si>
    <t xml:space="preserve"> Bitterness, a bitter aftertaste lingering on the tongue, each word a reminder of wounds that refuse to heal with the passing of time. </t>
  </si>
  <si>
    <t xml:space="preserve"> LingeringTaste </t>
  </si>
  <si>
    <t xml:space="preserve"> #Bitterness #BitterAftertaste </t>
  </si>
  <si>
    <t xml:space="preserve"> Overwhelmed by the cacophony of expectations, a drowning soul in the tempest of pressure, struggling to stay afloat. </t>
  </si>
  <si>
    <t xml:space="preserve"> TempestSurvivor </t>
  </si>
  <si>
    <t xml:space="preserve"> #Overwhelmed #DrowningSoul </t>
  </si>
  <si>
    <t xml:space="preserve"> Jealousy, a venom that seeps through the veins, poisoning the heart and turning it into a breeding ground for discontent. </t>
  </si>
  <si>
    <t xml:space="preserve"> VenomousHeart </t>
  </si>
  <si>
    <t xml:space="preserve"> #Jealous #HeartOfDiscontent </t>
  </si>
  <si>
    <t xml:space="preserve"> Devastated by the revelation of betrayal, the trust shattered like fragile glass, leaving shards of pain in its wake. </t>
  </si>
  <si>
    <t xml:space="preserve"> FragileTrust </t>
  </si>
  <si>
    <t xml:space="preserve"> #Devastated #ShatteredTrust </t>
  </si>
  <si>
    <t xml:space="preserve"> Frustrated attempts to mend a broken connection, the threads of understanding slipping through the fingers like grains of sand. </t>
  </si>
  <si>
    <t xml:space="preserve"> BrokenThreads </t>
  </si>
  <si>
    <t xml:space="preserve"> #Frustrated #SlippingThreads </t>
  </si>
  <si>
    <t xml:space="preserve"> Envious gazes cast upon the podium of success, a bitter pill swallowed, the taste lingering as a constant reminder of unattained heights. </t>
  </si>
  <si>
    <t xml:space="preserve"> SuccessPill </t>
  </si>
  <si>
    <t xml:space="preserve"> #Envious #BitterPill </t>
  </si>
  <si>
    <t xml:space="preserve"> Dismissive gestures, a curtain drawn to shield the vulnerability, a stage where emotions take a backseat to the performance of indifference. </t>
  </si>
  <si>
    <t xml:space="preserve"> CurtainShield </t>
  </si>
  <si>
    <t xml:space="preserve"> #Dismissive #IndifferencePerformance </t>
  </si>
  <si>
    <t xml:space="preserve"> Despair like a heavy fog, enveloping every thought, blurring the path ahead, a journey in the labyrinth of utter hopelessness. </t>
  </si>
  <si>
    <t xml:space="preserve"> FoggyLabyrinth </t>
  </si>
  <si>
    <t xml:space="preserve"> #Despair #LabyrinthOfHopelessness </t>
  </si>
  <si>
    <t xml:space="preserve"> Bitterness, a bitter chill in the air, freezing moments into icicles of resentment that dangle precariously over the landscape of memory. </t>
  </si>
  <si>
    <t xml:space="preserve"> IcyResentment </t>
  </si>
  <si>
    <t xml:space="preserve"> #Bitterness #IciclesOfResentment </t>
  </si>
  <si>
    <t xml:space="preserve"> Loneliness, a solitary moon in a starless sky, casting a cold glow on the landscape of isolation, where echoes bounce in empty spaces. </t>
  </si>
  <si>
    <t xml:space="preserve"> SolitaryMoon </t>
  </si>
  <si>
    <t xml:space="preserve"> #Loneliness #StarlessSky </t>
  </si>
  <si>
    <t xml:space="preserve"> Yearning for the warmth of a vanished sun, a heartache painted in the hues of a sunset that never graced the horizon. </t>
  </si>
  <si>
    <t xml:space="preserve"> VanishedSunset </t>
  </si>
  <si>
    <t xml:space="preserve"> #Yearning #HuesOfSunset </t>
  </si>
  <si>
    <t xml:space="preserve"> Fearful eyes scanning the shadows, a prisoner of the night, terrorized by the lurking monsters born from the mind's darkest corners. </t>
  </si>
  <si>
    <t xml:space="preserve"> #Fearful #LurkingMonsters </t>
  </si>
  <si>
    <t xml:space="preserve"> Apprehensive whispers in the wind, a forecast of uncertainty, the mind's weather vane spinning wildly in the storm of doubt. </t>
  </si>
  <si>
    <t xml:space="preserve"> #Apprehensive #StormOfDoubt </t>
  </si>
  <si>
    <t xml:space="preserve"> Overwhelmed by the maze of expectations, a minotaur of pressure lurking in the labyrinth, waiting to devour the spirit of resilience. </t>
  </si>
  <si>
    <t xml:space="preserve"> MazeExplorer </t>
  </si>
  <si>
    <t xml:space="preserve"> #Overwhelmed #MinotaurOfPressure </t>
  </si>
  <si>
    <t xml:space="preserve"> Jealousy, a festering wound, the pain intensifying with each glance at the garden of others' achievements, blooming beyond the fence. </t>
  </si>
  <si>
    <t xml:space="preserve"> WoundedGarden </t>
  </si>
  <si>
    <t xml:space="preserve"> #Jealous #BloomingAchievements </t>
  </si>
  <si>
    <t xml:space="preserve"> Devastated, a heart in ruins, the echoes of shattered dreams reverberating in the chambers, a requiem for what once was whole. </t>
  </si>
  <si>
    <t xml:space="preserve"> RuinedHeart </t>
  </si>
  <si>
    <t xml:space="preserve"> #Devastated #EchoesOfShatteredDreams </t>
  </si>
  <si>
    <t xml:space="preserve"> Frustrated attempts to untangle the knot of confusion, the threads of understanding slipping further into the labyrinth of miscommunication. </t>
  </si>
  <si>
    <t xml:space="preserve"> KnotUntangler </t>
  </si>
  <si>
    <t xml:space="preserve"> #Frustrated #LabyrinthOfMiscommunication </t>
  </si>
  <si>
    <t xml:space="preserve"> Envious eyes locked on the treasure chest of opportunities, a heartache fueled by the desire for keys that seem forever elusive. </t>
  </si>
  <si>
    <t xml:space="preserve"> ElusiveKeys </t>
  </si>
  <si>
    <t xml:space="preserve"> #Envious #DesireForKeys </t>
  </si>
  <si>
    <t xml:space="preserve">Awe-struck by the breathtaking sunrise over the mountains.      </t>
  </si>
  <si>
    <t xml:space="preserve"> Awe           </t>
  </si>
  <si>
    <t xml:space="preserve"> NatureAdmirer  </t>
  </si>
  <si>
    <t xml:space="preserve"> #Awe #BreathtakingSunrise                   </t>
  </si>
  <si>
    <t xml:space="preserve"> USA               </t>
  </si>
  <si>
    <t xml:space="preserve">Navigating through the challenges with determination.          </t>
  </si>
  <si>
    <t xml:space="preserve"> Determination </t>
  </si>
  <si>
    <t xml:space="preserve"> GoalPursuer    </t>
  </si>
  <si>
    <t xml:space="preserve"> #Determination #Challenges                  </t>
  </si>
  <si>
    <t xml:space="preserve"> Canada            </t>
  </si>
  <si>
    <t xml:space="preserve">Nostalgia hits while flipping through an old photo album.     </t>
  </si>
  <si>
    <t xml:space="preserve"> Nostalgia      </t>
  </si>
  <si>
    <t xml:space="preserve"> MemoryLane     </t>
  </si>
  <si>
    <t xml:space="preserve"> #Nostalgia #OldMemories                     </t>
  </si>
  <si>
    <t xml:space="preserve"> UK                </t>
  </si>
  <si>
    <t xml:space="preserve">Thrilled to witness the grandeur of a cultural festival.       </t>
  </si>
  <si>
    <t xml:space="preserve"> Thrill        </t>
  </si>
  <si>
    <t xml:space="preserve"> CultureEnthusiast </t>
  </si>
  <si>
    <t xml:space="preserve"> #Thrill #CulturalCelebration              </t>
  </si>
  <si>
    <t xml:space="preserve"> India              </t>
  </si>
  <si>
    <t xml:space="preserve">Calmness found in the rhythm of raindrops on the windowpane.   </t>
  </si>
  <si>
    <t xml:space="preserve"> Calmness      </t>
  </si>
  <si>
    <t xml:space="preserve"> RainWatcher    </t>
  </si>
  <si>
    <t xml:space="preserve"> #Calmness #RainyDays                        </t>
  </si>
  <si>
    <t xml:space="preserve"> Australia          </t>
  </si>
  <si>
    <t>Overwhelmed by the support received during a personal challenge.</t>
  </si>
  <si>
    <t xml:space="preserve"> Overwhelmed   </t>
  </si>
  <si>
    <t xml:space="preserve"> PersonalJourney </t>
  </si>
  <si>
    <t xml:space="preserve"> #Overwhelmed #SupportiveCommunity          </t>
  </si>
  <si>
    <t xml:space="preserve">Excitement builds as the countdown to a long-awaited vacation begins. </t>
  </si>
  <si>
    <t xml:space="preserve"> #Excitement #VacationCountdown        </t>
  </si>
  <si>
    <t xml:space="preserve"> France            </t>
  </si>
  <si>
    <t xml:space="preserve">Reflecting on life's journey, grateful for the lessons learned. </t>
  </si>
  <si>
    <t xml:space="preserve"> Gratitude   </t>
  </si>
  <si>
    <t xml:space="preserve"> LifeLearner   </t>
  </si>
  <si>
    <t xml:space="preserve"> #Gratitude #LifeLessons                    </t>
  </si>
  <si>
    <t xml:space="preserve"> Brazil            </t>
  </si>
  <si>
    <t xml:space="preserve">Bittersweet emotions arise while bidding farewell to a dear friend. </t>
  </si>
  <si>
    <t xml:space="preserve"> Bittersweet </t>
  </si>
  <si>
    <t xml:space="preserve"> FarewellSender </t>
  </si>
  <si>
    <t xml:space="preserve"> #Bittersweet #Farewell                     </t>
  </si>
  <si>
    <t xml:space="preserve"> Japan             </t>
  </si>
  <si>
    <t xml:space="preserve">Curiosity sparked by exploring a mysterious ancient ruin.      </t>
  </si>
  <si>
    <t xml:space="preserve"> Curiosity     </t>
  </si>
  <si>
    <t xml:space="preserve"> HistoryExplorer </t>
  </si>
  <si>
    <t xml:space="preserve"> #Curiosity #AncientDiscovery          </t>
  </si>
  <si>
    <t xml:space="preserve"> Greece            </t>
  </si>
  <si>
    <t xml:space="preserve">Admiration for the intricate details of a handcrafted masterpiece. </t>
  </si>
  <si>
    <t xml:space="preserve"> Admiration    </t>
  </si>
  <si>
    <t xml:space="preserve"> CraftEnthusiast </t>
  </si>
  <si>
    <t xml:space="preserve"> #Admiration #HandcraftedArt               </t>
  </si>
  <si>
    <t xml:space="preserve">Overjoyed by the warmth of a cozy fireplace on a winter evening.   </t>
  </si>
  <si>
    <t xml:space="preserve"> Overjoyed     </t>
  </si>
  <si>
    <t xml:space="preserve"> WinterLover     </t>
  </si>
  <si>
    <t xml:space="preserve"> #Overjoyed #WinterWarmth                  </t>
  </si>
  <si>
    <t>Inspiration strikes while observing the colors of a vibrant sunset.</t>
  </si>
  <si>
    <t xml:space="preserve"> Inspiration   </t>
  </si>
  <si>
    <t xml:space="preserve"> SunsetWatcher   </t>
  </si>
  <si>
    <t xml:space="preserve"> #Inspiration #ColorfulSunset             </t>
  </si>
  <si>
    <t xml:space="preserve">Motivated to achieve fitness goals after an invigorating workout.  </t>
  </si>
  <si>
    <t xml:space="preserve"> Motivation    </t>
  </si>
  <si>
    <t xml:space="preserve"> FitnessJunkie   </t>
  </si>
  <si>
    <t xml:space="preserve"> #Motivation #FitnessGoals                 </t>
  </si>
  <si>
    <t xml:space="preserve">Gratitude for the simple joys found in a cup of morning coffee.    </t>
  </si>
  <si>
    <t xml:space="preserve"> CoffeeLover     </t>
  </si>
  <si>
    <t xml:space="preserve"> #Gratitude #MorningCoffee                 </t>
  </si>
  <si>
    <t xml:space="preserve"> India             </t>
  </si>
  <si>
    <t xml:space="preserve">Feeling empowered after conquering a challenging hiking trail.     </t>
  </si>
  <si>
    <t xml:space="preserve"> HikingExplorer  </t>
  </si>
  <si>
    <t xml:space="preserve"> #Empowerment #HikingAdventure             </t>
  </si>
  <si>
    <t xml:space="preserve">Amused by the antics of playful kittens during playtime.           </t>
  </si>
  <si>
    <t xml:space="preserve"> Amusement     </t>
  </si>
  <si>
    <t xml:space="preserve"> KittyObserver   </t>
  </si>
  <si>
    <t xml:space="preserve"> #Amusement #PlayfulKittens               </t>
  </si>
  <si>
    <t xml:space="preserve">Contemplating life's mysteries under the starry night sky.         </t>
  </si>
  <si>
    <t xml:space="preserve"> Contemplation </t>
  </si>
  <si>
    <t xml:space="preserve"> #Contemplation #StarryNight               </t>
  </si>
  <si>
    <t xml:space="preserve">Joyful reunion with long-lost friends after years of separation.   </t>
  </si>
  <si>
    <t xml:space="preserve"> JoyfulReunion </t>
  </si>
  <si>
    <t xml:space="preserve"> FriendshipRenewal </t>
  </si>
  <si>
    <t xml:space="preserve"> #JoyfulReunion #Friendship               </t>
  </si>
  <si>
    <t xml:space="preserve">Excitement builds while preparing for a surprise celebration.     </t>
  </si>
  <si>
    <t xml:space="preserve"> Excitement    </t>
  </si>
  <si>
    <t xml:space="preserve"> CelebrationPlanner </t>
  </si>
  <si>
    <t xml:space="preserve"> #Excitement #SurpriseCelebration         </t>
  </si>
  <si>
    <t xml:space="preserve">Satisfaction derived from successfully completing a DIY project.  </t>
  </si>
  <si>
    <t xml:space="preserve"> Satisfaction  </t>
  </si>
  <si>
    <t xml:space="preserve"> #Satisfaction #DIYProject                 </t>
  </si>
  <si>
    <t xml:space="preserve">Feeling blessed for the supportive community in times of need.    </t>
  </si>
  <si>
    <t xml:space="preserve"> Blessed       </t>
  </si>
  <si>
    <t xml:space="preserve"> CommunityHelper </t>
  </si>
  <si>
    <t xml:space="preserve"> #Blessed #SupportiveCommunity            </t>
  </si>
  <si>
    <t xml:space="preserve">Captivated by the serenity of a tranquil garden in full bloom.     </t>
  </si>
  <si>
    <t xml:space="preserve"> GardenEnthusiast </t>
  </si>
  <si>
    <t xml:space="preserve"> #Serenity #TranquilGarden                </t>
  </si>
  <si>
    <t xml:space="preserve">Anticipation for an upcoming adventure in an exotic destination.   </t>
  </si>
  <si>
    <t xml:space="preserve"> Anticipation  </t>
  </si>
  <si>
    <t xml:space="preserve"> Wanderlust      </t>
  </si>
  <si>
    <t xml:space="preserve"> #Anticipation #AdventureAwaits           </t>
  </si>
  <si>
    <t xml:space="preserve">Reflecting on personal growth achieved through life experiences.  </t>
  </si>
  <si>
    <t xml:space="preserve"> Reflection    </t>
  </si>
  <si>
    <t xml:space="preserve"> #Reflection #PersonalGrowth              </t>
  </si>
  <si>
    <t xml:space="preserve">Nostalgic memories flood in while revisiting childhood favorites. </t>
  </si>
  <si>
    <t xml:space="preserve"> Nostalgia     </t>
  </si>
  <si>
    <t xml:space="preserve"> ChildhoodMemories </t>
  </si>
  <si>
    <t xml:space="preserve"> #Nostalgia #ChildhoodFavorites           </t>
  </si>
  <si>
    <t xml:space="preserve">Appreciation for the vibrant culture experienced during travel.   </t>
  </si>
  <si>
    <t xml:space="preserve"> Appreciation  </t>
  </si>
  <si>
    <t xml:space="preserve"> CultureExplorer </t>
  </si>
  <si>
    <t xml:space="preserve"> #Appreciation #CulturalExperience        </t>
  </si>
  <si>
    <t xml:space="preserve">Confidence soars after overcoming public speaking anxiety.       </t>
  </si>
  <si>
    <t xml:space="preserve"> Confidence    </t>
  </si>
  <si>
    <t xml:space="preserve"> PublicSpeaker   </t>
  </si>
  <si>
    <t xml:space="preserve"> #Confidence #OvercomingAnxiety          </t>
  </si>
  <si>
    <t xml:space="preserve">Contentment in the midst of a family gathering filled with laughter. </t>
  </si>
  <si>
    <t xml:space="preserve"> FamilyCelebration </t>
  </si>
  <si>
    <t xml:space="preserve"> #Contentment #FamilyLaughter             </t>
  </si>
  <si>
    <t xml:space="preserve">Enthusiasm for learning new skills and expanding knowledge.      </t>
  </si>
  <si>
    <t xml:space="preserve"> LifelongLearner </t>
  </si>
  <si>
    <t xml:space="preserve"> #Enthusiasm #SkillBuilding               </t>
  </si>
  <si>
    <t xml:space="preserve">Surprise and delight at discovering a hidden gem in the city.    </t>
  </si>
  <si>
    <t xml:space="preserve"> Surprise      </t>
  </si>
  <si>
    <t xml:space="preserve"> CityExplorer    </t>
  </si>
  <si>
    <t xml:space="preserve"> #Surprise #HiddenGem                      </t>
  </si>
  <si>
    <t>A sense of accomplishment after completing a challenging workout.</t>
  </si>
  <si>
    <t xml:space="preserve"> Accomplishment </t>
  </si>
  <si>
    <t xml:space="preserve"> #Accomplishment #FitnessSuccess         </t>
  </si>
  <si>
    <t xml:space="preserve">Wonderment at the beauty of a double rainbow after the rain.     </t>
  </si>
  <si>
    <t xml:space="preserve"> Wonderment    </t>
  </si>
  <si>
    <t xml:space="preserve"> RainbowChaser   </t>
  </si>
  <si>
    <t xml:space="preserve"> #Wonderment #DoubleRainbow               </t>
  </si>
  <si>
    <t xml:space="preserve">Optimism for a bright future amidst challenging times.           </t>
  </si>
  <si>
    <t xml:space="preserve"> Optimism      </t>
  </si>
  <si>
    <t xml:space="preserve"> FutureOptimist  </t>
  </si>
  <si>
    <t xml:space="preserve"> #Optimism #BrightFuture                  </t>
  </si>
  <si>
    <t xml:space="preserve">Pride in achieving a personal milestone in career progression.   </t>
  </si>
  <si>
    <t xml:space="preserve"> Pride         </t>
  </si>
  <si>
    <t xml:space="preserve"> CareerAchiever  </t>
  </si>
  <si>
    <t xml:space="preserve"> #Pride #CareerMilestone                  </t>
  </si>
  <si>
    <t xml:space="preserve">Happiness blooms like flowers in a garden on a sunny day.        </t>
  </si>
  <si>
    <t xml:space="preserve"> Happiness     </t>
  </si>
  <si>
    <t xml:space="preserve"> SunnyDayEnthusiast </t>
  </si>
  <si>
    <t xml:space="preserve"> #Happiness #SunnyDay                      </t>
  </si>
  <si>
    <t xml:space="preserve">Elation over discovering a rare book in a quaint bookstore.      </t>
  </si>
  <si>
    <t xml:space="preserve"> Bookworm        </t>
  </si>
  <si>
    <t xml:space="preserve"> #Elation #RareBookDiscovery              </t>
  </si>
  <si>
    <t>Curiosity piqued by the mysteries of an ancient archaeological site.</t>
  </si>
  <si>
    <t xml:space="preserve"> Curiosity   </t>
  </si>
  <si>
    <t xml:space="preserve"> ArchaeologyEnthusiast </t>
  </si>
  <si>
    <t xml:space="preserve"> #Curiosity #AncientMysteries            </t>
  </si>
  <si>
    <t xml:space="preserve">Mesmerized by the cosmic dance of fireflies on a moonlit night.    </t>
  </si>
  <si>
    <t xml:space="preserve"> Enchantment   </t>
  </si>
  <si>
    <t xml:space="preserve"> NightSkyObserver </t>
  </si>
  <si>
    <t xml:space="preserve"> #Enchantment #CosmicFireflies             </t>
  </si>
  <si>
    <t xml:space="preserve"> Brazil           </t>
  </si>
  <si>
    <t xml:space="preserve">Intrigued by the symphony of colors in an abstract art exhibition. </t>
  </si>
  <si>
    <t xml:space="preserve"> Intrigue      </t>
  </si>
  <si>
    <t xml:space="preserve"> ArtConnoisseur  </t>
  </si>
  <si>
    <t xml:space="preserve"> #Intrigue #AbstractArt                   </t>
  </si>
  <si>
    <t xml:space="preserve"> France           </t>
  </si>
  <si>
    <t xml:space="preserve">Giggles and joy echo in the air during a children's playdate.      </t>
  </si>
  <si>
    <t xml:space="preserve"> PlayfulJoy    </t>
  </si>
  <si>
    <t xml:space="preserve"> PlayfulParent   </t>
  </si>
  <si>
    <t xml:space="preserve"> #PlayfulJoy #ChildrensPlaydate           </t>
  </si>
  <si>
    <t xml:space="preserve"> Japan            </t>
  </si>
  <si>
    <t xml:space="preserve">Enveloped in serenity while practicing mindfulness by the lake.    </t>
  </si>
  <si>
    <t xml:space="preserve"> Mindfulness   </t>
  </si>
  <si>
    <t xml:space="preserve"> ZenSeeker       </t>
  </si>
  <si>
    <t xml:space="preserve"> #Mindfulness #LakeTranquility            </t>
  </si>
  <si>
    <t xml:space="preserve"> Canada           </t>
  </si>
  <si>
    <t xml:space="preserve">Chasing dreams like a kite soaring high in the vast open sky.      </t>
  </si>
  <si>
    <t xml:space="preserve"> DreamChaser   </t>
  </si>
  <si>
    <t xml:space="preserve"> SkyDreamer      </t>
  </si>
  <si>
    <t xml:space="preserve"> #DreamChaser #SkyHighDreams              </t>
  </si>
  <si>
    <t xml:space="preserve"> Australia         </t>
  </si>
  <si>
    <t xml:space="preserve">Spellbound by the elegance of a ballroom dance under crystal chandeliers. </t>
  </si>
  <si>
    <t xml:space="preserve"> Elegance </t>
  </si>
  <si>
    <t xml:space="preserve"> DanceEnthusiast </t>
  </si>
  <si>
    <t xml:space="preserve"> #Elegance #BallroomDance                </t>
  </si>
  <si>
    <t xml:space="preserve"> UK               </t>
  </si>
  <si>
    <t xml:space="preserve">Whimsical delight in a world of fairy tales and magical creatures.  </t>
  </si>
  <si>
    <t xml:space="preserve"> Whimsy        </t>
  </si>
  <si>
    <t xml:space="preserve"> FairyTaleExplorer </t>
  </si>
  <si>
    <t xml:space="preserve"> #Whimsy #MagicalWorld                    </t>
  </si>
  <si>
    <t xml:space="preserve"> USA             </t>
  </si>
  <si>
    <t xml:space="preserve">Pensive contemplation amid the ancient ruins of a forgotten civilization. </t>
  </si>
  <si>
    <t xml:space="preserve"> Pensive </t>
  </si>
  <si>
    <t xml:space="preserve"> RuinsExplorer   </t>
  </si>
  <si>
    <t xml:space="preserve"> #Pensive #AncientCivilization           </t>
  </si>
  <si>
    <t xml:space="preserve"> Greece           </t>
  </si>
  <si>
    <t xml:space="preserve">Embracing the thrill of speed on a rollercoaster's exhilarating twists. </t>
  </si>
  <si>
    <t xml:space="preserve"> Thrill      </t>
  </si>
  <si>
    <t xml:space="preserve"> RollercoasterFan </t>
  </si>
  <si>
    <t xml:space="preserve"> #Thrill #RollercoasterAdventure        </t>
  </si>
  <si>
    <t xml:space="preserve"> Germany         </t>
  </si>
  <si>
    <t xml:space="preserve">Harmony resonates as musicians play a melody of unity and togetherness. </t>
  </si>
  <si>
    <t xml:space="preserve"> Harmony    </t>
  </si>
  <si>
    <t xml:space="preserve"> MusicHarmonist  </t>
  </si>
  <si>
    <t xml:space="preserve"> #Harmony #MusicalUnity                   </t>
  </si>
  <si>
    <t xml:space="preserve"> Sweden          </t>
  </si>
  <si>
    <t xml:space="preserve">A burst of creativity in the quiet solitude of an artist's studio.  </t>
  </si>
  <si>
    <t xml:space="preserve"> Creativity   </t>
  </si>
  <si>
    <t xml:space="preserve"> StudioArtist    </t>
  </si>
  <si>
    <t xml:space="preserve"> #Creativity #ArtistsHaven               </t>
  </si>
  <si>
    <t xml:space="preserve"> Italy           </t>
  </si>
  <si>
    <t xml:space="preserve">Radiant joy akin to blooming flowers on a sun-kissed spring morning. </t>
  </si>
  <si>
    <t xml:space="preserve"> Radiance    </t>
  </si>
  <si>
    <t xml:space="preserve"> SpringEnthusiast </t>
  </si>
  <si>
    <t xml:space="preserve"> #Radiance #SpringBlooms                 </t>
  </si>
  <si>
    <t xml:space="preserve"> Netherlands     </t>
  </si>
  <si>
    <t xml:space="preserve">A sense of wonder at the vastness of the cosmos on a stargazing night. </t>
  </si>
  <si>
    <t xml:space="preserve"> Wonder     </t>
  </si>
  <si>
    <t xml:space="preserve"> CosmosExplorer  </t>
  </si>
  <si>
    <t xml:space="preserve"> #Wonder #StargazingAdventure            </t>
  </si>
  <si>
    <t xml:space="preserve"> South Africa    </t>
  </si>
  <si>
    <t xml:space="preserve">Rejuvenated by the salty breeze and the sound of waves at the seaside. </t>
  </si>
  <si>
    <t xml:space="preserve"> Rejuvenation </t>
  </si>
  <si>
    <t xml:space="preserve"> SeaBreezeLover </t>
  </si>
  <si>
    <t xml:space="preserve"> #Rejuvenation #SeasideEscape            </t>
  </si>
  <si>
    <t xml:space="preserve"> Spain           </t>
  </si>
  <si>
    <t xml:space="preserve">Whispers of inspiration from the rustling leaves in a serene forest. </t>
  </si>
  <si>
    <t xml:space="preserve"> Inspiration </t>
  </si>
  <si>
    <t xml:space="preserve"> ForestDreamer   </t>
  </si>
  <si>
    <t xml:space="preserve"> #Inspiration #ForestWhispers            </t>
  </si>
  <si>
    <t xml:space="preserve"> Portugal        </t>
  </si>
  <si>
    <t xml:space="preserve">Savoring the warmth of a cup of cocoa on a chilly winter evening.   </t>
  </si>
  <si>
    <t xml:space="preserve"> Coziness     </t>
  </si>
  <si>
    <t xml:space="preserve"> #Coziness #WarmWinterEvening           </t>
  </si>
  <si>
    <t xml:space="preserve"> Switzerland     </t>
  </si>
  <si>
    <t xml:space="preserve">Heartfelt gratitude for the laughter shared during a family reunion. </t>
  </si>
  <si>
    <t xml:space="preserve"> Gratitude  </t>
  </si>
  <si>
    <t xml:space="preserve"> FamilyGatherer </t>
  </si>
  <si>
    <t xml:space="preserve"> #Gratitude #FamilyLaughter              </t>
  </si>
  <si>
    <t xml:space="preserve"> Austria         </t>
  </si>
  <si>
    <t xml:space="preserve">Embarking on a culinary adventure, savoring exotic flavors around the world. </t>
  </si>
  <si>
    <t xml:space="preserve"> Adventure </t>
  </si>
  <si>
    <t xml:space="preserve"> CulinaryExplorer </t>
  </si>
  <si>
    <t xml:space="preserve"> #Adventure #CulinaryJourney             </t>
  </si>
  <si>
    <t xml:space="preserve"> Belgium         </t>
  </si>
  <si>
    <t xml:space="preserve">Euphoria floods in as the final puzzle piece clicks into place.       </t>
  </si>
  <si>
    <t xml:space="preserve"> Euphoria   </t>
  </si>
  <si>
    <t xml:space="preserve"> PuzzleSolver    </t>
  </si>
  <si>
    <t xml:space="preserve"> #Euphoria #PuzzleCompletion            </t>
  </si>
  <si>
    <t xml:space="preserve"> Denmark         </t>
  </si>
  <si>
    <t xml:space="preserve">Awe-inspired by the grandeur of an ancient cathedral's intricate architecture. </t>
  </si>
  <si>
    <t xml:space="preserve"> Awe    </t>
  </si>
  <si>
    <t xml:space="preserve"> CathedralVisitor </t>
  </si>
  <si>
    <t xml:space="preserve"> #Awe #ArchitecturalGrandeur            </t>
  </si>
  <si>
    <t xml:space="preserve"> Czech Republic  </t>
  </si>
  <si>
    <t xml:space="preserve">Captivated by the ethereal beauty of a field filled with fireflies. </t>
  </si>
  <si>
    <t xml:space="preserve"> #Enchantment #FireflyField              </t>
  </si>
  <si>
    <t xml:space="preserve">Immersed in the enchanting melodies of a street musician's violin. </t>
  </si>
  <si>
    <t xml:space="preserve"> Melodic       </t>
  </si>
  <si>
    <t xml:space="preserve"> MusicLover      </t>
  </si>
  <si>
    <t xml:space="preserve"> #Melodic #StreetMusic                   </t>
  </si>
  <si>
    <t xml:space="preserve">Joyful laughter resonates through a lively summer carnival.         </t>
  </si>
  <si>
    <t xml:space="preserve"> FestiveJoy    </t>
  </si>
  <si>
    <t xml:space="preserve"> CarnivalGoer    </t>
  </si>
  <si>
    <t xml:space="preserve"> #FestiveJoy #SummerCarnival             </t>
  </si>
  <si>
    <t xml:space="preserve">Exploring the universe within during a mindful meditation session. </t>
  </si>
  <si>
    <t xml:space="preserve"> InnerJourney  </t>
  </si>
  <si>
    <t xml:space="preserve"> MindfulExplorer </t>
  </si>
  <si>
    <t xml:space="preserve"> #InnerJourney #MeditationBliss          </t>
  </si>
  <si>
    <t xml:space="preserve">Soaring like a free spirit on the winds of a coastal cliff.        </t>
  </si>
  <si>
    <t xml:space="preserve"> Freedom       </t>
  </si>
  <si>
    <t xml:space="preserve"> CoastalExplorer </t>
  </si>
  <si>
    <t xml:space="preserve"> #Freedom #CoastalAdventure              </t>
  </si>
  <si>
    <t xml:space="preserve">Dazzled by the elegance of a masquerade ball's dazzling costumes. </t>
  </si>
  <si>
    <t xml:space="preserve"> Dazzle        </t>
  </si>
  <si>
    <t xml:space="preserve"> MasqueradeAttendee </t>
  </si>
  <si>
    <t xml:space="preserve"> #Dazzle #MasqueradeElegance            </t>
  </si>
  <si>
    <t xml:space="preserve">Whimsical delight in a world of whimsical fairy tales.             </t>
  </si>
  <si>
    <t xml:space="preserve"> FairyTaleAdventurer </t>
  </si>
  <si>
    <t xml:space="preserve"> #Whimsy #FairyTaleMagic                 </t>
  </si>
  <si>
    <t xml:space="preserve">Reflective contemplation amid the ruins of a forgotten era.        </t>
  </si>
  <si>
    <t xml:space="preserve"> #Reflection #ForgottenEra               </t>
  </si>
  <si>
    <t xml:space="preserve">Riding the adrenaline rush on a rollercoaster's wild twists.      </t>
  </si>
  <si>
    <t xml:space="preserve"> Adrenaline     </t>
  </si>
  <si>
    <t xml:space="preserve"> ThrillSeeker    </t>
  </si>
  <si>
    <t xml:space="preserve"> #Adrenaline #RollercoasterThrills      </t>
  </si>
  <si>
    <t xml:space="preserve">Harmony resonates as musicians play a symphony of unity.           </t>
  </si>
  <si>
    <t xml:space="preserve"> Harmony       </t>
  </si>
  <si>
    <t xml:space="preserve">A burst of artistic creativity in the quietude of an artist's studio. </t>
  </si>
  <si>
    <t xml:space="preserve"> ArtisticBurst </t>
  </si>
  <si>
    <t xml:space="preserve"> #ArtisticBurst #StudioCreativity       </t>
  </si>
  <si>
    <t xml:space="preserve">Radiant joy akin to blossoming flowers on a sunlit spring morning. </t>
  </si>
  <si>
    <t xml:space="preserve"> Radiance      </t>
  </si>
  <si>
    <t xml:space="preserve">Awe-inspired by the vastness of the cosmos on a stargazing night.   </t>
  </si>
  <si>
    <t xml:space="preserve"> Wonder       </t>
  </si>
  <si>
    <t xml:space="preserve"> Inspiration  </t>
  </si>
  <si>
    <t xml:space="preserve">Embarking on a culinary odyssey, savoring flavors around the world. </t>
  </si>
  <si>
    <t xml:space="preserve"> CulinaryOdyssey </t>
  </si>
  <si>
    <t xml:space="preserve"> #CulinaryOdyssey #FlavorsAroundTheWorld </t>
  </si>
  <si>
    <t xml:space="preserve">Euphoria floods in as the final puzzle piece fits perfectly.       </t>
  </si>
  <si>
    <t xml:space="preserve"> Euphoria     </t>
  </si>
  <si>
    <t xml:space="preserve"> #Euphoria #PerfectPuzzle               </t>
  </si>
  <si>
    <t xml:space="preserve">Awe-struck by the grandeur of an ancient cathedral's intricate architecture. </t>
  </si>
  <si>
    <t xml:space="preserve">Curiosity awakened by the mysteries of an ancient archaeological site. </t>
  </si>
  <si>
    <t xml:space="preserve"> Curiosity  </t>
  </si>
  <si>
    <t xml:space="preserve"> #Curiosity #AncientMysteries          </t>
  </si>
  <si>
    <t xml:space="preserve">Giddy with excitement as the first snowflakes dance from the sky. </t>
  </si>
  <si>
    <t xml:space="preserve"> SnowfallEnthusiast </t>
  </si>
  <si>
    <t xml:space="preserve"> #Excitement #SnowfallMagic             </t>
  </si>
  <si>
    <t xml:space="preserve"> Canada         </t>
  </si>
  <si>
    <t xml:space="preserve">Contentment envelops as the aroma of freshly baked bread fills the air. </t>
  </si>
  <si>
    <t xml:space="preserve"> BreadLover     </t>
  </si>
  <si>
    <t xml:space="preserve"> #Contentment #FreshBreadAroma          </t>
  </si>
  <si>
    <t xml:space="preserve"> France          </t>
  </si>
  <si>
    <t xml:space="preserve">Inspired by the resilience of a lone tree standing tall in a storm. </t>
  </si>
  <si>
    <t xml:space="preserve"> Resilience   </t>
  </si>
  <si>
    <t xml:space="preserve"> NatureResilient </t>
  </si>
  <si>
    <t xml:space="preserve"> #Resilience #StandingTall              </t>
  </si>
  <si>
    <t xml:space="preserve">Lost in the pages of a captivating novel, transported to another world. </t>
  </si>
  <si>
    <t xml:space="preserve"> Immersion </t>
  </si>
  <si>
    <t xml:space="preserve"> Bookworm       </t>
  </si>
  <si>
    <t xml:space="preserve"> #Immersion #CaptivatingNovel           </t>
  </si>
  <si>
    <t xml:space="preserve"> UK              </t>
  </si>
  <si>
    <t xml:space="preserve">Drenched in nostalgia while flipping through an old family photo album. </t>
  </si>
  <si>
    <t xml:space="preserve"> Nostalgia </t>
  </si>
  <si>
    <t xml:space="preserve"> FamilyHistorian </t>
  </si>
  <si>
    <t xml:space="preserve"> #Nostalgia #FamilyPhotoAlbum           </t>
  </si>
  <si>
    <t xml:space="preserve"> India          </t>
  </si>
  <si>
    <t xml:space="preserve">Spark of inspiration ignites like a shooting star in the night sky. </t>
  </si>
  <si>
    <t xml:space="preserve"> Spark        </t>
  </si>
  <si>
    <t xml:space="preserve"> NightSkyWatcher </t>
  </si>
  <si>
    <t xml:space="preserve"> #Spark #InspirationIgnited             </t>
  </si>
  <si>
    <t xml:space="preserve"> Australia      </t>
  </si>
  <si>
    <t xml:space="preserve">Imbued with gratitude for the simple pleasure of a warm cup of tea. </t>
  </si>
  <si>
    <t xml:space="preserve"> Gratitude    </t>
  </si>
  <si>
    <t xml:space="preserve"> TeaEnthusiast  </t>
  </si>
  <si>
    <t xml:space="preserve"> #Gratitude #WarmTea                    </t>
  </si>
  <si>
    <t xml:space="preserve"> Japan           </t>
  </si>
  <si>
    <t xml:space="preserve">Marveling at the kaleidoscope of colors in a vibrant street market. </t>
  </si>
  <si>
    <t xml:space="preserve"> Marvel       </t>
  </si>
  <si>
    <t xml:space="preserve"> MarketExplorer </t>
  </si>
  <si>
    <t xml:space="preserve"> #Marvel #ColorfulStreetMarket          </t>
  </si>
  <si>
    <t xml:space="preserve"> Brazil          </t>
  </si>
  <si>
    <t xml:space="preserve">Awash with serenity as the sun sets over a tranquil lakeside retreat. </t>
  </si>
  <si>
    <t xml:space="preserve"> Serenity   </t>
  </si>
  <si>
    <t xml:space="preserve"> LakesideRetreater </t>
  </si>
  <si>
    <t xml:space="preserve"> #Serenity #TranquilSunset              </t>
  </si>
  <si>
    <t xml:space="preserve"> Germany       </t>
  </si>
  <si>
    <t xml:space="preserve">Drowning in sorrow as memories of lost love resurface.            </t>
  </si>
  <si>
    <t xml:space="preserve"> Heartbreak    </t>
  </si>
  <si>
    <t xml:space="preserve"> LostInLove      </t>
  </si>
  <si>
    <t xml:space="preserve"> #Heartbreak #LostLove                    </t>
  </si>
  <si>
    <t xml:space="preserve">Numbness sets in as the weight of loneliness grows heavier.       </t>
  </si>
  <si>
    <t xml:space="preserve"> Loneliness    </t>
  </si>
  <si>
    <t xml:space="preserve"> SolitudeSeeker </t>
  </si>
  <si>
    <t xml:space="preserve"> #Loneliness #HeavyHeart                  </t>
  </si>
  <si>
    <t xml:space="preserve">Tears fall like raindrops, mourning the end of a cherished friendship. </t>
  </si>
  <si>
    <t xml:space="preserve"> Grief      </t>
  </si>
  <si>
    <t xml:space="preserve"> FriendshipsEnd  </t>
  </si>
  <si>
    <t xml:space="preserve"> #Grief #LostFriendship                  </t>
  </si>
  <si>
    <t xml:space="preserve">Despair clouds the mind, feeling adrift in an endless sea of darkness. </t>
  </si>
  <si>
    <t xml:space="preserve"> Despair   </t>
  </si>
  <si>
    <t xml:space="preserve"> LostInDarkness  </t>
  </si>
  <si>
    <t xml:space="preserve"> #Despair #EndlessDarkness               </t>
  </si>
  <si>
    <t xml:space="preserve"> Australia        </t>
  </si>
  <si>
    <t xml:space="preserve">Shattered by betrayal, trust crumbles like fragile glass.          </t>
  </si>
  <si>
    <t xml:space="preserve"> Betrayal      </t>
  </si>
  <si>
    <t xml:space="preserve"> BrokenTrust     </t>
  </si>
  <si>
    <t xml:space="preserve"> #Betrayal #ShatteredTrust               </t>
  </si>
  <si>
    <t xml:space="preserve">Aching heart, the symphony of pain plays in the silence of solitude. </t>
  </si>
  <si>
    <t xml:space="preserve"> Suffering </t>
  </si>
  <si>
    <t xml:space="preserve"> SilentSufferer  </t>
  </si>
  <si>
    <t xml:space="preserve"> #Suffering #HeartacheSymphony          </t>
  </si>
  <si>
    <t xml:space="preserve">Emotional storm, a whirlwind of sadness engulfs every thought.    </t>
  </si>
  <si>
    <t xml:space="preserve"> EmotionalStorm </t>
  </si>
  <si>
    <t xml:space="preserve"> StormyFeelings  </t>
  </si>
  <si>
    <t xml:space="preserve"> #EmotionalStorm #SadnessWhirlwind      </t>
  </si>
  <si>
    <t xml:space="preserve">Haunted by regrets, the ghost of the past lingers relentlessly.   </t>
  </si>
  <si>
    <t xml:space="preserve"> Regret        </t>
  </si>
  <si>
    <t xml:space="preserve"> LingeringGhost  </t>
  </si>
  <si>
    <t xml:space="preserve"> #Regret #HauntedPast                    </t>
  </si>
  <si>
    <t xml:space="preserve"> France         </t>
  </si>
  <si>
    <t xml:space="preserve">Torn apart by grief, the echoes of loss reverberate through the soul. </t>
  </si>
  <si>
    <t xml:space="preserve"> EchoesOfLoss    </t>
  </si>
  <si>
    <t xml:space="preserve"> #Grief #TornApart                       </t>
  </si>
  <si>
    <t xml:space="preserve"> Italy         </t>
  </si>
  <si>
    <t xml:space="preserve">Isolation deepens, an emotional winter where warmth is but a distant memory. </t>
  </si>
  <si>
    <t xml:space="preserve"> Isolation </t>
  </si>
  <si>
    <t xml:space="preserve"> WinterOfEmotions </t>
  </si>
  <si>
    <t xml:space="preserve"> #Isolation #EmotionalWinter            </t>
  </si>
  <si>
    <t xml:space="preserve"> Japan       </t>
  </si>
  <si>
    <t xml:space="preserve">Soul-crushing disappointment, hopes shattered like fragile glass. </t>
  </si>
  <si>
    <t xml:space="preserve"> Disappointment </t>
  </si>
  <si>
    <t xml:space="preserve"> ShatteredHopes  </t>
  </si>
  <si>
    <t xml:space="preserve"> #Disappointment #CrushedHopes          </t>
  </si>
  <si>
    <t xml:space="preserve"> Spain        </t>
  </si>
  <si>
    <t xml:space="preserve">Painful echoes of a love once cherished, now lost in the abyss of time. </t>
  </si>
  <si>
    <t xml:space="preserve"> LostLove </t>
  </si>
  <si>
    <t xml:space="preserve"> AbyssOfTime     </t>
  </si>
  <si>
    <t xml:space="preserve"> #LostLove #PainfulEchoes               </t>
  </si>
  <si>
    <t xml:space="preserve"> Netherlands  </t>
  </si>
  <si>
    <t xml:space="preserve">Heartache deepens, a solitary journey through the abyss of despair. </t>
  </si>
  <si>
    <t xml:space="preserve"> SolitaryDescent </t>
  </si>
  <si>
    <t xml:space="preserve"> #Despair #AbyssOfHeartache             </t>
  </si>
  <si>
    <t xml:space="preserve"> South Africa </t>
  </si>
  <si>
    <t xml:space="preserve">Melancholy lingers, a bittersweet serenade in the quietude of solitude. </t>
  </si>
  <si>
    <t xml:space="preserve"> Melancholy </t>
  </si>
  <si>
    <t xml:space="preserve"> SerenadeOfSolitude </t>
  </si>
  <si>
    <t xml:space="preserve"> #Melancholy #QuietSerenade             </t>
  </si>
  <si>
    <t xml:space="preserve">Bitterness like a poison, seeping into every crevice of the wounded heart. </t>
  </si>
  <si>
    <t xml:space="preserve"> PoisonedHeart   </t>
  </si>
  <si>
    <t xml:space="preserve"> #Bitterness #WoundedHeart              </t>
  </si>
  <si>
    <t xml:space="preserve">Emotional exhaustion, the weight of the world crushing weary shoulders. </t>
  </si>
  <si>
    <t xml:space="preserve"> Exhaustion </t>
  </si>
  <si>
    <t xml:space="preserve"> WearySoulCrushed </t>
  </si>
  <si>
    <t xml:space="preserve"> #Exhaustion #CrushedSpirit             </t>
  </si>
  <si>
    <t xml:space="preserve">Sorrowful echoes, a symphony of pain played by the strings of loss. </t>
  </si>
  <si>
    <t xml:space="preserve"> Sorrow      </t>
  </si>
  <si>
    <t xml:space="preserve"> StringsOfSorrow </t>
  </si>
  <si>
    <t xml:space="preserve"> #Sorrow #SymphonyOfLoss                </t>
  </si>
  <si>
    <t xml:space="preserve"> Germany     </t>
  </si>
  <si>
    <t xml:space="preserve">Darkness descends, engulfing the soul in the shadows of despair.  </t>
  </si>
  <si>
    <t xml:space="preserve"> Darkness     </t>
  </si>
  <si>
    <t xml:space="preserve"> SoulInShadow    </t>
  </si>
  <si>
    <t xml:space="preserve"> #Darkness #SoulEngulfed                 </t>
  </si>
  <si>
    <t xml:space="preserve"> USA         </t>
  </si>
  <si>
    <t xml:space="preserve">Desperation whispers, the silent plea for a glimmer of hope in the abyss. </t>
  </si>
  <si>
    <t xml:space="preserve"> Desperation </t>
  </si>
  <si>
    <t xml:space="preserve"> WhisperedDespair </t>
  </si>
  <si>
    <t xml:space="preserve"> #Desperation #GlimmerOfHope            </t>
  </si>
  <si>
    <t xml:space="preserve"> France    </t>
  </si>
  <si>
    <t xml:space="preserve">Heart in ruins, the remnants of shattered dreams scattered in the wind. </t>
  </si>
  <si>
    <t xml:space="preserve"> Ruins      </t>
  </si>
  <si>
    <t xml:space="preserve"> DreamsInWind    </t>
  </si>
  <si>
    <t xml:space="preserve"> #Ruins #ShatteredDreams                </t>
  </si>
  <si>
    <t xml:space="preserve"> Brazil     </t>
  </si>
  <si>
    <t xml:space="preserve">Shattered by the echoes of a shattered dream, fragments of hope scattered. </t>
  </si>
  <si>
    <t xml:space="preserve"> Desolation </t>
  </si>
  <si>
    <t xml:space="preserve"> DreamEchoes </t>
  </si>
  <si>
    <t xml:space="preserve"> #Desolation #ScatteredHope </t>
  </si>
  <si>
    <t xml:space="preserve">Avoiding the thorns of regret, walking barefoot on the path of remorse. </t>
  </si>
  <si>
    <t xml:space="preserve"> Regret </t>
  </si>
  <si>
    <t xml:space="preserve"> RemorseWalker </t>
  </si>
  <si>
    <t xml:space="preserve"> #Regret #PathOfRemorse </t>
  </si>
  <si>
    <t xml:space="preserve">In the labyrinth of grief, the walls echo with the footsteps of lost joy. </t>
  </si>
  <si>
    <t xml:space="preserve"> Grief </t>
  </si>
  <si>
    <t xml:space="preserve"> JoyLabyrinth </t>
  </si>
  <si>
    <t xml:space="preserve"> #Grief #LostJoyFootsteps </t>
  </si>
  <si>
    <t xml:space="preserve">A soul adrift in the sea of solitude, waves of loneliness crashing relentlessly. </t>
  </si>
  <si>
    <t xml:space="preserve"> SolitudeSeas </t>
  </si>
  <si>
    <t xml:space="preserve"> #Loneliness #CrashingWaves </t>
  </si>
  <si>
    <t xml:space="preserve">The bitterness of betrayal, a taste that lingers, staining the palate of trust. </t>
  </si>
  <si>
    <t xml:space="preserve"> PalateStainer </t>
  </si>
  <si>
    <t xml:space="preserve"> #Bitterness #StainedTrust </t>
  </si>
  <si>
    <t xml:space="preserve"> Germany </t>
  </si>
  <si>
    <t xml:space="preserve">In the ruins of hope, echoes of shattered dreams whisper tales of loss. </t>
  </si>
  <si>
    <t xml:space="preserve"> HopeRuins </t>
  </si>
  <si>
    <t xml:space="preserve"> #Desolation #WhisperedLoss </t>
  </si>
  <si>
    <t xml:space="preserve"> Brazil </t>
  </si>
  <si>
    <t xml:space="preserve">Sinking like a stone in the ocean of heartbreak, each ripple a sigh of despair. </t>
  </si>
  <si>
    <t xml:space="preserve"> Heartbreak </t>
  </si>
  <si>
    <t xml:space="preserve"> OceanSinker </t>
  </si>
  <si>
    <t xml:space="preserve"> #Heartbreak #RippleOfDespair </t>
  </si>
  <si>
    <t xml:space="preserve"> France </t>
  </si>
  <si>
    <t xml:space="preserve">Tears, the ink staining the pages of a journal, a testament to silent grief. </t>
  </si>
  <si>
    <t xml:space="preserve"> InkJournalist </t>
  </si>
  <si>
    <t xml:space="preserve"> #Grief #SilentTears </t>
  </si>
  <si>
    <t xml:space="preserve">In the wasteland of lost trust, the echoes of broken promises reverberate. </t>
  </si>
  <si>
    <t xml:space="preserve"> Betrayal </t>
  </si>
  <si>
    <t xml:space="preserve"> TrustWasteland </t>
  </si>
  <si>
    <t xml:space="preserve"> #Betrayal #ReverberatingPromises </t>
  </si>
  <si>
    <t xml:space="preserve"> Italy </t>
  </si>
  <si>
    <t xml:space="preserve">Avoiding the shards of shattered dreams, walking the tightrope of resilience. </t>
  </si>
  <si>
    <t xml:space="preserve"> Resilience </t>
  </si>
  <si>
    <t xml:space="preserve"> DreamTightrope </t>
  </si>
  <si>
    <t xml:space="preserve"> #Resilience #TightropeWalk </t>
  </si>
  <si>
    <t xml:space="preserve"> Japan </t>
  </si>
  <si>
    <t xml:space="preserve">Suffocating in the silence of solitude, where echoes of laughter once thrived. </t>
  </si>
  <si>
    <t xml:space="preserve"> EchoedLaughter </t>
  </si>
  <si>
    <t xml:space="preserve"> #Isolation #SilentSolitude </t>
  </si>
  <si>
    <t xml:space="preserve">Haunted by the specter of lost possibilities, a ghost that refuses to fade away. </t>
  </si>
  <si>
    <t xml:space="preserve"> PossibilityGhost </t>
  </si>
  <si>
    <t xml:space="preserve"> #Regret #FadingPossibilities </t>
  </si>
  <si>
    <t xml:space="preserve"> Spain </t>
  </si>
  <si>
    <t xml:space="preserve">In the labyrinth of despair, the echoes of a broken heart reverberate endlessly. </t>
  </si>
  <si>
    <t xml:space="preserve"> EndlessLabyrinth </t>
  </si>
  <si>
    <t xml:space="preserve"> #Despair #EndlessReverberation </t>
  </si>
  <si>
    <t xml:space="preserve">Sinking like autumn leaves in the river of sorrow, carried away by the current. </t>
  </si>
  <si>
    <t xml:space="preserve"> Sorrow </t>
  </si>
  <si>
    <t xml:space="preserve"> RiverOfSorrow </t>
  </si>
  <si>
    <t xml:space="preserve"> #Sorrow #AutumnLeaves </t>
  </si>
  <si>
    <t xml:space="preserve">In the garden of broken dreams, petals fall, a silent testimony to shattered hopes. </t>
  </si>
  <si>
    <t xml:space="preserve"> DreamGardener </t>
  </si>
  <si>
    <t xml:space="preserve"> #Desolation #ShatteredHopes </t>
  </si>
  <si>
    <t xml:space="preserve">Tears, the currency of grief, spent in the marketplace of lost love and longing. </t>
  </si>
  <si>
    <t xml:space="preserve"> CurrencyOfTears </t>
  </si>
  <si>
    <t xml:space="preserve"> #Grief #LostLoveLonging </t>
  </si>
  <si>
    <t xml:space="preserve">Wandering in the maze of betrayal, the walls closing in with every wrong turn. </t>
  </si>
  <si>
    <t xml:space="preserve"> MazeWanderer </t>
  </si>
  <si>
    <t xml:space="preserve"> #Betrayal #ClosingWalls </t>
  </si>
  <si>
    <t xml:space="preserve">A soul weathered by the storm of heartbreak, seeking refuge in the calm after. </t>
  </si>
  <si>
    <t xml:space="preserve"> StormSeeker </t>
  </si>
  <si>
    <t xml:space="preserve"> #Heartbreak #CalmAfterStorm </t>
  </si>
  <si>
    <t xml:space="preserve">In the tapestry of despair, threads of hope unravel, leaving a portrait of sorrow. </t>
  </si>
  <si>
    <t xml:space="preserve"> TapestrySorrow </t>
  </si>
  <si>
    <t xml:space="preserve"> #Despair #UnraveledHope </t>
  </si>
  <si>
    <t xml:space="preserve">Like a withered rose in the garden of love, petals fall, a silent surrender to time. </t>
  </si>
  <si>
    <t xml:space="preserve"> Loss </t>
  </si>
  <si>
    <t xml:space="preserve"> WitheredRose </t>
  </si>
  <si>
    <t xml:space="preserve"> #Loss #SilentSurrender </t>
  </si>
  <si>
    <t xml:space="preserve">In the void of heartache, echoes of a love song play, each note a pang of longing. </t>
  </si>
  <si>
    <t xml:space="preserve"> Heartache </t>
  </si>
  <si>
    <t xml:space="preserve"> LoveSongEcho </t>
  </si>
  <si>
    <t xml:space="preserve"> #Heartache #LoveSongLonging </t>
  </si>
  <si>
    <t xml:space="preserve">Nostalgia, a bittersweet dance in the moonlit ballroom of cherished memories. </t>
  </si>
  <si>
    <t xml:space="preserve"> MoonlitMemories </t>
  </si>
  <si>
    <t xml:space="preserve"> #Nostalgia #CherishedMemories </t>
  </si>
  <si>
    <t xml:space="preserve">In the symphony of grief, each tear is a note, composing a melancholic melody. </t>
  </si>
  <si>
    <t xml:space="preserve"> SymphonyOfTears </t>
  </si>
  <si>
    <t xml:space="preserve"> #Grief #MelancholicMelody </t>
  </si>
  <si>
    <t xml:space="preserve">Betrayal, a venomous serpent slithering through the garden of trust, poisoning roots. </t>
  </si>
  <si>
    <t xml:space="preserve"> VenomousGarden </t>
  </si>
  <si>
    <t xml:space="preserve"> #Betrayal #PoisonedTrust </t>
  </si>
  <si>
    <t xml:space="preserve">Sinking in the quicksand of despair, the harder you fight, the deeper you descend. </t>
  </si>
  <si>
    <t xml:space="preserve"> QuicksandFighter </t>
  </si>
  <si>
    <t xml:space="preserve"> #Despair #DeepDescent </t>
  </si>
  <si>
    <t xml:space="preserve">Wandering through the cemetery of lost dreams, tombstones marking untold sorrows. </t>
  </si>
  <si>
    <t xml:space="preserve"> DreamCemetery </t>
  </si>
  <si>
    <t xml:space="preserve"> #Desolation #UntoldSorrows </t>
  </si>
  <si>
    <t xml:space="preserve">Swept away by the river of regret, the currents of the past refusing to release. </t>
  </si>
  <si>
    <t xml:space="preserve"> RegretRiver </t>
  </si>
  <si>
    <t xml:space="preserve"> #Regret #PastCurrents </t>
  </si>
  <si>
    <t xml:space="preserve">Whispers of lost love linger in the attic of the heart, forgotten but not erased. </t>
  </si>
  <si>
    <t xml:space="preserve"> HeartAttic </t>
  </si>
  <si>
    <t xml:space="preserve"> #Loss #ForgottenLove </t>
  </si>
  <si>
    <t xml:space="preserve">In the gallery of broken promises, each shattered vow framed, a painful exhibition. </t>
  </si>
  <si>
    <t xml:space="preserve"> PromiseGallery </t>
  </si>
  <si>
    <t xml:space="preserve"> #Betrayal #ShatteredVows </t>
  </si>
  <si>
    <t xml:space="preserve">The echoes of solitude, a silent conversation between a soul and its shadows. </t>
  </si>
  <si>
    <t xml:space="preserve"> Solitude </t>
  </si>
  <si>
    <t xml:space="preserve"> EchoedConversation </t>
  </si>
  <si>
    <t xml:space="preserve"> #Solitude #ShadowConversation </t>
  </si>
  <si>
    <t xml:space="preserve">Dancing on sunshine, each step a celebration of the joy found in simple moments. </t>
  </si>
  <si>
    <t xml:space="preserve"> Joy </t>
  </si>
  <si>
    <t xml:space="preserve"> SunshineDancer </t>
  </si>
  <si>
    <t xml:space="preserve"> #Joy #SimpleMoments </t>
  </si>
  <si>
    <t xml:space="preserve">Laughter echoes in the air, a chorus of happiness that lifts the spirit higher. </t>
  </si>
  <si>
    <t xml:space="preserve"> Happiness </t>
  </si>
  <si>
    <t xml:space="preserve"> #Happiness #SpiritLifter </t>
  </si>
  <si>
    <t xml:space="preserve">In the garden of contentment, each bloom whispers tales of inner peace and joy. </t>
  </si>
  <si>
    <t xml:space="preserve"> GardenOfJoy </t>
  </si>
  <si>
    <t xml:space="preserve"> #Contentment #InnerPeace </t>
  </si>
  <si>
    <t xml:space="preserve">Chasing dreams under the vibrant sky, a journey fueled by hope and enthusiasm. </t>
  </si>
  <si>
    <t xml:space="preserve"> Enthusiasm </t>
  </si>
  <si>
    <t xml:space="preserve"> DreamChaser </t>
  </si>
  <si>
    <t xml:space="preserve"> #Enthusiasm #HopefulJourney </t>
  </si>
  <si>
    <t xml:space="preserve">Serenading the stars with a heart full of gratitude, a melody of thankfulness. </t>
  </si>
  <si>
    <t xml:space="preserve"> Gratitude </t>
  </si>
  <si>
    <t xml:space="preserve"> StarSerenader </t>
  </si>
  <si>
    <t xml:space="preserve"> #Gratitude #ThankfulMelody </t>
  </si>
  <si>
    <t xml:space="preserve">Basking in the glow of accomplishment, each milestone a stepping stone to happiness. </t>
  </si>
  <si>
    <t xml:space="preserve"> GlowAchiever </t>
  </si>
  <si>
    <t xml:space="preserve"> #Accomplishment #HappinessMilestone </t>
  </si>
  <si>
    <t xml:space="preserve">In the dance of positivity, every step is a rhythm, uplifting the soul in harmony. </t>
  </si>
  <si>
    <t xml:space="preserve"> Positivity </t>
  </si>
  <si>
    <t xml:space="preserve"> DanceHarmony </t>
  </si>
  <si>
    <t xml:space="preserve"> #Positivity #SoulUpliftment </t>
  </si>
  <si>
    <t xml:space="preserve">Overflowing with joy, a cup of laughter shared with friends, a moment cherished. </t>
  </si>
  <si>
    <t xml:space="preserve"> LaughterCup </t>
  </si>
  <si>
    <t xml:space="preserve"> #Joy #CherishedMoment </t>
  </si>
  <si>
    <t xml:space="preserve">Draped in the warmth of kindness, a quilt of compassion stitched with love. </t>
  </si>
  <si>
    <t xml:space="preserve"> Kindness </t>
  </si>
  <si>
    <t xml:space="preserve"> QuiltedCompassion </t>
  </si>
  <si>
    <t xml:space="preserve"> #Kindness #LoveStitches </t>
  </si>
  <si>
    <t xml:space="preserve">In the garden of friendships, each bloom a testament to the beauty of camaraderie. </t>
  </si>
  <si>
    <t xml:space="preserve"> Friendship </t>
  </si>
  <si>
    <t xml:space="preserve"> FriendshipGarden </t>
  </si>
  <si>
    <t xml:space="preserve"> #Friendship #CamaraderieBlooms </t>
  </si>
  <si>
    <t xml:space="preserve">In the embrace of love, each heartbeat is a melody, dancing to the rhythm of affection. </t>
  </si>
  <si>
    <t xml:space="preserve"> Love </t>
  </si>
  <si>
    <t xml:space="preserve"> MelodyOfLove </t>
  </si>
  <si>
    <t xml:space="preserve"> #Love #RhythmOfAffection </t>
  </si>
  <si>
    <t xml:space="preserve">Surrounded by the colors of joy, a canvas painted with laughter and endless smiles. </t>
  </si>
  <si>
    <t xml:space="preserve"> ColorfulLaughter </t>
  </si>
  <si>
    <t xml:space="preserve"> #Joy #EndlessSmiles </t>
  </si>
  <si>
    <t xml:space="preserve">In the symphony of excitement, each note is a burst of energy, igniting the soul with fervor. </t>
  </si>
  <si>
    <t xml:space="preserve"> SymphonyFervor </t>
  </si>
  <si>
    <t xml:space="preserve"> #Excitement #IgnitedSoul </t>
  </si>
  <si>
    <t xml:space="preserve">A surprise gift, wrapped in anticipation, unfolds a moment of delight and wonder. </t>
  </si>
  <si>
    <t xml:space="preserve"> Surprise </t>
  </si>
  <si>
    <t xml:space="preserve"> WrappedDelight </t>
  </si>
  <si>
    <t xml:space="preserve"> #Surprise #WonderfulMoment </t>
  </si>
  <si>
    <t xml:space="preserve">Lost in the maze of curiosity, each twist and turn unveils the treasures of discovery. </t>
  </si>
  <si>
    <t xml:space="preserve"> MazeDiscovery </t>
  </si>
  <si>
    <t xml:space="preserve"> #Curiosity #TreasuresOfDiscovery </t>
  </si>
  <si>
    <t xml:space="preserve">Floating on clouds of gratitude, each raindrop a blessing, a shower of thankfulness. </t>
  </si>
  <si>
    <t xml:space="preserve"> CloudsOfBlessings </t>
  </si>
  <si>
    <t xml:space="preserve"> #Gratitude #ShowerOfThankfulness </t>
  </si>
  <si>
    <t xml:space="preserve">Like a comet of inspiration, streaking through the sky of creativity, leaving trails of brilliance. </t>
  </si>
  <si>
    <t xml:space="preserve"> CometCreativity </t>
  </si>
  <si>
    <t xml:space="preserve"> #Inspiration #BrilliantTrails </t>
  </si>
  <si>
    <t xml:space="preserve">In the celebration of success, fireworks of accomplishment light up the night sky of triumph. </t>
  </si>
  <si>
    <t xml:space="preserve"> Success </t>
  </si>
  <si>
    <t xml:space="preserve"> FireworksTriumph </t>
  </si>
  <si>
    <t xml:space="preserve"> #Success #NightSkyTriumph </t>
  </si>
  <si>
    <t xml:space="preserve">A symphony of laughter, each note a key to unlocking the door of boundless happiness. </t>
  </si>
  <si>
    <t xml:space="preserve"> LaughterSymphony </t>
  </si>
  <si>
    <t xml:space="preserve"> #Happiness #BoundlessLaughter </t>
  </si>
  <si>
    <t xml:space="preserve">In the carnival of emotions, the rollercoaster of thrill sends the heart on a wild ride. </t>
  </si>
  <si>
    <t xml:space="preserve"> Thrill </t>
  </si>
  <si>
    <t xml:space="preserve"> EmotionCarnival </t>
  </si>
  <si>
    <t xml:space="preserve"> #Thrill #WildHeartRide </t>
  </si>
  <si>
    <t xml:space="preserve">Standing before the grandeur of the Eiffel Tower, a moment to reflect on the beauty of Parisian dreams. </t>
  </si>
  <si>
    <t xml:space="preserve"> Reflection </t>
  </si>
  <si>
    <t xml:space="preserve"> ParisDreamer </t>
  </si>
  <si>
    <t xml:space="preserve"> #Reflection #ParisianDreams </t>
  </si>
  <si>
    <t xml:space="preserve">Lost in the enchantment of Disneyland, each ride a journey into the realm of childhood fantasies. </t>
  </si>
  <si>
    <t xml:space="preserve"> Enchantment </t>
  </si>
  <si>
    <t xml:space="preserve"> DisneylandExplorer </t>
  </si>
  <si>
    <t xml:space="preserve"> #Enchantment #ChildhoodFantasies </t>
  </si>
  <si>
    <t xml:space="preserve">Exploring the wonders of Ferrari World, the roar of engines creating a symphony of speed. </t>
  </si>
  <si>
    <t xml:space="preserve"> FerrariSpeedster </t>
  </si>
  <si>
    <t xml:space="preserve"> #Excitement #SymphonyOfSpeed </t>
  </si>
  <si>
    <t xml:space="preserve">Amidst the tulip fields of Keukenhof, a tapestry of colors that paints the soul with springtime joy. </t>
  </si>
  <si>
    <t xml:space="preserve"> KeukenhofAdventurer </t>
  </si>
  <si>
    <t xml:space="preserve"> #Joy #SpringtimeColors </t>
  </si>
  <si>
    <t xml:space="preserve"> Netherlands </t>
  </si>
  <si>
    <t xml:space="preserve">Wandering through the historical streets of Kyoto, each step a journey into the heart of Japan's traditions. </t>
  </si>
  <si>
    <t xml:space="preserve"> Exploration </t>
  </si>
  <si>
    <t xml:space="preserve"> KyotoAdventurer </t>
  </si>
  <si>
    <t xml:space="preserve"> #Exploration #JapaneseTraditions </t>
  </si>
  <si>
    <t xml:space="preserve">In the embrace of the Grand Canyon, nature's masterpiece, a moment to marvel at Earth's grandeur. </t>
  </si>
  <si>
    <t xml:space="preserve"> Awe </t>
  </si>
  <si>
    <t xml:space="preserve"> CanyonMarveler </t>
  </si>
  <si>
    <t xml:space="preserve"> #Awe #EarthsGrandeur </t>
  </si>
  <si>
    <t xml:space="preserve">Journeying through the serenity of Santorini, where each sunset paints the sky with hues of tranquility. </t>
  </si>
  <si>
    <t xml:space="preserve"> SantoriniTraveler </t>
  </si>
  <si>
    <t xml:space="preserve"> #Serenity #SunsetHues </t>
  </si>
  <si>
    <t xml:space="preserve"> Greece </t>
  </si>
  <si>
    <t xml:space="preserve">Amazed by the architectural marvels of Petra, each stone telling tales of an ancient civilization. </t>
  </si>
  <si>
    <t xml:space="preserve"> Amazement </t>
  </si>
  <si>
    <t xml:space="preserve"> PetraExplorer </t>
  </si>
  <si>
    <t xml:space="preserve"> #Amazement #AncientTales </t>
  </si>
  <si>
    <t xml:space="preserve"> Jordan </t>
  </si>
  <si>
    <t xml:space="preserve">Embarking on a gondola ride in Venice, each canal reflecting the romance of this timeless city. </t>
  </si>
  <si>
    <t xml:space="preserve"> Romance </t>
  </si>
  <si>
    <t xml:space="preserve"> VeniceRomantic </t>
  </si>
  <si>
    <t xml:space="preserve"> #Romance #TimelessCity </t>
  </si>
  <si>
    <t xml:space="preserve">At the summit of Machu Picchu, a breathtaking panorama that whispers the secrets of ancient civilizations. </t>
  </si>
  <si>
    <t xml:space="preserve"> MachuPicchuAdventurer </t>
  </si>
  <si>
    <t xml:space="preserve"> #Awe #AncientCivilizations </t>
  </si>
  <si>
    <t xml:space="preserve"> Peru </t>
  </si>
  <si>
    <t xml:space="preserve">In the heart of New York City, Times Square dazzles with lights, a vibrant spectacle of urban energy. </t>
  </si>
  <si>
    <t xml:space="preserve"> TimesSquareExplorer </t>
  </si>
  <si>
    <t xml:space="preserve"> #Excitement #UrbanEnergy </t>
  </si>
  <si>
    <t xml:space="preserve">Captivated by the historical charm of the Colosseum, each stone echoing tales of gladiator valor. </t>
  </si>
  <si>
    <t xml:space="preserve"> Captivation </t>
  </si>
  <si>
    <t xml:space="preserve"> ColosseumAdventurer </t>
  </si>
  <si>
    <t xml:space="preserve"> #Captivation #GladiatorTales </t>
  </si>
  <si>
    <t xml:space="preserve">Sailing the azure waters of the Maldives, each wave a whisper of serenity in paradise. </t>
  </si>
  <si>
    <t xml:space="preserve"> MaldivesSailor </t>
  </si>
  <si>
    <t xml:space="preserve"> #Serenity #ParadiseWhispers </t>
  </si>
  <si>
    <t xml:space="preserve"> Maldives </t>
  </si>
  <si>
    <t xml:space="preserve">In the midst of the Amazon rainforest, a symphony of wildlife creates an orchestra of nature's wonders. </t>
  </si>
  <si>
    <t xml:space="preserve"> Wonder </t>
  </si>
  <si>
    <t xml:space="preserve"> AmazonExplorer </t>
  </si>
  <si>
    <t xml:space="preserve"> #Wonder #NatureOrchestra </t>
  </si>
  <si>
    <t xml:space="preserve">Walking the Great Wall of China, each step a testament to ancient engineering marvels. </t>
  </si>
  <si>
    <t xml:space="preserve"> GreatWallWalker </t>
  </si>
  <si>
    <t xml:space="preserve"> #Awe #EngineeringMarvels </t>
  </si>
  <si>
    <t xml:space="preserve"> China </t>
  </si>
  <si>
    <t xml:space="preserve">At the summit of Mount Fuji, a breathtaking sunrise that paints the sky with hues of accomplishment. </t>
  </si>
  <si>
    <t xml:space="preserve"> FujiSummitAchiever </t>
  </si>
  <si>
    <t xml:space="preserve"> #Accomplishment #SunriseHues </t>
  </si>
  <si>
    <t xml:space="preserve">Exploring the ancient ruins of Angkor Wat, each stone whispering stories of Khmer civilization. </t>
  </si>
  <si>
    <t xml:space="preserve"> AngkorWatAdventurer </t>
  </si>
  <si>
    <t xml:space="preserve"> #Exploration #KhmerStories </t>
  </si>
  <si>
    <t xml:space="preserve"> Cambodia </t>
  </si>
  <si>
    <t xml:space="preserve">Skiing down the slopes of the Swiss Alps, each turn a dance with the majesty of snow-capped peaks. </t>
  </si>
  <si>
    <t xml:space="preserve"> AlpsSkiAdventurer </t>
  </si>
  <si>
    <t xml:space="preserve"> #Adventure #SnowPeakDance </t>
  </si>
  <si>
    <t xml:space="preserve"> Switzerland </t>
  </si>
  <si>
    <t xml:space="preserve">In the tranquility of Kyoto's bamboo forest, whispers of ancient Zen wisdom echo through the groves. </t>
  </si>
  <si>
    <t xml:space="preserve"> Tranquility </t>
  </si>
  <si>
    <t xml:space="preserve"> KyotoBambooSeeker </t>
  </si>
  <si>
    <t xml:space="preserve"> #Tranquility #ZenWisdom </t>
  </si>
  <si>
    <t xml:space="preserve">Cruising the fjords of Norway, each icy landscape a breathtaking masterpiece of nature's grandeur. </t>
  </si>
  <si>
    <t xml:space="preserve"> Grandeur </t>
  </si>
  <si>
    <t xml:space="preserve"> NorwayFjordExplorer </t>
  </si>
  <si>
    <t xml:space="preserve"> #Grandeur #IcyMasterpiece </t>
  </si>
  <si>
    <t xml:space="preserve"> Norway </t>
  </si>
  <si>
    <t xml:space="preserve">At the front row of Adele's concert, each note of 'Someone Like You' resonates with soul-stirring emotion. </t>
  </si>
  <si>
    <t xml:space="preserve"> Emotion </t>
  </si>
  <si>
    <t xml:space="preserve"> AdeleConcertGoer </t>
  </si>
  <si>
    <t xml:space="preserve"> #Emotion #AdeleConcert </t>
  </si>
  <si>
    <t xml:space="preserve">Dancing under the stars at BeyoncÃ©'s live show, feeling the power of 'Single Ladies' in every move. </t>
  </si>
  <si>
    <t xml:space="preserve"> Energy </t>
  </si>
  <si>
    <t xml:space="preserve"> BeyonceDancer </t>
  </si>
  <si>
    <t xml:space="preserve"> #Energy #BeyonceConcert </t>
  </si>
  <si>
    <t xml:space="preserve">In the crowd of a Taylor Swift concert, the lyrics of 'Love Story' create an enchanting fairy tale. </t>
  </si>
  <si>
    <t xml:space="preserve"> SwiftieDreamer </t>
  </si>
  <si>
    <t xml:space="preserve"> #Enchantment #TaylorSwift </t>
  </si>
  <si>
    <t xml:space="preserve">Rocking out to the guitar solos at a Queen tribute concert, a journey back in time with Freddie's spirit. </t>
  </si>
  <si>
    <t xml:space="preserve"> QueenTributeFan </t>
  </si>
  <si>
    <t xml:space="preserve"> #Nostalgia #QueenTribute </t>
  </si>
  <si>
    <t xml:space="preserve">Swaying to Ed Sheeran's acoustic melodies, a serene evening filled with 'Perfect' moments. </t>
  </si>
  <si>
    <t xml:space="preserve"> SheeranMelodyLover </t>
  </si>
  <si>
    <t xml:space="preserve"> #Serenity #EdSheeranConcert </t>
  </si>
  <si>
    <t xml:space="preserve">Immersed in the pulsating beats of a Bruno Mars concert, where 'Uptown Funk' becomes a city of joy. </t>
  </si>
  <si>
    <t xml:space="preserve"> MarsJoyExplorer </t>
  </si>
  <si>
    <t xml:space="preserve"> #Joy #BrunoMars </t>
  </si>
  <si>
    <t xml:space="preserve">At a Michael Jackson tribute show, moonwalking through the hits, a celebration of the King of Pop. </t>
  </si>
  <si>
    <t xml:space="preserve"> Celebration </t>
  </si>
  <si>
    <t xml:space="preserve"> MJTributeDancer </t>
  </si>
  <si>
    <t xml:space="preserve"> #Celebration #MJTribute </t>
  </si>
  <si>
    <t xml:space="preserve">Swinging to the rhythms of a Frank Sinatra tribute, feeling the timeless charm of 'Fly Me to the Moon'. </t>
  </si>
  <si>
    <t xml:space="preserve"> Charm </t>
  </si>
  <si>
    <t xml:space="preserve"> SinatraCharmListener </t>
  </si>
  <si>
    <t xml:space="preserve"> #Charm #SinatraTribute </t>
  </si>
  <si>
    <t xml:space="preserve">In the mosh pit of a Metallica concert, the thunderous chords create a symphony of headbanging ecstasy. </t>
  </si>
  <si>
    <t xml:space="preserve"> Ecstasy </t>
  </si>
  <si>
    <t xml:space="preserve"> MetallicaMoshWarrior </t>
  </si>
  <si>
    <t xml:space="preserve"> #Ecstasy #MetallicaConcert </t>
  </si>
  <si>
    <t xml:space="preserve">Experiencing the magic of a Coldplay concert, where 'Fix You' becomes a beacon of hope in the night. </t>
  </si>
  <si>
    <t xml:space="preserve"> Hope </t>
  </si>
  <si>
    <t xml:space="preserve"> ColdplayHopeSeeker </t>
  </si>
  <si>
    <t xml:space="preserve"> #Hope #ColdplayMagic </t>
  </si>
  <si>
    <t xml:space="preserve">At a Justin Bieber concert, the infectious beats of 'Baby' create a dance floor of unbridled enthusiasm. </t>
  </si>
  <si>
    <t xml:space="preserve"> BieberDanceEnthusiast </t>
  </si>
  <si>
    <t xml:space="preserve"> #Enthusiasm #JustinBieber </t>
  </si>
  <si>
    <t xml:space="preserve">In the spotlight at a Lady Gaga show, each costume change is a metamorphosis of creativity and artistry. </t>
  </si>
  <si>
    <t xml:space="preserve"> Creativity </t>
  </si>
  <si>
    <t xml:space="preserve"> GagaArtisticChameleon </t>
  </si>
  <si>
    <t xml:space="preserve"> #Creativity #LadyGaga </t>
  </si>
  <si>
    <t xml:space="preserve">Immersed in the soulful melodies of Adele, tears flow freely, moved by the emotion of 'Hello'. </t>
  </si>
  <si>
    <t xml:space="preserve"> AdeleMelodyTearjerker </t>
  </si>
  <si>
    <t xml:space="preserve"> #Emotion #AdeleMelodies </t>
  </si>
  <si>
    <t xml:space="preserve">Drenched in confetti at a Katy Perry concert, a kaleidoscope of colors igniting the night sky. </t>
  </si>
  <si>
    <t xml:space="preserve"> Colorful </t>
  </si>
  <si>
    <t xml:space="preserve"> KatyPerryColorExplosion </t>
  </si>
  <si>
    <t xml:space="preserve"> #Colorful #KatyPerry </t>
  </si>
  <si>
    <t xml:space="preserve">In the audience of a Jay-Z performance, the lyrics of 'Empire State of Mind' become an anthem of pride. </t>
  </si>
  <si>
    <t xml:space="preserve"> Pride </t>
  </si>
  <si>
    <t xml:space="preserve"> JayZEmpireListener </t>
  </si>
  <si>
    <t xml:space="preserve"> #Pride #JayZAnthem </t>
  </si>
  <si>
    <t xml:space="preserve">Dancing to Shakira's rhythmic beats, hips swaying to the hypnotic charm of 'Hips Don't Lie'. </t>
  </si>
  <si>
    <t xml:space="preserve"> Hypnotic </t>
  </si>
  <si>
    <t xml:space="preserve"> ShakiraHipsDancer </t>
  </si>
  <si>
    <t xml:space="preserve"> #Hypnotic #ShakiraRhythms </t>
  </si>
  <si>
    <t xml:space="preserve"> Colombia </t>
  </si>
  <si>
    <t xml:space="preserve">At a U2 concert, the anthemic chords of 'With or Without You' create a timeless moment of connection. </t>
  </si>
  <si>
    <t xml:space="preserve"> Connection </t>
  </si>
  <si>
    <t xml:space="preserve"> U2ConnectionSeeker </t>
  </si>
  <si>
    <t xml:space="preserve"> #Connection #U2Anthem </t>
  </si>
  <si>
    <t xml:space="preserve"> Ireland </t>
  </si>
  <si>
    <t xml:space="preserve">Rocking out at a Guns N' Roses show, the iconic riffs of 'Sweet Child o' Mine' echoing in the night. </t>
  </si>
  <si>
    <t xml:space="preserve"> Iconic </t>
  </si>
  <si>
    <t xml:space="preserve"> GunsNRosesRiffRockstar </t>
  </si>
  <si>
    <t xml:space="preserve"> #Iconic #GNRConcert </t>
  </si>
  <si>
    <t xml:space="preserve">In the crowd of an Ariana Grande concert, the high notes of 'Into You' create a euphoric symphony. </t>
  </si>
  <si>
    <t xml:space="preserve"> Euphoria </t>
  </si>
  <si>
    <t xml:space="preserve"> ArianaEuphoriaChaser </t>
  </si>
  <si>
    <t xml:space="preserve"> #Euphoria #ArianaGrande </t>
  </si>
  <si>
    <t xml:space="preserve">Swaying to the reggae vibes of Bob Marley's tribute concert, each chord a journey to Jamaica's soul. </t>
  </si>
  <si>
    <t xml:space="preserve"> Journey </t>
  </si>
  <si>
    <t xml:space="preserve"> MarleyReggaeTraveler </t>
  </si>
  <si>
    <t xml:space="preserve"> #Journey #BobMarleyTribute </t>
  </si>
  <si>
    <t xml:space="preserve"> Jamaica </t>
  </si>
  <si>
    <t xml:space="preserve">Captivated by the spellbinding plot twists, the audience applauds, experiencing a rollercoaster of emotions at the movie premiere. </t>
  </si>
  <si>
    <t xml:space="preserve"> MovieEnthusiastPremiereAttendee </t>
  </si>
  <si>
    <t xml:space="preserve"> #Excitement #MoviePremiereThrills </t>
  </si>
  <si>
    <t xml:space="preserve">As the credits roll, a profound sense of nostalgia washes over, reminiscent of cherished moments in classic films. </t>
  </si>
  <si>
    <t xml:space="preserve"> FilmLoverNostalgiaSeeker </t>
  </si>
  <si>
    <t xml:space="preserve"> #Nostalgia #ClassicFilmMoments </t>
  </si>
  <si>
    <t xml:space="preserve">Streaming the latest web series, the viewer is engrossed in the characters' journey, feeling a sense of connection and empathy. </t>
  </si>
  <si>
    <t xml:space="preserve"> Engagement </t>
  </si>
  <si>
    <t xml:space="preserve"> WebSeriesViewerCharacterConnection </t>
  </si>
  <si>
    <t xml:space="preserve"> #Engagement #WebSeriesJourney </t>
  </si>
  <si>
    <t xml:space="preserve">At the film festival, the indie filmmaker's creation receives a standing ovation, evoking pride and a sense of accomplishment. </t>
  </si>
  <si>
    <t xml:space="preserve"> IndieFilmmakerFestivalSuccess </t>
  </si>
  <si>
    <t xml:space="preserve"> #Pride #IndieFilmSuccess </t>
  </si>
  <si>
    <t xml:space="preserve">Watching a heartwarming family drama, tears flow freely as the characters overcome challenges, leaving the viewer with a warm glow. </t>
  </si>
  <si>
    <t xml:space="preserve"> Touched </t>
  </si>
  <si>
    <t xml:space="preserve"> DramaEnthusiastHeartwarmingMoments </t>
  </si>
  <si>
    <t xml:space="preserve"> #Touched #FamilyDramaMoments </t>
  </si>
  <si>
    <t xml:space="preserve">At the Oscars, the actor graciously accepts an award, radiating joy and gratitude for the recognition of their outstanding performance. </t>
  </si>
  <si>
    <t xml:space="preserve"> AwardWinningActorOscarsRecipient </t>
  </si>
  <si>
    <t xml:space="preserve"> #Gratitude #OscarWinningMoment </t>
  </si>
  <si>
    <t xml:space="preserve">Discovering a hidden gem in the world of documentaries, the viewer is enlightened and inspired, feeling a renewed sense of curiosity. </t>
  </si>
  <si>
    <t xml:space="preserve"> DocumentaryEnthusiastHiddenGemFinder </t>
  </si>
  <si>
    <t xml:space="preserve"> #Inspiration #HiddenGemDiscovery </t>
  </si>
  <si>
    <t xml:space="preserve">As the movie credits roll, the viewer experiences a mix of awe and contemplation, pondering the deeper meanings woven into the storyline. </t>
  </si>
  <si>
    <t xml:space="preserve"> FilmBuffContemplativeViewer </t>
  </si>
  <si>
    <t xml:space="preserve"> #Contemplation #DeepMeanings </t>
  </si>
  <si>
    <t xml:space="preserve">Binge-watching a thrilling crime series, the suspense keeps the viewer on the edge of their seat, creating a rush of adrenaline. </t>
  </si>
  <si>
    <t xml:space="preserve"> Suspense </t>
  </si>
  <si>
    <t xml:space="preserve"> CrimeSeriesEnthusiastThrillSeeker </t>
  </si>
  <si>
    <t xml:space="preserve"> #Suspense #CrimeSeriesThrills </t>
  </si>
  <si>
    <t xml:space="preserve">As the closing scene unfolds, a sense of satisfaction washes over, completing the cinematic journey with a profound and fulfilling ending. </t>
  </si>
  <si>
    <t xml:space="preserve"> Satisfaction </t>
  </si>
  <si>
    <t xml:space="preserve"> FilmCriticSatisfactionSeeker </t>
  </si>
  <si>
    <t xml:space="preserve"> #Satisfaction #FulfillingEnding </t>
  </si>
  <si>
    <t xml:space="preserve">Celebrating a historic victory in the World Cup, the nation erupts in joy, united by the triumph of their football team. </t>
  </si>
  <si>
    <t xml:space="preserve"> FootballFanWorldCupCelebration </t>
  </si>
  <si>
    <t xml:space="preserve"> #Joy #WorldCupTriumph </t>
  </si>
  <si>
    <t xml:space="preserve">At the Olympics, the athlete's perseverance shines through, earning a gold medal and inspiring a generation with their remarkable achievement. </t>
  </si>
  <si>
    <t xml:space="preserve"> OlympicsEnthusiastGoldMedalWinner </t>
  </si>
  <si>
    <t xml:space="preserve"> #Inspiration #OlympicAchievement </t>
  </si>
  <si>
    <t xml:space="preserve">In the cricket championship, a nail-biting finish leaves fans on the edge of their seats, experiencing a rollercoaster of emotions. </t>
  </si>
  <si>
    <t xml:space="preserve"> CricketFanChampionshipThrills </t>
  </si>
  <si>
    <t xml:space="preserve"> #Excitement #CricketChampionship </t>
  </si>
  <si>
    <t xml:space="preserve">Witnessing a record-breaking marathon, spectators are filled with awe and admiration for the endurance and dedication of the runners. </t>
  </si>
  <si>
    <t xml:space="preserve"> Admiration </t>
  </si>
  <si>
    <t xml:space="preserve"> MarathonSpectatorRecordBreaking </t>
  </si>
  <si>
    <t xml:space="preserve"> #Admiration #MarathonRecords </t>
  </si>
  <si>
    <t xml:space="preserve"> Kenya </t>
  </si>
  <si>
    <t xml:space="preserve">In the tennis grand slam, a fierce rivalry unfolds, captivating fans with a display of skill and sportsmanship on the world stage. </t>
  </si>
  <si>
    <t xml:space="preserve"> TennisEnthusiastGrandSlamDrama </t>
  </si>
  <si>
    <t xml:space="preserve"> #Captivation #TennisRivalry </t>
  </si>
  <si>
    <t xml:space="preserve">Cheering for the underdog in the basketball finals, the crowd erupts in applause as the team defies odds to claim the championship title. </t>
  </si>
  <si>
    <t xml:space="preserve"> Triumph </t>
  </si>
  <si>
    <t xml:space="preserve"> BasketballFanUnderdogTriumph </t>
  </si>
  <si>
    <t xml:space="preserve"> #Triumph #BasketballFinals </t>
  </si>
  <si>
    <t xml:space="preserve">At the golf tournament, the golfer's precision and focus lead to a stunning victory, leaving spectators in awe of their exceptional skill. </t>
  </si>
  <si>
    <t xml:space="preserve"> GolfEnthusiastPrecisionVictory </t>
  </si>
  <si>
    <t xml:space="preserve"> #Awe #GolfVictory </t>
  </si>
  <si>
    <t xml:space="preserve"> Scotland </t>
  </si>
  <si>
    <t xml:space="preserve">Experiencing the thrill of a high-speed Formula 1 race, fans are on the edge of their seats as drivers compete for the championship. </t>
  </si>
  <si>
    <t xml:space="preserve"> F1FanHighSpeedRaceExcitement </t>
  </si>
  <si>
    <t xml:space="preserve"> #Thrill #Formula1Championship </t>
  </si>
  <si>
    <t xml:space="preserve">In the cycling world championship, the climber conquers challenging terrains, symbolizing determination and achievement against all odds. </t>
  </si>
  <si>
    <t xml:space="preserve"> CyclingEnthusiastWorldChampion </t>
  </si>
  <si>
    <t xml:space="preserve"> #Determination #CyclingChampion </t>
  </si>
  <si>
    <t xml:space="preserve">Witnessing a heartwarming comeback in the hockey finals, fans share tears of joy as the team secures a historic victory after adversity. </t>
  </si>
  <si>
    <t xml:space="preserve"> Heartwarming </t>
  </si>
  <si>
    <t xml:space="preserve"> HockeyFanComebackVictory </t>
  </si>
  <si>
    <t xml:space="preserve"> #Heartwarming #HockeyFinalsComeback </t>
  </si>
  <si>
    <t xml:space="preserve">After a series of defeats, the soccer team faces disappointment, struggling to find the silver lining in a challenging season. </t>
  </si>
  <si>
    <t xml:space="preserve"> SoccerFanTeamDefeats </t>
  </si>
  <si>
    <t xml:space="preserve"> #Disappointment #SoccerDefeats </t>
  </si>
  <si>
    <t xml:space="preserve">In the tennis tournament, a highly anticipated player experiences a setback, leaving fans in shock and questioning the unforeseen turn of events. </t>
  </si>
  <si>
    <t xml:space="preserve"> TennisEnthusiastUnexpectedSetback </t>
  </si>
  <si>
    <t xml:space="preserve"> #Frustration #TennisSetback </t>
  </si>
  <si>
    <t xml:space="preserve">Facing a defeat in the championship, the boxer reflects on the challenges, vowing to return stronger and more determined in the next bout. </t>
  </si>
  <si>
    <t xml:space="preserve"> BoxingFanChampionshipDefeat </t>
  </si>
  <si>
    <t xml:space="preserve"> #Reflection #BoxingDefeat </t>
  </si>
  <si>
    <t xml:space="preserve">In the midst of a cycling race, a tire blowout leads to frustration for the cyclist, who valiantly tries to overcome the unexpected obstacle. </t>
  </si>
  <si>
    <t xml:space="preserve"> Obstacle </t>
  </si>
  <si>
    <t xml:space="preserve"> CyclingEnthusiastTireBlowout </t>
  </si>
  <si>
    <t xml:space="preserve"> #Obstacle #CyclingFrustration </t>
  </si>
  <si>
    <t xml:space="preserve">The gymnast's unexpected fall during a routine sparks a wave of sympathy from the audience, highlighting the vulnerability of sports. </t>
  </si>
  <si>
    <t xml:space="preserve"> Sympathy </t>
  </si>
  <si>
    <t xml:space="preserve"> GymnasticsFanRoutineFall </t>
  </si>
  <si>
    <t xml:space="preserve"> #Sympathy #GymnasticsFall </t>
  </si>
  <si>
    <t xml:space="preserve">In the golf tournament, a missed crucial putt results in defeat, causing the golfer to reflect on the pressure of high-stakes competition. </t>
  </si>
  <si>
    <t xml:space="preserve"> Pressure </t>
  </si>
  <si>
    <t xml:space="preserve"> GolfEnthusiastMissedPutt </t>
  </si>
  <si>
    <t xml:space="preserve"> #Pressure #GolfDefeat </t>
  </si>
  <si>
    <t xml:space="preserve">Experiencing a series of losses in the basketball season, the team grapples with frustration, determined to turn the tide with renewed effort. </t>
  </si>
  <si>
    <t xml:space="preserve"> Renewed Effort </t>
  </si>
  <si>
    <t xml:space="preserve"> BasketballFanTeamLosses </t>
  </si>
  <si>
    <t xml:space="preserve"> #RenewedEffort #BasketballStruggles </t>
  </si>
  <si>
    <t xml:space="preserve">Despite meticulous training, the swimmer faces disappointment as a split-second miscalculation costs them the lead in a crucial race. </t>
  </si>
  <si>
    <t xml:space="preserve"> Miscalculation </t>
  </si>
  <si>
    <t xml:space="preserve"> SwimmingEnthusiastRaceSetback </t>
  </si>
  <si>
    <t xml:space="preserve"> #Miscalculation #SwimmingDisappointment </t>
  </si>
  <si>
    <t xml:space="preserve">The weightlifter's failed attempt at a personal record results in frustration, highlighting the challenging nature of pushing physical limits. </t>
  </si>
  <si>
    <t xml:space="preserve"> Challenge </t>
  </si>
  <si>
    <t xml:space="preserve"> WeightliftingFanFailedRecord </t>
  </si>
  <si>
    <t xml:space="preserve"> #Challenge #WeightliftingFailure </t>
  </si>
  <si>
    <t xml:space="preserve">In the midst of a soccer match, an unexpected own goal creates a moment of despair for the player, as teammates console and encourage them. </t>
  </si>
  <si>
    <t xml:space="preserve"> SoccerPlayerOwnGoalMoment </t>
  </si>
  <si>
    <t xml:space="preserve"> #Despair #OwnGoal </t>
  </si>
  <si>
    <t xml:space="preserve">In the serene beauty of a sunset, nature unfolds a canvas of colors, evoking a sense of tranquility and wonder. </t>
  </si>
  <si>
    <t xml:space="preserve"> NatureEnthusiastSunsetWonder </t>
  </si>
  <si>
    <t xml:space="preserve"> #Tranquility #SunsetBeauty </t>
  </si>
  <si>
    <t xml:space="preserve">Embarking on a spontaneous road trip, the traveler discovers hidden gems, creating memories that will be cherished for a lifetime. </t>
  </si>
  <si>
    <t xml:space="preserve"> TravelEnthusiastRoadTripDiscovery </t>
  </si>
  <si>
    <t xml:space="preserve"> #Adventure #RoadTripMemories </t>
  </si>
  <si>
    <t xml:space="preserve">Amidst the bustling city, a quiet cafÃ© becomes a sanctuary for reflection, where a cup of coffee brings solace to the wandering mind. </t>
  </si>
  <si>
    <t xml:space="preserve"> Solace </t>
  </si>
  <si>
    <t xml:space="preserve"> UrbanExplorerCafeSolitude </t>
  </si>
  <si>
    <t xml:space="preserve"> #Solace #CafeReflection </t>
  </si>
  <si>
    <t xml:space="preserve">Exploring the vibrant street art of a cultural neighborhood, each mural tells a story, infusing the city with creativity and expression. </t>
  </si>
  <si>
    <t xml:space="preserve"> ArtEnthusiastStreetArtExploration </t>
  </si>
  <si>
    <t xml:space="preserve"> #Creativity #StreetArtVibes </t>
  </si>
  <si>
    <t xml:space="preserve">In the world of science, a breakthrough discovery unfolds, pushing the boundaries of knowledge and opening new frontiers of exploration. </t>
  </si>
  <si>
    <t xml:space="preserve"> Breakthrough </t>
  </si>
  <si>
    <t xml:space="preserve"> ScienceEnthusiastDiscoveryMoment </t>
  </si>
  <si>
    <t xml:space="preserve"> #Breakthrough #ScientificDiscovery </t>
  </si>
  <si>
    <t xml:space="preserve">Connecting with the melody of a live orchestra, the music enthusiast experiences a symphony that resonates deep within the soul. </t>
  </si>
  <si>
    <t xml:space="preserve"> Harmony </t>
  </si>
  <si>
    <t xml:space="preserve"> MusicLoverLiveOrchestraExperience </t>
  </si>
  <si>
    <t xml:space="preserve"> #Harmony #OrchestraMelody </t>
  </si>
  <si>
    <t xml:space="preserve">Embracing the aroma of freshly baked bread, the home chef finds joy in the art of baking, creating delicious memories for loved ones. </t>
  </si>
  <si>
    <t xml:space="preserve"> Joy in Baking </t>
  </si>
  <si>
    <t xml:space="preserve"> HomeBakerDeliciousMemories </t>
  </si>
  <si>
    <t xml:space="preserve"> #JoyInBaking #HomemadeDelights </t>
  </si>
  <si>
    <t xml:space="preserve">Wandering through a historical museum, the history enthusiast becomes immersed in the tales of the past, envisioning bygone eras. </t>
  </si>
  <si>
    <t xml:space="preserve"> Envisioning History </t>
  </si>
  <si>
    <t xml:space="preserve"> HistoryBuffMuseumExploration </t>
  </si>
  <si>
    <t xml:space="preserve"> #EnvisioningHistory #MuseumTales </t>
  </si>
  <si>
    <t xml:space="preserve">In the realm of literature, a captivating novel transports the reader to distant lands, weaving a tapestry of imagination and escape. </t>
  </si>
  <si>
    <t xml:space="preserve"> Imagination </t>
  </si>
  <si>
    <t xml:space="preserve"> BookwormCaptivatingNovelEscape </t>
  </si>
  <si>
    <t xml:space="preserve"> #Imagination #LiteraryEscape </t>
  </si>
  <si>
    <t xml:space="preserve">Capturing the essence of a bustling market, the photographer freezes moments in time, each frame telling a unique and vibrant story. </t>
  </si>
  <si>
    <t xml:space="preserve"> Vibrancy </t>
  </si>
  <si>
    <t xml:space="preserve"> PhotographyEnthusiastMarketMoments </t>
  </si>
  <si>
    <t xml:space="preserve"> #Vibrancy #MarketStories </t>
  </si>
  <si>
    <t xml:space="preserve">Underneath the city lights, the dancer expresses emotions through graceful movements, creating a mesmerizing performance under the night sky. </t>
  </si>
  <si>
    <t xml:space="preserve"> Mesmerizing </t>
  </si>
  <si>
    <t xml:space="preserve"> DanceEnthusiastCityNightPerformance </t>
  </si>
  <si>
    <t xml:space="preserve"> #Mesmerizing #NightDancePerformance </t>
  </si>
  <si>
    <t xml:space="preserve">In the heart of a bustling market, the street food connoisseur indulges in a culinary adventure, savoring diverse flavors and aromas. </t>
  </si>
  <si>
    <t xml:space="preserve"> Culinary Adventure </t>
  </si>
  <si>
    <t xml:space="preserve"> FoodieMarketStreetFoodExploration </t>
  </si>
  <si>
    <t xml:space="preserve"> #CulinaryAdventure #StreetFoodDelights </t>
  </si>
  <si>
    <t xml:space="preserve"> Thailand </t>
  </si>
  <si>
    <t xml:space="preserve">As the first snowflake descends, the winter enthusiast eagerly prepares for a season of frosty delights, anticipating the magic of snow-covered landscapes. </t>
  </si>
  <si>
    <t xml:space="preserve"> Winter Magic </t>
  </si>
  <si>
    <t xml:space="preserve"> SnowLoverWinterEnthusiast </t>
  </si>
  <si>
    <t xml:space="preserve"> #WinterMagic #SnowyLandscapes </t>
  </si>
  <si>
    <t xml:space="preserve">Amidst the pages of a captivating mystery novel, the reader unravels clues and secrets, experiencing a thrilling journey of suspense and revelation. </t>
  </si>
  <si>
    <t xml:space="preserve"> Thrilling Journey </t>
  </si>
  <si>
    <t xml:space="preserve"> MysteryBookwormSuspensefulRead </t>
  </si>
  <si>
    <t xml:space="preserve"> #ThrillingJourney #MysteryNovel </t>
  </si>
  <si>
    <t xml:space="preserve">Surrounded by the vibrant colors of a flower garden, the gardener nurtures blossoms, finding joy in the beauty of nature's ever-changing canvas. </t>
  </si>
  <si>
    <t xml:space="preserve"> Nature's Beauty </t>
  </si>
  <si>
    <t xml:space="preserve"> GardeningEnthusiastFlowerGarden </t>
  </si>
  <si>
    <t xml:space="preserve"> #NaturesBeauty #FloralJoy </t>
  </si>
  <si>
    <t xml:space="preserve">At the astronomy observatory, the stargazer marvels at the vastness of the cosmos, contemplating the mysteries hidden within the celestial expanse. </t>
  </si>
  <si>
    <t xml:space="preserve"> Celestial Wonder </t>
  </si>
  <si>
    <t xml:space="preserve"> AstronomyEnthusiastStargazing </t>
  </si>
  <si>
    <t xml:space="preserve"> #CelestialWonder #Stargazing </t>
  </si>
  <si>
    <t xml:space="preserve">Engulfed in the aroma of freshly brewed coffee, the writer finds inspiration in every sip, embarking on a journey of creativity and prose. </t>
  </si>
  <si>
    <t xml:space="preserve"> Creative Inspiration </t>
  </si>
  <si>
    <t xml:space="preserve"> CoffeeLoverWritersRetreat </t>
  </si>
  <si>
    <t xml:space="preserve"> #CreativeInspiration #CoffeeJourney </t>
  </si>
  <si>
    <t xml:space="preserve">In the realm of fashion, the designer unveils a collection that tells a story, blending innovation and tradition on the runway of creativity. </t>
  </si>
  <si>
    <t xml:space="preserve"> Runway Creativity </t>
  </si>
  <si>
    <t xml:space="preserve"> FashionEnthusiastDesignerShowcase </t>
  </si>
  <si>
    <t xml:space="preserve"> #RunwayCreativity #FashionInnovation </t>
  </si>
  <si>
    <t xml:space="preserve">As the waves crash against the shore, the surfer embraces the thrill of riding the ocean's energy, capturing the essence of freedom in each wave. </t>
  </si>
  <si>
    <t xml:space="preserve"> Ocean's Freedom </t>
  </si>
  <si>
    <t xml:space="preserve"> SurfingEnthusiastWaveRider </t>
  </si>
  <si>
    <t xml:space="preserve"> #OceansFreedom #SurfingThrills </t>
  </si>
  <si>
    <t xml:space="preserve">Exploring the historical architecture of an ancient city, the traveler is transported to a bygone era, where each monument whispers tales of the past. </t>
  </si>
  <si>
    <t xml:space="preserve"> Whispers of the Past </t>
  </si>
  <si>
    <t xml:space="preserve"> HistoryExplorerAncientCityTour </t>
  </si>
  <si>
    <t xml:space="preserve"> #WhispersOfThePast #HistoricalTour </t>
  </si>
  <si>
    <t xml:space="preserve">Successfully avoided eye contact with my crush in the hallway. Mission accomplished. #TeenCrush #StealthMode </t>
  </si>
  <si>
    <t xml:space="preserve"> CrushAvoider </t>
  </si>
  <si>
    <t xml:space="preserve"> #CrushStruggles #AvoidingEyeContact </t>
  </si>
  <si>
    <t xml:space="preserve"> USA</t>
  </si>
  <si>
    <t xml:space="preserve">Ran out of snacks during a movie marathon. Crisis level: Emergency! #MovieNightStruggles #TeenProblems </t>
  </si>
  <si>
    <t xml:space="preserve"> Boredom </t>
  </si>
  <si>
    <t xml:space="preserve"> MovieBuff </t>
  </si>
  <si>
    <t xml:space="preserve"> #SnackCrisis #TeenLife </t>
  </si>
  <si>
    <t xml:space="preserve"> Canada</t>
  </si>
  <si>
    <t xml:space="preserve">Spent an hour choosing the perfect filter for a selfie. The struggle for that Instagram aesthetic is real. #SelfieQueen #TeenVibes </t>
  </si>
  <si>
    <t xml:space="preserve"> SelfieAddict </t>
  </si>
  <si>
    <t xml:space="preserve"> #SelfieStruggle #TeenConfessions </t>
  </si>
  <si>
    <t xml:space="preserve"> UK</t>
  </si>
  <si>
    <t xml:space="preserve">Lost my headphones again. How do they vanish into thin air? #HeadphoneMystery #TeenLife </t>
  </si>
  <si>
    <t xml:space="preserve"> AudioExplorer </t>
  </si>
  <si>
    <t xml:space="preserve"> #TeenProblems #LostHeadphones </t>
  </si>
  <si>
    <t xml:space="preserve">Decided to study for exams but ended up making memes about studying instead. Procrastination level: Expert. #ProcrastinationNation #TeenConfessions </t>
  </si>
  <si>
    <t xml:space="preserve"> MemeCreator </t>
  </si>
  <si>
    <t xml:space="preserve"> #StudyingMemes #TeenLife </t>
  </si>
  <si>
    <t xml:space="preserve">Got dressed for the day, then remembered it's Saturday. Oops. #WeekendVibes #TeenStruggles </t>
  </si>
  <si>
    <t xml:space="preserve"> Indifference </t>
  </si>
  <si>
    <t xml:space="preserve"> FashionBlunder </t>
  </si>
  <si>
    <t xml:space="preserve"> #WeekendOops #TeenFashion </t>
  </si>
  <si>
    <t xml:space="preserve">Survived a group project without any drama. Miracles do happen. #GroupProjectSuccess #TeenAchievements </t>
  </si>
  <si>
    <t xml:space="preserve"> GroupGenius </t>
  </si>
  <si>
    <t xml:space="preserve"> #TeenSuccess #ProjectMiracle </t>
  </si>
  <si>
    <t xml:space="preserve">Entered the kitchen with the intention to cook. Left with a bag of chips. Cooking is overrated, anyway. #MasterChefInTraining #TeenHumor </t>
  </si>
  <si>
    <t xml:space="preserve"> Disgust </t>
  </si>
  <si>
    <t xml:space="preserve"> ChipExplorer </t>
  </si>
  <si>
    <t xml:space="preserve"> #TeenChef #CookingFail </t>
  </si>
  <si>
    <t xml:space="preserve">Staring at the clock in class, waiting for the bell to ring like it's the most exciting event of the day. #ClassCountdown #TeenLife </t>
  </si>
  <si>
    <t xml:space="preserve"> ExcitementSeeker </t>
  </si>
  <si>
    <t xml:space="preserve"> #ClassEvent #TeenExcitement </t>
  </si>
  <si>
    <t xml:space="preserve">Discovered a new book series and spent the whole night reading. Who needs sleep, anyway? #BookwormLife #LateNightReading </t>
  </si>
  <si>
    <t xml:space="preserve"> NightReader </t>
  </si>
  <si>
    <t xml:space="preserve"> #BookDiscoveries #TeenReading </t>
  </si>
  <si>
    <t xml:space="preserve">Bought a new video game, played for hours, forgot to eat. The ultimate gaming session. #GamerLife #NoFoodGaming </t>
  </si>
  <si>
    <t xml:space="preserve"> GamingEnthusiast </t>
  </si>
  <si>
    <t xml:space="preserve"> #GameOn #TeenGamer </t>
  </si>
  <si>
    <t xml:space="preserve">Spent the day binge-watching a new series. Productivity level: Zero. #LazyDay #TVSeriesMarathon </t>
  </si>
  <si>
    <t xml:space="preserve"> LazyWatcher </t>
  </si>
  <si>
    <t xml:space="preserve"> #BingeWatchDay #TeenLife </t>
  </si>
  <si>
    <t xml:space="preserve">Caught up on the latest fashion trends and now planning a shopping spree. #Fashionista #TrendyTeen </t>
  </si>
  <si>
    <t xml:space="preserve"> TrendExplorer </t>
  </si>
  <si>
    <t xml:space="preserve"> #FashionGoals #TeenStyle </t>
  </si>
  <si>
    <t xml:space="preserve">Decided to learn a new instrument. Day one: Still trying to figure out how to hold it. #MusicNovice #LearningJourney </t>
  </si>
  <si>
    <t xml:space="preserve"> MusicalExplorer </t>
  </si>
  <si>
    <t xml:space="preserve"> #InstrumentLearning #TeenMusic </t>
  </si>
  <si>
    <t xml:space="preserve">Spent hours creating the perfect playlist for every mood. Music is my therapy. #PlaylistMaker #TeenMusicLover </t>
  </si>
  <si>
    <t xml:space="preserve"> MusicAficionado </t>
  </si>
  <si>
    <t xml:space="preserve"> #MusicTherapy #TeenPlaylist </t>
  </si>
  <si>
    <t xml:space="preserve">Successfully cooked a gourmet meal for the family. Chef skills unlocked! #ChefMode #TeenChef </t>
  </si>
  <si>
    <t xml:space="preserve"> HomeChef </t>
  </si>
  <si>
    <t xml:space="preserve"> #CookingSuccess #TeenCook </t>
  </si>
  <si>
    <t xml:space="preserve">Spontaneously booked a weekend getaway. Adventure awaits! #TravelBug #WeekendEscape </t>
  </si>
  <si>
    <t xml:space="preserve"> AdventureSeeker </t>
  </si>
  <si>
    <t xml:space="preserve"> #GetawayGoals #TeenTravel </t>
  </si>
  <si>
    <t xml:space="preserve">Attended a concert and danced the night away. Music is the heartbeat of life. #ConcertVibes #DanceAllNight </t>
  </si>
  <si>
    <t xml:space="preserve"> #MusicMagic #TeenConcert </t>
  </si>
  <si>
    <t xml:space="preserve">Rediscovered childhood cartoons and had a nostalgia-filled marathon. #CartoonNostalgia #TeenMemories </t>
  </si>
  <si>
    <t xml:space="preserve"> NostalgiaExplorer </t>
  </si>
  <si>
    <t xml:space="preserve"> #ChildhoodMemories #TeenCartoons </t>
  </si>
  <si>
    <t xml:space="preserve">Embarked on a DIY home decor project. Let's hope it turns out better than last time. #DIYAdventure #TeenHomeDecor </t>
  </si>
  <si>
    <t xml:space="preserve"> HomeDecorator </t>
  </si>
  <si>
    <t xml:space="preserve"> #DIYGoals #TeenCreative </t>
  </si>
  <si>
    <t xml:space="preserve">Spent the afternoon at a museum, pretending to be cultured. Art enthusiast in the making. #MuseumDay #TeenArtLover </t>
  </si>
  <si>
    <t xml:space="preserve"> ArtExplorer </t>
  </si>
  <si>
    <t xml:space="preserve"> #CulturalDay #TeenCuriosity </t>
  </si>
  <si>
    <t xml:space="preserve">Started a blog about random thoughts and musings. Blogging is the new diary. #BloggerLife #TeenBlogger </t>
  </si>
  <si>
    <t xml:space="preserve"> ThoughtfulBlogger </t>
  </si>
  <si>
    <t xml:space="preserve"> #BloggingJourney #TeenThoughts </t>
  </si>
  <si>
    <t xml:space="preserve">Relishing a peaceful afternoon with a classic novel. Quiet moments are the best moments. #BookLover #PeacefulAfternoon </t>
  </si>
  <si>
    <t xml:space="preserve"> NovelEnthusiast </t>
  </si>
  <si>
    <t xml:space="preserve"> #QuietMoments #BookishEscape </t>
  </si>
  <si>
    <t xml:space="preserve">Reflecting on a lifetime of memories, each wrinkle tells a story. Embracing the beauty of aging. #LifeReflections #BeautyInAging </t>
  </si>
  <si>
    <t xml:space="preserve"> WiseSoul </t>
  </si>
  <si>
    <t xml:space="preserve"> #AgingGracefully #Memories </t>
  </si>
  <si>
    <t xml:space="preserve">Exploring the world of digital art. It's never too late to discover new passions. #DigitalArtistry #LateBloomer </t>
  </si>
  <si>
    <t xml:space="preserve"> ArtAdventurer </t>
  </si>
  <si>
    <t xml:space="preserve"> #ArtDiscovery #SeniorArtist </t>
  </si>
  <si>
    <t xml:space="preserve">Savoring the flavors of a home-cooked meal. Simple joys are the heart of happiness. #HomeCooking #SimpleJoys </t>
  </si>
  <si>
    <t xml:space="preserve"> HomeChefSenior </t>
  </si>
  <si>
    <t xml:space="preserve"> #HappinessInFood #SeniorLife </t>
  </si>
  <si>
    <t xml:space="preserve">Embarking on a journey of learning a new language. The mind stays young with every new word. #LanguageLearning #NeverTooLate </t>
  </si>
  <si>
    <t xml:space="preserve"> LinguisticExplorer </t>
  </si>
  <si>
    <t xml:space="preserve"> #MindEnrichment #SeniorLearning </t>
  </si>
  <si>
    <t xml:space="preserve">Attended a classical music concert, feeling the timeless melodies resonate. Music transcends generations. #ClassicalMusic #TimelessMelodies </t>
  </si>
  <si>
    <t xml:space="preserve"> MusicConnoisseur </t>
  </si>
  <si>
    <t xml:space="preserve"> #MusicLover #SeniorConcert </t>
  </si>
  <si>
    <t xml:space="preserve">Capturing the beauty of nature through photography. Every snapshot is a treasure. #NaturePhotography #SeniorPhotographer </t>
  </si>
  <si>
    <t xml:space="preserve"> PhotographySenior </t>
  </si>
  <si>
    <t xml:space="preserve"> #NatureCapture #SeniorMoments </t>
  </si>
  <si>
    <t xml:space="preserve">Reconnecting with old friends over a cup of tea. Friendship, the true essence of companionship. #OldFriends #Companionship </t>
  </si>
  <si>
    <t xml:space="preserve"> TeaTimeSenior </t>
  </si>
  <si>
    <t xml:space="preserve"> #FriendshipGoals #SeniorBonding </t>
  </si>
  <si>
    <t xml:space="preserve">Embarked on a road trip to revisit cherished places from the past. Nostalgia, the ultimate travel companion. #RoadTrip #NostalgiaTour </t>
  </si>
  <si>
    <t xml:space="preserve"> RoadTripSenior </t>
  </si>
  <si>
    <t xml:space="preserve"> #CherishedPlaces #SeniorTravel </t>
  </si>
  <si>
    <t xml:space="preserve">Joined a community choir, harmonizing with fellow voices. Music creates bonds that withstand time. #CommunityChoir #HarmonyInAging </t>
  </si>
  <si>
    <t xml:space="preserve"> ChoirEnthusiast </t>
  </si>
  <si>
    <t xml:space="preserve"> #MusicHarmony #SeniorVoices </t>
  </si>
  <si>
    <t xml:space="preserve">Exploring the art of meditation, finding tranquility in the stillness of the mind. #MeditationJourney #TranquilMind </t>
  </si>
  <si>
    <t xml:space="preserve"> MeditationSenior </t>
  </si>
  <si>
    <t xml:space="preserve"> #MindfulLiving #SeniorCalm </t>
  </si>
  <si>
    <t xml:space="preserve">Taking a stroll in the garden, appreciating the beauty of blooming flowers. Nature's wonders never cease. #GardenWalk #FloralBeauty </t>
  </si>
  <si>
    <t xml:space="preserve"> #NatureWonders #SeniorGarden </t>
  </si>
  <si>
    <t xml:space="preserve">Sipping on a favorite vintage wine, each sip telling a story of the years gone by. Cheers to a life well-lived. #WineLover #VintageCheers </t>
  </si>
  <si>
    <t xml:space="preserve"> WineConnoisseur </t>
  </si>
  <si>
    <t xml:space="preserve"> #LifeWellLived #SeniorWine </t>
  </si>
  <si>
    <t xml:space="preserve">Participated in a community art class, unleashing creativity in the golden years. Art has no age limit. #ArtClass #SeniorArtistry </t>
  </si>
  <si>
    <t xml:space="preserve"> ArtisticSenior </t>
  </si>
  <si>
    <t xml:space="preserve"> #CreativityAtAnyAge #SeniorCreativity </t>
  </si>
  <si>
    <t xml:space="preserve">Embarking on a journey of writing a memoir, documenting a lifetime of experiences. Every story matters. #MemoirWriting #SeniorStories </t>
  </si>
  <si>
    <t xml:space="preserve"> MemoiristSenior </t>
  </si>
  <si>
    <t xml:space="preserve"> #LifetimeExperiences #SeniorMemoir </t>
  </si>
  <si>
    <t xml:space="preserve">Attended a lecture on history, always fascinated by the lessons from the past. Learning is a lifelong adventure. #HistoryLecture #SeniorLearning </t>
  </si>
  <si>
    <t xml:space="preserve"> HistoryEnthusiast </t>
  </si>
  <si>
    <t xml:space="preserve"> #LifetimeAdventure #SeniorCuriosity </t>
  </si>
  <si>
    <t xml:space="preserve">Rediscovered the joy of cooking traditional family recipes. The kitchen, a place of cherished memories. #FamilyRecipes #SeniorCooking </t>
  </si>
  <si>
    <t xml:space="preserve"> FamilyChefSenior </t>
  </si>
  <si>
    <t xml:space="preserve"> #KitchenMemories #SeniorCulinary </t>
  </si>
  <si>
    <t xml:space="preserve">Joined a nature photography club, capturing the beauty of the great outdoors. Every click is a connection to nature. #NaturePhotography #SeniorPhotographer </t>
  </si>
  <si>
    <t xml:space="preserve"> NaturePhotographySenior </t>
  </si>
  <si>
    <t xml:space="preserve"> #OutdoorBeauty #SeniorClicks </t>
  </si>
  <si>
    <t xml:space="preserve">Attended a jazz concert and swayed to the rhythm of timeless tunes. Music, a constant companion in the golden years. #JazzConcert #SeniorMusic </t>
  </si>
  <si>
    <t xml:space="preserve"> JazzMusicLover </t>
  </si>
  <si>
    <t xml:space="preserve"> #TimelessTunes #SeniorJazz </t>
  </si>
  <si>
    <t xml:space="preserve">Joined a writing group, penning down thoughts and reflections. Writing, a journey into the depths of the soul. #WritingGroup #SeniorWriter </t>
  </si>
  <si>
    <t xml:space="preserve"> SeniorWordsmith </t>
  </si>
  <si>
    <t xml:space="preserve"> #SoulfulWriting #SeniorReflections </t>
  </si>
  <si>
    <t xml:space="preserve">Embarked on a solo travel adventure, discovering the beauty of new places at my own pace. #SoloTravel #SeniorExplorer </t>
  </si>
  <si>
    <t xml:space="preserve"> SoloAdventurer </t>
  </si>
  <si>
    <t xml:space="preserve"> #DiscoverNewPlaces #SeniorTravel </t>
  </si>
  <si>
    <t xml:space="preserve">Attended a vintage car show, reminiscing about the classics that once ruled the roads. Nostalgia in every rev. #VintageCars #ClassicRides </t>
  </si>
  <si>
    <t xml:space="preserve"> CarEnthusiastSenior </t>
  </si>
  <si>
    <t xml:space="preserve"> #RoadTripDownMemoryLane #SeniorCars </t>
  </si>
  <si>
    <t xml:space="preserve">Started a community garden, growing not just plants but friendships too. Green thumbs unite! #CommunityGarden #SeniorGardener </t>
  </si>
  <si>
    <t xml:space="preserve"> GreenThumbSenior </t>
  </si>
  <si>
    <t xml:space="preserve"> #GardenFriends #SeniorGreenThumb </t>
  </si>
  <si>
    <t xml:space="preserve">Hosted a family dinner, where laughter echoed louder than the clinking of utensils. Family, the heart of happiness. #FamilyDinner #SeniorHost </t>
  </si>
  <si>
    <t xml:space="preserve"> FamilyHostSenior </t>
  </si>
  <si>
    <t xml:space="preserve"> #HeartwarmingMoments #SeniorFamily </t>
  </si>
  <si>
    <t xml:space="preserve">Enrolled in a dance class for seniors, moving to the rhythm of life. Age is just a number on the dance floor. #DanceClass #SeniorDancer </t>
  </si>
  <si>
    <t xml:space="preserve"> DanceEnthusiastSenior </t>
  </si>
  <si>
    <t xml:space="preserve"> #DanceLife #SeniorMoves </t>
  </si>
  <si>
    <t xml:space="preserve">Visited an art gallery, appreciating the brushstrokes that tell tales of creativity. Art, an eternal companion. #ArtGallery #SeniorArtLover </t>
  </si>
  <si>
    <t xml:space="preserve"> ArtGalleryVisitor </t>
  </si>
  <si>
    <t xml:space="preserve"> #CreativeExpressions #SeniorArt </t>
  </si>
  <si>
    <t xml:space="preserve">Started a book club for seniors, where discussions are as lively as the characters in the novels. #BookClub #SeniorReaders </t>
  </si>
  <si>
    <t xml:space="preserve"> SeniorBookClub </t>
  </si>
  <si>
    <t xml:space="preserve"> #BookishTalks #SeniorBookworms </t>
  </si>
  <si>
    <t xml:space="preserve">Hosted a picnic in the park, basking in the warmth of friendship and sunshine. Simple joys, timeless memories. #ParkPicnic #SeniorJoy </t>
  </si>
  <si>
    <t xml:space="preserve"> SeniorPicnicHost </t>
  </si>
  <si>
    <t xml:space="preserve"> #FriendshipSunshine #SeniorMemories </t>
  </si>
  <si>
    <t xml:space="preserve">Participated in a local theater production, proving that the stage belongs to every age. #TheaterProduction #SeniorActor </t>
  </si>
  <si>
    <t xml:space="preserve"> SeniorActor </t>
  </si>
  <si>
    <t xml:space="preserve"> #StagePassion #SeniorTheater </t>
  </si>
  <si>
    <t xml:space="preserve">Embarked on a hiking adventure, conquering trails and relishing the beauty of nature. Age is just a number on the mountaintop. #HikingAdventure #SeniorHiker </t>
  </si>
  <si>
    <t xml:space="preserve"> SeniorHikerExplorer </t>
  </si>
  <si>
    <t xml:space="preserve"> #NatureTrailBlazer #SeniorExplorer </t>
  </si>
  <si>
    <t xml:space="preserve">Hosted a photography exhibition featuring snapshots of a life well-lived. Every photo has a story to tell. #PhotographyExhibition #SeniorPhotographer </t>
  </si>
  <si>
    <t xml:space="preserve"> SeniorPhotographerExhibitor </t>
  </si>
  <si>
    <t xml:space="preserve"> #LifeInPictures #SeniorExhibition </t>
  </si>
  <si>
    <t xml:space="preserve">Joined a seniors' cycling club, feeling the wind in my hair and the freedom of the open road. #CyclingClub #SeniorCyclist </t>
  </si>
  <si>
    <t xml:space="preserve"> SeniorCyclingEnthusiast </t>
  </si>
  <si>
    <t xml:space="preserve"> #OpenRoadAdventures #SeniorCycling </t>
  </si>
  <si>
    <t xml:space="preserve">Attended a wine tasting event, savoring the richness of flavors that age like fine wine. Cheers to the golden years! #WineTasting #SeniorWineLover </t>
  </si>
  <si>
    <t xml:space="preserve"> SeniorWineConnoisseur </t>
  </si>
  <si>
    <t xml:space="preserve"> #AgedToPerfection #SeniorCheers </t>
  </si>
  <si>
    <t xml:space="preserve">Started learning ballroom dancing, gliding gracefully across the dance floor. Ageless elegance in every step. #BallroomDancing #SeniorDancer </t>
  </si>
  <si>
    <t xml:space="preserve"> SeniorBallroomDancer </t>
  </si>
  <si>
    <t xml:space="preserve"> #GracefulMoves #SeniorDance </t>
  </si>
  <si>
    <t xml:space="preserve">Organized a community painting event, turning blank canvases into a masterpiece of shared creativity. #PaintingEvent #SeniorArtist </t>
  </si>
  <si>
    <t xml:space="preserve"> SeniorPaintingOrganizer </t>
  </si>
  <si>
    <t xml:space="preserve"> #CommunityArt #SeniorCreativity </t>
  </si>
  <si>
    <t xml:space="preserve">Hosted a 'memory lane' evening with old friends, reminiscing about the adventures that shaped our lives. #MemoryLane #SeniorReminiscing </t>
  </si>
  <si>
    <t xml:space="preserve"> SeniorMemoriesHost </t>
  </si>
  <si>
    <t xml:space="preserve"> #FriendshipAdventures #SeniorNostalgia </t>
  </si>
  <si>
    <t xml:space="preserve">Joined a seniors' astronomy club, stargazing and finding wonder in the vastness of the cosmos. #AstronomyClub #SeniorStargazer </t>
  </si>
  <si>
    <t xml:space="preserve"> SeniorStargazer </t>
  </si>
  <si>
    <t xml:space="preserve"> #CelestialWonders #SeniorAstronomy </t>
  </si>
  <si>
    <t xml:space="preserve">Attended a local jazz festival, tapping toes to the tunes that have stood the test of time. Music, a lifelong love affair. #JazzFestival #SeniorMusicLover </t>
  </si>
  <si>
    <t xml:space="preserve"> SeniorJazzFestivalGoer </t>
  </si>
  <si>
    <t xml:space="preserve">Started a blog sharing the wisdom gained through the years, proving that every day is a chance to learn and grow. #SeniorWisdom #Blog </t>
  </si>
  <si>
    <t xml:space="preserve"> WisdomBloggerSenior </t>
  </si>
  <si>
    <t xml:space="preserve"> #LifeLessons #SeniorBlog </t>
  </si>
  <si>
    <t xml:space="preserve">Participated in a charity run, proving that age is no barrier to supporting meaningful causes. #CharityRun #SeniorRunner </t>
  </si>
  <si>
    <t xml:space="preserve"> SeniorCharityRunner </t>
  </si>
  <si>
    <t xml:space="preserve"> #RunForACause #SeniorSupport </t>
  </si>
  <si>
    <t xml:space="preserve">Survived a challenging physics exam. Equations, you won't defeat me! </t>
  </si>
  <si>
    <t xml:space="preserve"> Relief </t>
  </si>
  <si>
    <t xml:space="preserve"> PhysicsWhizHighSchool </t>
  </si>
  <si>
    <t xml:space="preserve"> #PhysicsSurvivor #HighSchoolAdventures </t>
  </si>
  <si>
    <t xml:space="preserve">Exploring the world of coding. Debugging is an adventure on its own! #CodingJourney #HighSchoolCoder </t>
  </si>
  <si>
    <t xml:space="preserve"> CodeExplorerHighSchool </t>
  </si>
  <si>
    <t xml:space="preserve"> #CodingAdventure #HighSchoolCoderLife </t>
  </si>
  <si>
    <t xml:space="preserve">Joined the school debate team. Words are my weapons, and I'm ready for battle! </t>
  </si>
  <si>
    <t xml:space="preserve"> DebateWarriorHighSchool </t>
  </si>
  <si>
    <t xml:space="preserve"> #DebateWarrior #HighSchoolDebater </t>
  </si>
  <si>
    <t xml:space="preserve">Started a photography club at school. Capturing moments, one snapshot at a time! </t>
  </si>
  <si>
    <t xml:space="preserve"> PhotoClubHighSchool </t>
  </si>
  <si>
    <t xml:space="preserve"> #PhotographyClub #HighSchoolPhotographer </t>
  </si>
  <si>
    <t xml:space="preserve">Daydreaming about the upcoming prom. The dress, the dance â€“ it's a fairytale in the making! </t>
  </si>
  <si>
    <t xml:space="preserve"> PromDreamerHighSchool </t>
  </si>
  <si>
    <t xml:space="preserve"> #PromDreams #HighSchoolFairytale </t>
  </si>
  <si>
    <t xml:space="preserve">Convinced the teacher to have class outdoors. Learning equations with a side of fresh air! </t>
  </si>
  <si>
    <t xml:space="preserve"> Positive </t>
  </si>
  <si>
    <t xml:space="preserve"> OutdoorClassHighSchool </t>
  </si>
  <si>
    <t xml:space="preserve"> #OutdoorClassroom #HighSchoolExplorer </t>
  </si>
  <si>
    <t xml:space="preserve">Accidentally spilled paint in art class. Abstract art, right? #ArtClassAdventures #HighSchoolArtist </t>
  </si>
  <si>
    <t xml:space="preserve"> Embarrassed </t>
  </si>
  <si>
    <t xml:space="preserve"> PaintSpillHighSchool </t>
  </si>
  <si>
    <t xml:space="preserve"> #ArtisticMishaps #HighSchoolArt </t>
  </si>
  <si>
    <t xml:space="preserve">Trying to master the perfect kickflip on my skateboard. Skating into the weekend like a pro! </t>
  </si>
  <si>
    <t xml:space="preserve"> SkateProHighSchool </t>
  </si>
  <si>
    <t xml:space="preserve"> #SkaterLife #HighSchoolSkater </t>
  </si>
  <si>
    <t xml:space="preserve">Bonding with friends over the latest K-pop sensation. Fangirling at its finest! </t>
  </si>
  <si>
    <t xml:space="preserve"> KpopFangirlHighSchool </t>
  </si>
  <si>
    <t xml:space="preserve"> #KpopFangirl #HighSchoolMusic </t>
  </si>
  <si>
    <t xml:space="preserve">Spent hours perfecting a chemistry experiment. Mixing potions like a wizard! </t>
  </si>
  <si>
    <t xml:space="preserve"> ChemistryWizardHighSchool </t>
  </si>
  <si>
    <t xml:space="preserve"> #ChemistryWizard #HighSchoolScientist </t>
  </si>
  <si>
    <t xml:space="preserve">Successfully organized a surprise birthday party for a friend. Party planning expert mode: Achieved! </t>
  </si>
  <si>
    <t xml:space="preserve"> BirthdayPartyPlannerHighSchool </t>
  </si>
  <si>
    <t xml:space="preserve"> #BirthdayParty #HighSchoolCelebration </t>
  </si>
  <si>
    <t xml:space="preserve">Joined the drama club to unleash my inner actor. Lights, camera, action! </t>
  </si>
  <si>
    <t xml:space="preserve"> DramaClubStarHighSchool </t>
  </si>
  <si>
    <t xml:space="preserve"> #DramaClubStar #HighSchoolActor </t>
  </si>
  <si>
    <t xml:space="preserve">Got my hands on the latest fantasy novel. Diving into realms of magic and adventure! </t>
  </si>
  <si>
    <t xml:space="preserve"> FantasyBookNerdHighSchool </t>
  </si>
  <si>
    <t xml:space="preserve"> #FantasyBookNerd #HighSchoolReader </t>
  </si>
  <si>
    <t xml:space="preserve">Mastering the art of the perfect doodle during boring classes. Doodles: A+! </t>
  </si>
  <si>
    <t xml:space="preserve"> DoodleMasterHighSchool </t>
  </si>
  <si>
    <t xml:space="preserve"> #DoodleMaster #HighSchoolArt </t>
  </si>
  <si>
    <t xml:space="preserve">Attempting to break the school record for the longest handstand. Wish me luck! </t>
  </si>
  <si>
    <t xml:space="preserve"> HandstandChallengeHighSchool </t>
  </si>
  <si>
    <t xml:space="preserve"> #HandstandChallenge #HighSchoolAthlete </t>
  </si>
  <si>
    <t xml:space="preserve">Sneaking snacks into class like a pro. The art of snack-smuggling is a sacred skill! </t>
  </si>
  <si>
    <t xml:space="preserve"> Mischievous </t>
  </si>
  <si>
    <t xml:space="preserve"> SnackSmugglerHighSchool </t>
  </si>
  <si>
    <t xml:space="preserve"> #SnackSmuggler #HighSchoolSnacks </t>
  </si>
  <si>
    <t xml:space="preserve">Hosting a sleepover with friends this weekend. Preparing for a night of laughter and memories! </t>
  </si>
  <si>
    <t xml:space="preserve"> SleepoverHostHighSchool </t>
  </si>
  <si>
    <t xml:space="preserve"> #SleepoverFun #HighSchoolMemories </t>
  </si>
  <si>
    <t xml:space="preserve">Spent hours on a TikTok dance, only to realize I have two left feet. Dance fail: Unleashed! </t>
  </si>
  <si>
    <t xml:space="preserve"> TikTokFailHighSchool </t>
  </si>
  <si>
    <t xml:space="preserve"> #DanceFail #HighSchoolTikTok </t>
  </si>
  <si>
    <t xml:space="preserve">Accidentally liked my crush's old photo while stalking their profile. Awkward level: Maximum! </t>
  </si>
  <si>
    <t xml:space="preserve"> SocialMediaBlunderHighSchool </t>
  </si>
  <si>
    <t xml:space="preserve"> #SocialMediaBlunder #HighSchoolAwkward </t>
  </si>
  <si>
    <t xml:space="preserve">Tried to impress my crush with a smooth conversation. Ended up spilling my drink. Smooth level: Nonexistent! </t>
  </si>
  <si>
    <t xml:space="preserve"> CrushFailHighSchool </t>
  </si>
  <si>
    <t xml:space="preserve"> #CrushFail #HighSchoolEmbarrassment </t>
  </si>
  <si>
    <t xml:space="preserve">Mastered the art of creating paper airplanes during lecture. Paper planes: Soaring to new heights! </t>
  </si>
  <si>
    <t xml:space="preserve"> PaperPlaneExpertHighSchool </t>
  </si>
  <si>
    <t xml:space="preserve"> #PaperPlaneExpert #HighSchoolArt </t>
  </si>
  <si>
    <t xml:space="preserve">Trying to set a new trend by juggling textbooks between classes. Academic juggling: A unique skill! </t>
  </si>
  <si>
    <t xml:space="preserve"> JugglingProHighSchool </t>
  </si>
  <si>
    <t xml:space="preserve"> #TextbookJuggling #HighSchoolSkills </t>
  </si>
  <si>
    <t xml:space="preserve">Hiding a snack stash in my backpack for emergency cravings. Snack ninja mode: Activated! </t>
  </si>
  <si>
    <t xml:space="preserve"> SnackNinjaHighSchool </t>
  </si>
  <si>
    <t xml:space="preserve"> #SnackNinja #HighSchoolSnacks </t>
  </si>
  <si>
    <t xml:space="preserve">Planning a surprise scavenger hunt for friends. Anticipating the thrill and excitement! </t>
  </si>
  <si>
    <t xml:space="preserve"> ScavengerHuntMasterHighSchool </t>
  </si>
  <si>
    <t xml:space="preserve"> #SurpriseAdventure #HighSchoolFun </t>
  </si>
  <si>
    <t xml:space="preserve">Danced in the rain to celebrate the end of exams. Rain dance: Unexpectedly refreshing! </t>
  </si>
  <si>
    <t xml:space="preserve"> RainDanceCelebrationHighSchool </t>
  </si>
  <si>
    <t xml:space="preserve"> #RainDance #HighSchoolJoy </t>
  </si>
  <si>
    <t xml:space="preserve">Accidentally sent a text meant for a friend to the class group chat. Texting fail: Oops moment! </t>
  </si>
  <si>
    <t xml:space="preserve"> GroupChatBlunderHighSchool </t>
  </si>
  <si>
    <t xml:space="preserve"> #TextingFail #HighSchoolAwkward </t>
  </si>
  <si>
    <t xml:space="preserve">Tried a magic trick to impress classmates. Magic fail: Where did that rabbit go? </t>
  </si>
  <si>
    <t xml:space="preserve"> MagicFailHighSchool </t>
  </si>
  <si>
    <t xml:space="preserve"> #MagicFail #HighSchoolMagic </t>
  </si>
  <si>
    <t xml:space="preserve">Perfecting the art of creating origami during a dull lecture. Origami mastery: A+! </t>
  </si>
  <si>
    <t xml:space="preserve"> OrigamiProHighSchool </t>
  </si>
  <si>
    <t xml:space="preserve"> #OrigamiMaster #HighSchoolArt </t>
  </si>
  <si>
    <t xml:space="preserve">Attempting to set a new record for the most consecutive hacky sack kicks. Hacky sack skills: Unleashed! </t>
  </si>
  <si>
    <t xml:space="preserve"> HackySackChampionHighSchool </t>
  </si>
  <si>
    <t xml:space="preserve"> #HackySackChallenge #HighSchoolAthlete </t>
  </si>
  <si>
    <t xml:space="preserve">Creating a secret handshake with friends. Friendship level: Expert! </t>
  </si>
  <si>
    <t xml:space="preserve"> SecretHandshakeHighSchool </t>
  </si>
  <si>
    <t xml:space="preserve"> #FriendshipGoals #HighSchoolMemories </t>
  </si>
  <si>
    <t xml:space="preserve">Embarking on a mission to find the best burger joint in town. Burger connoisseur: Reporting for duty! </t>
  </si>
  <si>
    <t xml:space="preserve"> BurgerQuestHighSchool </t>
  </si>
  <si>
    <t xml:space="preserve"> #BurgerQuest #HighSchoolFoodie </t>
  </si>
  <si>
    <t xml:space="preserve">Practicing a stand-up comedy routine for the upcoming talent show. Comedy gig: In the making! </t>
  </si>
  <si>
    <t xml:space="preserve"> ComedyGeniusHighSchool </t>
  </si>
  <si>
    <t xml:space="preserve"> #StandUpComedy #HighSchoolTalent </t>
  </si>
  <si>
    <t xml:space="preserve">Accidentally sent a love letter to the wrong person. Love note fail: Maximum embarrassment! </t>
  </si>
  <si>
    <t xml:space="preserve"> LoveLetterBlunderHighSchool </t>
  </si>
  <si>
    <t xml:space="preserve"> #LoveLetterFail #HighSchoolAwkward </t>
  </si>
  <si>
    <t xml:space="preserve">Attempting to impress the teacher with an elaborate science experiment. Science geek mode: Activated! </t>
  </si>
  <si>
    <t xml:space="preserve"> ScienceExperimentProHighSchool </t>
  </si>
  <si>
    <t xml:space="preserve"> #ScienceGeek #HighSchoolExperiments </t>
  </si>
  <si>
    <t xml:space="preserve">Crafting intricate friendship bracelets for the whole squad. Friendship level: Expert weaver! </t>
  </si>
  <si>
    <t xml:space="preserve"> BraceletCraftsmanHighSchool </t>
  </si>
  <si>
    <t xml:space="preserve"> #FriendshipBracelets #HighSchoolCrafts </t>
  </si>
  <si>
    <t xml:space="preserve">Attempting to beat the record for the most consecutive cartwheels. Cartwheel challenge: Underway! </t>
  </si>
  <si>
    <t xml:space="preserve"> CartwheelMasterHighSchool </t>
  </si>
  <si>
    <t xml:space="preserve"> #CartwheelChallenge #HighSchoolAthlete </t>
  </si>
  <si>
    <t xml:space="preserve">Organizing a movie marathon with friends. Popcorn and cinematic adventures await! </t>
  </si>
  <si>
    <t xml:space="preserve"> MovieMarathonHostHighSchool </t>
  </si>
  <si>
    <t xml:space="preserve"> #MovieNight #HighSchoolMemories </t>
  </si>
  <si>
    <t xml:space="preserve">Experimenting with a new hair color. A bold change for a bold semester! </t>
  </si>
  <si>
    <t xml:space="preserve"> HairColorExperimentHighSchool </t>
  </si>
  <si>
    <t xml:space="preserve"> #HairExperiment #HighSchoolStyle </t>
  </si>
  <si>
    <t xml:space="preserve">Building a time capsule to capture memories for the future. Time-traveling emotions! </t>
  </si>
  <si>
    <t xml:space="preserve"> TimeCapsuleCreatorHighSchool </t>
  </si>
  <si>
    <t xml:space="preserve"> #TimeCapsule #HighSchoolNostalgia </t>
  </si>
  <si>
    <t xml:space="preserve">Accidentally walked into the wrong classroom on the first day. Classroom mix-up: Awkward start! </t>
  </si>
  <si>
    <t xml:space="preserve"> ClassroomBlunderHighSchool </t>
  </si>
  <si>
    <t xml:space="preserve"> #FirstDayOops #HighSchoolEmbarrassment </t>
  </si>
  <si>
    <t xml:space="preserve">Trying out a new smoothie recipe for a healthy start to the week. Smoothie enthusiast: Level up! </t>
  </si>
  <si>
    <t xml:space="preserve"> SmoothieConnoisseurHighSchool </t>
  </si>
  <si>
    <t xml:space="preserve"> #HealthyLiving #HighSchoolWellness </t>
  </si>
  <si>
    <t xml:space="preserve">Reflecting on the challenges of the school year. Feeling a bit overwhelmed with assignments. </t>
  </si>
  <si>
    <t xml:space="preserve"> Sad </t>
  </si>
  <si>
    <t xml:space="preserve"> OverwhelmedHighSchoolStudent </t>
  </si>
  <si>
    <t xml:space="preserve"> #SchoolChallenges #HighSchoolStruggles </t>
  </si>
  <si>
    <t xml:space="preserve">Encountered some mean-spirited comments online. Dealing with online hate is never easy. </t>
  </si>
  <si>
    <t xml:space="preserve"> Hate </t>
  </si>
  <si>
    <t xml:space="preserve"> DealingWithHateHighSchool </t>
  </si>
  <si>
    <t xml:space="preserve"> #OnlineHate #HighSchoolReality </t>
  </si>
  <si>
    <t xml:space="preserve">Had a bad day at school. Everything seems to be going wrong. </t>
  </si>
  <si>
    <t xml:space="preserve"> Bad </t>
  </si>
  <si>
    <t xml:space="preserve"> ToughDayHighSchool </t>
  </si>
  <si>
    <t xml:space="preserve"> #BadDay #HighSchoolBlues </t>
  </si>
  <si>
    <t xml:space="preserve">Feeling down after not making the sports team. Disappointment lingers. </t>
  </si>
  <si>
    <t xml:space="preserve"> SportsTeamRejectionHighSchool </t>
  </si>
  <si>
    <t xml:space="preserve"> #Disappointment #HighSchoolSports </t>
  </si>
  <si>
    <t xml:space="preserve">Witnessed a heated argument in the cafeteria. Unpleasant atmosphere at lunch. </t>
  </si>
  <si>
    <t xml:space="preserve"> CafeteriaConflictHighSchool </t>
  </si>
  <si>
    <t xml:space="preserve"> #CafeteriaDrama #HighSchoolTension </t>
  </si>
  <si>
    <t xml:space="preserve">Received a not-so-great grade on a major project. Academic frustration setting in. </t>
  </si>
  <si>
    <t xml:space="preserve"> ProjectGradeDisappointmentHighSchool </t>
  </si>
  <si>
    <t xml:space="preserve"> #AcademicFrustration #HighSchoolStress </t>
  </si>
  <si>
    <t xml:space="preserve">Dealing with a personal setback. Sometimes life throws unexpected challenges. </t>
  </si>
  <si>
    <t xml:space="preserve"> PersonalSetbackHighSchool </t>
  </si>
  <si>
    <t xml:space="preserve"> #LifeChallenges #HighSchoolStruggles </t>
  </si>
  <si>
    <t xml:space="preserve">Feeling lonely on a Saturday night. Sometimes solitude hits harder than expected. </t>
  </si>
  <si>
    <t xml:space="preserve"> LonelySaturdayHighSchool </t>
  </si>
  <si>
    <t xml:space="preserve"> #LonelyNights #HighSchoolEmotions </t>
  </si>
  <si>
    <t xml:space="preserve">Experiencing cyberbullying. Hateful messages online are disheartening. </t>
  </si>
  <si>
    <t xml:space="preserve"> CyberbullyingVictimHighSchool </t>
  </si>
  <si>
    <t xml:space="preserve"> #StopCyberbullying #HighSchoolReality </t>
  </si>
  <si>
    <t xml:space="preserve">Caught in a torrential rainstorm without an umbrella. Today's weather is just bad luck. </t>
  </si>
  <si>
    <t xml:space="preserve"> RainyDayBluesHighSchool </t>
  </si>
  <si>
    <t xml:space="preserve"> #BadLuck #HighSchoolWeather </t>
  </si>
  <si>
    <t xml:space="preserve">Missing an important event due to unforeseen circumstances. A day filled with sadness. </t>
  </si>
  <si>
    <t xml:space="preserve"> MissedOpportunityHighSchool </t>
  </si>
  <si>
    <t xml:space="preserve"> #MissedChances #HighSchoolRegret </t>
  </si>
  <si>
    <t xml:space="preserve">Dealing with unfounded rumors circulating about personal life. Rumors can be hurtful. </t>
  </si>
  <si>
    <t xml:space="preserve"> RumorVictimHighSchool </t>
  </si>
  <si>
    <t xml:space="preserve"> #RumorMills #HighSchoolDrama </t>
  </si>
  <si>
    <t xml:space="preserve">Got a flat tire on the way to an important meeting. Talk about a series of bad events! </t>
  </si>
  <si>
    <t xml:space="preserve"> FlatTireWoesHighSchool </t>
  </si>
  <si>
    <t xml:space="preserve"> #BadLuckDay #HighSchoolStruggles </t>
  </si>
  <si>
    <t xml:space="preserve">Feeling a sense of emptiness after a close friend moves away. Farewells are always sad. </t>
  </si>
  <si>
    <t xml:space="preserve"> FriendMovingAwayHighSchool </t>
  </si>
  <si>
    <t xml:space="preserve"> #SayingGoodbye #HighSchoolEmotions </t>
  </si>
  <si>
    <t xml:space="preserve">Facing rejection from a dream college. Disheartened but determined to explore other paths. </t>
  </si>
  <si>
    <t xml:space="preserve"> CollegeRejectionHighSchool </t>
  </si>
  <si>
    <t xml:space="preserve"> #CollegeDreams #HighSchoolJourney </t>
  </si>
  <si>
    <t xml:space="preserve">Encountering online toxicity during a gaming session. Hateful comments can ruin the fun. </t>
  </si>
  <si>
    <t xml:space="preserve"> GamingToxicityHighSchool </t>
  </si>
  <si>
    <t xml:space="preserve"> #OnlineGaming #HighSchoolGamer </t>
  </si>
  <si>
    <t xml:space="preserve">Having a bad hair day and feeling self-conscious. Bad hair days can affect confidence. </t>
  </si>
  <si>
    <t xml:space="preserve"> BadHairDayBluesHighSchool </t>
  </si>
  <si>
    <t xml:space="preserve"> #BadHairDay #HighSchoolConfidence </t>
  </si>
  <si>
    <t xml:space="preserve">Feeling a sense of despair after a major project failure. Hard work didn't pay off this time. </t>
  </si>
  <si>
    <t xml:space="preserve"> ProjectFailureDespairHighSchool </t>
  </si>
  <si>
    <t xml:space="preserve"> #ProjectStruggles #HighSchoolHardships </t>
  </si>
  <si>
    <t xml:space="preserve">Experiencing hate comments for expressing personal opinions. Online negativity prevails. </t>
  </si>
  <si>
    <t xml:space="preserve"> OpinionsHateHighSchool </t>
  </si>
  <si>
    <t xml:space="preserve"> #OnlineOpinions #HighSchoolCriticism </t>
  </si>
  <si>
    <t xml:space="preserve">Having a string of bad luck with constant technology malfunctions. Tech troubles galore! </t>
  </si>
  <si>
    <t xml:space="preserve"> TechMalfunctionWoesHighSchool </t>
  </si>
  <si>
    <t xml:space="preserve"> #TechIssues #HighSchoolTech </t>
  </si>
  <si>
    <t xml:space="preserve">Missing out on a long-anticipated event due to unexpected circumstances. A day filled with sadness. </t>
  </si>
  <si>
    <t xml:space="preserve"> MissedEventBluesHighSchool </t>
  </si>
  <si>
    <t xml:space="preserve"> #MissedMoments #HighSchoolRegret </t>
  </si>
  <si>
    <t xml:space="preserve">Trying out a new study technique for upcoming exams. Exploring different learning strategies. </t>
  </si>
  <si>
    <t xml:space="preserve"> Neutral </t>
  </si>
  <si>
    <t xml:space="preserve"> StudyTechniqueExperimentHighSchool </t>
  </si>
  <si>
    <t xml:space="preserve"> #StudyStrategies #HighSchoolExams </t>
  </si>
  <si>
    <t xml:space="preserve">Organizing a community cleanup event for a cleaner neighborhood. Promoting environmental awareness. </t>
  </si>
  <si>
    <t xml:space="preserve"> CommunityCleanupHighSchool </t>
  </si>
  <si>
    <t xml:space="preserve"> #EnvironmentalEfforts #HighSchoolCommunity </t>
  </si>
  <si>
    <t xml:space="preserve">Sharing favorite book recommendations with classmates. Building a mini book club. </t>
  </si>
  <si>
    <t xml:space="preserve"> BookRecommendationsHighSchool </t>
  </si>
  <si>
    <t xml:space="preserve"> #BookClub #HighSchoolReads </t>
  </si>
  <si>
    <t xml:space="preserve">Experimenting with a new recipe for a school bake sale. Baking adventures in the kitchen. </t>
  </si>
  <si>
    <t xml:space="preserve"> BakeSaleRecipeExperimentHighSchool </t>
  </si>
  <si>
    <t xml:space="preserve"> #BakingAdventures #HighSchoolBakes </t>
  </si>
  <si>
    <t xml:space="preserve">Collaborating on a school project with peers. Teamwork makes the dream work. </t>
  </si>
  <si>
    <t xml:space="preserve"> SchoolProjectCollaborationHighSchool </t>
  </si>
  <si>
    <t xml:space="preserve"> #Teamwork #HighSchoolProjects </t>
  </si>
  <si>
    <t xml:space="preserve">Attending a school club meeting to explore new interests. Dabbling in extracurricular activities. </t>
  </si>
  <si>
    <t xml:space="preserve"> ExtracurricularExplorationHighSchool </t>
  </si>
  <si>
    <t xml:space="preserve"> #SchoolClubs #HighSchoolInterests </t>
  </si>
  <si>
    <t xml:space="preserve">Exploring a new part-time job opportunity for gaining work experience. Career development in progress. </t>
  </si>
  <si>
    <t xml:space="preserve"> PartTimeJobExplorationHighSchool </t>
  </si>
  <si>
    <t xml:space="preserve"> #CareerDevelopment #HighSchoolJobs </t>
  </si>
  <si>
    <t xml:space="preserve">Attending a school assembly to stay informed about upcoming events and announcements. Staying connected with school activities. </t>
  </si>
  <si>
    <t xml:space="preserve"> SchoolAssemblyParticipationHighSchool </t>
  </si>
  <si>
    <t xml:space="preserve"> #SchoolEvents #HighSchoolConnectivity </t>
  </si>
  <si>
    <t xml:space="preserve">Exploring a new hobby of photography during free time. Capturing moments through a lens. </t>
  </si>
  <si>
    <t xml:space="preserve"> PhotographyHobbyHighSchool </t>
  </si>
  <si>
    <t xml:space="preserve"> #PhotographyJourney #HighSchoolHobbies </t>
  </si>
  <si>
    <t xml:space="preserve">Participating in a science fair to showcase a unique experiment. Sharing knowledge with peers. </t>
  </si>
  <si>
    <t xml:space="preserve"> ScienceFairParticipationHighSchool </t>
  </si>
  <si>
    <t xml:space="preserve"> #ScienceFair #HighSchoolScience </t>
  </si>
  <si>
    <t xml:space="preserve">Attending a workshop on time management to enhance organizational skills. Striving for efficiency. </t>
  </si>
  <si>
    <t xml:space="preserve"> TimeManagementWorkshopHighSchool </t>
  </si>
  <si>
    <t xml:space="preserve"> #EfficiencyGoals #HighSchoolSkills </t>
  </si>
  <si>
    <t xml:space="preserve">Volunteering at a local charity event to give back to the community. Contributing to social causes. </t>
  </si>
  <si>
    <t xml:space="preserve"> CharityEventVolunteerHighSchool </t>
  </si>
  <si>
    <t xml:space="preserve"> #CommunityService #HighSchoolVolunteer </t>
  </si>
  <si>
    <t xml:space="preserve">Collaborating on a group project to promote teamwork and shared responsibilities. Group effort in action. </t>
  </si>
  <si>
    <t xml:space="preserve"> GroupProjectCollaborationHighSchool </t>
  </si>
  <si>
    <t xml:space="preserve"> #TeamSpirit #HighSchoolProjects </t>
  </si>
  <si>
    <t xml:space="preserve">Participating in a debate club to enhance critical thinking and communication skills. Intellectual engagement in progress. </t>
  </si>
  <si>
    <t xml:space="preserve"> DebateClubParticipationHighSchool </t>
  </si>
  <si>
    <t xml:space="preserve"> #DebateSkills #HighSchoolIntellect </t>
  </si>
  <si>
    <t xml:space="preserve">Celebrating a friend's birthday with a surprise party. Joyful moments and laughter all around! </t>
  </si>
  <si>
    <t xml:space="preserve"> Happy </t>
  </si>
  <si>
    <t xml:space="preserve"> BirthdaySurpriseHighSchool </t>
  </si>
  <si>
    <t xml:space="preserve"> #SurpriseParty #HighSchoolCelebration </t>
  </si>
  <si>
    <t xml:space="preserve">Successfully completing a challenging coding project. Excitement for overcoming coding hurdles! </t>
  </si>
  <si>
    <t xml:space="preserve"> CodingSuccessHighSchool </t>
  </si>
  <si>
    <t xml:space="preserve"> #CodingTriumph #HighSchoolTech </t>
  </si>
  <si>
    <t xml:space="preserve">Attending a school talent show to support classmates. Applauding the diverse talents on display! </t>
  </si>
  <si>
    <t xml:space="preserve"> TalentShowSupportHighSchool </t>
  </si>
  <si>
    <t xml:space="preserve"> #TalentShow #HighSchoolEntertainment </t>
  </si>
  <si>
    <t xml:space="preserve">Exploring a new hiking trail with friends over the weekend. Nature, laughter, and good vibes! </t>
  </si>
  <si>
    <t xml:space="preserve"> WeekendHikeHighSchool </t>
  </si>
  <si>
    <t xml:space="preserve"> #NatureAdventures #HighSchoolFriends </t>
  </si>
  <si>
    <t xml:space="preserve">Winning a friendly sports competition against rival schools. Victory celebrations in full swing! </t>
  </si>
  <si>
    <t xml:space="preserve"> SportsVictoryHighSchool </t>
  </si>
  <si>
    <t xml:space="preserve"> #SportsTriumph #HighSchoolAthletics </t>
  </si>
  <si>
    <t xml:space="preserve">Receiving a heartfelt letter from a pen pal in another country. Connecting across the globe! </t>
  </si>
  <si>
    <t xml:space="preserve"> PenPalConnectionHighSchool </t>
  </si>
  <si>
    <t xml:space="preserve"> #GlobalFriendship #HighSchoolCorrespondence </t>
  </si>
  <si>
    <t xml:space="preserve">Creating a beautiful mural with fellow art enthusiasts. The power of collaboration and creativity! </t>
  </si>
  <si>
    <t xml:space="preserve"> MuralCreationHighSchool </t>
  </si>
  <si>
    <t xml:space="preserve"> #ArtCollaboration #HighSchoolCreativity </t>
  </si>
  <si>
    <t xml:space="preserve">Participating in a school-wide art exhibition. Witnessing creativity and spreading positive vibes! </t>
  </si>
  <si>
    <t xml:space="preserve"> ArtExhibitionJoyHighSchool </t>
  </si>
  <si>
    <t xml:space="preserve"> #ArtisticExpression #HighSchoolCreativity </t>
  </si>
  <si>
    <t xml:space="preserve">Achieving a personal best in a track and field competition. The thrill of victory and self-improvement! </t>
  </si>
  <si>
    <t xml:space="preserve"> TrackFieldSuccessHighSchool </t>
  </si>
  <si>
    <t xml:space="preserve"> #AthleticAchievement #HighSchoolSports </t>
  </si>
  <si>
    <t xml:space="preserve">Collaborating on a science project that received recognition at a regional fair. Science triumphs and smiles! </t>
  </si>
  <si>
    <t xml:space="preserve"> ScienceProjectSuccessHighSchool </t>
  </si>
  <si>
    <t xml:space="preserve"> #ScienceFairWinner #HighSchoolScience </t>
  </si>
  <si>
    <t xml:space="preserve">Attending a surprise birthday party organized by friends. Surrounded by love, laughter, and good company! </t>
  </si>
  <si>
    <t xml:space="preserve"> BirthdayPartyJoyHighSchool </t>
  </si>
  <si>
    <t xml:space="preserve"> #SurpriseCelebration #HighSchoolFriendship </t>
  </si>
  <si>
    <t xml:space="preserve">Successfully fundraising for a school charity initiative. The joy of giving back to the community! </t>
  </si>
  <si>
    <t xml:space="preserve"> CharityFundraisingTriumphHighSchool </t>
  </si>
  <si>
    <t xml:space="preserve"> #CommunityGiving #HighSchoolPhilanthropy </t>
  </si>
  <si>
    <t xml:space="preserve">Participating in a multicultural festival, celebrating diversity with music, dance, and delicious food! </t>
  </si>
  <si>
    <t xml:space="preserve"> MulticulturalFestivalJoyHighSchool </t>
  </si>
  <si>
    <t xml:space="preserve"> #CulturalCelebration #HighSchoolUnity </t>
  </si>
  <si>
    <t xml:space="preserve">Organizing a virtual talent show during challenging times, bringing smiles to classmates' faces! </t>
  </si>
  <si>
    <t xml:space="preserve"> VirtualTalentShowSuccessHighSchool </t>
  </si>
  <si>
    <t xml:space="preserve"> #VirtualEntertainment #HighSchoolPositivity </t>
  </si>
  <si>
    <t>clean_text</t>
  </si>
  <si>
    <t>clean_sentiment</t>
  </si>
  <si>
    <t>clean user</t>
  </si>
  <si>
    <t>clean_platform</t>
  </si>
  <si>
    <t>clen_hashtags</t>
  </si>
  <si>
    <t>clean_country</t>
  </si>
  <si>
    <t>clean_timestamp</t>
  </si>
  <si>
    <t>Duplicate_flag</t>
  </si>
  <si>
    <t>Engagement</t>
  </si>
  <si>
    <t>engagement rate</t>
  </si>
  <si>
    <t>Record_ID</t>
  </si>
  <si>
    <t>Sentiment Band</t>
  </si>
  <si>
    <t>Engagement Flag</t>
  </si>
  <si>
    <t>Engagement Tier</t>
  </si>
  <si>
    <t>US/UK High Engagement</t>
  </si>
  <si>
    <t>Priority Platform</t>
  </si>
  <si>
    <t>Not Negative</t>
  </si>
  <si>
    <t>Error Check</t>
  </si>
  <si>
    <t>Blank Check</t>
  </si>
  <si>
    <t>Likes Numeric</t>
  </si>
  <si>
    <t>Platform Code</t>
  </si>
  <si>
    <t>Platform Family</t>
  </si>
  <si>
    <t>Twitter</t>
  </si>
  <si>
    <t>Instagram</t>
  </si>
  <si>
    <t>Facebook</t>
  </si>
  <si>
    <t>Code</t>
  </si>
  <si>
    <t>TW</t>
  </si>
  <si>
    <t>IG</t>
  </si>
  <si>
    <t>FB</t>
  </si>
  <si>
    <t>Family</t>
  </si>
  <si>
    <t>Microblog</t>
  </si>
  <si>
    <t>Visual Social</t>
  </si>
  <si>
    <t>Social Network</t>
  </si>
  <si>
    <t>Target Likes</t>
  </si>
  <si>
    <t>Insatgram</t>
  </si>
  <si>
    <t>Standard variation</t>
  </si>
  <si>
    <t>Standard deviation</t>
  </si>
  <si>
    <t>correletion</t>
  </si>
  <si>
    <t>Covariance</t>
  </si>
  <si>
    <t>Slope</t>
  </si>
  <si>
    <t>Intercept</t>
  </si>
  <si>
    <t>RSQ</t>
  </si>
  <si>
    <t>Average Likes</t>
  </si>
  <si>
    <t>Median Likes</t>
  </si>
  <si>
    <t>Mode Likes</t>
  </si>
  <si>
    <t>Likes Statistics</t>
  </si>
  <si>
    <t>T-Test</t>
  </si>
  <si>
    <t>Row Labels</t>
  </si>
  <si>
    <t>Grand Total</t>
  </si>
  <si>
    <t>Sum of Likes</t>
  </si>
  <si>
    <t>Sum of Retweets</t>
  </si>
  <si>
    <t>Australia</t>
  </si>
  <si>
    <t>Austria</t>
  </si>
  <si>
    <t>Belgium</t>
  </si>
  <si>
    <t>Brazil</t>
  </si>
  <si>
    <t>Cambodia</t>
  </si>
  <si>
    <t>Canada</t>
  </si>
  <si>
    <t>China</t>
  </si>
  <si>
    <t>Colombia</t>
  </si>
  <si>
    <t>Czech Republic</t>
  </si>
  <si>
    <t>Denmark</t>
  </si>
  <si>
    <t>France</t>
  </si>
  <si>
    <t>Germany</t>
  </si>
  <si>
    <t>Greece</t>
  </si>
  <si>
    <t>India</t>
  </si>
  <si>
    <t>Ireland</t>
  </si>
  <si>
    <t>Italy</t>
  </si>
  <si>
    <t>Jamaica</t>
  </si>
  <si>
    <t>Japan</t>
  </si>
  <si>
    <t>Jordan</t>
  </si>
  <si>
    <t>Kenya</t>
  </si>
  <si>
    <t>Maldives</t>
  </si>
  <si>
    <t>Netherlands</t>
  </si>
  <si>
    <t>Norway</t>
  </si>
  <si>
    <t>Peru</t>
  </si>
  <si>
    <t>Portugal</t>
  </si>
  <si>
    <t>Scotland</t>
  </si>
  <si>
    <t>South Africa</t>
  </si>
  <si>
    <t>Spain</t>
  </si>
  <si>
    <t>Sweden</t>
  </si>
  <si>
    <t>Switzerland</t>
  </si>
  <si>
    <t>Thailand</t>
  </si>
  <si>
    <t>UK</t>
  </si>
  <si>
    <t>Average of Engagement</t>
  </si>
  <si>
    <t>Jan</t>
  </si>
  <si>
    <t>Feb</t>
  </si>
  <si>
    <t>Mar</t>
  </si>
  <si>
    <t>Apr</t>
  </si>
  <si>
    <t>May</t>
  </si>
  <si>
    <t>Jun</t>
  </si>
  <si>
    <t>Jul</t>
  </si>
  <si>
    <t>Aug</t>
  </si>
  <si>
    <t>Sep</t>
  </si>
  <si>
    <t>Oct</t>
  </si>
  <si>
    <t>Nov</t>
  </si>
  <si>
    <t>Dec</t>
  </si>
  <si>
    <t>Date</t>
  </si>
  <si>
    <t>Total Twiter likes</t>
  </si>
  <si>
    <t>Total Facebook likes</t>
  </si>
  <si>
    <t>Total Instagram likes</t>
  </si>
  <si>
    <t>Max likes</t>
  </si>
  <si>
    <t xml:space="preserve">Total Twiter </t>
  </si>
  <si>
    <t xml:space="preserve">Total Facebook </t>
  </si>
  <si>
    <t xml:space="preserve">Total Instagram </t>
  </si>
  <si>
    <t>Average of Retweets</t>
  </si>
  <si>
    <t>Average of Likes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</si>
</sst>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2" fontId="0" fillId="0" borderId="0" xfId="0" applyNumberFormat="1"/>
    <xf numFmtId="0" fontId="0" fillId="33" borderId="0" xfId="0" applyFill="1"/>
    <xf numFmtId="0" fontId="0" fillId="0" borderId="10"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6" fillId="33" borderId="0" xfId="0" applyFont="1" applyFill="1"/>
    <xf numFmtId="0" fontId="16" fillId="33" borderId="10" xfId="0" applyFont="1" applyFill="1" applyBorder="1"/>
    <xf numFmtId="0" fontId="0" fillId="33" borderId="10" xfId="0" applyFill="1" applyBorder="1"/>
    <xf numFmtId="22" fontId="0" fillId="0" borderId="10" xfId="0" applyNumberFormat="1" applyBorder="1"/>
    <xf numFmtId="14" fontId="0" fillId="0" borderId="10" xfId="0" applyNumberFormat="1" applyBorder="1"/>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[sentimentanalysed.xlsx]PivotTable!PivotTable1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LIKES DISTRIBUTION ACROSS PLATFORMS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E-4655-AD8E-511E7209FF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E-4655-AD8E-511E7209FF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E-4655-AD8E-511E7209FF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CE-4655-AD8E-511E7209FF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PivotTable!$B$5:$B$9</c:f>
              <c:strCache>
                <c:ptCount val="4"/>
                <c:pt idx="0">
                  <c:v> Facebook </c:v>
                </c:pt>
                <c:pt idx="1">
                  <c:v> Instagram </c:v>
                </c:pt>
                <c:pt idx="2">
                  <c:v> Twitter </c:v>
                </c:pt>
                <c:pt idx="3">
                  <c:v> Twitter  </c:v>
                </c:pt>
              </c:strCache>
            </c:strRef>
          </c:cat>
          <c:val>
            <c:numRef>
              <c:f>PivotTable!$C$5:$C$9</c:f>
              <c:numCache>
                <c:formatCode>General</c:formatCode>
                <c:ptCount val="4"/>
                <c:pt idx="0">
                  <c:v>9672</c:v>
                </c:pt>
                <c:pt idx="1">
                  <c:v>11633</c:v>
                </c:pt>
                <c:pt idx="2">
                  <c:v>5809</c:v>
                </c:pt>
                <c:pt idx="3">
                  <c:v>4290</c:v>
                </c:pt>
              </c:numCache>
            </c:numRef>
          </c:val>
          <c:extLst>
            <c:ext xmlns:c16="http://schemas.microsoft.com/office/drawing/2014/chart" uri="{C3380CC4-5D6E-409C-BE32-E72D297353CC}">
              <c16:uniqueId val="{00000008-0CCE-4655-AD8E-511E7209FF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[sentimentanalysed.xlsx]PivotTable!PivotTable6</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TREND OF LIKES AND RETWEETS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PivotTable!$P$13</c:f>
              <c:strCache>
                <c:ptCount val="1"/>
                <c:pt idx="0">
                  <c:v>Sum of Likes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PivotTable!$O$14:$O$26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PivotTable!$P$14:$P$26</c:f>
              <c:numCache>
                <c:formatCode>General</c:formatCode>
                <c:ptCount val="12"/>
                <c:pt idx="0">
                  <c:v>3157</c:v>
                </c:pt>
                <c:pt idx="1">
                  <c:v>3505</c:v>
                </c:pt>
                <c:pt idx="2">
                  <c:v>1875</c:v>
                </c:pt>
                <c:pt idx="3">
                  <c:v>2175</c:v>
                </c:pt>
                <c:pt idx="4">
                  <c:v>1924</c:v>
                </c:pt>
                <c:pt idx="5">
                  <c:v>3358</c:v>
                </c:pt>
                <c:pt idx="6">
                  <c:v>3046</c:v>
                </c:pt>
                <c:pt idx="7">
                  <c:v>3411</c:v>
                </c:pt>
                <c:pt idx="8">
                  <c:v>3182</c:v>
                </c:pt>
                <c:pt idx="9">
                  <c:v>1995</c:v>
                </c:pt>
                <c:pt idx="10">
                  <c:v>2143</c:v>
                </c:pt>
                <c:pt idx="11">
                  <c:v>1633</c:v>
                </c:pt>
              </c:numCache>
            </c:numRef>
          </c:val>
          <c:smooth val="0"/>
          <c:extLst>
            <c:ext xmlns:c16="http://schemas.microsoft.com/office/drawing/2014/chart" uri="{C3380CC4-5D6E-409C-BE32-E72D297353CC}">
              <c16:uniqueId val="{00000000-244C-4338-924D-8A1C74879F10}"/>
            </c:ext>
          </c:extLst>
        </c:ser>
        <c:ser>
          <c:idx val="1"/>
          <c:order val="1"/>
          <c:tx>
            <c:strRef>
              <c:f>PivotTable!$Q$13</c:f>
              <c:strCache>
                <c:ptCount val="1"/>
                <c:pt idx="0">
                  <c:v>Sum of Retweets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PivotTable!$O$14:$O$26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PivotTable!$Q$14:$Q$26</c:f>
              <c:numCache>
                <c:formatCode>General</c:formatCode>
                <c:ptCount val="12"/>
                <c:pt idx="0">
                  <c:v>1577</c:v>
                </c:pt>
                <c:pt idx="1">
                  <c:v>1753</c:v>
                </c:pt>
                <c:pt idx="2">
                  <c:v>937</c:v>
                </c:pt>
                <c:pt idx="3">
                  <c:v>1087</c:v>
                </c:pt>
                <c:pt idx="4">
                  <c:v>963</c:v>
                </c:pt>
                <c:pt idx="5">
                  <c:v>1683</c:v>
                </c:pt>
                <c:pt idx="6">
                  <c:v>1523</c:v>
                </c:pt>
                <c:pt idx="7">
                  <c:v>1718</c:v>
                </c:pt>
                <c:pt idx="8">
                  <c:v>1606</c:v>
                </c:pt>
                <c:pt idx="9">
                  <c:v>1006</c:v>
                </c:pt>
                <c:pt idx="10">
                  <c:v>1076</c:v>
                </c:pt>
                <c:pt idx="11">
                  <c:v>815</c:v>
                </c:pt>
              </c:numCache>
            </c:numRef>
          </c:val>
          <c:smooth val="0"/>
          <c:extLst>
            <c:ext xmlns:c16="http://schemas.microsoft.com/office/drawing/2014/chart" uri="{C3380CC4-5D6E-409C-BE32-E72D297353CC}">
              <c16:uniqueId val="{00000001-244C-4338-924D-8A1C74879F10}"/>
            </c:ext>
          </c:extLst>
        </c:ser>
        <c:dLbls>
          <c:showLegendKey val="0"/>
          <c:showVal val="0"/>
          <c:showCatName val="0"/>
          <c:showSerName val="0"/>
          <c:showPercent val="0"/>
          <c:showBubbleSize val="0"/>
        </c:dLbls>
        <c:marker val="1"/>
        <c:smooth val="0"/>
        <c:axId val="1056760479"/>
        <c:axId val="581060847"/>
      </c:lineChart>
      <c:catAx>
        <c:axId val="105676047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60847"/>
        <c:crosses val="autoZero"/>
        <c:auto val="1"/>
        <c:lblAlgn val="ctr"/>
        <c:lblOffset val="100"/>
        <c:noMultiLvlLbl val="0"/>
      </c:catAx>
      <c:valAx>
        <c:axId val="58106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LIKES &amp; RETWEETS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6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[sentimentanalysed.xlsx]PivotTable!PivotTable3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RETWEETS ACROSS PLATFORMS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PivotTable!$J$4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PivotTable!$I$5:$I$9</c:f>
              <c:strCache>
                <c:ptCount val="4"/>
                <c:pt idx="0">
                  <c:v> Facebook </c:v>
                </c:pt>
                <c:pt idx="1">
                  <c:v> Instagram </c:v>
                </c:pt>
                <c:pt idx="2">
                  <c:v> Twitter </c:v>
                </c:pt>
                <c:pt idx="3">
                  <c:v> Twitter  </c:v>
                </c:pt>
              </c:strCache>
            </c:strRef>
          </c:cat>
          <c:val>
            <c:numRef>
              <c:f>PivotTable!$J$5:$J$9</c:f>
              <c:numCache>
                <c:formatCode>General</c:formatCode>
                <c:ptCount val="4"/>
                <c:pt idx="0">
                  <c:v>4844</c:v>
                </c:pt>
                <c:pt idx="1">
                  <c:v>5831</c:v>
                </c:pt>
                <c:pt idx="2">
                  <c:v>2918</c:v>
                </c:pt>
                <c:pt idx="3">
                  <c:v>2151</c:v>
                </c:pt>
              </c:numCache>
            </c:numRef>
          </c:val>
          <c:extLst>
            <c:ext xmlns:c16="http://schemas.microsoft.com/office/drawing/2014/chart" uri="{C3380CC4-5D6E-409C-BE32-E72D297353CC}">
              <c16:uniqueId val="{00000000-2406-4AA7-8190-B2490932596A}"/>
            </c:ext>
          </c:extLst>
        </c:ser>
        <c:dLbls>
          <c:dLblPos val="inEnd"/>
          <c:showLegendKey val="0"/>
          <c:showVal val="1"/>
          <c:showCatName val="0"/>
          <c:showSerName val="0"/>
          <c:showPercent val="0"/>
          <c:showBubbleSize val="0"/>
        </c:dLbls>
        <c:gapWidth val="65"/>
        <c:axId val="1191988367"/>
        <c:axId val="581102127"/>
      </c:barChart>
      <c:catAx>
        <c:axId val="11919883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1102127"/>
        <c:crosses val="autoZero"/>
        <c:auto val="1"/>
        <c:lblAlgn val="ctr"/>
        <c:lblOffset val="100"/>
        <c:noMultiLvlLbl val="0"/>
      </c:catAx>
      <c:valAx>
        <c:axId val="5811021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RETWEETS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1919883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180975</xdr:colOff>
      <xdr:row>12</xdr:row>
      <xdr:rowOff>9525</xdr:rowOff>
    </xdr:from>
    <xdr:to>
      <xdr:col>19</xdr:col>
      <xdr:colOff>495300</xdr:colOff>
      <xdr:row>25</xdr:row>
      <xdr:rowOff>57150</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A48E741B-F96F-33F8-C24B-13F7D4ED768E}"/>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7554575" y="2295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9</xdr:row>
      <xdr:rowOff>123825</xdr:rowOff>
    </xdr:from>
    <xdr:to>
      <xdr:col>2</xdr:col>
      <xdr:colOff>561975</xdr:colOff>
      <xdr:row>22</xdr:row>
      <xdr:rowOff>171450</xdr:rowOff>
    </xdr:to>
    <mc:AlternateContent xmlns:mc="http://schemas.openxmlformats.org/markup-compatibility/2006" xmlns:a14="http://schemas.microsoft.com/office/drawing/2010/main">
      <mc:Choice Requires="a14">
        <xdr:graphicFrame macro="">
          <xdr:nvGraphicFramePr>
            <xdr:cNvPr id="4" name="Platform 1">
              <a:extLst>
                <a:ext uri="{FF2B5EF4-FFF2-40B4-BE49-F238E27FC236}">
                  <a16:creationId xmlns:a16="http://schemas.microsoft.com/office/drawing/2014/main" id="{EFF0DEBA-525D-9AC1-8E93-1C2E87EFEA62}"/>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219075" y="1838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257175</xdr:colOff>
      <xdr:row>0</xdr:row>
      <xdr:rowOff>85725</xdr:rowOff>
    </xdr:from>
    <xdr:to>
      <xdr:col>11</xdr:col>
      <xdr:colOff>1133475</xdr:colOff>
      <xdr:row>13</xdr:row>
      <xdr:rowOff>133350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6A4A391D-B92D-4ADD-F735-9799C843394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029825" y="85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571500</xdr:colOff>
      <xdr:row>8</xdr:row>
      <xdr:rowOff>104775</xdr:rowOff>
    </xdr:from>
    <xdr:to>
      <xdr:col>5</xdr:col>
      <xdr:colOff>571500</xdr:colOff>
      <xdr:row>21</xdr:row>
      <xdr:rowOff>176212</xdr:rowOff>
    </xdr:to>
    <xdr:graphicFrame macro="">
      <xdr:nvGraphicFramePr>
        <xdr:cNvPr id="2" name="Chart 1">
          <a:extLst>
            <a:ext uri="{FF2B5EF4-FFF2-40B4-BE49-F238E27FC236}">
              <a16:creationId xmlns:a16="http://schemas.microsoft.com/office/drawing/2014/main" id="{E08D9E6F-B309-4E53-A62E-21189A8ED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590550</xdr:colOff>
      <xdr:row>7</xdr:row>
      <xdr:rowOff>161925</xdr:rowOff>
    </xdr:from>
    <xdr:to>
      <xdr:col>15</xdr:col>
      <xdr:colOff>285750</xdr:colOff>
      <xdr:row>22</xdr:row>
      <xdr:rowOff>47625</xdr:rowOff>
    </xdr:to>
    <xdr:graphicFrame macro="">
      <xdr:nvGraphicFramePr>
        <xdr:cNvPr id="5" name="Chart 4">
          <a:extLst>
            <a:ext uri="{FF2B5EF4-FFF2-40B4-BE49-F238E27FC236}">
              <a16:creationId xmlns:a16="http://schemas.microsoft.com/office/drawing/2014/main" id="{01F9F6C4-9BD4-4BBE-9DA9-F0DCE7EC0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22</xdr:row>
      <xdr:rowOff>57150</xdr:rowOff>
    </xdr:from>
    <xdr:to>
      <xdr:col>6</xdr:col>
      <xdr:colOff>428625</xdr:colOff>
      <xdr:row>36</xdr:row>
      <xdr:rowOff>47625</xdr:rowOff>
    </xdr:to>
    <xdr:graphicFrame macro="">
      <xdr:nvGraphicFramePr>
        <xdr:cNvPr id="6" name="Chart 5">
          <a:extLst>
            <a:ext uri="{FF2B5EF4-FFF2-40B4-BE49-F238E27FC236}">
              <a16:creationId xmlns:a16="http://schemas.microsoft.com/office/drawing/2014/main" id="{565EB744-373D-412C-A8B6-FF64D0F1F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438150</xdr:colOff>
      <xdr:row>1</xdr:row>
      <xdr:rowOff>9525</xdr:rowOff>
    </xdr:from>
    <xdr:to>
      <xdr:col>3</xdr:col>
      <xdr:colOff>533399</xdr:colOff>
      <xdr:row>6</xdr:row>
      <xdr:rowOff>47625</xdr:rowOff>
    </xdr:to>
    <xdr:sp macro="" textlink="">
      <xdr:nvSpPr>
        <xdr:cNvPr id="3" name="Rectangle: Rounded Corners 2">
          <a:extLst>
            <a:ext uri="{FF2B5EF4-FFF2-40B4-BE49-F238E27FC236}">
              <a16:creationId xmlns:a16="http://schemas.microsoft.com/office/drawing/2014/main" id="{77660F60-104A-A466-2BBB-F0415DDC8DF9}"/>
            </a:ext>
          </a:extLst>
        </xdr:cNvPr>
        <xdr:cNvSpPr/>
      </xdr:nvSpPr>
      <xdr:spPr>
        <a:xfrm>
          <a:off x="438150" y="200025"/>
          <a:ext cx="1924049" cy="990600"/>
        </a:xfrm>
        <a:prstGeom prst="roundRect">
          <a:avLst/>
        </a:prstGeom>
        <a:solidFill>
          <a:schemeClr val="accent1">
            <a:lumMod val="20000"/>
            <a:lumOff val="80000"/>
          </a:schemeClr>
        </a:solidFill>
        <a:ln>
          <a:solidFill>
            <a:schemeClr val="bg2">
              <a:lumMod val="1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just"/>
          <a:r>
            <a:rPr lang="en-US" sz="1600">
              <a:solidFill>
                <a:schemeClr val="tx1"/>
              </a:solidFill>
            </a:rPr>
            <a:t>AVERAGE LIKES </a:t>
          </a:r>
          <a:r>
            <a:rPr lang="en-US" sz="2000" b="0" i="0" u="none" strike="noStrike">
              <a:solidFill>
                <a:srgbClr val="FF0000"/>
              </a:solidFill>
              <a:effectLst/>
              <a:latin typeface="+mn-lt"/>
              <a:ea typeface="+mn-ea"/>
              <a:cs typeface="+mn-cs"/>
            </a:rPr>
            <a:t>42.90164</a:t>
          </a:r>
          <a:r>
            <a:rPr lang="en-US" sz="2000">
              <a:solidFill>
                <a:srgbClr val="FF0000"/>
              </a:solidFill>
              <a:effectLst/>
            </a:rPr>
            <a:t> </a:t>
          </a:r>
          <a:endParaRPr lang="en-US" sz="2000">
            <a:solidFill>
              <a:srgbClr val="FF0000"/>
            </a:solidFill>
          </a:endParaRPr>
        </a:p>
        <a:p>
          <a:pPr algn="just"/>
          <a:endParaRPr lang="en-US" sz="1600"/>
        </a:p>
      </xdr:txBody>
    </xdr:sp>
    <xdr:clientData/>
  </xdr:twoCellAnchor>
  <xdr:twoCellAnchor>
    <xdr:from>
      <xdr:col>4</xdr:col>
      <xdr:colOff>466726</xdr:colOff>
      <xdr:row>0</xdr:row>
      <xdr:rowOff>123825</xdr:rowOff>
    </xdr:from>
    <xdr:to>
      <xdr:col>8</xdr:col>
      <xdr:colOff>85726</xdr:colOff>
      <xdr:row>6</xdr:row>
      <xdr:rowOff>9525</xdr:rowOff>
    </xdr:to>
    <xdr:sp macro="" textlink="">
      <xdr:nvSpPr>
        <xdr:cNvPr id="10" name="Rectangle: Rounded Corners 9">
          <a:extLst>
            <a:ext uri="{FF2B5EF4-FFF2-40B4-BE49-F238E27FC236}">
              <a16:creationId xmlns:a16="http://schemas.microsoft.com/office/drawing/2014/main" id="{14648341-FAA6-4596-B6B6-C8C57503EA06}"/>
            </a:ext>
          </a:extLst>
        </xdr:cNvPr>
        <xdr:cNvSpPr/>
      </xdr:nvSpPr>
      <xdr:spPr>
        <a:xfrm>
          <a:off x="2905126" y="123825"/>
          <a:ext cx="2057400" cy="1028700"/>
        </a:xfrm>
        <a:prstGeom prst="roundRect">
          <a:avLst/>
        </a:prstGeom>
        <a:solidFill>
          <a:schemeClr val="accent1">
            <a:lumMod val="20000"/>
            <a:lumOff val="80000"/>
          </a:schemeClr>
        </a:solidFill>
        <a:ln>
          <a:solidFill>
            <a:schemeClr val="bg2">
              <a:lumMod val="1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just"/>
          <a:r>
            <a:rPr lang="en-US" sz="1600">
              <a:solidFill>
                <a:schemeClr val="tx1"/>
              </a:solidFill>
            </a:rPr>
            <a:t>TOTAL</a:t>
          </a:r>
          <a:r>
            <a:rPr lang="en-US" sz="1600" baseline="0">
              <a:solidFill>
                <a:schemeClr val="tx1"/>
              </a:solidFill>
            </a:rPr>
            <a:t> INSTAGRAM LIKES </a:t>
          </a:r>
        </a:p>
        <a:p>
          <a:pPr algn="just"/>
          <a:r>
            <a:rPr lang="en-US" sz="2000" b="0" i="0" u="none" strike="noStrike">
              <a:solidFill>
                <a:srgbClr val="FF0000"/>
              </a:solidFill>
              <a:effectLst/>
              <a:latin typeface="+mn-lt"/>
              <a:ea typeface="+mn-ea"/>
              <a:cs typeface="+mn-cs"/>
            </a:rPr>
            <a:t>11633</a:t>
          </a:r>
          <a:r>
            <a:rPr lang="en-US" sz="1600">
              <a:solidFill>
                <a:schemeClr val="tx1"/>
              </a:solidFill>
              <a:effectLst/>
            </a:rPr>
            <a:t> </a:t>
          </a:r>
          <a:endParaRPr lang="en-US" sz="1600">
            <a:solidFill>
              <a:schemeClr val="tx1"/>
            </a:solidFill>
          </a:endParaRPr>
        </a:p>
        <a:p>
          <a:pPr algn="just"/>
          <a:endParaRPr lang="en-US" sz="1600"/>
        </a:p>
      </xdr:txBody>
    </xdr:sp>
    <xdr:clientData/>
  </xdr:twoCellAnchor>
  <xdr:twoCellAnchor>
    <xdr:from>
      <xdr:col>8</xdr:col>
      <xdr:colOff>495300</xdr:colOff>
      <xdr:row>0</xdr:row>
      <xdr:rowOff>85725</xdr:rowOff>
    </xdr:from>
    <xdr:to>
      <xdr:col>12</xdr:col>
      <xdr:colOff>28575</xdr:colOff>
      <xdr:row>6</xdr:row>
      <xdr:rowOff>28575</xdr:rowOff>
    </xdr:to>
    <xdr:sp macro="" textlink="">
      <xdr:nvSpPr>
        <xdr:cNvPr id="11" name="Rectangle: Rounded Corners 10">
          <a:extLst>
            <a:ext uri="{FF2B5EF4-FFF2-40B4-BE49-F238E27FC236}">
              <a16:creationId xmlns:a16="http://schemas.microsoft.com/office/drawing/2014/main" id="{DABA67CE-941A-44DD-8DF8-8FC6FA5120FD}"/>
            </a:ext>
          </a:extLst>
        </xdr:cNvPr>
        <xdr:cNvSpPr/>
      </xdr:nvSpPr>
      <xdr:spPr>
        <a:xfrm>
          <a:off x="5372100" y="85725"/>
          <a:ext cx="1971675" cy="1085850"/>
        </a:xfrm>
        <a:prstGeom prst="roundRect">
          <a:avLst/>
        </a:prstGeom>
        <a:solidFill>
          <a:schemeClr val="accent1">
            <a:lumMod val="20000"/>
            <a:lumOff val="80000"/>
          </a:schemeClr>
        </a:solidFill>
        <a:ln>
          <a:solidFill>
            <a:schemeClr val="bg2">
              <a:lumMod val="1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just"/>
          <a:r>
            <a:rPr lang="en-US" sz="1600">
              <a:solidFill>
                <a:schemeClr val="tx1"/>
              </a:solidFill>
            </a:rPr>
            <a:t>TOTAL</a:t>
          </a:r>
          <a:r>
            <a:rPr lang="en-US" sz="1600" baseline="0">
              <a:solidFill>
                <a:schemeClr val="tx1"/>
              </a:solidFill>
            </a:rPr>
            <a:t> FACEBOOK LIKES</a:t>
          </a:r>
        </a:p>
        <a:p>
          <a:pPr algn="just"/>
          <a:r>
            <a:rPr lang="en-US" sz="2000" b="0" i="0" u="none" strike="noStrike">
              <a:solidFill>
                <a:srgbClr val="FF0000"/>
              </a:solidFill>
              <a:effectLst/>
              <a:latin typeface="+mn-lt"/>
              <a:ea typeface="+mn-ea"/>
              <a:cs typeface="+mn-cs"/>
            </a:rPr>
            <a:t>9672</a:t>
          </a:r>
          <a:r>
            <a:rPr lang="en-US" sz="2000">
              <a:solidFill>
                <a:schemeClr val="tx1"/>
              </a:solidFill>
              <a:effectLst/>
            </a:rPr>
            <a:t> </a:t>
          </a:r>
          <a:endParaRPr lang="en-US" sz="2000">
            <a:solidFill>
              <a:schemeClr val="tx1"/>
            </a:solidFill>
          </a:endParaRPr>
        </a:p>
        <a:p>
          <a:pPr algn="just"/>
          <a:endParaRPr lang="en-US" sz="1600"/>
        </a:p>
      </xdr:txBody>
    </xdr:sp>
    <xdr:clientData/>
  </xdr:twoCellAnchor>
  <xdr:twoCellAnchor>
    <xdr:from>
      <xdr:col>12</xdr:col>
      <xdr:colOff>390525</xdr:colOff>
      <xdr:row>0</xdr:row>
      <xdr:rowOff>133350</xdr:rowOff>
    </xdr:from>
    <xdr:to>
      <xdr:col>16</xdr:col>
      <xdr:colOff>76200</xdr:colOff>
      <xdr:row>5</xdr:row>
      <xdr:rowOff>171450</xdr:rowOff>
    </xdr:to>
    <xdr:sp macro="" textlink="">
      <xdr:nvSpPr>
        <xdr:cNvPr id="12" name="Rectangle: Rounded Corners 11">
          <a:extLst>
            <a:ext uri="{FF2B5EF4-FFF2-40B4-BE49-F238E27FC236}">
              <a16:creationId xmlns:a16="http://schemas.microsoft.com/office/drawing/2014/main" id="{6FB10B75-FC4D-4273-9CC8-4F5F009833C9}"/>
            </a:ext>
          </a:extLst>
        </xdr:cNvPr>
        <xdr:cNvSpPr/>
      </xdr:nvSpPr>
      <xdr:spPr>
        <a:xfrm>
          <a:off x="7705725" y="133350"/>
          <a:ext cx="2124075" cy="990600"/>
        </a:xfrm>
        <a:prstGeom prst="roundRect">
          <a:avLst/>
        </a:prstGeom>
        <a:solidFill>
          <a:schemeClr val="accent1">
            <a:lumMod val="20000"/>
            <a:lumOff val="80000"/>
          </a:schemeClr>
        </a:solidFill>
        <a:ln>
          <a:solidFill>
            <a:schemeClr val="bg2">
              <a:lumMod val="10000"/>
            </a:schemeClr>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just"/>
          <a:r>
            <a:rPr lang="en-US" sz="1600">
              <a:solidFill>
                <a:schemeClr val="tx1"/>
              </a:solidFill>
            </a:rPr>
            <a:t>TOTAL TWITTER LIKES</a:t>
          </a:r>
        </a:p>
        <a:p>
          <a:pPr algn="just"/>
          <a:r>
            <a:rPr lang="en-US" sz="2000" b="0" i="0" u="none" strike="noStrike">
              <a:solidFill>
                <a:srgbClr val="FF0000"/>
              </a:solidFill>
              <a:effectLst/>
              <a:latin typeface="+mn-lt"/>
              <a:ea typeface="+mn-ea"/>
              <a:cs typeface="+mn-cs"/>
            </a:rPr>
            <a:t>10099</a:t>
          </a:r>
          <a:r>
            <a:rPr lang="en-US" sz="1600">
              <a:solidFill>
                <a:srgbClr val="FF0000"/>
              </a:solidFill>
              <a:effectLst/>
            </a:rPr>
            <a:t> </a:t>
          </a:r>
          <a:endParaRPr lang="en-US" sz="1600">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032621759259" createdVersion="8" refreshedVersion="8" minRefreshableVersion="3" recordCount="732" xr:uid="{720FA4C8-F928-440D-9B0C-5151E94AF273}">
  <cacheSource type="worksheet">
    <worksheetSource ref="A1:O733" sheet="Raw_Data"/>
  </cacheSource>
  <cacheFields count="15">
    <cacheField name="Field1" caption="Field1" numFmtId="0">
      <sharedItems containsSemiMixedTypes="0" containsString="0" containsNumber="1" containsInteger="1" minValue="0" maxValue="732"/>
    </cacheField>
    <cacheField name="Unnamed: 0" numFmtId="0">
      <sharedItems containsSemiMixedTypes="0" containsString="0" containsNumber="1" containsInteger="1" minValue="0" maxValue="736"/>
    </cacheField>
    <cacheField name="Text" numFmtId="0">
      <sharedItems/>
    </cacheField>
    <cacheField name="Sentiment" numFmtId="0">
      <sharedItems count="279">
        <s v=" Positive  "/>
        <s v=" Negative  "/>
        <s v=" Neutral   "/>
        <s v=" Anger        "/>
        <s v=" Fear         "/>
        <s v=" Sadness      "/>
        <s v=" Disgust      "/>
        <s v=" Happiness    "/>
        <s v=" Joy          "/>
        <s v=" Love         "/>
        <s v=" Amusement    "/>
        <s v=" Enjoyment    "/>
        <s v=" Admiration   "/>
        <s v=" Affection    "/>
        <s v=" Awe          "/>
        <s v=" Disappointed "/>
        <s v=" Surprise     "/>
        <s v=" Acceptance   "/>
        <s v=" Adoration    "/>
        <s v=" Anticipation "/>
        <s v=" Bitter       "/>
        <s v=" Calmness     "/>
        <s v=" Confusion    "/>
        <s v=" Excitement   "/>
        <s v=" Kind         "/>
        <s v=" Pride        "/>
        <s v=" Shame        "/>
        <s v=" Confusion "/>
        <s v=" Excitement "/>
        <s v=" Shame "/>
        <s v=" Elation       "/>
        <s v=" Euphoria      "/>
        <s v=" Contentment   "/>
        <s v=" Serenity      "/>
        <s v=" Gratitude     "/>
        <s v=" Hope          "/>
        <s v=" Empowerment   "/>
        <s v=" Compassion    "/>
        <s v=" Tenderness    "/>
        <s v=" Arousal       "/>
        <s v=" Enthusiasm    "/>
        <s v=" Fulfillment  "/>
        <s v=" Reverence     "/>
        <s v=" Compassion"/>
        <s v=" Fulfillment   "/>
        <s v=" Reverence "/>
        <s v=" Elation   "/>
        <s v=" Despair         "/>
        <s v=" Grief           "/>
        <s v=" Loneliness      "/>
        <s v=" Jealousy        "/>
        <s v=" Resentment      "/>
        <s v=" Frustration     "/>
        <s v=" Boredom         "/>
        <s v=" Anxiety         "/>
        <s v=" Intimidation    "/>
        <s v=" Helplessness    "/>
        <s v=" Envy            "/>
        <s v=" Regret         "/>
        <s v=" Disgust         "/>
        <s v=" Despair      "/>
        <s v=" Loneliness "/>
        <s v=" Frustration "/>
        <s v=" Anxiety   "/>
        <s v=" Intimidation "/>
        <s v=" Helplessness "/>
        <s v=" Jealousy    "/>
        <s v=" Curiosity       "/>
        <s v=" Indifference    "/>
        <s v=" Confusion       "/>
        <s v=" Numbness        "/>
        <s v=" Melancholy      "/>
        <s v=" Nostalgia       "/>
        <s v=" Ambivalence     "/>
        <s v=" Acceptance      "/>
        <s v=" Determination   "/>
        <s v=" Serenity        "/>
        <s v=" Numbness "/>
        <s v=" Zest "/>
        <s v=" Contentment "/>
        <s v=" Hopeful "/>
        <s v=" Proud "/>
        <s v=" Grateful "/>
        <s v=" Empathetic "/>
        <s v=" Compassionate "/>
        <s v=" Playful "/>
        <s v=" Free-spirited "/>
        <s v=" Inspired "/>
        <s v=" Confident "/>
        <s v=" Serenity "/>
        <s v=" Curiosity "/>
        <s v=" Ambivalence "/>
        <s v=" Despair "/>
        <s v=" Bitterness "/>
        <s v=" Yearning "/>
        <s v=" Fearful "/>
        <s v=" Apprehensive "/>
        <s v=" Overwhelmed "/>
        <s v=" Jealous "/>
        <s v=" Devastated "/>
        <s v=" Frustrated "/>
        <s v=" Envious "/>
        <s v=" Dismissive "/>
        <s v=" Awe           "/>
        <s v=" Determination "/>
        <s v=" Nostalgia      "/>
        <s v=" Thrill        "/>
        <s v=" Calmness      "/>
        <s v=" Overwhelmed   "/>
        <s v=" Gratitude   "/>
        <s v=" Bittersweet "/>
        <s v=" Curiosity     "/>
        <s v=" Admiration    "/>
        <s v=" Overjoyed     "/>
        <s v=" Inspiration   "/>
        <s v=" Motivation    "/>
        <s v=" Amusement     "/>
        <s v=" Contemplation "/>
        <s v=" JoyfulReunion "/>
        <s v=" Excitement    "/>
        <s v=" Satisfaction  "/>
        <s v=" Blessed       "/>
        <s v=" Anticipation  "/>
        <s v=" Reflection    "/>
        <s v=" Nostalgia     "/>
        <s v=" Appreciation  "/>
        <s v=" Confidence    "/>
        <s v=" Surprise      "/>
        <s v=" Accomplishment "/>
        <s v=" Wonderment    "/>
        <s v=" Optimism      "/>
        <s v=" Pride         "/>
        <s v=" Happiness     "/>
        <s v=" Curiosity   "/>
        <s v=" Enchantment   "/>
        <s v=" Intrigue      "/>
        <s v=" PlayfulJoy    "/>
        <s v=" Mindfulness   "/>
        <s v=" DreamChaser   "/>
        <s v=" Elegance "/>
        <s v=" Whimsy        "/>
        <s v=" Pensive "/>
        <s v=" Thrill      "/>
        <s v=" Harmony    "/>
        <s v=" Creativity   "/>
        <s v=" Radiance    "/>
        <s v=" Wonder     "/>
        <s v=" Rejuvenation "/>
        <s v=" Inspiration "/>
        <s v=" Coziness     "/>
        <s v=" Gratitude  "/>
        <s v=" Adventure "/>
        <s v=" Euphoria   "/>
        <s v=" Awe    "/>
        <s v=" Melodic       "/>
        <s v=" FestiveJoy    "/>
        <s v=" InnerJourney  "/>
        <s v=" Freedom       "/>
        <s v=" Dazzle        "/>
        <s v=" Adrenaline     "/>
        <s v=" Harmony       "/>
        <s v=" ArtisticBurst "/>
        <s v=" Radiance      "/>
        <s v=" Wonder       "/>
        <s v=" Inspiration  "/>
        <s v=" CulinaryOdyssey "/>
        <s v=" Euphoria     "/>
        <s v=" Curiosity  "/>
        <s v=" Resilience   "/>
        <s v=" Immersion "/>
        <s v=" Nostalgia "/>
        <s v=" Spark        "/>
        <s v=" Gratitude    "/>
        <s v=" Marvel       "/>
        <s v=" Serenity   "/>
        <s v=" Heartbreak    "/>
        <s v=" Loneliness    "/>
        <s v=" Grief      "/>
        <s v=" Despair   "/>
        <s v=" Betrayal      "/>
        <s v=" Suffering "/>
        <s v=" EmotionalStorm "/>
        <s v=" Regret        "/>
        <s v=" Isolation "/>
        <s v=" Disappointment "/>
        <s v=" LostLove "/>
        <s v=" Melancholy "/>
        <s v=" Exhaustion "/>
        <s v=" Sorrow      "/>
        <s v=" Darkness     "/>
        <s v=" Desperation "/>
        <s v=" Ruins      "/>
        <s v=" Desolation "/>
        <s v=" Regret "/>
        <s v=" Grief "/>
        <s v=" Heartbreak "/>
        <s v=" Betrayal "/>
        <s v=" Resilience "/>
        <s v=" Sorrow "/>
        <s v=" Loss "/>
        <s v=" Heartache "/>
        <s v=" Solitude "/>
        <s v=" Joy "/>
        <s v=" Happiness "/>
        <s v=" Enthusiasm "/>
        <s v=" Gratitude "/>
        <s v=" Positivity "/>
        <s v=" Kindness "/>
        <s v=" Friendship "/>
        <s v=" Love "/>
        <s v=" Surprise "/>
        <s v=" Success "/>
        <s v=" Thrill "/>
        <s v=" Reflection "/>
        <s v=" Enchantment "/>
        <s v=" Exploration "/>
        <s v=" Awe "/>
        <s v=" Amazement "/>
        <s v=" Romance "/>
        <s v=" Captivation "/>
        <s v=" Wonder "/>
        <s v=" Tranquility "/>
        <s v=" Grandeur "/>
        <s v=" Emotion "/>
        <s v=" Energy "/>
        <s v=" Celebration "/>
        <s v=" Charm "/>
        <s v=" Ecstasy "/>
        <s v=" Hope "/>
        <s v=" Creativity "/>
        <s v=" Colorful "/>
        <s v=" Pride "/>
        <s v=" Hypnotic "/>
        <s v=" Connection "/>
        <s v=" Iconic "/>
        <s v=" Euphoria "/>
        <s v=" Journey "/>
        <s v=" Engagement "/>
        <s v=" Touched "/>
        <s v=" Suspense "/>
        <s v=" Satisfaction "/>
        <s v=" Admiration "/>
        <s v=" Triumph "/>
        <s v=" Heartwarming "/>
        <s v=" Obstacle "/>
        <s v=" Sympathy "/>
        <s v=" Pressure "/>
        <s v=" Renewed Effort "/>
        <s v=" Miscalculation "/>
        <s v=" Challenge "/>
        <s v=" Solace "/>
        <s v=" Breakthrough "/>
        <s v=" Harmony "/>
        <s v=" Joy in Baking "/>
        <s v=" Envisioning History "/>
        <s v=" Imagination "/>
        <s v=" Vibrancy "/>
        <s v=" Mesmerizing "/>
        <s v=" Culinary Adventure "/>
        <s v=" Winter Magic "/>
        <s v=" Thrilling Journey "/>
        <s v=" Nature's Beauty "/>
        <s v=" Celestial Wonder "/>
        <s v=" Creative Inspiration "/>
        <s v=" Runway Creativity "/>
        <s v=" Ocean's Freedom "/>
        <s v=" Whispers of the Past "/>
        <s v=" Boredom "/>
        <s v=" Indifference "/>
        <s v=" Disgust "/>
        <s v=" Relief "/>
        <s v=" Positive "/>
        <s v=" Embarrassed "/>
        <s v=" Mischievous "/>
        <s v=" Sad "/>
        <s v=" Hate "/>
        <s v=" Bad "/>
        <s v=" Neutral "/>
        <s v=" Happy "/>
      </sharedItems>
    </cacheField>
    <cacheField name="Timestamp" numFmtId="22">
      <sharedItems containsSemiMixedTypes="0" containsNonDate="0" containsDate="1" containsString="0" minDate="2010-05-15T15:30:00" maxDate="2023-10-22T20:45:00"/>
    </cacheField>
    <cacheField name="User" numFmtId="0">
      <sharedItems/>
    </cacheField>
    <cacheField name="Platform" numFmtId="0">
      <sharedItems count="4">
        <s v=" Twitter  "/>
        <s v=" Instagram "/>
        <s v=" Facebook "/>
        <s v=" Twitter "/>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s>
  <extLst>
    <ext xmlns:x14="http://schemas.microsoft.com/office/spreadsheetml/2009/9/main" uri="{725AE2AE-9491-48be-B2B4-4EB974FC3084}">
      <x14:pivotCacheDefinition pivotCacheId="2642503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93443287036" createdVersion="8" refreshedVersion="8" minRefreshableVersion="3" recordCount="732" xr:uid="{29FD67E8-4606-4A4A-8080-A98EF00271CE}">
  <cacheSource type="worksheet">
    <worksheetSource ref="A1:Y733" sheet="Clean_Data"/>
  </cacheSource>
  <cacheFields count="25">
    <cacheField name="Field1" caption="Field1" numFmtId="0">
      <sharedItems containsSemiMixedTypes="0" containsString="0" containsNumber="1" containsInteger="1" minValue="0" maxValue="732"/>
    </cacheField>
    <cacheField name="Unnamed: 0" numFmtId="0">
      <sharedItems containsSemiMixedTypes="0" containsString="0" containsNumber="1" containsInteger="1" minValue="0" maxValue="736"/>
    </cacheField>
    <cacheField name="Text" numFmtId="0">
      <sharedItems/>
    </cacheField>
    <cacheField name="Sentiment" numFmtId="0">
      <sharedItems count="279">
        <s v=" Positive  "/>
        <s v=" Negative  "/>
        <s v=" Neutral   "/>
        <s v=" Anger        "/>
        <s v=" Fear         "/>
        <s v=" Sadness      "/>
        <s v=" Disgust      "/>
        <s v=" Happiness    "/>
        <s v=" Joy          "/>
        <s v=" Love         "/>
        <s v=" Amusement    "/>
        <s v=" Enjoyment    "/>
        <s v=" Admiration   "/>
        <s v=" Affection    "/>
        <s v=" Awe          "/>
        <s v=" Disappointed "/>
        <s v=" Surprise     "/>
        <s v=" Acceptance   "/>
        <s v=" Adoration    "/>
        <s v=" Anticipation "/>
        <s v=" Bitter       "/>
        <s v=" Calmness     "/>
        <s v=" Confusion    "/>
        <s v=" Excitement   "/>
        <s v=" Kind         "/>
        <s v=" Pride        "/>
        <s v=" Shame        "/>
        <s v=" Confusion "/>
        <s v=" Excitement "/>
        <s v=" Shame "/>
        <s v=" Elation       "/>
        <s v=" Euphoria      "/>
        <s v=" Contentment   "/>
        <s v=" Serenity      "/>
        <s v=" Gratitude     "/>
        <s v=" Hope          "/>
        <s v=" Empowerment   "/>
        <s v=" Compassion    "/>
        <s v=" Tenderness    "/>
        <s v=" Arousal       "/>
        <s v=" Enthusiasm    "/>
        <s v=" Fulfillment  "/>
        <s v=" Reverence     "/>
        <s v=" Compassion"/>
        <s v=" Fulfillment   "/>
        <s v=" Reverence "/>
        <s v=" Elation   "/>
        <s v=" Despair         "/>
        <s v=" Grief           "/>
        <s v=" Loneliness      "/>
        <s v=" Jealousy        "/>
        <s v=" Resentment      "/>
        <s v=" Frustration     "/>
        <s v=" Boredom         "/>
        <s v=" Anxiety         "/>
        <s v=" Intimidation    "/>
        <s v=" Helplessness    "/>
        <s v=" Envy            "/>
        <s v=" Regret         "/>
        <s v=" Disgust         "/>
        <s v=" Despair      "/>
        <s v=" Loneliness "/>
        <s v=" Frustration "/>
        <s v=" Anxiety   "/>
        <s v=" Intimidation "/>
        <s v=" Helplessness "/>
        <s v=" Jealousy    "/>
        <s v=" Curiosity       "/>
        <s v=" Indifference    "/>
        <s v=" Confusion       "/>
        <s v=" Numbness        "/>
        <s v=" Melancholy      "/>
        <s v=" Nostalgia       "/>
        <s v=" Ambivalence     "/>
        <s v=" Acceptance      "/>
        <s v=" Determination   "/>
        <s v=" Serenity        "/>
        <s v=" Numbness "/>
        <s v=" Zest "/>
        <s v=" Contentment "/>
        <s v=" Hopeful "/>
        <s v=" Proud "/>
        <s v=" Grateful "/>
        <s v=" Empathetic "/>
        <s v=" Compassionate "/>
        <s v=" Playful "/>
        <s v=" Free-spirited "/>
        <s v=" Inspired "/>
        <s v=" Confident "/>
        <s v=" Serenity "/>
        <s v=" Curiosity "/>
        <s v=" Ambivalence "/>
        <s v=" Despair "/>
        <s v=" Bitterness "/>
        <s v=" Yearning "/>
        <s v=" Fearful "/>
        <s v=" Apprehensive "/>
        <s v=" Overwhelmed "/>
        <s v=" Jealous "/>
        <s v=" Devastated "/>
        <s v=" Frustrated "/>
        <s v=" Envious "/>
        <s v=" Dismissive "/>
        <s v=" Awe           "/>
        <s v=" Determination "/>
        <s v=" Nostalgia      "/>
        <s v=" Thrill        "/>
        <s v=" Calmness      "/>
        <s v=" Overwhelmed   "/>
        <s v=" Gratitude   "/>
        <s v=" Bittersweet "/>
        <s v=" Curiosity     "/>
        <s v=" Admiration    "/>
        <s v=" Overjoyed     "/>
        <s v=" Inspiration   "/>
        <s v=" Motivation    "/>
        <s v=" Amusement     "/>
        <s v=" Contemplation "/>
        <s v=" JoyfulReunion "/>
        <s v=" Excitement    "/>
        <s v=" Satisfaction  "/>
        <s v=" Blessed       "/>
        <s v=" Anticipation  "/>
        <s v=" Reflection    "/>
        <s v=" Nostalgia     "/>
        <s v=" Appreciation  "/>
        <s v=" Confidence    "/>
        <s v=" Surprise      "/>
        <s v=" Accomplishment "/>
        <s v=" Wonderment    "/>
        <s v=" Optimism      "/>
        <s v=" Pride         "/>
        <s v=" Happiness     "/>
        <s v=" Curiosity   "/>
        <s v=" Enchantment   "/>
        <s v=" Intrigue      "/>
        <s v=" PlayfulJoy    "/>
        <s v=" Mindfulness   "/>
        <s v=" DreamChaser   "/>
        <s v=" Elegance "/>
        <s v=" Whimsy        "/>
        <s v=" Pensive "/>
        <s v=" Thrill      "/>
        <s v=" Harmony    "/>
        <s v=" Creativity   "/>
        <s v=" Radiance    "/>
        <s v=" Wonder     "/>
        <s v=" Rejuvenation "/>
        <s v=" Inspiration "/>
        <s v=" Coziness     "/>
        <s v=" Gratitude  "/>
        <s v=" Adventure "/>
        <s v=" Euphoria   "/>
        <s v=" Awe    "/>
        <s v=" Melodic       "/>
        <s v=" FestiveJoy    "/>
        <s v=" InnerJourney  "/>
        <s v=" Freedom       "/>
        <s v=" Dazzle        "/>
        <s v=" Adrenaline     "/>
        <s v=" Harmony       "/>
        <s v=" ArtisticBurst "/>
        <s v=" Radiance      "/>
        <s v=" Wonder       "/>
        <s v=" Inspiration  "/>
        <s v=" CulinaryOdyssey "/>
        <s v=" Euphoria     "/>
        <s v=" Curiosity  "/>
        <s v=" Resilience   "/>
        <s v=" Immersion "/>
        <s v=" Nostalgia "/>
        <s v=" Spark        "/>
        <s v=" Gratitude    "/>
        <s v=" Marvel       "/>
        <s v=" Serenity   "/>
        <s v=" Heartbreak    "/>
        <s v=" Loneliness    "/>
        <s v=" Grief      "/>
        <s v=" Despair   "/>
        <s v=" Betrayal      "/>
        <s v=" Suffering "/>
        <s v=" EmotionalStorm "/>
        <s v=" Regret        "/>
        <s v=" Isolation "/>
        <s v=" Disappointment "/>
        <s v=" LostLove "/>
        <s v=" Melancholy "/>
        <s v=" Exhaustion "/>
        <s v=" Sorrow      "/>
        <s v=" Darkness     "/>
        <s v=" Desperation "/>
        <s v=" Ruins      "/>
        <s v=" Desolation "/>
        <s v=" Regret "/>
        <s v=" Grief "/>
        <s v=" Heartbreak "/>
        <s v=" Betrayal "/>
        <s v=" Resilience "/>
        <s v=" Sorrow "/>
        <s v=" Loss "/>
        <s v=" Heartache "/>
        <s v=" Solitude "/>
        <s v=" Joy "/>
        <s v=" Happiness "/>
        <s v=" Enthusiasm "/>
        <s v=" Gratitude "/>
        <s v=" Positivity "/>
        <s v=" Kindness "/>
        <s v=" Friendship "/>
        <s v=" Love "/>
        <s v=" Surprise "/>
        <s v=" Success "/>
        <s v=" Thrill "/>
        <s v=" Reflection "/>
        <s v=" Enchantment "/>
        <s v=" Exploration "/>
        <s v=" Awe "/>
        <s v=" Amazement "/>
        <s v=" Romance "/>
        <s v=" Captivation "/>
        <s v=" Wonder "/>
        <s v=" Tranquility "/>
        <s v=" Grandeur "/>
        <s v=" Emotion "/>
        <s v=" Energy "/>
        <s v=" Celebration "/>
        <s v=" Charm "/>
        <s v=" Ecstasy "/>
        <s v=" Hope "/>
        <s v=" Creativity "/>
        <s v=" Colorful "/>
        <s v=" Pride "/>
        <s v=" Hypnotic "/>
        <s v=" Connection "/>
        <s v=" Iconic "/>
        <s v=" Euphoria "/>
        <s v=" Journey "/>
        <s v=" Engagement "/>
        <s v=" Touched "/>
        <s v=" Suspense "/>
        <s v=" Satisfaction "/>
        <s v=" Admiration "/>
        <s v=" Triumph "/>
        <s v=" Heartwarming "/>
        <s v=" Obstacle "/>
        <s v=" Sympathy "/>
        <s v=" Pressure "/>
        <s v=" Renewed Effort "/>
        <s v=" Miscalculation "/>
        <s v=" Challenge "/>
        <s v=" Solace "/>
        <s v=" Breakthrough "/>
        <s v=" Harmony "/>
        <s v=" Joy in Baking "/>
        <s v=" Envisioning History "/>
        <s v=" Imagination "/>
        <s v=" Vibrancy "/>
        <s v=" Mesmerizing "/>
        <s v=" Culinary Adventure "/>
        <s v=" Winter Magic "/>
        <s v=" Thrilling Journey "/>
        <s v=" Nature's Beauty "/>
        <s v=" Celestial Wonder "/>
        <s v=" Creative Inspiration "/>
        <s v=" Runway Creativity "/>
        <s v=" Ocean's Freedom "/>
        <s v=" Whispers of the Past "/>
        <s v=" Boredom "/>
        <s v=" Indifference "/>
        <s v=" Disgust "/>
        <s v=" Relief "/>
        <s v=" Positive "/>
        <s v=" Embarrassed "/>
        <s v=" Mischievous "/>
        <s v=" Sad "/>
        <s v=" Hate "/>
        <s v=" Bad "/>
        <s v=" Neutral "/>
        <s v=" Happy "/>
      </sharedItems>
    </cacheField>
    <cacheField name="Timestamp" numFmtId="22">
      <sharedItems containsSemiMixedTypes="0" containsNonDate="0" containsDate="1" containsString="0" minDate="2010-05-15T15:30:00" maxDate="2023-10-22T20:45:00"/>
    </cacheField>
    <cacheField name="User" numFmtId="0">
      <sharedItems/>
    </cacheField>
    <cacheField name="Platform" numFmtId="0">
      <sharedItems count="4">
        <s v=" Twitter  "/>
        <s v=" Instagram "/>
        <s v=" Facebook "/>
        <s v=" Twitter "/>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ount="115">
        <s v=" USA      "/>
        <s v=" Canada   "/>
        <s v=" USA        "/>
        <s v=" UK       "/>
        <s v=" Australia "/>
        <s v=" India    "/>
        <s v=" USA    "/>
        <s v="USA"/>
        <s v=" Canada    "/>
        <s v=" USA       "/>
        <s v=" USA "/>
        <s v=" Canada  "/>
        <s v=" UK "/>
        <s v=" India     "/>
        <s v=" Canada "/>
        <s v=" UK        "/>
        <s v=" India "/>
        <s v=" UK   "/>
        <s v=" UK         "/>
        <s v=" USA     "/>
        <s v=" Canada     "/>
        <s v=" USA          "/>
        <s v=" India      "/>
        <s v=" Australia  "/>
        <s v=" UK           "/>
        <s v=" Canada       "/>
        <s v=" Australia   "/>
        <s v=" Australia    "/>
        <s v=" UK            "/>
        <s v=" USA   "/>
        <s v=" India       "/>
        <s v=" UK          "/>
        <s v=" USA  "/>
        <s v=" UK      "/>
        <s v=" Canada      "/>
        <s v=" India   "/>
        <s v=" Canada          "/>
        <s v=" India        "/>
        <s v=" Australia     "/>
        <s v=" Canada        "/>
        <s v=" India         "/>
        <s v=" USA           "/>
        <s v=" USA               "/>
        <s v=" Canada            "/>
        <s v=" UK                "/>
        <s v=" India              "/>
        <s v=" Australia          "/>
        <s v=" France            "/>
        <s v=" Brazil            "/>
        <s v=" Japan             "/>
        <s v=" Greece            "/>
        <s v=" India             "/>
        <s v=" Brazil           "/>
        <s v=" France           "/>
        <s v=" Japan            "/>
        <s v=" Canada           "/>
        <s v=" Australia         "/>
        <s v=" UK               "/>
        <s v=" USA             "/>
        <s v=" Greece           "/>
        <s v=" Germany         "/>
        <s v=" Sweden          "/>
        <s v=" Italy           "/>
        <s v=" Netherlands     "/>
        <s v=" South Africa    "/>
        <s v=" Spain           "/>
        <s v=" Portugal        "/>
        <s v=" Switzerland     "/>
        <s v=" Austria         "/>
        <s v=" Belgium         "/>
        <s v=" Denmark         "/>
        <s v=" Czech Republic  "/>
        <s v=" Canada         "/>
        <s v=" France          "/>
        <s v=" UK              "/>
        <s v=" India          "/>
        <s v=" Australia      "/>
        <s v=" Japan           "/>
        <s v=" Brazil          "/>
        <s v=" Germany       "/>
        <s v=" Australia        "/>
        <s v=" France         "/>
        <s v=" Italy         "/>
        <s v=" Japan       "/>
        <s v=" Spain        "/>
        <s v=" Netherlands  "/>
        <s v=" South Africa "/>
        <s v=" Germany     "/>
        <s v=" USA         "/>
        <s v=" France    "/>
        <s v=" Brazil     "/>
        <s v=" Germany "/>
        <s v=" Brazil "/>
        <s v=" France "/>
        <s v=" Italy "/>
        <s v=" Japan "/>
        <s v=" Spain "/>
        <s v=" Netherlands "/>
        <s v=" Greece "/>
        <s v=" Jordan "/>
        <s v=" Peru "/>
        <s v=" Maldives "/>
        <s v=" China "/>
        <s v=" Cambodia "/>
        <s v=" Switzerland "/>
        <s v=" Norway "/>
        <s v=" Colombia "/>
        <s v=" Ireland "/>
        <s v=" Jamaica "/>
        <s v=" Kenya "/>
        <s v=" Scotland "/>
        <s v=" Thailand "/>
        <s v=" USA"/>
        <s v=" Canada"/>
        <s v=" UK"/>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 name="clean_text" numFmtId="0">
      <sharedItems/>
    </cacheField>
    <cacheField name="clean_sentiment" numFmtId="0">
      <sharedItems/>
    </cacheField>
    <cacheField name="clean user" numFmtId="0">
      <sharedItems/>
    </cacheField>
    <cacheField name="clean_platform" numFmtId="0">
      <sharedItems count="3">
        <s v="Twitter"/>
        <s v="Instagram"/>
        <s v="Facebook"/>
      </sharedItems>
    </cacheField>
    <cacheField name="clen_hashtags" numFmtId="0">
      <sharedItems/>
    </cacheField>
    <cacheField name="clean_country" numFmtId="0">
      <sharedItems count="33">
        <s v="USA"/>
        <s v="Canada"/>
        <s v="UK"/>
        <s v="Australia"/>
        <s v="India"/>
        <s v="France"/>
        <s v="Brazil"/>
        <s v="Japan"/>
        <s v="Greece"/>
        <s v="Germany"/>
        <s v="Sweden"/>
        <s v="Italy"/>
        <s v="Netherlands"/>
        <s v="South Africa"/>
        <s v="Spain"/>
        <s v="Portugal"/>
        <s v="Switzerland"/>
        <s v="Austria"/>
        <s v="Belgium"/>
        <s v="Denmark"/>
        <s v="Czech Republic"/>
        <s v="Jordan"/>
        <s v="Peru"/>
        <s v="Maldives"/>
        <s v="China"/>
        <s v="Cambodia"/>
        <s v="Norway"/>
        <s v="Colombia"/>
        <s v="Ireland"/>
        <s v="Jamaica"/>
        <s v="Kenya"/>
        <s v="Scotland"/>
        <s v="Thailand"/>
      </sharedItems>
    </cacheField>
    <cacheField name="clean_timestamp" numFmtId="0">
      <sharedItems containsSemiMixedTypes="0" containsString="0" containsNumber="1" minValue="40313.645833333336" maxValue="45221.864583333336"/>
    </cacheField>
    <cacheField name="Duplicate_flag" numFmtId="0">
      <sharedItems/>
    </cacheField>
    <cacheField name="Engagement" numFmtId="0">
      <sharedItems containsSemiMixedTypes="0" containsString="0" containsNumber="1" containsInteger="1" minValue="15" maxValue="120"/>
    </cacheField>
    <cacheField name="engagement rate" numFmtId="0">
      <sharedItems containsSemiMixedTypes="0" containsString="0" containsNumber="1" minValue="0.63636363636363635" maxValue="0.68181818181818177"/>
    </cacheField>
  </cacheFields>
  <extLst>
    <ext xmlns:x14="http://schemas.microsoft.com/office/spreadsheetml/2009/9/main" uri="{725AE2AE-9491-48be-B2B4-4EB974FC3084}">
      <x14:pivotCacheDefinition pivotCacheId="16022877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7.011165625001" createdVersion="8" refreshedVersion="8" minRefreshableVersion="3" recordCount="732" xr:uid="{8D60ABFE-C8B5-48C9-85D1-81000A8E1A2E}">
  <cacheSource type="worksheet">
    <worksheetSource ref="A1:Z733" sheet="Clean_Data"/>
  </cacheSource>
  <cacheFields count="26">
    <cacheField name="Field1" caption="Field1" numFmtId="0">
      <sharedItems containsSemiMixedTypes="0" containsString="0" containsNumber="1" containsInteger="1" minValue="0" maxValue="732"/>
    </cacheField>
    <cacheField name="Unnamed: 0" numFmtId="0">
      <sharedItems containsSemiMixedTypes="0" containsString="0" containsNumber="1" containsInteger="1" minValue="0" maxValue="736"/>
    </cacheField>
    <cacheField name="Text" numFmtId="0">
      <sharedItems/>
    </cacheField>
    <cacheField name="Sentiment" numFmtId="0">
      <sharedItems count="279">
        <s v=" Positive  "/>
        <s v=" Negative  "/>
        <s v=" Neutral   "/>
        <s v=" Anger        "/>
        <s v=" Fear         "/>
        <s v=" Sadness      "/>
        <s v=" Disgust      "/>
        <s v=" Happiness    "/>
        <s v=" Joy          "/>
        <s v=" Love         "/>
        <s v=" Amusement    "/>
        <s v=" Enjoyment    "/>
        <s v=" Admiration   "/>
        <s v=" Affection    "/>
        <s v=" Awe          "/>
        <s v=" Disappointed "/>
        <s v=" Surprise     "/>
        <s v=" Acceptance   "/>
        <s v=" Adoration    "/>
        <s v=" Anticipation "/>
        <s v=" Bitter       "/>
        <s v=" Calmness     "/>
        <s v=" Confusion    "/>
        <s v=" Excitement   "/>
        <s v=" Kind         "/>
        <s v=" Pride        "/>
        <s v=" Shame        "/>
        <s v=" Confusion "/>
        <s v=" Excitement "/>
        <s v=" Shame "/>
        <s v=" Elation       "/>
        <s v=" Euphoria      "/>
        <s v=" Contentment   "/>
        <s v=" Serenity      "/>
        <s v=" Gratitude     "/>
        <s v=" Hope          "/>
        <s v=" Empowerment   "/>
        <s v=" Compassion    "/>
        <s v=" Tenderness    "/>
        <s v=" Arousal       "/>
        <s v=" Enthusiasm    "/>
        <s v=" Fulfillment  "/>
        <s v=" Reverence     "/>
        <s v=" Compassion"/>
        <s v=" Fulfillment   "/>
        <s v=" Reverence "/>
        <s v=" Elation   "/>
        <s v=" Despair         "/>
        <s v=" Grief           "/>
        <s v=" Loneliness      "/>
        <s v=" Jealousy        "/>
        <s v=" Resentment      "/>
        <s v=" Frustration     "/>
        <s v=" Boredom         "/>
        <s v=" Anxiety         "/>
        <s v=" Intimidation    "/>
        <s v=" Helplessness    "/>
        <s v=" Envy            "/>
        <s v=" Regret         "/>
        <s v=" Disgust         "/>
        <s v=" Despair      "/>
        <s v=" Loneliness "/>
        <s v=" Frustration "/>
        <s v=" Anxiety   "/>
        <s v=" Intimidation "/>
        <s v=" Helplessness "/>
        <s v=" Jealousy    "/>
        <s v=" Curiosity       "/>
        <s v=" Indifference    "/>
        <s v=" Confusion       "/>
        <s v=" Numbness        "/>
        <s v=" Melancholy      "/>
        <s v=" Nostalgia       "/>
        <s v=" Ambivalence     "/>
        <s v=" Acceptance      "/>
        <s v=" Determination   "/>
        <s v=" Serenity        "/>
        <s v=" Numbness "/>
        <s v=" Zest "/>
        <s v=" Contentment "/>
        <s v=" Hopeful "/>
        <s v=" Proud "/>
        <s v=" Grateful "/>
        <s v=" Empathetic "/>
        <s v=" Compassionate "/>
        <s v=" Playful "/>
        <s v=" Free-spirited "/>
        <s v=" Inspired "/>
        <s v=" Confident "/>
        <s v=" Serenity "/>
        <s v=" Curiosity "/>
        <s v=" Ambivalence "/>
        <s v=" Despair "/>
        <s v=" Bitterness "/>
        <s v=" Yearning "/>
        <s v=" Fearful "/>
        <s v=" Apprehensive "/>
        <s v=" Overwhelmed "/>
        <s v=" Jealous "/>
        <s v=" Devastated "/>
        <s v=" Frustrated "/>
        <s v=" Envious "/>
        <s v=" Dismissive "/>
        <s v=" Awe           "/>
        <s v=" Determination "/>
        <s v=" Nostalgia      "/>
        <s v=" Thrill        "/>
        <s v=" Calmness      "/>
        <s v=" Overwhelmed   "/>
        <s v=" Gratitude   "/>
        <s v=" Bittersweet "/>
        <s v=" Curiosity     "/>
        <s v=" Admiration    "/>
        <s v=" Overjoyed     "/>
        <s v=" Inspiration   "/>
        <s v=" Motivation    "/>
        <s v=" Amusement     "/>
        <s v=" Contemplation "/>
        <s v=" JoyfulReunion "/>
        <s v=" Excitement    "/>
        <s v=" Satisfaction  "/>
        <s v=" Blessed       "/>
        <s v=" Anticipation  "/>
        <s v=" Reflection    "/>
        <s v=" Nostalgia     "/>
        <s v=" Appreciation  "/>
        <s v=" Confidence    "/>
        <s v=" Surprise      "/>
        <s v=" Accomplishment "/>
        <s v=" Wonderment    "/>
        <s v=" Optimism      "/>
        <s v=" Pride         "/>
        <s v=" Happiness     "/>
        <s v=" Curiosity   "/>
        <s v=" Enchantment   "/>
        <s v=" Intrigue      "/>
        <s v=" PlayfulJoy    "/>
        <s v=" Mindfulness   "/>
        <s v=" DreamChaser   "/>
        <s v=" Elegance "/>
        <s v=" Whimsy        "/>
        <s v=" Pensive "/>
        <s v=" Thrill      "/>
        <s v=" Harmony    "/>
        <s v=" Creativity   "/>
        <s v=" Radiance    "/>
        <s v=" Wonder     "/>
        <s v=" Rejuvenation "/>
        <s v=" Inspiration "/>
        <s v=" Coziness     "/>
        <s v=" Gratitude  "/>
        <s v=" Adventure "/>
        <s v=" Euphoria   "/>
        <s v=" Awe    "/>
        <s v=" Melodic       "/>
        <s v=" FestiveJoy    "/>
        <s v=" InnerJourney  "/>
        <s v=" Freedom       "/>
        <s v=" Dazzle        "/>
        <s v=" Adrenaline     "/>
        <s v=" Harmony       "/>
        <s v=" ArtisticBurst "/>
        <s v=" Radiance      "/>
        <s v=" Wonder       "/>
        <s v=" Inspiration  "/>
        <s v=" CulinaryOdyssey "/>
        <s v=" Euphoria     "/>
        <s v=" Curiosity  "/>
        <s v=" Resilience   "/>
        <s v=" Immersion "/>
        <s v=" Nostalgia "/>
        <s v=" Spark        "/>
        <s v=" Gratitude    "/>
        <s v=" Marvel       "/>
        <s v=" Serenity   "/>
        <s v=" Heartbreak    "/>
        <s v=" Loneliness    "/>
        <s v=" Grief      "/>
        <s v=" Despair   "/>
        <s v=" Betrayal      "/>
        <s v=" Suffering "/>
        <s v=" EmotionalStorm "/>
        <s v=" Regret        "/>
        <s v=" Isolation "/>
        <s v=" Disappointment "/>
        <s v=" LostLove "/>
        <s v=" Melancholy "/>
        <s v=" Exhaustion "/>
        <s v=" Sorrow      "/>
        <s v=" Darkness     "/>
        <s v=" Desperation "/>
        <s v=" Ruins      "/>
        <s v=" Desolation "/>
        <s v=" Regret "/>
        <s v=" Grief "/>
        <s v=" Heartbreak "/>
        <s v=" Betrayal "/>
        <s v=" Resilience "/>
        <s v=" Sorrow "/>
        <s v=" Loss "/>
        <s v=" Heartache "/>
        <s v=" Solitude "/>
        <s v=" Joy "/>
        <s v=" Happiness "/>
        <s v=" Enthusiasm "/>
        <s v=" Gratitude "/>
        <s v=" Positivity "/>
        <s v=" Kindness "/>
        <s v=" Friendship "/>
        <s v=" Love "/>
        <s v=" Surprise "/>
        <s v=" Success "/>
        <s v=" Thrill "/>
        <s v=" Reflection "/>
        <s v=" Enchantment "/>
        <s v=" Exploration "/>
        <s v=" Awe "/>
        <s v=" Amazement "/>
        <s v=" Romance "/>
        <s v=" Captivation "/>
        <s v=" Wonder "/>
        <s v=" Tranquility "/>
        <s v=" Grandeur "/>
        <s v=" Emotion "/>
        <s v=" Energy "/>
        <s v=" Celebration "/>
        <s v=" Charm "/>
        <s v=" Ecstasy "/>
        <s v=" Hope "/>
        <s v=" Creativity "/>
        <s v=" Colorful "/>
        <s v=" Pride "/>
        <s v=" Hypnotic "/>
        <s v=" Connection "/>
        <s v=" Iconic "/>
        <s v=" Euphoria "/>
        <s v=" Journey "/>
        <s v=" Engagement "/>
        <s v=" Touched "/>
        <s v=" Suspense "/>
        <s v=" Satisfaction "/>
        <s v=" Admiration "/>
        <s v=" Triumph "/>
        <s v=" Heartwarming "/>
        <s v=" Obstacle "/>
        <s v=" Sympathy "/>
        <s v=" Pressure "/>
        <s v=" Renewed Effort "/>
        <s v=" Miscalculation "/>
        <s v=" Challenge "/>
        <s v=" Solace "/>
        <s v=" Breakthrough "/>
        <s v=" Harmony "/>
        <s v=" Joy in Baking "/>
        <s v=" Envisioning History "/>
        <s v=" Imagination "/>
        <s v=" Vibrancy "/>
        <s v=" Mesmerizing "/>
        <s v=" Culinary Adventure "/>
        <s v=" Winter Magic "/>
        <s v=" Thrilling Journey "/>
        <s v=" Nature's Beauty "/>
        <s v=" Celestial Wonder "/>
        <s v=" Creative Inspiration "/>
        <s v=" Runway Creativity "/>
        <s v=" Ocean's Freedom "/>
        <s v=" Whispers of the Past "/>
        <s v=" Boredom "/>
        <s v=" Indifference "/>
        <s v=" Disgust "/>
        <s v=" Relief "/>
        <s v=" Positive "/>
        <s v=" Embarrassed "/>
        <s v=" Mischievous "/>
        <s v=" Sad "/>
        <s v=" Hate "/>
        <s v=" Bad "/>
        <s v=" Neutral "/>
        <s v=" Happy "/>
      </sharedItems>
    </cacheField>
    <cacheField name="Timestamp" numFmtId="22">
      <sharedItems containsSemiMixedTypes="0" containsNonDate="0" containsDate="1" containsString="0" minDate="2010-05-15T15:30:00" maxDate="2023-10-22T20:45:00"/>
    </cacheField>
    <cacheField name="User" numFmtId="0">
      <sharedItems/>
    </cacheField>
    <cacheField name="Platform" numFmtId="0">
      <sharedItems count="4">
        <s v=" Twitter  "/>
        <s v=" Instagram "/>
        <s v=" Facebook "/>
        <s v=" Twitter "/>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 name="clean_text" numFmtId="0">
      <sharedItems/>
    </cacheField>
    <cacheField name="clean_sentiment" numFmtId="0">
      <sharedItems/>
    </cacheField>
    <cacheField name="clean user" numFmtId="0">
      <sharedItems/>
    </cacheField>
    <cacheField name="clean_platform" numFmtId="0">
      <sharedItems/>
    </cacheField>
    <cacheField name="clen_hashtags" numFmtId="0">
      <sharedItems/>
    </cacheField>
    <cacheField name="clean_country" numFmtId="0">
      <sharedItems/>
    </cacheField>
    <cacheField name="clean_timestamp" numFmtId="0">
      <sharedItems containsSemiMixedTypes="0" containsString="0" containsNumber="1" minValue="40313.645833333336" maxValue="45221.864583333336"/>
    </cacheField>
    <cacheField name="Duplicate_flag" numFmtId="0">
      <sharedItems/>
    </cacheField>
    <cacheField name="Engagement" numFmtId="0">
      <sharedItems containsSemiMixedTypes="0" containsString="0" containsNumber="1" containsInteger="1" minValue="15" maxValue="120"/>
    </cacheField>
    <cacheField name="engagement rate" numFmtId="0">
      <sharedItems containsSemiMixedTypes="0" containsString="0" containsNumber="1" minValue="0.63636363636363635" maxValue="0.68181818181818177"/>
    </cacheField>
    <cacheField name="Date" numFmtId="14">
      <sharedItems count="533">
        <s v="Jan 15, 2023"/>
        <s v="Jan 16, 2023"/>
        <s v="Jan 17, 2023"/>
        <s v="Jan 18, 2023"/>
        <s v="Jan 19, 2023"/>
        <s v="Jan 20, 2023"/>
        <s v="Jan 21, 2023"/>
        <s v="Jan 22, 2023"/>
        <s v="Jan 23, 2023"/>
        <s v="Jan 24, 2023"/>
        <s v="Jan 25, 2023"/>
        <s v="Jan 26, 2023"/>
        <s v="Jan 27, 2023"/>
        <s v="Jan 28, 2023"/>
        <s v="Jan 29, 2023"/>
        <s v="Jan 30, 2023"/>
        <s v="Jan 31, 2023"/>
        <s v="Feb 1, 2023"/>
        <s v="Feb 11, 2023"/>
        <s v="Feb 12, 2023"/>
        <s v="Feb 13, 2023"/>
        <s v="Feb 14, 2023"/>
        <s v="Feb 15, 2023"/>
        <s v="Feb 16, 2023"/>
        <s v="Feb 17, 2023"/>
        <s v="Feb 18, 2023"/>
        <s v="Feb 19, 2023"/>
        <s v="Feb 20, 2023"/>
        <s v="Feb 21, 2023"/>
        <s v="Feb 22, 2023"/>
        <s v="Feb 23, 2023"/>
        <s v="Feb 24, 2023"/>
        <s v="Feb 25, 2023"/>
        <s v="Feb 26, 2023"/>
        <s v="Feb 27, 2023"/>
        <s v="Feb 28, 2023"/>
        <s v="Mar 1, 2023"/>
        <s v="Mar 2, 2023"/>
        <s v="Mar 3, 2023"/>
        <s v="May 15, 2010"/>
        <s v="Aug 10, 2021"/>
        <s v="Jun 20, 2011"/>
        <s v="Feb 12, 2022"/>
        <s v="Nov 25, 2012"/>
        <s v="Apr 5, 2013"/>
        <s v="Sep 14, 2014"/>
        <s v="Jul 18, 2015"/>
        <s v="Feb 23, 2016"/>
        <s v="Oct 30, 2017"/>
        <s v="Jun 15, 2018"/>
        <s v="Mar 28, 2019"/>
        <s v="Nov 11, 2019"/>
        <s v="Apr 2, 2020"/>
        <s v="Jun 19, 2021"/>
        <s v="Aug 15, 2010"/>
        <s v="Sep 22, 2011"/>
        <s v="Mar 10, 2012"/>
        <s v="Dec 5, 2013"/>
        <s v="Jul 20, 2014"/>
        <s v="Dec 22, 2015"/>
        <s v="Feb 10, 2016"/>
        <s v="Apr 30, 2017"/>
        <s v="Sep 15, 2018"/>
        <s v="Jun 28, 2019"/>
        <s v="Nov 11, 2020"/>
        <s v="Mar 2, 2021"/>
        <s v="Feb 18, 2012"/>
        <s v="Nov 5, 2018"/>
        <s v="Sep 12, 2015"/>
        <s v="Jul 30, 2016"/>
        <s v="Apr 20, 2013"/>
        <s v="Dec 8, 2017"/>
        <s v="Jun 3, 2014"/>
        <s v="Jan 15, 2019"/>
        <s v="Dec 25, 2016"/>
        <s v="Mar 10, 2018"/>
        <s v="Sep 17, 2020"/>
        <s v="Aug 28, 2011"/>
        <s v="Nov 1, 2017"/>
        <s v="Jun 15, 2019"/>
        <s v="Apr 3, 2022"/>
        <s v="Nov 12, 2010"/>
        <s v="Jul 22, 2011"/>
        <s v="Mar 30, 2012"/>
        <s v="Oct 5, 2013"/>
        <s v="Jul 10, 2014"/>
        <s v="Dec 18, 2015"/>
        <s v="Sep 25, 2017"/>
        <s v="Apr 15, 2018"/>
        <s v="Nov 28, 2019"/>
        <s v="May 11, 2020"/>
        <s v="Feb 5, 2021"/>
        <s v="Mar 10, 2021"/>
        <s v="Jul 5, 2022"/>
        <s v="Nov 18, 2019"/>
        <s v="Aug 12, 2020"/>
        <s v="May 22, 2018"/>
        <s v="Jan 30, 2017"/>
        <s v="Sep 28, 2016"/>
        <s v="Apr 15, 2019"/>
        <s v="Dec 3, 2021"/>
        <s v="Jun 20, 2020"/>
        <s v="Nov 7, 2018"/>
        <s v="Aug 25, 2017"/>
        <s v="Feb 11, 2019"/>
        <s v="Apr 2, 2016"/>
        <s v="Oct 18, 2015"/>
        <s v="Jul 12, 2019"/>
        <s v="Jun 3, 2018"/>
        <s v="Jan 15, 2022"/>
        <s v="Apr 10, 2017"/>
        <s v="Nov 28, 2016"/>
        <s v="Sep 5, 2018"/>
        <s v="Oct 22, 2021"/>
        <s v="May 8, 2019"/>
        <s v="Mar 20, 2017"/>
        <s v="Dec 15, 2018"/>
        <s v="Jul 1, 2016"/>
        <s v="Aug 20, 2020"/>
        <s v="Feb 25, 2021"/>
        <s v="Sep 12, 2019"/>
        <s v="Aug 5, 2018"/>
        <s v="Jan 12, 2017"/>
        <s v="Apr 5, 2022"/>
        <s v="Oct 2, 2021"/>
        <s v="Apr 15, 2023"/>
        <s v="Nov 28, 2022"/>
        <s v="Jun 18, 2019"/>
        <s v="Feb 5, 2018"/>
        <s v="May 30, 2022"/>
        <s v="Jan 10, 2023"/>
        <s v="Sep 18, 2020"/>
        <s v="Jul 3, 2021"/>
        <s v="Oct 8, 2022"/>
        <s v="Mar 22, 2023"/>
        <s v="May 15, 2021"/>
        <s v="Dec 28, 2019"/>
        <s v="Mar 1, 2020"/>
        <s v="Jul 10, 2018"/>
        <s v="Jan 5, 2022"/>
        <s v="Aug 20, 2021"/>
        <s v="Nov 3, 2019"/>
        <s v="Apr 12, 2020"/>
        <s v="Apr 15, 2022"/>
        <s v="Feb 10, 2023"/>
        <s v="Aug 5, 2020"/>
        <s v="Dec 1, 2021"/>
        <s v="Mar 25, 2019"/>
        <s v="Jun 18, 2017"/>
        <s v="Jul 8, 2022"/>
        <s v="May 15, 2023"/>
        <s v="Sep 10, 2021"/>
        <s v="Feb 28, 2020"/>
        <s v="Mar 10, 2023"/>
        <s v="May 2, 2021"/>
        <s v="Oct 18, 2019"/>
        <s v="Jan 5, 2020"/>
        <s v="Aug 10, 2018"/>
        <s v="Jul 20, 2021"/>
        <s v="Dec 3, 2019"/>
        <s v="May 8, 2022"/>
        <s v="Jun 5, 2020"/>
        <s v="Nov 30, 2021"/>
        <s v="Feb 25, 2019"/>
        <s v="May 18, 2017"/>
        <s v="Aug 5, 2022"/>
        <s v="Jun 15, 2023"/>
        <s v="Oct 10, 2021"/>
        <s v="May 12, 2020"/>
        <s v="Dec 1, 2022"/>
        <s v="Jul 12, 2018"/>
        <s v="Sep 5, 2020"/>
        <s v="Apr 18, 2022"/>
        <s v="Dec 10, 2019"/>
        <s v="Apr 3, 2018"/>
        <s v="Jun 20, 2022"/>
        <s v="Jul 8, 2020"/>
        <s v="Aug 15, 2021"/>
        <s v="Oct 25, 2019"/>
        <s v="Oct 5, 2023"/>
        <s v="Feb 15, 2022"/>
        <s v="May 8, 2021"/>
        <s v="Nov 29, 2020"/>
        <s v="Sep 14, 2019"/>
        <s v="Mar 12, 2022"/>
        <s v="Mar 30, 2023"/>
        <s v="Jul 1, 2021"/>
        <s v="Jul 17, 2022"/>
        <s v="Aug 22, 2018"/>
        <s v="Dec 8, 2021"/>
        <s v="Apr 27, 2019"/>
        <s v="Sep 3, 2023"/>
        <s v="Jun 10, 2020"/>
        <s v="Apr 1, 2022"/>
        <s v="Jan 15, 2021"/>
        <s v="May 6, 2023"/>
        <s v="Aug 29, 2020"/>
        <s v="Oct 30, 2022"/>
        <s v="Sep 15, 2021"/>
        <s v="Mar 8, 2019"/>
        <s v="Jul 20, 2017"/>
        <s v="Nov 2, 2020"/>
        <s v="May 12, 2022"/>
        <s v="Apr 8, 2023"/>
        <s v="Jun 25, 2021"/>
        <s v="Aug 30, 2019"/>
        <s v="Aug 3, 2022"/>
        <s v="Dec 17, 2020"/>
        <s v="Feb 28, 2021"/>
        <s v="May 10, 2018"/>
        <s v="Jan 7, 2022"/>
        <s v="Sep 19, 2019"/>
        <s v="Jul 14, 2023"/>
        <s v="Apr 5, 2020"/>
        <s v="Nov 29, 2021"/>
        <s v="Dec 12, 2019"/>
        <s v="May 20, 2022"/>
        <s v="Sep 3, 2020"/>
        <s v="Feb 10, 2021"/>
        <s v="Aug 18, 2018"/>
        <s v="Feb 28, 2022"/>
        <s v="Oct 15, 2019"/>
        <s v="Dec 1, 2017"/>
        <s v="Apr 18, 2020"/>
        <s v="Jan 7, 2023"/>
        <s v="Jun 10, 2021"/>
        <s v="Feb 22, 2020"/>
        <s v="Mar 17, 2018"/>
        <s v="Oct 28, 2022"/>
        <s v="Nov 1, 2020"/>
        <s v="Oct 12, 2023"/>
        <s v="Sep 15, 2020"/>
        <s v="Nov 8, 2017"/>
        <s v="May 20, 2021"/>
        <s v="Dec 5, 2018"/>
        <s v="Mar 15, 2020"/>
        <s v="Aug 22, 2016"/>
        <s v="Aug 20, 2019"/>
        <s v="Apr 15, 2017"/>
        <s v="Oct 22, 2022"/>
        <s v="Jul 2, 2016"/>
        <s v="Nov 18, 2020"/>
        <s v="Mar 5, 2023"/>
        <s v="Dec 1, 2015"/>
        <s v="May 12, 2018"/>
        <s v="Jul 25, 2022"/>
        <s v="Jan 28, 2017"/>
        <s v="Nov 14, 2016"/>
        <s v="Aug 7, 2018"/>
        <s v="Jun 30, 2022"/>
        <s v="Jun 12, 2017"/>
        <s v="Jul 5, 2021"/>
        <s v="Apr 15, 2016"/>
        <s v="Feb 10, 2020"/>
        <s v="Sep 22, 2018"/>
        <s v="Nov 8, 2015"/>
        <s v="Aug 10, 2022"/>
        <s v="Apr 5, 2019"/>
        <s v="Dec 15, 2020"/>
        <s v="Oct 20, 2017"/>
        <s v="Jun 12, 2018"/>
        <s v="Mar 8, 2016"/>
        <s v="Apr 18, 2023"/>
        <s v="Jul 25, 2020"/>
        <s v="Nov 30, 2019"/>
        <s v="Sep 1, 2015"/>
        <s v="May 5, 2022"/>
        <s v="Jul 8, 2018"/>
        <s v="Sep 20, 2021"/>
        <s v="Nov 15, 2016"/>
        <s v="Jan 12, 2020"/>
        <s v="Dec 28, 2017"/>
        <s v="Mar 2, 2019"/>
        <s v="Jun 8, 2022"/>
        <s v="Dec 2, 2020"/>
        <s v="Jun 10, 2017"/>
        <s v="Apr 15, 2021"/>
        <s v="Sep 28, 2019"/>
        <s v="Dec 5, 2016"/>
        <s v="Feb 10, 2018"/>
        <s v="Aug 22, 2015"/>
        <s v="Nov 20, 2020"/>
        <s v="Aug 5, 2019"/>
        <s v="Feb 12, 2021"/>
        <s v="Nov 28, 2020"/>
        <s v="May 15, 2016"/>
        <s v="Sep 10, 2018"/>
        <s v="Mar 20, 2022"/>
        <s v="Jul 18, 2017"/>
        <s v="Jun 28, 2015"/>
        <s v="Oct 8, 2019"/>
        <s v="Nov 22, 2016"/>
        <s v="Aug 18, 2022"/>
        <s v="Mar 12, 2017"/>
        <s v="Dec 15, 2015"/>
        <s v="Sep 5, 2021"/>
        <s v="Jul 10, 2016"/>
        <s v="Apr 30, 2019"/>
        <s v="Jan 8, 2022"/>
        <s v="Sep 10, 2017"/>
        <s v="Jun 28, 2016"/>
        <s v="Oct 22, 2019"/>
        <s v="Mar 15, 2021"/>
        <s v="Aug 10, 2017"/>
        <s v="Dec 12, 2016"/>
        <s v="Jul 18, 2020"/>
        <s v="Nov 8, 2019"/>
        <s v="Mar 28, 2017"/>
        <s v="Jun 10, 2018"/>
        <s v="Dec 22, 2016"/>
        <s v="Jan 5, 2021"/>
        <s v="Apr 18, 2019"/>
        <s v="Aug 28, 2017"/>
        <s v="Jul 10, 2022"/>
        <s v="May 15, 2019"/>
        <s v="Nov 28, 2018"/>
        <s v="Oct 18, 2016"/>
        <s v="Aug 15, 2020"/>
        <s v="Apr 28, 2017"/>
        <s v="Sep 10, 2019"/>
        <s v="Jan 28, 2022"/>
        <s v="Jun 15, 2016"/>
        <s v="Apr 12, 2018"/>
        <s v="Oct 28, 2019"/>
        <s v="Dec 22, 2017"/>
        <s v="Sep 18, 2016"/>
        <s v="May 5, 2019"/>
        <s v="Aug 28, 2018"/>
        <s v="Nov 15, 2022"/>
        <s v="Jul 2, 2019"/>
        <s v="Apr 18, 2021"/>
        <s v="Feb 5, 2023"/>
        <s v="Dec 10, 2016"/>
        <s v="May 28, 2020"/>
        <s v="Nov 15, 2017"/>
        <s v="Aug 2, 2021"/>
        <s v="Sep 28, 2022"/>
        <s v="Nov 10, 2019"/>
        <s v="Apr 2, 2021"/>
        <s v="Aug 22, 2017"/>
        <s v="Jun 15, 2020"/>
        <s v="Sep 10, 2016"/>
        <s v="Nov 5, 2017"/>
        <s v="Jul 20, 2022"/>
        <s v="Mar 15, 2018"/>
        <s v="Aug 18, 2017"/>
        <s v="Apr 15, 2020"/>
        <s v="Jan 10, 2019"/>
        <s v="May 28, 2018"/>
        <s v="Sep 15, 2022"/>
        <s v="Jul 28, 2019"/>
        <s v="May 10, 2021"/>
        <s v="Dec 2, 2018"/>
        <s v="Aug 18, 2020"/>
        <s v="Jun 10, 2019"/>
        <s v="Mar 20, 2023"/>
        <s v="Jun 22, 2020"/>
        <s v="Dec 10, 2018"/>
        <s v="Mar 5, 2020"/>
        <s v="Oct 12, 2018"/>
        <s v="Jun 25, 2019"/>
        <s v="Sep 18, 2017"/>
        <s v="Feb 28, 2016"/>
        <s v="Apr 20, 2022"/>
        <s v="Nov 5, 2019"/>
        <s v="Jul 12, 2015"/>
        <s v="Sep 10, 2020"/>
        <s v="Jul 15, 2018"/>
        <s v="Aug 8, 2020"/>
        <s v="Nov 7, 2021"/>
        <s v="Apr 10, 2016"/>
        <s v="Nov 24, 2019"/>
        <s v="Sep 28, 2015"/>
        <s v="Dec 12, 2020"/>
        <s v="Nov 2, 2019"/>
        <s v="May 15, 2017"/>
        <s v="Apr 5, 2021"/>
        <s v="Aug 20, 2016"/>
        <s v="Feb 12, 2019"/>
        <s v="Jul 10, 2021"/>
        <s v="Mar 15, 2022"/>
        <s v="May 20, 2020"/>
        <s v="Apr 10, 2023"/>
        <s v="Oct 8, 2021"/>
        <s v="Mar 22, 2019"/>
        <s v="Aug 28, 2019"/>
        <s v="May 15, 2020"/>
        <s v="Sep 22, 2016"/>
        <s v="Nov 10, 2015"/>
        <s v="May 20, 2023"/>
        <s v="May 21, 2023"/>
        <s v="May 22, 2023"/>
        <s v="May 23, 2023"/>
        <s v="May 24, 2023"/>
        <s v="May 25, 2023"/>
        <s v="May 26, 2023"/>
        <s v="May 27, 2023"/>
        <s v="May 28, 2023"/>
        <s v="May 29, 2023"/>
        <s v="May 30, 2023"/>
        <s v="May 31, 2023"/>
        <s v="Jun 1, 2023"/>
        <s v="Jun 2, 2023"/>
        <s v="Jun 3, 2023"/>
        <s v="Jun 4, 2023"/>
        <s v="Jun 5, 2023"/>
        <s v="Jun 6, 2023"/>
        <s v="Jun 7, 2023"/>
        <s v="Jun 8, 2023"/>
        <s v="Jun 9, 2023"/>
        <s v="Jun 10, 2023"/>
        <s v="Jun 11, 2023"/>
        <s v="Jun 12, 2023"/>
        <s v="Jun 13, 2023"/>
        <s v="Jun 14, 2023"/>
        <s v="Jun 16, 2023"/>
        <s v="Jun 17, 2023"/>
        <s v="Jun 18, 2023"/>
        <s v="Jun 19, 2023"/>
        <s v="Jun 20, 2023"/>
        <s v="Jun 21, 2023"/>
        <s v="Jun 22, 2023"/>
        <s v="Jun 23, 2023"/>
        <s v="Jun 24, 2023"/>
        <s v="Jun 25, 2023"/>
        <s v="Jun 26, 2023"/>
        <s v="Jun 27, 2023"/>
        <s v="Jun 28, 2023"/>
        <s v="Jun 29, 2023"/>
        <s v="Jun 30, 2023"/>
        <s v="Jul 1, 2023"/>
        <s v="Jul 2, 2023"/>
        <s v="Jul 3, 2023"/>
        <s v="Jul 4, 2023"/>
        <s v="Jul 5, 2023"/>
        <s v="Jul 6, 2023"/>
        <s v="Jul 7, 2023"/>
        <s v="Jul 8, 2023"/>
        <s v="Jul 9, 2023"/>
        <s v="Jul 10, 2023"/>
        <s v="Jul 11, 2023"/>
        <s v="Jul 12, 2023"/>
        <s v="Jul 13, 2023"/>
        <s v="Jul 15, 2023"/>
        <s v="Jul 16, 2023"/>
        <s v="Jul 17, 2023"/>
        <s v="Jul 18, 2023"/>
        <s v="Jul 19, 2023"/>
        <s v="Jul 20, 2023"/>
        <s v="Aug 1, 2023"/>
        <s v="Aug 2, 2023"/>
        <s v="Aug 3, 2023"/>
        <s v="Aug 4, 2023"/>
        <s v="Aug 5, 2023"/>
        <s v="Aug 6, 2023"/>
        <s v="Aug 7, 2023"/>
        <s v="Aug 8, 2023"/>
        <s v="Aug 9, 2023"/>
        <s v="Aug 10, 2023"/>
        <s v="Aug 11, 2023"/>
        <s v="Aug 12, 2023"/>
        <s v="Aug 13, 2023"/>
        <s v="Aug 14, 2023"/>
        <s v="Aug 15, 2023"/>
        <s v="Aug 16, 2023"/>
        <s v="Aug 17, 2023"/>
        <s v="Aug 18, 2023"/>
        <s v="Aug 19, 2023"/>
        <s v="Aug 20, 2023"/>
        <s v="Aug 21, 2023"/>
        <s v="Aug 22, 2023"/>
        <s v="Aug 23, 2023"/>
        <s v="Aug 24, 2023"/>
        <s v="Aug 25, 2023"/>
        <s v="Aug 26, 2023"/>
        <s v="Aug 27, 2023"/>
        <s v="Aug 28, 2023"/>
        <s v="Aug 29, 2023"/>
        <s v="Aug 30, 2023"/>
        <s v="Aug 31, 2023"/>
        <s v="Sep 1, 2023"/>
        <s v="Sep 2, 2023"/>
        <s v="Sep 4, 2023"/>
        <s v="Sep 5, 2023"/>
        <s v="Sep 6, 2023"/>
        <s v="Sep 7, 2023"/>
        <s v="Sep 8, 2023"/>
        <s v="Sep 9, 2023"/>
        <s v="Sep 10, 2023"/>
        <s v="Sep 11, 2023"/>
        <s v="Sep 12, 2023"/>
        <s v="Sep 13, 2023"/>
        <s v="Sep 14, 2023"/>
        <s v="Sep 15, 2023"/>
        <s v="Sep 16, 2023"/>
        <s v="Sep 17, 2023"/>
        <s v="Sep 18, 2023"/>
        <s v="Sep 19, 2023"/>
        <s v="Sep 20, 2023"/>
        <s v="Sep 21, 2023"/>
        <s v="Sep 22, 2023"/>
        <s v="Sep 23, 2023"/>
        <s v="Sep 24, 2023"/>
        <s v="Sep 25, 2023"/>
        <s v="Sep 26, 2023"/>
        <s v="Sep 27, 2023"/>
        <s v="Sep 28, 2023"/>
        <s v="Sep 29, 2023"/>
        <s v="Sep 30, 2023"/>
        <s v="Oct 1, 2023"/>
        <s v="Oct 2, 2023"/>
        <s v="Oct 3, 2023"/>
        <s v="Oct 4, 2023"/>
        <s v="Oct 6, 2023"/>
        <s v="Oct 7, 2023"/>
        <s v="Oct 8, 2023"/>
        <s v="Oct 9, 2023"/>
        <s v="Oct 10, 2023"/>
        <s v="Oct 11, 2023"/>
        <s v="Oct 13, 2023"/>
        <s v="Oct 14, 2023"/>
        <s v="Oct 15, 2023"/>
        <s v="Oct 16, 2023"/>
        <s v="Oct 17, 2023"/>
        <s v="Oct 18, 2023"/>
        <s v="Oct 19, 2023"/>
        <s v="Oct 20, 2023"/>
        <s v="Oct 21, 2023"/>
        <s v="Oct 22, 2023"/>
        <s v="Sep 14, 2016"/>
        <s v="Jun 22, 2018"/>
        <s v="Feb 29, 2020"/>
        <s v="Nov 15, 202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7.012999537037" createdVersion="8" refreshedVersion="8" minRefreshableVersion="3" recordCount="732" xr:uid="{3C1B8163-DA3F-40D5-B3B2-9B9194A6C11B}">
  <cacheSource type="worksheet">
    <worksheetSource ref="A1:AA733" sheet="Clean_Data"/>
  </cacheSource>
  <cacheFields count="27">
    <cacheField name="Field1" caption="Field1" numFmtId="0">
      <sharedItems containsSemiMixedTypes="0" containsString="0" containsNumber="1" containsInteger="1" minValue="0" maxValue="732"/>
    </cacheField>
    <cacheField name="Unnamed: 0" numFmtId="0">
      <sharedItems containsSemiMixedTypes="0" containsString="0" containsNumber="1" containsInteger="1" minValue="0" maxValue="736"/>
    </cacheField>
    <cacheField name="Text" numFmtId="0">
      <sharedItems/>
    </cacheField>
    <cacheField name="Sentiment" numFmtId="0">
      <sharedItems/>
    </cacheField>
    <cacheField name="Timestamp" numFmtId="22">
      <sharedItems containsSemiMixedTypes="0" containsNonDate="0" containsDate="1" containsString="0" minDate="2010-05-15T15:30:00" maxDate="2023-10-22T20:45:00"/>
    </cacheField>
    <cacheField name="User" numFmtId="0">
      <sharedItems/>
    </cacheField>
    <cacheField name="Platform" numFmtId="0">
      <sharedItems count="4">
        <s v=" Twitter  "/>
        <s v=" Instagram "/>
        <s v=" Facebook "/>
        <s v=" Twitter "/>
      </sharedItems>
    </cacheField>
    <cacheField name="Hashtags" numFmtId="0">
      <sharedItems/>
    </cacheField>
    <cacheField name="Retweets" numFmtId="0">
      <sharedItems containsSemiMixedTypes="0" containsString="0" containsNumber="1" containsInteger="1" minValue="5" maxValue="40"/>
    </cacheField>
    <cacheField name="Likes" numFmtId="0">
      <sharedItems containsSemiMixedTypes="0" containsString="0" containsNumber="1" containsInteger="1" minValue="10" maxValue="80"/>
    </cacheField>
    <cacheField name="Country" numFmtId="0">
      <sharedItems/>
    </cacheField>
    <cacheField name="Year" numFmtId="0">
      <sharedItems containsSemiMixedTypes="0" containsString="0" containsNumber="1" containsInteger="1" minValue="2010" maxValue="2023"/>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Hour" numFmtId="0">
      <sharedItems containsSemiMixedTypes="0" containsString="0" containsNumber="1" containsInteger="1" minValue="0" maxValue="23"/>
    </cacheField>
    <cacheField name="clean_text" numFmtId="0">
      <sharedItems/>
    </cacheField>
    <cacheField name="clean_sentiment" numFmtId="0">
      <sharedItems/>
    </cacheField>
    <cacheField name="clean user" numFmtId="0">
      <sharedItems/>
    </cacheField>
    <cacheField name="clean_platform" numFmtId="0">
      <sharedItems/>
    </cacheField>
    <cacheField name="clen_hashtags" numFmtId="0">
      <sharedItems/>
    </cacheField>
    <cacheField name="clean_country" numFmtId="0">
      <sharedItems/>
    </cacheField>
    <cacheField name="clean_timestamp" numFmtId="0">
      <sharedItems containsSemiMixedTypes="0" containsString="0" containsNumber="1" minValue="40313.645833333336" maxValue="45221.864583333336"/>
    </cacheField>
    <cacheField name="Duplicate_flag" numFmtId="0">
      <sharedItems/>
    </cacheField>
    <cacheField name="Engagement" numFmtId="0">
      <sharedItems containsSemiMixedTypes="0" containsString="0" containsNumber="1" containsInteger="1" minValue="15" maxValue="120"/>
    </cacheField>
    <cacheField name="engagement rate" numFmtId="0">
      <sharedItems containsSemiMixedTypes="0" containsString="0" containsNumber="1" minValue="0.63636363636363635" maxValue="0.68181818181818177"/>
    </cacheField>
    <cacheField name="Date" numFmtId="14">
      <sharedItems/>
    </cacheField>
    <cacheField name="Month2" numFmtId="0">
      <sharedItems count="12">
        <s v="Jan"/>
        <s v="Feb"/>
        <s v="Mar"/>
        <s v="May"/>
        <s v="Aug"/>
        <s v="Jun"/>
        <s v="Nov"/>
        <s v="Apr"/>
        <s v="Sep"/>
        <s v="Jul"/>
        <s v="Oct"/>
        <s v="Dec"/>
      </sharedItems>
    </cacheField>
  </cacheFields>
  <extLst>
    <ext xmlns:x14="http://schemas.microsoft.com/office/spreadsheetml/2009/9/main" uri="{725AE2AE-9491-48be-B2B4-4EB974FC3084}">
      <x14:pivotCacheDefinition pivotCacheId="143689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0"/>
    <n v="0"/>
    <s v=" Enjoying a beautiful day at the park!              "/>
    <x v="0"/>
    <d v="2023-01-15T12:30:00"/>
    <s v=" User123      "/>
    <x v="0"/>
    <s v=" #Nature #Park                            "/>
    <n v="15"/>
    <n v="30"/>
    <s v=" USA      "/>
    <n v="2023"/>
    <n v="1"/>
    <n v="15"/>
    <n v="12"/>
  </r>
  <r>
    <n v="1"/>
    <n v="1"/>
    <s v=" Traffic was terrible this morning.                 "/>
    <x v="1"/>
    <d v="2023-01-15T08:45:00"/>
    <s v=" CommuterX    "/>
    <x v="0"/>
    <s v=" #Traffic #Morning                        "/>
    <n v="5"/>
    <n v="10"/>
    <s v=" Canada   "/>
    <n v="2023"/>
    <n v="1"/>
    <n v="15"/>
    <n v="8"/>
  </r>
  <r>
    <n v="2"/>
    <n v="2"/>
    <s v=" Just finished an amazing workout! ðŸ’ª               "/>
    <x v="0"/>
    <d v="2023-01-15T15:45:00"/>
    <s v=" FitnessFan   "/>
    <x v="1"/>
    <s v=" #Fitness #Workout                        "/>
    <n v="20"/>
    <n v="40"/>
    <s v=" USA        "/>
    <n v="2023"/>
    <n v="1"/>
    <n v="15"/>
    <n v="15"/>
  </r>
  <r>
    <n v="3"/>
    <n v="3"/>
    <s v=" Excited about the upcoming weekend getaway!        "/>
    <x v="0"/>
    <d v="2023-01-15T18:20:00"/>
    <s v=" AdventureX   "/>
    <x v="2"/>
    <s v=" #Travel #Adventure                       "/>
    <n v="8"/>
    <n v="15"/>
    <s v=" UK       "/>
    <n v="2023"/>
    <n v="1"/>
    <n v="15"/>
    <n v="18"/>
  </r>
  <r>
    <n v="4"/>
    <n v="4"/>
    <s v=" Trying out a new recipe for dinner tonight.        "/>
    <x v="2"/>
    <d v="2023-01-15T19:55:00"/>
    <s v=" ChefCook     "/>
    <x v="1"/>
    <s v=" #Cooking #Food                           "/>
    <n v="12"/>
    <n v="25"/>
    <s v=" Australia "/>
    <n v="2023"/>
    <n v="1"/>
    <n v="15"/>
    <n v="19"/>
  </r>
  <r>
    <n v="5"/>
    <n v="5"/>
    <s v=" Feeling grateful for the little things in life.    "/>
    <x v="0"/>
    <d v="2023-01-16T09:10:00"/>
    <s v=" GratitudeNow "/>
    <x v="0"/>
    <s v=" #Gratitude #PositiveVibes              "/>
    <n v="25"/>
    <n v="50"/>
    <s v=" India    "/>
    <n v="2023"/>
    <n v="1"/>
    <n v="16"/>
    <n v="9"/>
  </r>
  <r>
    <n v="6"/>
    <n v="6"/>
    <s v=" Rainy days call for cozy blankets and hot cocoa.   "/>
    <x v="0"/>
    <d v="2023-01-16T14:45:00"/>
    <s v=" RainyDays    "/>
    <x v="2"/>
    <s v=" #RainyDays #Cozy                         "/>
    <n v="10"/>
    <n v="20"/>
    <s v=" Canada   "/>
    <n v="2023"/>
    <n v="1"/>
    <n v="16"/>
    <n v="14"/>
  </r>
  <r>
    <n v="7"/>
    <n v="7"/>
    <s v=" The new movie release is a must-watch!             "/>
    <x v="0"/>
    <d v="2023-01-16T19:30:00"/>
    <s v=" MovieBuff    "/>
    <x v="1"/>
    <s v=" #MovieNight #MustWatch                  "/>
    <n v="15"/>
    <n v="30"/>
    <s v=" USA    "/>
    <n v="2023"/>
    <n v="1"/>
    <n v="16"/>
    <n v="19"/>
  </r>
  <r>
    <n v="8"/>
    <n v="8"/>
    <s v=" Political discussions heating up on the timeline.  "/>
    <x v="1"/>
    <d v="2023-01-17T08:00:00"/>
    <s v=" DebateTalk   "/>
    <x v="0"/>
    <s v=" #Politics #Debate                       "/>
    <n v="30"/>
    <n v="60"/>
    <s v=" USA      "/>
    <n v="2023"/>
    <n v="1"/>
    <n v="17"/>
    <n v="8"/>
  </r>
  <r>
    <n v="9"/>
    <n v="9"/>
    <s v=" Missing summer vibes and beach days.               "/>
    <x v="2"/>
    <d v="2023-01-17T12:20:00"/>
    <s v=" BeachLover   "/>
    <x v="2"/>
    <s v=" #Summer #BeachDays                      "/>
    <n v="18"/>
    <n v="35"/>
    <s v=" Australia "/>
    <n v="2023"/>
    <n v="1"/>
    <n v="17"/>
    <n v="12"/>
  </r>
  <r>
    <n v="10"/>
    <n v="10"/>
    <s v=" Just published a new blog post. Check it out!      "/>
    <x v="0"/>
    <d v="2023-01-17T15:15:00"/>
    <s v=" BloggerX     "/>
    <x v="1"/>
    <s v=" #Blogging #NewPost                      "/>
    <n v="22"/>
    <n v="45"/>
    <s v="USA"/>
    <n v="2023"/>
    <n v="1"/>
    <n v="17"/>
    <n v="15"/>
  </r>
  <r>
    <n v="11"/>
    <n v="11"/>
    <s v=" Feeling a bit under the weather today.             "/>
    <x v="1"/>
    <d v="2023-01-18T10:30:00"/>
    <s v=" WellnessCheck"/>
    <x v="0"/>
    <s v=" #SickDay #Health                        "/>
    <n v="7"/>
    <n v="15"/>
    <s v=" Canada   "/>
    <n v="2023"/>
    <n v="1"/>
    <n v="18"/>
    <n v="10"/>
  </r>
  <r>
    <n v="12"/>
    <n v="12"/>
    <s v=" Exploring the city's hidden gems.                  "/>
    <x v="0"/>
    <d v="2023-01-18T14:50:00"/>
    <s v=" UrbanExplorer"/>
    <x v="2"/>
    <s v=" #CityExplore #HiddenGems                "/>
    <n v="12"/>
    <n v="25"/>
    <s v=" UK       "/>
    <n v="2023"/>
    <n v="1"/>
    <n v="18"/>
    <n v="14"/>
  </r>
  <r>
    <n v="13"/>
    <n v="13"/>
    <s v=" New year, new fitness goals! ðŸ’ª                    "/>
    <x v="0"/>
    <d v="2023-01-18T18:00:00"/>
    <s v=" FitJourney   "/>
    <x v="1"/>
    <s v=" #NewYear #FitnessGoals                  "/>
    <n v="28"/>
    <n v="55"/>
    <s v=" USA        "/>
    <n v="2023"/>
    <n v="1"/>
    <n v="18"/>
    <n v="18"/>
  </r>
  <r>
    <n v="14"/>
    <n v="14"/>
    <s v=" Technology is changing the way we live.            "/>
    <x v="2"/>
    <d v="2023-01-19T09:45:00"/>
    <s v=" TechEnthusiast"/>
    <x v="0"/>
    <s v=" #Tech #Innovation                       "/>
    <n v="15"/>
    <n v="30"/>
    <s v=" India    "/>
    <n v="2023"/>
    <n v="1"/>
    <n v="19"/>
    <n v="9"/>
  </r>
  <r>
    <n v="15"/>
    <n v="15"/>
    <s v=" Reflecting on the past and looking ahead.          "/>
    <x v="0"/>
    <d v="2023-01-19T13:20:00"/>
    <s v=" Reflections  "/>
    <x v="2"/>
    <s v=" #Reflection #Future                     "/>
    <n v="20"/>
    <n v="40"/>
    <s v=" USA      "/>
    <n v="2023"/>
    <n v="1"/>
    <n v="19"/>
    <n v="13"/>
  </r>
  <r>
    <n v="16"/>
    <n v="16"/>
    <s v=" Just adopted a cute furry friend! ðŸ¾              "/>
    <x v="0"/>
    <d v="2023-01-19T17:10:00"/>
    <s v=" PetAdopter   "/>
    <x v="1"/>
    <s v=" #PetAdoption #FurryFriend               "/>
    <n v="15"/>
    <n v="30"/>
    <s v=" Canada    "/>
    <n v="2023"/>
    <n v="1"/>
    <n v="19"/>
    <n v="17"/>
  </r>
  <r>
    <n v="17"/>
    <n v="17"/>
    <s v=" Late-night gaming session with friends.            "/>
    <x v="0"/>
    <d v="2023-01-20T00:05:00"/>
    <s v=" GamerX       "/>
    <x v="0"/>
    <s v=" #Gaming #LateNight                      "/>
    <n v="18"/>
    <n v="35"/>
    <s v=" UK       "/>
    <n v="2023"/>
    <n v="1"/>
    <n v="20"/>
    <n v="0"/>
  </r>
  <r>
    <n v="18"/>
    <n v="18"/>
    <s v=" Attending a virtual conference on AI.              "/>
    <x v="2"/>
    <d v="2023-01-20T11:30:00"/>
    <s v=" TechConference"/>
    <x v="2"/>
    <s v=" #AI #TechConference                     "/>
    <n v="25"/>
    <n v="50"/>
    <s v="USA"/>
    <n v="2023"/>
    <n v="1"/>
    <n v="20"/>
    <n v="11"/>
  </r>
  <r>
    <n v="19"/>
    <n v="19"/>
    <s v=" Winter blues got me feeling low.                   "/>
    <x v="1"/>
    <d v="2023-01-20T15:15:00"/>
    <s v=" WinterBlues  "/>
    <x v="1"/>
    <s v=" #WinterBlues #Mood                      "/>
    <n v="8"/>
    <n v="15"/>
    <s v=" USA       "/>
    <n v="2023"/>
    <n v="1"/>
    <n v="20"/>
    <n v="15"/>
  </r>
  <r>
    <n v="20"/>
    <n v="20"/>
    <s v=" Sipping coffee and enjoying a good book.           "/>
    <x v="0"/>
    <d v="2023-01-21T08:40:00"/>
    <s v=" Bookworm     "/>
    <x v="0"/>
    <s v=" #Reading #CoffeeTime                    "/>
    <n v="22"/>
    <n v="45"/>
    <s v=" India    "/>
    <n v="2023"/>
    <n v="1"/>
    <n v="21"/>
    <n v="8"/>
  </r>
  <r>
    <n v="21"/>
    <n v="21"/>
    <s v=" Exploring the world of virtual reality.            "/>
    <x v="0"/>
    <d v="2023-01-21T13:20:00"/>
    <s v=" VRExplorer   "/>
    <x v="2"/>
    <s v=" #VR #VirtualReality                     "/>
    <n v="15"/>
    <n v="30"/>
    <s v="USA"/>
    <n v="2023"/>
    <n v="1"/>
    <n v="21"/>
    <n v="13"/>
  </r>
  <r>
    <n v="22"/>
    <n v="22"/>
    <s v=" Productive day ticking off my to-do list.          "/>
    <x v="0"/>
    <d v="2023-01-21T16:45:00"/>
    <s v=" ProductivityPro"/>
    <x v="1"/>
    <s v=" #Productivity #WorkFromHome           "/>
    <n v="30"/>
    <n v="60"/>
    <s v=" USA "/>
    <n v="2023"/>
    <n v="1"/>
    <n v="21"/>
    <n v="16"/>
  </r>
  <r>
    <n v="23"/>
    <n v="23"/>
    <s v=" Just finished a challenging workout routine.       "/>
    <x v="0"/>
    <d v="2023-01-22T09:15:00"/>
    <s v=" FitnessWarrior"/>
    <x v="0"/>
    <s v=" #Fitness #ChallengeAccepted             "/>
    <n v="20"/>
    <n v="40"/>
    <s v=" UK       "/>
    <n v="2023"/>
    <n v="1"/>
    <n v="22"/>
    <n v="9"/>
  </r>
  <r>
    <n v="24"/>
    <n v="24"/>
    <s v=" Celebrating a milestone at work! ðŸŽ‰               "/>
    <x v="0"/>
    <d v="2023-01-22T14:30:00"/>
    <s v=" CareerMilestone"/>
    <x v="2"/>
    <s v=" #Career #Milestone                      "/>
    <n v="12"/>
    <n v="25"/>
    <s v=" Canada  "/>
    <n v="2023"/>
    <n v="1"/>
    <n v="22"/>
    <n v="14"/>
  </r>
  <r>
    <n v="25"/>
    <n v="25"/>
    <s v=" Sunday brunch with friends.                        "/>
    <x v="0"/>
    <d v="2023-01-22T12:00:00"/>
    <s v=" BrunchBuddy  "/>
    <x v="1"/>
    <s v=" #Brunch #Friends                       "/>
    <n v="15"/>
    <n v="30"/>
    <s v=" UK "/>
    <n v="2023"/>
    <n v="1"/>
    <n v="22"/>
    <n v="12"/>
  </r>
  <r>
    <n v="27"/>
    <n v="28"/>
    <s v=" Learning a new language for personal growth.       "/>
    <x v="0"/>
    <d v="2023-01-23T16:20:00"/>
    <s v=" LanguageLearner"/>
    <x v="2"/>
    <s v=" #LanguageLearning #PersonalGrowth       "/>
    <n v="25"/>
    <n v="50"/>
    <s v=" India     "/>
    <n v="2023"/>
    <n v="1"/>
    <n v="23"/>
    <n v="16"/>
  </r>
  <r>
    <n v="28"/>
    <n v="29"/>
    <s v=" Quiet evening with a good book.                    "/>
    <x v="0"/>
    <d v="2023-01-23T19:45:00"/>
    <s v=" BookLover    "/>
    <x v="1"/>
    <s v=" #Reading #QuietTime                     "/>
    <n v="15"/>
    <n v="30"/>
    <s v=" Australia "/>
    <n v="2023"/>
    <n v="1"/>
    <n v="23"/>
    <n v="19"/>
  </r>
  <r>
    <n v="29"/>
    <n v="30"/>
    <s v=" Reflecting on the importance of mental health.     "/>
    <x v="0"/>
    <d v="2023-01-24T11:30:00"/>
    <s v=" MentalHealthMatters"/>
    <x v="0"/>
    <s v=" #MentalHealth #SelfCare                 "/>
    <n v="22"/>
    <n v="45"/>
    <s v=" USA      "/>
    <n v="2023"/>
    <n v="1"/>
    <n v="24"/>
    <n v="11"/>
  </r>
  <r>
    <n v="30"/>
    <n v="31"/>
    <s v=" New painting in progress! ðŸŽ¨                       "/>
    <x v="0"/>
    <d v="2023-01-24T15:00:00"/>
    <s v=" ArtistInAction"/>
    <x v="2"/>
    <s v=" #Art #PaintingInProgress             "/>
    <n v="12"/>
    <n v="25"/>
    <s v=" Canada "/>
    <n v="2023"/>
    <n v="1"/>
    <n v="24"/>
    <n v="15"/>
  </r>
  <r>
    <n v="31"/>
    <n v="32"/>
    <s v=" Weekend road trip to explore scenic views.         "/>
    <x v="0"/>
    <d v="2023-01-24T17:30:00"/>
    <s v=" RoadTripper  "/>
    <x v="1"/>
    <s v=" #RoadTrip #ScenicViews                  "/>
    <n v="18"/>
    <n v="35"/>
    <s v=" UK        "/>
    <n v="2023"/>
    <n v="1"/>
    <n v="24"/>
    <n v="17"/>
  </r>
  <r>
    <n v="32"/>
    <n v="33"/>
    <s v=" Enjoying a cup of tea and watching the sunset.     "/>
    <x v="0"/>
    <d v="2023-01-25T18:00:00"/>
    <s v=" SunsetWatcher"/>
    <x v="0"/>
    <s v=" #TeaTime #Sunset                       "/>
    <n v="15"/>
    <n v="30"/>
    <s v=" India    "/>
    <n v="2023"/>
    <n v="1"/>
    <n v="25"/>
    <n v="18"/>
  </r>
  <r>
    <n v="33"/>
    <n v="34"/>
    <s v=" Coding a new project with enthusiasm.              "/>
    <x v="0"/>
    <d v="2023-01-25T13:15:00"/>
    <s v=" CodeEnthusiast"/>
    <x v="2"/>
    <s v=" #Coding #Enthusiasm                   "/>
    <n v="30"/>
    <n v="60"/>
    <s v=" USA "/>
    <n v="2023"/>
    <n v="1"/>
    <n v="25"/>
    <n v="13"/>
  </r>
  <r>
    <n v="34"/>
    <n v="35"/>
    <s v=" Feeling inspired after attending a workshop.       "/>
    <x v="0"/>
    <d v="2023-01-26T09:45:00"/>
    <s v=" WorkshopAttendee"/>
    <x v="1"/>
    <s v=" #Inspiration #Workshop                  "/>
    <n v="25"/>
    <n v="50"/>
    <s v="USA"/>
    <n v="2023"/>
    <n v="1"/>
    <n v="26"/>
    <n v="9"/>
  </r>
  <r>
    <n v="35"/>
    <n v="36"/>
    <s v=" Winter sports day at the local park.               "/>
    <x v="0"/>
    <d v="2023-01-26T14:20:00"/>
    <s v=" WinterSports  "/>
    <x v="0"/>
    <s v=" #WinterSports #Fun                     "/>
    <n v="15"/>
    <n v="30"/>
    <s v=" Canada   "/>
    <n v="2023"/>
    <n v="1"/>
    <n v="26"/>
    <n v="14"/>
  </r>
  <r>
    <n v="36"/>
    <n v="37"/>
    <s v=" Quality time with family this weekend.             "/>
    <x v="0"/>
    <d v="2023-01-26T17:40:00"/>
    <s v=" FamilyTime   "/>
    <x v="2"/>
    <s v=" #FamilyTime #Weekend                    "/>
    <n v="22"/>
    <n v="45"/>
    <s v=" UK        "/>
    <n v="2023"/>
    <n v="1"/>
    <n v="26"/>
    <n v="17"/>
  </r>
  <r>
    <n v="37"/>
    <n v="38"/>
    <s v=" Attending a live music concert tonight.            "/>
    <x v="0"/>
    <d v="2023-01-27T20:00:00"/>
    <s v=" MusicLover   "/>
    <x v="1"/>
    <s v=" #Music #ConcertNight                  "/>
    <n v="18"/>
    <n v="35"/>
    <s v=" USA "/>
    <n v="2023"/>
    <n v="1"/>
    <n v="27"/>
    <n v="20"/>
  </r>
  <r>
    <n v="38"/>
    <n v="39"/>
    <s v=" Practicing mindfulness with meditation.            "/>
    <x v="0"/>
    <d v="2023-01-27T12:30:00"/>
    <s v=" MindfulMoments"/>
    <x v="0"/>
    <s v=" #Mindfulness #Meditation               "/>
    <n v="15"/>
    <n v="30"/>
    <s v=" India    "/>
    <n v="2023"/>
    <n v="1"/>
    <n v="27"/>
    <n v="12"/>
  </r>
  <r>
    <n v="39"/>
    <n v="40"/>
    <s v=" Trying out a new dessert recipe.                   "/>
    <x v="0"/>
    <d v="2023-01-27T16:10:00"/>
    <s v=" DessertExplorer"/>
    <x v="2"/>
    <s v=" #Dessert #Cooking                      "/>
    <n v="12"/>
    <n v="25"/>
    <s v=" Canada "/>
    <n v="2023"/>
    <n v="1"/>
    <n v="27"/>
    <n v="16"/>
  </r>
  <r>
    <n v="40"/>
    <n v="41"/>
    <s v=" Excited about the upcoming gaming tournament.      "/>
    <x v="0"/>
    <d v="2023-01-28T09:00:00"/>
    <s v=" GamingEnthusiast"/>
    <x v="1"/>
    <s v=" #Gaming #Tournament                     "/>
    <n v="30"/>
    <n v="60"/>
    <s v="USA"/>
    <n v="2023"/>
    <n v="1"/>
    <n v="28"/>
    <n v="9"/>
  </r>
  <r>
    <n v="41"/>
    <n v="42"/>
    <s v=" Planning a garden makeover for spring.             "/>
    <x v="0"/>
    <d v="2023-01-28T14:45:00"/>
    <s v=" GardenPlanner "/>
    <x v="0"/>
    <s v=" #Gardening #Spring                     "/>
    <n v="25"/>
    <n v="50"/>
    <s v=" USA      "/>
    <n v="2023"/>
    <n v="1"/>
    <n v="28"/>
    <n v="14"/>
  </r>
  <r>
    <n v="42"/>
    <n v="43"/>
    <s v=" Celebrating a friend's birthday tonight! ðŸŽ‚       "/>
    <x v="0"/>
    <d v="2023-01-28T19:30:00"/>
    <s v=" BirthdayBash "/>
    <x v="2"/>
    <s v=" #Birthday #Celebration                  "/>
    <n v="15"/>
    <n v="30"/>
    <s v=" UK "/>
    <n v="2023"/>
    <n v="1"/>
    <n v="28"/>
    <n v="19"/>
  </r>
  <r>
    <n v="43"/>
    <n v="44"/>
    <s v=" Feeling accomplished after a productive day.       "/>
    <x v="0"/>
    <d v="2023-01-29T17:00:00"/>
    <s v=" ProductivityWin"/>
    <x v="1"/>
    <s v=" #Accomplished #Success               "/>
    <n v="22"/>
    <n v="45"/>
    <s v=" India "/>
    <n v="2023"/>
    <n v="1"/>
    <n v="29"/>
    <n v="17"/>
  </r>
  <r>
    <n v="44"/>
    <n v="45"/>
    <s v=" A cozy evening with a good movie.                 "/>
    <x v="0"/>
    <d v="2023-01-29T20:20:00"/>
    <s v=" MovieNight   "/>
    <x v="0"/>
    <s v=" #CozyNight #MovieTime                   "/>
    <n v="18"/>
    <n v="35"/>
    <s v=" Canada   "/>
    <n v="2023"/>
    <n v="1"/>
    <n v="29"/>
    <n v="20"/>
  </r>
  <r>
    <n v="45"/>
    <n v="46"/>
    <s v=" Exploring local art galleries this weekend.        "/>
    <x v="0"/>
    <d v="2023-01-30T11:30:00"/>
    <s v=" ArtExplorer  "/>
    <x v="2"/>
    <s v=" #Art #GalleryExplore                    "/>
    <n v="15"/>
    <n v="30"/>
    <s v=" USA      "/>
    <n v="2023"/>
    <n v="1"/>
    <n v="30"/>
    <n v="11"/>
  </r>
  <r>
    <n v="46"/>
    <n v="47"/>
    <s v=" New book release from my favorite author!          "/>
    <x v="0"/>
    <d v="2023-01-30T15:45:00"/>
    <s v=" BookwormX    "/>
    <x v="1"/>
    <s v=" #BookRelease #FavoriteAuthor           "/>
    <n v="12"/>
    <n v="25"/>
    <s v=" UK   "/>
    <n v="2023"/>
    <n v="1"/>
    <n v="30"/>
    <n v="15"/>
  </r>
  <r>
    <n v="47"/>
    <n v="48"/>
    <s v=" Attending a virtual reality meetup.                "/>
    <x v="0"/>
    <d v="2023-01-30T18:30:00"/>
    <s v=" VRMeetup     "/>
    <x v="0"/>
    <s v=" #VRMeetup #VirtualReality               "/>
    <n v="28"/>
    <n v="55"/>
    <s v=" India    "/>
    <n v="2023"/>
    <n v="1"/>
    <n v="30"/>
    <n v="18"/>
  </r>
  <r>
    <n v="48"/>
    <n v="49"/>
    <s v=" Reflecting on the beauty of nature.                "/>
    <x v="0"/>
    <d v="2023-01-31T10:45:00"/>
    <s v=" NatureLover  "/>
    <x v="2"/>
    <s v=" #Nature #Reflection                     "/>
    <n v="15"/>
    <n v="30"/>
    <s v=" Australia "/>
    <n v="2023"/>
    <n v="1"/>
    <n v="31"/>
    <n v="10"/>
  </r>
  <r>
    <n v="49"/>
    <n v="50"/>
    <s v=" Cooking a special dinner for loved ones.           "/>
    <x v="0"/>
    <d v="2023-01-31T19:00:00"/>
    <s v=" ChefAtHome   "/>
    <x v="1"/>
    <s v=" #Cooking #SpecialDinner                "/>
    <n v="20"/>
    <n v="40"/>
    <s v=" USA       "/>
    <n v="2023"/>
    <n v="1"/>
    <n v="31"/>
    <n v="19"/>
  </r>
  <r>
    <n v="50"/>
    <n v="51"/>
    <s v=" Feeling optimistic about the week ahead.           "/>
    <x v="0"/>
    <d v="2023-01-31T16:20:00"/>
    <s v=" OptimisticMindset"/>
    <x v="0"/>
    <s v=" #Optimism #NewWeek                     "/>
    <n v="15"/>
    <n v="30"/>
    <s v=" Canada   "/>
    <n v="2023"/>
    <n v="1"/>
    <n v="31"/>
    <n v="16"/>
  </r>
  <r>
    <n v="51"/>
    <n v="52"/>
    <s v=" Starting a new fitness challenge tomorrow! ðŸ’ª     "/>
    <x v="0"/>
    <d v="2023-02-01T08:00:00"/>
    <s v=" FitnessChallenge"/>
    <x v="2"/>
    <s v=" #FitnessChallenge #NewBeginnings       "/>
    <n v="22"/>
    <n v="45"/>
    <s v=" UK         "/>
    <n v="2023"/>
    <n v="2"/>
    <n v="1"/>
    <n v="8"/>
  </r>
  <r>
    <n v="52"/>
    <n v="53"/>
    <s v=" Sunday bike ride through scenic trails.           "/>
    <x v="0"/>
    <d v="2023-02-01T13:30:00"/>
    <s v=" BikeExplorer  "/>
    <x v="1"/>
    <s v=" #BikeRide #ScenicTrails                "/>
    <n v="18"/>
    <n v="35"/>
    <s v=" USA     "/>
    <n v="2023"/>
    <n v="2"/>
    <n v="1"/>
    <n v="13"/>
  </r>
  <r>
    <n v="53"/>
    <n v="55"/>
    <s v=" Can't believe the injustice happening in our society."/>
    <x v="3"/>
    <d v="2023-02-11T09:30:00"/>
    <s v=" SocialJustice   "/>
    <x v="0"/>
    <s v=" #Injustice #Angry                            "/>
    <n v="20"/>
    <n v="40"/>
    <s v=" Canada     "/>
    <n v="2023"/>
    <n v="2"/>
    <n v="11"/>
    <n v="9"/>
  </r>
  <r>
    <n v="54"/>
    <n v="56"/>
    <s v=" Feeling a sense of fear after watching a thriller movie. "/>
    <x v="4"/>
    <d v="2023-02-11T21:15:00"/>
    <s v=" ThrillerFan     "/>
    <x v="1"/>
    <s v=" #Fear #ThrillerMovie                         "/>
    <n v="15"/>
    <n v="30"/>
    <s v=" USA          "/>
    <n v="2023"/>
    <n v="2"/>
    <n v="11"/>
    <n v="21"/>
  </r>
  <r>
    <n v="55"/>
    <n v="57"/>
    <s v=" Heartbroken after hearing the news about a natural disaster. "/>
    <x v="5"/>
    <d v="2023-02-12T14:45:00"/>
    <s v=" EmpathyFirst    "/>
    <x v="2"/>
    <s v=" #Sadness #NaturalDisaster                    "/>
    <n v="25"/>
    <n v="50"/>
    <s v=" India      "/>
    <n v="2023"/>
    <n v="2"/>
    <n v="12"/>
    <n v="14"/>
  </r>
  <r>
    <n v="56"/>
    <n v="58"/>
    <s v=" The state of the world's environment is just disgusting. "/>
    <x v="6"/>
    <d v="2023-02-12T18:20:00"/>
    <s v=" EcoAwareness    "/>
    <x v="0"/>
    <s v=" #Disgust #Environment                        "/>
    <n v="18"/>
    <n v="35"/>
    <s v=" UK         "/>
    <n v="2023"/>
    <n v="2"/>
    <n v="12"/>
    <n v="18"/>
  </r>
  <r>
    <n v="57"/>
    <n v="59"/>
    <s v=" Pure happiness: celebrating a loved one's achievement! "/>
    <x v="7"/>
    <d v="2023-02-13T10:00:00"/>
    <s v=" ProudFriend     "/>
    <x v="1"/>
    <s v=" #Happiness #Celebration                   "/>
    <n v="30"/>
    <n v="60"/>
    <s v=" USA "/>
    <n v="2023"/>
    <n v="2"/>
    <n v="13"/>
    <n v="10"/>
  </r>
  <r>
    <n v="58"/>
    <n v="60"/>
    <s v=" Laughter is the best medicineâ€”enjoying a comedy show. "/>
    <x v="8"/>
    <d v="2023-02-13T19:30:00"/>
    <s v=" ComedyFan       "/>
    <x v="2"/>
    <s v=" #Joy #ComedyShow                             "/>
    <n v="22"/>
    <n v="45"/>
    <s v=" Canada    "/>
    <n v="2023"/>
    <n v="2"/>
    <n v="13"/>
    <n v="19"/>
  </r>
  <r>
    <n v="59"/>
    <n v="61"/>
    <s v=" Sharing love and positive vibes with everyone! â¤ï¸      "/>
    <x v="9"/>
    <d v="2023-02-14T08:30:00"/>
    <s v=" LoveSpreader    "/>
    <x v="0"/>
    <s v=" #Love #SpreadLove                            "/>
    <n v="15"/>
    <n v="30"/>
    <s v=" Australia  "/>
    <n v="2023"/>
    <n v="2"/>
    <n v="14"/>
    <n v="8"/>
  </r>
  <r>
    <n v="60"/>
    <n v="62"/>
    <s v=" An amusing incident brightened up my day!               "/>
    <x v="10"/>
    <d v="2023-02-14T14:20:00"/>
    <s v=" AmusedSoul      "/>
    <x v="1"/>
    <s v=" #Amusement #FunTimes                         "/>
    <n v="18"/>
    <n v="35"/>
    <s v=" UK           "/>
    <n v="2023"/>
    <n v="2"/>
    <n v="14"/>
    <n v="14"/>
  </r>
  <r>
    <n v="61"/>
    <n v="63"/>
    <s v=" Enjoying a quiet evening with a book and some tea.      "/>
    <x v="11"/>
    <d v="2023-02-14T19:45:00"/>
    <s v=" BookLoverAgain  "/>
    <x v="2"/>
    <s v=" #Enjoyment #BookTime                         "/>
    <n v="25"/>
    <n v="50"/>
    <s v=" Canada       "/>
    <n v="2023"/>
    <n v="2"/>
    <n v="14"/>
    <n v="19"/>
  </r>
  <r>
    <n v="62"/>
    <n v="64"/>
    <s v=" Admiring the beauty of nature during a peaceful hike.   "/>
    <x v="12"/>
    <d v="2023-02-15T11:30:00"/>
    <s v=" NatureAdmirer   "/>
    <x v="0"/>
    <s v=" #Admiration #Nature                         "/>
    <n v="20"/>
    <n v="40"/>
    <s v=" USA       "/>
    <n v="2023"/>
    <n v="2"/>
    <n v="15"/>
    <n v="11"/>
  </r>
  <r>
    <n v="63"/>
    <n v="65"/>
    <s v=" Sending affectionate vibes to all my followers!          "/>
    <x v="13"/>
    <d v="2023-02-15T16:00:00"/>
    <s v=" AffectionSender "/>
    <x v="1"/>
    <s v=" #Affection #PositiveVibes                   "/>
    <n v="15"/>
    <n v="30"/>
    <s v="USA"/>
    <n v="2023"/>
    <n v="2"/>
    <n v="15"/>
    <n v="16"/>
  </r>
  <r>
    <n v="64"/>
    <n v="66"/>
    <s v=" Experiencing awe at the breathtaking sunset.            "/>
    <x v="14"/>
    <d v="2023-02-15T20:30:00"/>
    <s v=" AweStruck       "/>
    <x v="2"/>
    <s v=" #Awe #Breathtaking                          "/>
    <n v="22"/>
    <n v="45"/>
    <s v=" Australia   "/>
    <n v="2023"/>
    <n v="2"/>
    <n v="15"/>
    <n v="20"/>
  </r>
  <r>
    <n v="65"/>
    <n v="67"/>
    <s v=" Disappointed with the service at a local restaurant.    "/>
    <x v="15"/>
    <d v="2023-02-16T09:00:00"/>
    <s v=" FoodieGoneWrong "/>
    <x v="0"/>
    <s v=" #Disappointed #BadService                   "/>
    <n v="18"/>
    <n v="35"/>
    <s v=" India      "/>
    <n v="2023"/>
    <n v="2"/>
    <n v="16"/>
    <n v="9"/>
  </r>
  <r>
    <n v="66"/>
    <n v="68"/>
    <s v=" A surprise gift from a friend made my day!              "/>
    <x v="16"/>
    <d v="2023-02-16T14:45:00"/>
    <s v=" HappySurprise   "/>
    <x v="1"/>
    <s v=" #Surprise #Gift                              "/>
    <n v="25"/>
    <n v="50"/>
    <s v=" USA          "/>
    <n v="2023"/>
    <n v="2"/>
    <n v="16"/>
    <n v="14"/>
  </r>
  <r>
    <n v="67"/>
    <n v="69"/>
    <s v=" Finding acceptance in the midst of life's challenges.   "/>
    <x v="17"/>
    <d v="2023-02-16T18:20:00"/>
    <s v=" AcceptanceSeeker"/>
    <x v="2"/>
    <s v=" #Acceptance #Challenges                     "/>
    <n v="15"/>
    <n v="30"/>
    <s v=" Canada     "/>
    <n v="2023"/>
    <n v="2"/>
    <n v="16"/>
    <n v="18"/>
  </r>
  <r>
    <n v="68"/>
    <n v="70"/>
    <s v=" Overflowing with adoration for my adorable pet! ðŸ¾      "/>
    <x v="18"/>
    <d v="2023-02-17T10:45:00"/>
    <s v=" PetAdorer       "/>
    <x v="0"/>
    <s v=" #Adoration #PetLove                         "/>
    <n v="22"/>
    <n v="45"/>
    <s v=" UK        "/>
    <n v="2023"/>
    <n v="2"/>
    <n v="17"/>
    <n v="10"/>
  </r>
  <r>
    <n v="69"/>
    <n v="71"/>
    <s v=" Anticipating a thrilling adventure in the coming weeks. "/>
    <x v="19"/>
    <d v="2023-02-17T07:30:00"/>
    <s v=" AdventureAwaits  "/>
    <x v="1"/>
    <s v=" #Anticipation #Adventure                    "/>
    <n v="20"/>
    <n v="40"/>
    <s v="USA"/>
    <n v="2023"/>
    <n v="2"/>
    <n v="17"/>
    <n v="7"/>
  </r>
  <r>
    <n v="70"/>
    <n v="72"/>
    <s v=" A bitter experience turned into a valuable lesson.      "/>
    <x v="20"/>
    <d v="2023-02-17T15:00:00"/>
    <s v=" LearnFromBitter "/>
    <x v="2"/>
    <s v=" #BitterLesson #Growth                      "/>
    <n v="18"/>
    <n v="35"/>
    <s v=" USA       "/>
    <n v="2023"/>
    <n v="2"/>
    <n v="17"/>
    <n v="15"/>
  </r>
  <r>
    <n v="71"/>
    <n v="73"/>
    <s v=" Finding calmness in the midst of a busy day.            "/>
    <x v="21"/>
    <d v="2023-02-18T09:30:00"/>
    <s v=" ZenMaster       "/>
    <x v="0"/>
    <s v=" #Calmness #PeacefulMind                    "/>
    <n v="15"/>
    <n v="30"/>
    <s v=" India     "/>
    <n v="2023"/>
    <n v="2"/>
    <n v="18"/>
    <n v="9"/>
  </r>
  <r>
    <n v="72"/>
    <n v="74"/>
    <s v=" Confusion clouds my mind as I navigate through decisions."/>
    <x v="22"/>
    <d v="2023-02-18T14:20:00"/>
    <s v=" ConfusedMind    "/>
    <x v="1"/>
    <s v=" #Confusion #DecisionMaking                 "/>
    <n v="25"/>
    <n v="50"/>
    <s v=" UK   "/>
    <n v="2023"/>
    <n v="2"/>
    <n v="18"/>
    <n v="14"/>
  </r>
  <r>
    <n v="73"/>
    <n v="75"/>
    <s v=" Excitement building up for the upcoming vacation!       "/>
    <x v="23"/>
    <d v="2023-02-18T18:45:00"/>
    <s v=" VacationDreamer "/>
    <x v="2"/>
    <s v=" #Excitement #TravelPlans                   "/>
    <n v="22"/>
    <n v="45"/>
    <s v=" Canada    "/>
    <n v="2023"/>
    <n v="2"/>
    <n v="18"/>
    <n v="18"/>
  </r>
  <r>
    <n v="74"/>
    <n v="76"/>
    <s v=" Kindness witnessed today restored my faith in humanity. "/>
    <x v="24"/>
    <d v="2023-02-19T11:30:00"/>
    <s v=" KindnessPrevails"/>
    <x v="0"/>
    <s v=" #Kindness #Humanity                        "/>
    <n v="20"/>
    <n v="40"/>
    <s v=" USA       "/>
    <n v="2023"/>
    <n v="2"/>
    <n v="19"/>
    <n v="11"/>
  </r>
  <r>
    <n v="75"/>
    <n v="77"/>
    <s v=" Pride in achieving a personal milestone.               "/>
    <x v="25"/>
    <d v="2023-02-19T16:00:00"/>
    <s v=" PersonalAchiever"/>
    <x v="1"/>
    <s v=" #Pride #Milestone                           "/>
    <n v="30"/>
    <n v="60"/>
    <s v=" Australia    "/>
    <n v="2023"/>
    <n v="2"/>
    <n v="19"/>
    <n v="16"/>
  </r>
  <r>
    <n v="76"/>
    <n v="78"/>
    <s v=" A moment of shame for not standing up against injustice. "/>
    <x v="26"/>
    <d v="2023-02-19T19:45:00"/>
    <s v=" ReflectiveSelf  "/>
    <x v="2"/>
    <s v=" #Shame #Injustice                           "/>
    <n v="15"/>
    <n v="30"/>
    <s v=" India      "/>
    <n v="2023"/>
    <n v="2"/>
    <n v="19"/>
    <n v="19"/>
  </r>
  <r>
    <n v="77"/>
    <n v="79"/>
    <s v=" Fuming with anger after a heated argument.            "/>
    <x v="3"/>
    <d v="2023-02-20T09:30:00"/>
    <s v=" AngryDebater    "/>
    <x v="0"/>
    <s v=" #Anger #Argument                             "/>
    <n v="20"/>
    <n v="40"/>
    <s v=" Canada     "/>
    <n v="2023"/>
    <n v="2"/>
    <n v="20"/>
    <n v="9"/>
  </r>
  <r>
    <n v="78"/>
    <n v="80"/>
    <s v=" The fear of the unknown is keeping me up at night.    "/>
    <x v="4"/>
    <d v="2023-02-20T21:15:00"/>
    <s v=" FearfulDreamer  "/>
    <x v="1"/>
    <s v=" #Fear #Unknown                               "/>
    <n v="15"/>
    <n v="30"/>
    <s v=" USA          "/>
    <n v="2023"/>
    <n v="2"/>
    <n v="20"/>
    <n v="21"/>
  </r>
  <r>
    <n v="79"/>
    <n v="81"/>
    <s v=" Heartfelt sadness after bidding farewell to a dear friend. "/>
    <x v="5"/>
    <d v="2023-02-21T14:45:00"/>
    <s v=" FarewellHeart   "/>
    <x v="2"/>
    <s v=" #Sadness #Farewell                          "/>
    <n v="25"/>
    <n v="50"/>
    <s v=" India      "/>
    <n v="2023"/>
    <n v="2"/>
    <n v="21"/>
    <n v="14"/>
  </r>
  <r>
    <n v="80"/>
    <n v="82"/>
    <s v=" The state of corruption in our society is utterly disgusting. "/>
    <x v="6"/>
    <d v="2023-02-21T18:20:00"/>
    <s v=" AntiCorruption  "/>
    <x v="0"/>
    <s v=" #Disgust #Corruption                         "/>
    <n v="18"/>
    <n v="35"/>
    <s v=" UK         "/>
    <n v="2023"/>
    <n v="2"/>
    <n v="21"/>
    <n v="18"/>
  </r>
  <r>
    <n v="81"/>
    <n v="83"/>
    <s v=" Overflowing happiness: welcoming a new family member!  "/>
    <x v="7"/>
    <d v="2023-02-22T10:00:00"/>
    <s v=" NewParentJoy    "/>
    <x v="1"/>
    <s v=" #Happiness #NewFamilyMember                 "/>
    <n v="30"/>
    <n v="60"/>
    <s v=" UK           "/>
    <n v="2023"/>
    <n v="2"/>
    <n v="22"/>
    <n v="10"/>
  </r>
  <r>
    <n v="82"/>
    <n v="84"/>
    <s v=" Laughter is the key to joyâ€”attending a stand-up comedy show. "/>
    <x v="8"/>
    <d v="2023-02-22T19:30:00"/>
    <s v=" StandUpFan      "/>
    <x v="2"/>
    <s v=" #Joy #StandUpComedy                         "/>
    <n v="22"/>
    <n v="45"/>
    <s v=" Canada    "/>
    <n v="2023"/>
    <n v="2"/>
    <n v="22"/>
    <n v="19"/>
  </r>
  <r>
    <n v="83"/>
    <n v="85"/>
    <s v=" Sending love to all my followers on this beautiful day! â¤ï¸ "/>
    <x v="9"/>
    <d v="2023-02-23T08:30:00"/>
    <s v=" LoveSender      "/>
    <x v="0"/>
    <s v=" #Love #SpreadLove                            "/>
    <n v="15"/>
    <n v="30"/>
    <s v=" Australia  "/>
    <n v="2023"/>
    <n v="2"/>
    <n v="23"/>
    <n v="8"/>
  </r>
  <r>
    <n v="84"/>
    <n v="86"/>
    <s v=" Amused by the antics of my petâ€”it's pure amusement!      "/>
    <x v="10"/>
    <d v="2023-02-23T14:20:00"/>
    <s v=" PetAmuser       "/>
    <x v="1"/>
    <s v=" #Amusement #PetAntics                       "/>
    <n v="18"/>
    <n v="35"/>
    <s v=" UK           "/>
    <n v="2023"/>
    <n v="2"/>
    <n v="23"/>
    <n v="14"/>
  </r>
  <r>
    <n v="85"/>
    <n v="87"/>
    <s v=" Enjoying every moment of this tripâ€”pure enjoyment!      "/>
    <x v="11"/>
    <d v="2023-02-23T19:45:00"/>
    <s v=" TravelExplorer  "/>
    <x v="2"/>
    <s v=" #Enjoyment #Travel                           "/>
    <n v="25"/>
    <n v="50"/>
    <s v=" USA "/>
    <n v="2023"/>
    <n v="2"/>
    <n v="23"/>
    <n v="19"/>
  </r>
  <r>
    <n v="86"/>
    <n v="88"/>
    <s v=" Admiring the dedication of volunteers at a local charity. "/>
    <x v="12"/>
    <d v="2023-02-24T11:30:00"/>
    <s v=" CharityAdmirer  "/>
    <x v="0"/>
    <s v=" #Admiration #Volunteers                     "/>
    <n v="20"/>
    <n v="40"/>
    <s v=" USA        "/>
    <n v="2023"/>
    <n v="2"/>
    <n v="24"/>
    <n v="11"/>
  </r>
  <r>
    <n v="87"/>
    <n v="89"/>
    <s v=" Sending affectionate vibes to friends and family.        "/>
    <x v="13"/>
    <d v="2023-02-24T16:00:00"/>
    <s v=" FamilyLover     "/>
    <x v="1"/>
    <s v=" #Affection #FamilyLove                      "/>
    <n v="15"/>
    <n v="30"/>
    <s v="USA"/>
    <n v="2023"/>
    <n v="2"/>
    <n v="24"/>
    <n v="16"/>
  </r>
  <r>
    <n v="88"/>
    <n v="90"/>
    <s v=" Awe-struck by the beauty of the night sky.               "/>
    <x v="14"/>
    <d v="2023-02-24T20:30:00"/>
    <s v=" Stargazer       "/>
    <x v="2"/>
    <s v=" #Awe #StarryNight                        "/>
    <n v="22"/>
    <n v="45"/>
    <s v=" Australia "/>
    <n v="2023"/>
    <n v="2"/>
    <n v="24"/>
    <n v="20"/>
  </r>
  <r>
    <n v="89"/>
    <n v="91"/>
    <s v=" Disappointed with the lack of progress in a personal project. "/>
    <x v="15"/>
    <d v="2023-02-25T09:00:00"/>
    <s v=" ProjectStruggle "/>
    <x v="0"/>
    <s v=" #Disappointed #Project                     "/>
    <n v="18"/>
    <n v="35"/>
    <s v=" India      "/>
    <n v="2023"/>
    <n v="2"/>
    <n v="25"/>
    <n v="9"/>
  </r>
  <r>
    <n v="90"/>
    <n v="92"/>
    <s v=" A surprise visit from an old friend brought tears of joy. "/>
    <x v="16"/>
    <d v="2023-02-25T14:45:00"/>
    <s v=" JoyfulReunion   "/>
    <x v="1"/>
    <s v=" #Surprise #OldFriends                       "/>
    <n v="25"/>
    <n v="50"/>
    <s v=" USA          "/>
    <n v="2023"/>
    <n v="2"/>
    <n v="25"/>
    <n v="14"/>
  </r>
  <r>
    <n v="91"/>
    <n v="93"/>
    <s v=" Embracing acceptance of life's ups and downs.           "/>
    <x v="17"/>
    <d v="2023-02-25T18:20:00"/>
    <s v=" LifeAcceptance  "/>
    <x v="2"/>
    <s v=" #Acceptance #LifeJourney                   "/>
    <n v="15"/>
    <n v="30"/>
    <s v=" Canada     "/>
    <n v="2023"/>
    <n v="2"/>
    <n v="25"/>
    <n v="18"/>
  </r>
  <r>
    <n v="92"/>
    <n v="94"/>
    <s v=" Overflowing adoration for a cute rescue puppy! ðŸ¶       "/>
    <x v="18"/>
    <d v="2023-02-26T10:45:00"/>
    <s v=" PuppyAdmirer    "/>
    <x v="0"/>
    <s v=" #Adoration #PuppyLove                       "/>
    <n v="22"/>
    <n v="45"/>
    <s v=" UK         "/>
    <n v="2023"/>
    <n v="2"/>
    <n v="26"/>
    <n v="10"/>
  </r>
  <r>
    <n v="93"/>
    <n v="95"/>
    <s v=" Anticipating the release of a much-awaited movie.       "/>
    <x v="19"/>
    <d v="2023-02-26T07:30:00"/>
    <s v=" MovieBuff2      "/>
    <x v="1"/>
    <s v=" #Anticipation #MovieRelease                 "/>
    <n v="20"/>
    <n v="40"/>
    <s v=" Australia    "/>
    <n v="2023"/>
    <n v="2"/>
    <n v="26"/>
    <n v="7"/>
  </r>
  <r>
    <n v="94"/>
    <n v="96"/>
    <s v=" Bitter experience at the customer service department.   "/>
    <x v="20"/>
    <d v="2023-02-26T15:00:00"/>
    <s v=" CustomerWoes    "/>
    <x v="2"/>
    <s v=" #BitterExperience #CustomerService         "/>
    <n v="18"/>
    <n v="35"/>
    <s v=" USA       "/>
    <n v="2023"/>
    <n v="2"/>
    <n v="26"/>
    <n v="15"/>
  </r>
  <r>
    <n v="95"/>
    <n v="97"/>
    <s v=" Finding calmness amidst the chaos of daily life.        "/>
    <x v="21"/>
    <d v="2023-02-27T09:30:00"/>
    <s v=" CalmSoul        "/>
    <x v="0"/>
    <s v=" #Calmness #InnerPeace                      "/>
    <n v="15"/>
    <n v="30"/>
    <s v=" India     "/>
    <n v="2023"/>
    <n v="2"/>
    <n v="27"/>
    <n v="9"/>
  </r>
  <r>
    <n v="96"/>
    <n v="98"/>
    <s v=" Confusion reigns as I try to make sense of recent events."/>
    <x v="22"/>
    <d v="2023-02-27T14:20:00"/>
    <s v=" ConfusedMind2   "/>
    <x v="1"/>
    <s v=" #Confusion #MakingSense                    "/>
    <n v="25"/>
    <n v="50"/>
    <s v=" UK   "/>
    <n v="2023"/>
    <n v="2"/>
    <n v="27"/>
    <n v="14"/>
  </r>
  <r>
    <n v="97"/>
    <n v="99"/>
    <s v=" Excitement building up for a surprise birthday party.   "/>
    <x v="23"/>
    <d v="2023-02-27T18:45:00"/>
    <s v=" BirthdayExcite  "/>
    <x v="2"/>
    <s v=" #Excitement #SurpriseParty                 "/>
    <n v="22"/>
    <n v="45"/>
    <s v=" Canada "/>
    <n v="2023"/>
    <n v="2"/>
    <n v="27"/>
    <n v="18"/>
  </r>
  <r>
    <n v="98"/>
    <n v="100"/>
    <s v=" Witnessed an act of kindness that made my day.          "/>
    <x v="24"/>
    <d v="2023-02-28T11:30:00"/>
    <s v=" KindnessObserver"/>
    <x v="0"/>
    <s v=" #Kindness #ActsOfKindness                  "/>
    <n v="20"/>
    <n v="40"/>
    <s v=" USA       "/>
    <n v="2023"/>
    <n v="2"/>
    <n v="28"/>
    <n v="11"/>
  </r>
  <r>
    <n v="99"/>
    <n v="101"/>
    <s v=" Pride in completing a challenging fitness challenge.    "/>
    <x v="25"/>
    <d v="2023-02-28T16:00:00"/>
    <s v=" FitAchiever     "/>
    <x v="1"/>
    <s v=" #Pride #FitnessChallengeCompleted          "/>
    <n v="30"/>
    <n v="60"/>
    <s v=" UK            "/>
    <n v="2023"/>
    <n v="2"/>
    <n v="28"/>
    <n v="16"/>
  </r>
  <r>
    <n v="100"/>
    <n v="102"/>
    <s v=" A moment of shame for not speaking up against injustice."/>
    <x v="26"/>
    <d v="2023-02-28T19:45:00"/>
    <s v=" ReflectiveSelf2 "/>
    <x v="2"/>
    <s v=" #Shame #Injustice                           "/>
    <n v="15"/>
    <n v="30"/>
    <s v=" India     "/>
    <n v="2023"/>
    <n v="2"/>
    <n v="28"/>
    <n v="19"/>
  </r>
  <r>
    <n v="101"/>
    <n v="103"/>
    <s v=" Reflecting on the beauty of diversity in our world.     "/>
    <x v="17"/>
    <d v="2023-03-01T10:45:00"/>
    <s v=" DiversityLover  "/>
    <x v="0"/>
    <s v=" #Acceptance #Diversity                      "/>
    <n v="22"/>
    <n v="45"/>
    <s v=" Australia "/>
    <n v="2023"/>
    <n v="3"/>
    <n v="1"/>
    <n v="10"/>
  </r>
  <r>
    <n v="102"/>
    <n v="104"/>
    <s v=" Excitement for a quiet evening with a good book.        "/>
    <x v="23"/>
    <d v="2023-03-01T13:30:00"/>
    <s v=" BookwormJoy     "/>
    <x v="1"/>
    <s v=" #Excitement #BookTime                       "/>
    <n v="18"/>
    <n v="35"/>
    <s v=" USA          "/>
    <n v="2023"/>
    <n v="3"/>
    <n v="1"/>
    <n v="13"/>
  </r>
  <r>
    <n v="103"/>
    <n v="105"/>
    <s v=" Feeling bitter about the unfairness in the workplace.   "/>
    <x v="20"/>
    <d v="2023-03-01T17:45:00"/>
    <s v=" WorkplaceWoes   "/>
    <x v="0"/>
    <s v=" #Bitter #Unfairness                         "/>
    <n v="15"/>
    <n v="30"/>
    <s v=" Canada    "/>
    <n v="2023"/>
    <n v="3"/>
    <n v="1"/>
    <n v="17"/>
  </r>
  <r>
    <n v="104"/>
    <n v="106"/>
    <s v=" Calmness prevails as I practice mindfulness.            "/>
    <x v="21"/>
    <d v="2023-03-02T18:00:00"/>
    <s v=" MindfulMe       "/>
    <x v="2"/>
    <s v=" #Calmness #Mindfulness                      "/>
    <n v="15"/>
    <n v="30"/>
    <s v=" UK        "/>
    <n v="2023"/>
    <n v="3"/>
    <n v="2"/>
    <n v="18"/>
  </r>
  <r>
    <n v="105"/>
    <n v="107"/>
    <s v=" Confusion surrounds me as I navigate through life's choices. "/>
    <x v="27"/>
    <d v="2023-03-02T13:15:00"/>
    <s v=" ConfusedMind3   "/>
    <x v="1"/>
    <s v=" #Confusion #LifeChoices                     "/>
    <n v="30"/>
    <n v="60"/>
    <s v=" USA   "/>
    <n v="2023"/>
    <n v="3"/>
    <n v="2"/>
    <n v="13"/>
  </r>
  <r>
    <n v="106"/>
    <n v="108"/>
    <s v=" Excitement for a weekend road trip to explore new places. "/>
    <x v="28"/>
    <d v="2023-03-02T16:45:00"/>
    <s v=" RoadTripper2    "/>
    <x v="0"/>
    <s v=" #Excitement #WeekendAdventure               "/>
    <n v="25"/>
    <n v="50"/>
    <s v=" India     "/>
    <n v="2023"/>
    <n v="3"/>
    <n v="2"/>
    <n v="16"/>
  </r>
  <r>
    <n v="107"/>
    <n v="109"/>
    <s v=" Kindness witnessed today restores my faith in humanity.  "/>
    <x v="24"/>
    <d v="2023-03-03T11:30:00"/>
    <s v=" KindnessPrevails2"/>
    <x v="2"/>
    <s v=" #Kindness #HumanityRestored                 "/>
    <n v="22"/>
    <n v="45"/>
    <s v=" USA       "/>
    <n v="2023"/>
    <n v="3"/>
    <n v="3"/>
    <n v="11"/>
  </r>
  <r>
    <n v="108"/>
    <n v="110"/>
    <s v=" Pride in accomplishing personal and professional goals.  "/>
    <x v="25"/>
    <d v="2023-03-03T14:30:00"/>
    <s v=" GoalAchiever    "/>
    <x v="1"/>
    <s v=" #Pride #Accomplishments                     "/>
    <n v="12"/>
    <n v="25"/>
    <s v=" Canada "/>
    <n v="2023"/>
    <n v="3"/>
    <n v="3"/>
    <n v="14"/>
  </r>
  <r>
    <n v="109"/>
    <n v="111"/>
    <s v=" Shame for not being true to my values in a difficult situation."/>
    <x v="29"/>
    <d v="2023-03-03T12:00:00"/>
    <s v=" ReflectiveSelf3 "/>
    <x v="0"/>
    <s v=" #Shame #Integrity                           "/>
    <n v="15"/>
    <n v="30"/>
    <s v=" UK        "/>
    <n v="2023"/>
    <n v="3"/>
    <n v="3"/>
    <n v="12"/>
  </r>
  <r>
    <n v="110"/>
    <n v="112"/>
    <s v=" Revisiting old memories, feeling a sense of elation. "/>
    <x v="30"/>
    <d v="2010-05-15T15:30:00"/>
    <s v=" NostalgiaFan    "/>
    <x v="0"/>
    <s v=" #Elation #Memories                             "/>
    <n v="20"/>
    <n v="40"/>
    <s v=" Canada    "/>
    <n v="2010"/>
    <n v="5"/>
    <n v="15"/>
    <n v="15"/>
  </r>
  <r>
    <n v="111"/>
    <n v="113"/>
    <s v=" The victory of our team brought euphoria to the city. "/>
    <x v="31"/>
    <d v="2021-08-10T21:15:00"/>
    <s v=" SportsFanatic   "/>
    <x v="1"/>
    <s v=" #Euphoria #Victory                             "/>
    <n v="15"/>
    <n v="30"/>
    <s v=" USA      "/>
    <n v="2021"/>
    <n v="8"/>
    <n v="10"/>
    <n v="21"/>
  </r>
  <r>
    <n v="112"/>
    <n v="114"/>
    <s v=" Embracing the beauty of nature, a moment of contentment. "/>
    <x v="32"/>
    <d v="2011-06-20T14:45:00"/>
    <s v=" NatureLover2    "/>
    <x v="2"/>
    <s v=" #Contentment #Nature                           "/>
    <n v="25"/>
    <n v="50"/>
    <s v=" India       "/>
    <n v="2011"/>
    <n v="6"/>
    <n v="20"/>
    <n v="14"/>
  </r>
  <r>
    <n v="113"/>
    <n v="115"/>
    <s v=" Meditating by the serene lake, finding inner peace.   "/>
    <x v="33"/>
    <d v="2022-02-12T18:20:00"/>
    <s v=" ZenMaster2      "/>
    <x v="0"/>
    <s v=" #Serenity #Meditation                          "/>
    <n v="18"/>
    <n v="35"/>
    <s v=" UK          "/>
    <n v="2022"/>
    <n v="2"/>
    <n v="12"/>
    <n v="18"/>
  </r>
  <r>
    <n v="114"/>
    <n v="116"/>
    <s v=" Overflowing with gratitude for life's blessings.      "/>
    <x v="34"/>
    <d v="2012-11-25T10:00:00"/>
    <s v=" ThankfulHeart   "/>
    <x v="1"/>
    <s v=" #Gratitude #Blessed                            "/>
    <n v="30"/>
    <n v="60"/>
    <s v=" Australia   "/>
    <n v="2012"/>
    <n v="11"/>
    <n v="25"/>
    <n v="10"/>
  </r>
  <r>
    <n v="115"/>
    <n v="117"/>
    <s v=" Hopeful for a brighter tomorrow, despite challenges.  "/>
    <x v="35"/>
    <d v="2013-04-05T19:30:00"/>
    <s v=" OptimisticSoul  "/>
    <x v="2"/>
    <s v=" #Hope #Optimism                                "/>
    <n v="22"/>
    <n v="45"/>
    <s v=" USA      "/>
    <n v="2013"/>
    <n v="4"/>
    <n v="5"/>
    <n v="19"/>
  </r>
  <r>
    <n v="116"/>
    <n v="118"/>
    <s v=" Empowered to make a difference in my community.        "/>
    <x v="36"/>
    <d v="2014-09-14T08:30:00"/>
    <s v=" CommunityLeader "/>
    <x v="0"/>
    <s v=" #Empowerment #Community                        "/>
    <n v="15"/>
    <n v="30"/>
    <s v=" UK       "/>
    <n v="2014"/>
    <n v="9"/>
    <n v="14"/>
    <n v="8"/>
  </r>
  <r>
    <n v="117"/>
    <n v="119"/>
    <s v=" Compassion in action: supporting a local charity event. "/>
    <x v="37"/>
    <d v="2015-07-18T14:20:00"/>
    <s v=" CharitySupporter"/>
    <x v="1"/>
    <s v=" #Compassion #CharityEvent                   "/>
    <n v="18"/>
    <n v="35"/>
    <s v=" Canada "/>
    <n v="2015"/>
    <n v="7"/>
    <n v="18"/>
    <n v="14"/>
  </r>
  <r>
    <n v="118"/>
    <n v="120"/>
    <s v=" A moment of tenderness, connecting with loved ones.    "/>
    <x v="38"/>
    <d v="2016-02-23T19:45:00"/>
    <s v=" LovingHeart     "/>
    <x v="2"/>
    <s v=" #Tenderness #FamilyTime                       "/>
    <n v="25"/>
    <n v="50"/>
    <s v=" UK          "/>
    <n v="2016"/>
    <n v="2"/>
    <n v="23"/>
    <n v="19"/>
  </r>
  <r>
    <n v="119"/>
    <n v="121"/>
    <s v=" Arousal of excitement as I await a special announcement."/>
    <x v="39"/>
    <d v="2017-10-30T11:30:00"/>
    <s v=" ExcitementFan   "/>
    <x v="0"/>
    <s v=" #Arousal #Excitement                           "/>
    <n v="20"/>
    <n v="40"/>
    <s v=" Australia "/>
    <n v="2017"/>
    <n v="10"/>
    <n v="30"/>
    <n v="11"/>
  </r>
  <r>
    <n v="120"/>
    <n v="122"/>
    <s v=" Enthusiastically diving into a new project.            "/>
    <x v="40"/>
    <d v="2018-06-15T16:00:00"/>
    <s v=" ProjectEnthusiast"/>
    <x v="1"/>
    <s v=" #Enthusiasm #NewProject                       "/>
    <n v="15"/>
    <n v="30"/>
    <s v=" USA  "/>
    <n v="2018"/>
    <n v="6"/>
    <n v="15"/>
    <n v="16"/>
  </r>
  <r>
    <n v="121"/>
    <n v="123"/>
    <s v=" Feeling a sense of fulfillment after reaching a milestone."/>
    <x v="41"/>
    <d v="2019-03-28T18:20:00"/>
    <s v=" MilestoneAchiever"/>
    <x v="2"/>
    <s v=" #Fulfillment #Milestone                       "/>
    <n v="22"/>
    <n v="45"/>
    <s v=" India     "/>
    <n v="2019"/>
    <n v="3"/>
    <n v="28"/>
    <n v="18"/>
  </r>
  <r>
    <n v="122"/>
    <n v="124"/>
    <s v=" Reverence for the beauty of a historic landmark.       "/>
    <x v="42"/>
    <d v="2019-11-11T15:00:00"/>
    <s v=" HistoryLover    "/>
    <x v="0"/>
    <s v=" #Reverence #History                           "/>
    <n v="18"/>
    <n v="35"/>
    <s v=" UK      "/>
    <n v="2019"/>
    <n v="11"/>
    <n v="11"/>
    <n v="15"/>
  </r>
  <r>
    <n v="123"/>
    <n v="125"/>
    <s v=" Elation after a surprise reunion with old friends.    "/>
    <x v="30"/>
    <d v="2020-04-02T09:30:00"/>
    <s v=" JoyfulReunion2  "/>
    <x v="1"/>
    <s v=" #Elation #OldFriends                          "/>
    <n v="25"/>
    <n v="50"/>
    <s v=" Canada      "/>
    <n v="2020"/>
    <n v="4"/>
    <n v="2"/>
    <n v="9"/>
  </r>
  <r>
    <n v="124"/>
    <n v="126"/>
    <s v=" The euphoria of a live music concert under the stars.  "/>
    <x v="31"/>
    <d v="2021-06-19T14:45:00"/>
    <s v=" MusicEnthusiast "/>
    <x v="2"/>
    <s v=" #Euphoria #LiveMusic                          "/>
    <n v="15"/>
    <n v="30"/>
    <s v=" USA "/>
    <n v="2021"/>
    <n v="6"/>
    <n v="19"/>
    <n v="14"/>
  </r>
  <r>
    <n v="125"/>
    <n v="127"/>
    <s v=" Contentment in the simplicity of a quiet Sunday.       "/>
    <x v="32"/>
    <d v="2010-08-15T10:00:00"/>
    <s v=" SimpleJoys      "/>
    <x v="0"/>
    <s v=" #Contentment #SundayMood                      "/>
    <n v="30"/>
    <n v="60"/>
    <s v=" Australia "/>
    <n v="2010"/>
    <n v="8"/>
    <n v="15"/>
    <n v="10"/>
  </r>
  <r>
    <n v="126"/>
    <n v="128"/>
    <s v=" Serenity found in the pages of a favorite book.        "/>
    <x v="33"/>
    <d v="2011-09-22T19:30:00"/>
    <s v=" BookLover3      "/>
    <x v="1"/>
    <s v=" #Serenity #BookTime                           "/>
    <n v="22"/>
    <n v="45"/>
    <s v=" UK          "/>
    <n v="2011"/>
    <n v="9"/>
    <n v="22"/>
    <n v="19"/>
  </r>
  <r>
    <n v="127"/>
    <n v="129"/>
    <s v=" Gratitude for the support received during tough times. "/>
    <x v="34"/>
    <d v="2012-03-10T08:30:00"/>
    <s v=" SupportiveFriend"/>
    <x v="2"/>
    <s v=" #Gratitude #Supportive                        "/>
    <n v="15"/>
    <n v="30"/>
    <s v=" India     "/>
    <n v="2012"/>
    <n v="3"/>
    <n v="10"/>
    <n v="8"/>
  </r>
  <r>
    <n v="128"/>
    <n v="130"/>
    <s v=" Hopeful about the possibilities of a new journey.      "/>
    <x v="35"/>
    <d v="2013-12-05T16:00:00"/>
    <s v=" JourneyOptimist "/>
    <x v="0"/>
    <s v=" #Hope #NewBeginnings                          "/>
    <n v="18"/>
    <n v="35"/>
    <s v=" Canada    "/>
    <n v="2013"/>
    <n v="12"/>
    <n v="5"/>
    <n v="16"/>
  </r>
  <r>
    <n v="129"/>
    <n v="131"/>
    <s v=" Empowerment through learning and personal growth.      "/>
    <x v="36"/>
    <d v="2014-07-20T11:30:00"/>
    <s v=" GrowthSeeker    "/>
    <x v="1"/>
    <s v=" #Empowerment #PersonalGrowth                  "/>
    <n v="25"/>
    <n v="50"/>
    <s v="USA"/>
    <n v="2014"/>
    <n v="7"/>
    <n v="20"/>
    <n v="11"/>
  </r>
  <r>
    <n v="130"/>
    <n v="132"/>
    <s v=" Compassion towards those in need during the holidays.  "/>
    <x v="37"/>
    <d v="2015-12-22T14:20:00"/>
    <s v=" HolidayHelper   "/>
    <x v="2"/>
    <s v=" #Compassion #HolidaySupport                   "/>
    <n v="18"/>
    <n v="35"/>
    <s v=" USA      "/>
    <n v="2015"/>
    <n v="12"/>
    <n v="22"/>
    <n v="14"/>
  </r>
  <r>
    <n v="131"/>
    <n v="133"/>
    <s v=" Tenderness in the warmth of a cozy winter evening.     "/>
    <x v="38"/>
    <d v="2016-02-10T19:45:00"/>
    <s v=" WinterWarmth    "/>
    <x v="0"/>
    <s v=" #Tenderness #CozyEvening                     "/>
    <n v="25"/>
    <n v="50"/>
    <s v=" UK       "/>
    <n v="2016"/>
    <n v="2"/>
    <n v="10"/>
    <n v="19"/>
  </r>
  <r>
    <n v="132"/>
    <n v="134"/>
    <s v=" Arousal of excitement for an upcoming adventure.       "/>
    <x v="39"/>
    <d v="2017-04-30T11:30:00"/>
    <s v=" AdventureAwaits "/>
    <x v="1"/>
    <s v=" #Arousal #AdventureTime                       "/>
    <n v="20"/>
    <n v="40"/>
    <s v=" Australia "/>
    <n v="2017"/>
    <n v="4"/>
    <n v="30"/>
    <n v="11"/>
  </r>
  <r>
    <n v="133"/>
    <n v="135"/>
    <s v=" Enthusiasm for a creative project in the making.       "/>
    <x v="40"/>
    <d v="2018-09-15T16:00:00"/>
    <s v=" CreativeSpirit  "/>
    <x v="2"/>
    <s v=" #Enthusiasm #Creativity                       "/>
    <n v="15"/>
    <n v="30"/>
    <s v=" Canada    "/>
    <n v="2018"/>
    <n v="9"/>
    <n v="15"/>
    <n v="16"/>
  </r>
  <r>
    <n v="134"/>
    <n v="136"/>
    <s v=" Fulfillment in completing a challenging workout routine."/>
    <x v="41"/>
    <d v="2019-06-28T18:20:00"/>
    <s v=" FitnessAchiever "/>
    <x v="0"/>
    <s v=" #Fulfillment #FitnessGoals                   "/>
    <n v="22"/>
    <n v="45"/>
    <s v=" India     "/>
    <n v="2019"/>
    <n v="6"/>
    <n v="28"/>
    <n v="18"/>
  </r>
  <r>
    <n v="135"/>
    <n v="137"/>
    <s v=" Reverence for the artistry displayed in a museum.      "/>
    <x v="42"/>
    <d v="2020-11-11T15:00:00"/>
    <s v=" ArtAppreciator  "/>
    <x v="1"/>
    <s v=" #Reverence #ArtAppreciation                  "/>
    <n v="18"/>
    <n v="35"/>
    <s v=" UK        "/>
    <n v="2020"/>
    <n v="11"/>
    <n v="11"/>
    <n v="15"/>
  </r>
  <r>
    <n v="136"/>
    <n v="138"/>
    <s v=" Elation after achieving a personal goal.               "/>
    <x v="30"/>
    <d v="2021-03-02T09:30:00"/>
    <s v=" GoalAchiever2   "/>
    <x v="2"/>
    <s v=" #Elation #PersonalAchievement                "/>
    <n v="25"/>
    <n v="50"/>
    <s v=" USA      "/>
    <n v="2021"/>
    <n v="3"/>
    <n v="2"/>
    <n v="9"/>
  </r>
  <r>
    <n v="137"/>
    <n v="139"/>
    <s v=" Elation over discovering a hidden gem in the city.   "/>
    <x v="30"/>
    <d v="2012-02-18T14:30:00"/>
    <s v=" UrbanExplorer2  "/>
    <x v="0"/>
    <s v=" #Elation #HiddenGem                            "/>
    <n v="20"/>
    <n v="40"/>
    <s v=" USA      "/>
    <n v="2012"/>
    <n v="2"/>
    <n v="18"/>
    <n v="14"/>
  </r>
  <r>
    <n v="138"/>
    <n v="140"/>
    <s v=" The euphoria of a surprise birthday celebration.     "/>
    <x v="31"/>
    <d v="2018-11-05T21:45:00"/>
    <s v=" BirthdayJoy     "/>
    <x v="1"/>
    <s v=" #Euphoria #BirthdaySurprise                   "/>
    <n v="15"/>
    <n v="30"/>
    <s v=" UK   "/>
    <n v="2018"/>
    <n v="11"/>
    <n v="5"/>
    <n v="21"/>
  </r>
  <r>
    <n v="139"/>
    <n v="141"/>
    <s v=" Contentment in the simplicity of a home-cooked meal. "/>
    <x v="32"/>
    <d v="2015-09-12T13:20:00"/>
    <s v=" HomeChef        "/>
    <x v="2"/>
    <s v=" #Contentment #HomeCooking                     "/>
    <n v="25"/>
    <n v="50"/>
    <s v=" India    "/>
    <n v="2015"/>
    <n v="9"/>
    <n v="12"/>
    <n v="13"/>
  </r>
  <r>
    <n v="140"/>
    <n v="142"/>
    <s v=" Serenity found in the melody of a peaceful piano.    "/>
    <x v="33"/>
    <d v="2016-07-30T18:10:00"/>
    <s v=" MusicLover4     "/>
    <x v="0"/>
    <s v=" #Serenity #PeacefulMelody                    "/>
    <n v="18"/>
    <n v="35"/>
    <s v=" Canada      "/>
    <n v="2016"/>
    <n v="7"/>
    <n v="30"/>
    <n v="18"/>
  </r>
  <r>
    <n v="141"/>
    <n v="143"/>
    <s v=" Gratitude for the supportive community around me.    "/>
    <x v="34"/>
    <d v="2013-04-20T10:30:00"/>
    <s v=" CommunityLove   "/>
    <x v="1"/>
    <s v=" #Gratitude #CommunitySupport                   "/>
    <n v="30"/>
    <n v="60"/>
    <s v=" USA "/>
    <n v="2013"/>
    <n v="4"/>
    <n v="20"/>
    <n v="10"/>
  </r>
  <r>
    <n v="142"/>
    <n v="144"/>
    <s v=" Hopeful about the prospects of a new business venture."/>
    <x v="35"/>
    <d v="2017-12-08T19:15:00"/>
    <s v=" EntrepreneurHope"/>
    <x v="2"/>
    <s v=" #Hope #BusinessVenture                        "/>
    <n v="22"/>
    <n v="45"/>
    <s v=" Canada    "/>
    <n v="2017"/>
    <n v="12"/>
    <n v="8"/>
    <n v="19"/>
  </r>
  <r>
    <n v="143"/>
    <n v="145"/>
    <s v=" Empowerment through mentoring and guiding others.    "/>
    <x v="36"/>
    <d v="2014-06-03T08:20:00"/>
    <s v=" MentorEmpower   "/>
    <x v="0"/>
    <s v=" #Empowerment #Mentorship                      "/>
    <n v="15"/>
    <n v="30"/>
    <s v=" UK       "/>
    <n v="2014"/>
    <n v="6"/>
    <n v="3"/>
    <n v="8"/>
  </r>
  <r>
    <n v="144"/>
    <n v="146"/>
    <s v=" Compassion shown through acts of kindness in the community."/>
    <x v="43"/>
    <d v="2019-01-15T14:50:00"/>
    <s v=" KindnessInAction"/>
    <x v="1"/>
    <s v=" #Compassion #CommunityKindness               "/>
    <n v="18"/>
    <n v="35"/>
    <s v=" Australia "/>
    <n v="2019"/>
    <n v="1"/>
    <n v="15"/>
    <n v="14"/>
  </r>
  <r>
    <n v="145"/>
    <n v="147"/>
    <s v=" Tenderness in a heartfelt message to a loved one.    "/>
    <x v="38"/>
    <d v="2016-12-25T19:30:00"/>
    <s v=" LoveExpress     "/>
    <x v="2"/>
    <s v=" #Tenderness #LoveNote                         "/>
    <n v="25"/>
    <n v="50"/>
    <s v=" UK          "/>
    <n v="2016"/>
    <n v="12"/>
    <n v="25"/>
    <n v="19"/>
  </r>
  <r>
    <n v="146"/>
    <n v="148"/>
    <s v=" Arousal of excitement before a much-awaited trip.    "/>
    <x v="39"/>
    <d v="2018-03-10T09:45:00"/>
    <s v=" TravelExcitement"/>
    <x v="0"/>
    <s v=" #Arousal #TravelAdventure                     "/>
    <n v="20"/>
    <n v="40"/>
    <s v=" India    "/>
    <n v="2018"/>
    <n v="3"/>
    <n v="10"/>
    <n v="9"/>
  </r>
  <r>
    <n v="147"/>
    <n v="149"/>
    <s v=" Enthusiasm for a new artistic project in the works.  "/>
    <x v="40"/>
    <d v="2020-09-17T16:30:00"/>
    <s v=" ArtisticSpirit  "/>
    <x v="1"/>
    <s v=" #Enthusiasm #ArtisticProject                 "/>
    <n v="15"/>
    <n v="30"/>
    <s v=" USA       "/>
    <n v="2020"/>
    <n v="9"/>
    <n v="17"/>
    <n v="16"/>
  </r>
  <r>
    <n v="148"/>
    <n v="150"/>
    <s v=" Feeling a sense of fulfillment after helping others. "/>
    <x v="44"/>
    <d v="2011-08-28T18:45:00"/>
    <s v=" HelperHeart     "/>
    <x v="2"/>
    <s v=" #Fulfillment #HelpingOthers                  "/>
    <n v="22"/>
    <n v="45"/>
    <s v=" Canada    "/>
    <n v="2011"/>
    <n v="8"/>
    <n v="28"/>
    <n v="18"/>
  </r>
  <r>
    <n v="149"/>
    <n v="151"/>
    <s v=" Reverence for the historical significance of a landmark."/>
    <x v="45"/>
    <d v="2017-11-01T15:30:00"/>
    <s v=" HistoryBuff     "/>
    <x v="0"/>
    <s v=" #Reverence #HistoricalSite                   "/>
    <n v="18"/>
    <n v="35"/>
    <s v=" Australia "/>
    <n v="2017"/>
    <n v="11"/>
    <n v="1"/>
    <n v="15"/>
  </r>
  <r>
    <n v="150"/>
    <n v="152"/>
    <s v=" Elation after achieving a fitness milestone.         "/>
    <x v="30"/>
    <d v="2019-06-15T10:00:00"/>
    <s v=" FitnessAchiever2"/>
    <x v="1"/>
    <s v=" #Elation #FitnessMilestone                   "/>
    <n v="25"/>
    <n v="50"/>
    <s v=" UK           "/>
    <n v="2019"/>
    <n v="6"/>
    <n v="15"/>
    <n v="10"/>
  </r>
  <r>
    <n v="151"/>
    <n v="153"/>
    <s v=" The euphoria of a successful product launch.         "/>
    <x v="31"/>
    <d v="2022-04-03T11:45:00"/>
    <s v=" ProductLaunchJoy"/>
    <x v="2"/>
    <s v=" #Euphoria #ProductLaunchSuccess              "/>
    <n v="15"/>
    <n v="30"/>
    <s v=" USA       "/>
    <n v="2022"/>
    <n v="4"/>
    <n v="3"/>
    <n v="11"/>
  </r>
  <r>
    <n v="152"/>
    <n v="154"/>
    <s v=" Contentment in the embrace of a loved one.           "/>
    <x v="32"/>
    <d v="2010-11-12T20:20:00"/>
    <s v=" LovingEmbrace   "/>
    <x v="0"/>
    <s v=" #Contentment #Love                             "/>
    <n v="30"/>
    <n v="60"/>
    <s v=" India    "/>
    <n v="2010"/>
    <n v="11"/>
    <n v="12"/>
    <n v="20"/>
  </r>
  <r>
    <n v="153"/>
    <n v="155"/>
    <s v=" Serenity found in the beauty of a sunset by the sea.  "/>
    <x v="33"/>
    <d v="2011-07-22T18:30:00"/>
    <s v=" SunsetWatcher2  "/>
    <x v="1"/>
    <s v=" #Serenity #SunsetViews                       "/>
    <n v="22"/>
    <n v="45"/>
    <s v=" Canada     "/>
    <n v="2011"/>
    <n v="7"/>
    <n v="22"/>
    <n v="18"/>
  </r>
  <r>
    <n v="154"/>
    <n v="156"/>
    <s v=" Gratitude for the small joys that each day brings.   "/>
    <x v="34"/>
    <d v="2012-03-30T11:20:00"/>
    <s v=" JoyfulHeart2    "/>
    <x v="2"/>
    <s v=" #Gratitude #SmallJoys                        "/>
    <n v="15"/>
    <n v="30"/>
    <s v=" Australia   "/>
    <n v="2012"/>
    <n v="3"/>
    <n v="30"/>
    <n v="11"/>
  </r>
  <r>
    <n v="155"/>
    <n v="157"/>
    <s v=" Hopeful about the potential for personal growth.      "/>
    <x v="35"/>
    <d v="2013-10-05T16:40:00"/>
    <s v=" GrowthOptimist  "/>
    <x v="0"/>
    <s v=" #Hope #PersonalDevelopment                    "/>
    <n v="18"/>
    <n v="35"/>
    <s v=" UK       "/>
    <n v="2013"/>
    <n v="10"/>
    <n v="5"/>
    <n v="16"/>
  </r>
  <r>
    <n v="156"/>
    <n v="158"/>
    <s v=" Empowerment through learning a new skill.            "/>
    <x v="36"/>
    <d v="2014-07-10T13:15:00"/>
    <s v=" SkillEmpower    "/>
    <x v="1"/>
    <s v=" #Empowerment #SkillBuilding                   "/>
    <n v="25"/>
    <n v="50"/>
    <s v=" India   "/>
    <n v="2014"/>
    <n v="7"/>
    <n v="10"/>
    <n v="13"/>
  </r>
  <r>
    <n v="157"/>
    <n v="159"/>
    <s v=" Compassion in volunteering for a local charity.       "/>
    <x v="37"/>
    <d v="2015-12-18T14:20:00"/>
    <s v=" CharityVolunteer"/>
    <x v="2"/>
    <s v=" #Compassion #VolunteerWork                   "/>
    <n v="18"/>
    <n v="35"/>
    <s v=" USA      "/>
    <n v="2015"/>
    <n v="12"/>
    <n v="18"/>
    <n v="14"/>
  </r>
  <r>
    <n v="158"/>
    <n v="160"/>
    <s v=" Tenderness in a quiet moment shared with a pet.      "/>
    <x v="38"/>
    <d v="2016-02-10T19:45:00"/>
    <s v=" PetLove         "/>
    <x v="0"/>
    <s v=" #Tenderness #PetLove                          "/>
    <n v="25"/>
    <n v="50"/>
    <s v=" Canada   "/>
    <n v="2016"/>
    <n v="2"/>
    <n v="10"/>
    <n v="19"/>
  </r>
  <r>
    <n v="159"/>
    <n v="161"/>
    <s v=" Arousal of excitement for an upcoming festival.       "/>
    <x v="39"/>
    <d v="2017-09-25T11:30:00"/>
    <s v=" FestivalFan     "/>
    <x v="1"/>
    <s v=" #Arousal #FestivalExcitement               "/>
    <n v="20"/>
    <n v="40"/>
    <s v=" UK "/>
    <n v="2017"/>
    <n v="9"/>
    <n v="25"/>
    <n v="11"/>
  </r>
  <r>
    <n v="160"/>
    <n v="162"/>
    <s v=" Enthusiasm for a DIY home improvement project.       "/>
    <x v="40"/>
    <d v="2018-04-15T16:00:00"/>
    <s v=" DIYEnthusiast   "/>
    <x v="2"/>
    <s v=" #Enthusiasm #HomeImprovement                 "/>
    <n v="15"/>
    <n v="30"/>
    <s v=" Australia   "/>
    <n v="2018"/>
    <n v="4"/>
    <n v="15"/>
    <n v="16"/>
  </r>
  <r>
    <n v="161"/>
    <n v="163"/>
    <s v=" Fulfillment in completing a challenging puzzle.      "/>
    <x v="44"/>
    <d v="2019-11-28T18:20:00"/>
    <s v=" PuzzleMaster    "/>
    <x v="0"/>
    <s v=" #Fulfillment #PuzzleChallenge                "/>
    <n v="22"/>
    <n v="45"/>
    <s v=" India    "/>
    <n v="2019"/>
    <n v="11"/>
    <n v="28"/>
    <n v="18"/>
  </r>
  <r>
    <n v="162"/>
    <n v="164"/>
    <s v=" Reverence for the wonders of nature on a hiking trail."/>
    <x v="45"/>
    <d v="2020-05-11T15:00:00"/>
    <s v=" NatureAdmirer   "/>
    <x v="1"/>
    <s v=" #Reverence #NatureExploration                "/>
    <n v="18"/>
    <n v="35"/>
    <s v=" USA        "/>
    <n v="2020"/>
    <n v="5"/>
    <n v="11"/>
    <n v="15"/>
  </r>
  <r>
    <n v="163"/>
    <n v="165"/>
    <s v=" Elation after a surprise reunion with a childhood friend."/>
    <x v="46"/>
    <d v="2021-02-05T09:30:00"/>
    <s v=" ChildhoodJoy    "/>
    <x v="2"/>
    <s v=" #Elation #FriendshipReunion                  "/>
    <n v="25"/>
    <n v="50"/>
    <s v=" Canada      "/>
    <n v="2021"/>
    <n v="2"/>
    <n v="5"/>
    <n v="9"/>
  </r>
  <r>
    <n v="164"/>
    <n v="166"/>
    <s v=" Suffering from despair after another setback.      "/>
    <x v="47"/>
    <d v="2021-03-10T08:30:00"/>
    <s v=" StrugglingSoul    "/>
    <x v="0"/>
    <s v=" #Despair #Struggle                              "/>
    <n v="5"/>
    <n v="10"/>
    <s v=" USA          "/>
    <n v="2021"/>
    <n v="3"/>
    <n v="10"/>
    <n v="8"/>
  </r>
  <r>
    <n v="165"/>
    <n v="167"/>
    <s v=" Overwhelmed by grief, missing a loved one dearly.  "/>
    <x v="48"/>
    <d v="2022-07-05T15:45:00"/>
    <s v=" MourningHeart     "/>
    <x v="1"/>
    <s v=" #Grief #Loss                                   "/>
    <n v="8"/>
    <n v="15"/>
    <s v=" Canada          "/>
    <n v="2022"/>
    <n v="7"/>
    <n v="5"/>
    <n v="15"/>
  </r>
  <r>
    <n v="166"/>
    <n v="168"/>
    <s v=" Loneliness creeps in as the night grows colder.    "/>
    <x v="49"/>
    <d v="2019-11-18T21:20:00"/>
    <s v=" SolitarySoul      "/>
    <x v="2"/>
    <s v=" #Loneliness #Isolation                         "/>
    <n v="10"/>
    <n v="20"/>
    <s v=" UK           "/>
    <n v="2019"/>
    <n v="11"/>
    <n v="18"/>
    <n v="21"/>
  </r>
  <r>
    <n v="167"/>
    <n v="169"/>
    <s v=" Jealousy consumes me as I witness others' success. "/>
    <x v="50"/>
    <d v="2020-08-12T11:30:00"/>
    <s v=" EnviousObserver   "/>
    <x v="0"/>
    <s v=" #Jealousy #Envy                               "/>
    <n v="12"/>
    <n v="25"/>
    <s v=" India        "/>
    <n v="2020"/>
    <n v="8"/>
    <n v="12"/>
    <n v="11"/>
  </r>
  <r>
    <n v="168"/>
    <n v="170"/>
    <s v=" Resentment building up over past betrayals.        "/>
    <x v="51"/>
    <d v="2018-05-22T14:45:00"/>
    <s v=" BitterHeart       "/>
    <x v="1"/>
    <s v=" #Resentment #Bitterness                       "/>
    <n v="7"/>
    <n v="15"/>
    <s v=" Australia     "/>
    <n v="2018"/>
    <n v="5"/>
    <n v="22"/>
    <n v="14"/>
  </r>
  <r>
    <n v="169"/>
    <n v="171"/>
    <s v=" Frustration mounts as obstacles block my path.     "/>
    <x v="52"/>
    <d v="2017-01-30T16:10:00"/>
    <s v=" BlockedGoals      "/>
    <x v="2"/>
    <s v=" #Frustration #Obstacles                       "/>
    <n v="10"/>
    <n v="20"/>
    <s v=" USA          "/>
    <n v="2017"/>
    <n v="1"/>
    <n v="30"/>
    <n v="16"/>
  </r>
  <r>
    <n v="170"/>
    <n v="172"/>
    <s v=" Boredom sets in, the day feels endlessly dull.     "/>
    <x v="53"/>
    <d v="2016-09-28T19:45:00"/>
    <s v=" BoredMind         "/>
    <x v="0"/>
    <s v=" #Boredom #LackOfInterest                     "/>
    <n v="8"/>
    <n v="15"/>
    <s v=" Canada        "/>
    <n v="2016"/>
    <n v="9"/>
    <n v="28"/>
    <n v="19"/>
  </r>
  <r>
    <n v="171"/>
    <n v="173"/>
    <s v=" Anxiety grips my heart, worry clouds my thoughts.  "/>
    <x v="54"/>
    <d v="2019-04-15T09:00:00"/>
    <s v=" WorriedMind       "/>
    <x v="1"/>
    <s v=" #Anxiety #Worry                               "/>
    <n v="12"/>
    <n v="25"/>
    <s v=" UK           "/>
    <n v="2019"/>
    <n v="4"/>
    <n v="15"/>
    <n v="9"/>
  </r>
  <r>
    <n v="172"/>
    <n v="174"/>
    <s v=" Intimidation by the unknown future ahead.          "/>
    <x v="55"/>
    <d v="2021-12-03T18:30:00"/>
    <s v=" FearfulSoul       "/>
    <x v="2"/>
    <s v=" #Intimidation #Fear                           "/>
    <n v="15"/>
    <n v="30"/>
    <s v=" India        "/>
    <n v="2021"/>
    <n v="12"/>
    <n v="3"/>
    <n v="18"/>
  </r>
  <r>
    <n v="173"/>
    <n v="175"/>
    <s v=" Helplessness sinks in as challenges pile up.       "/>
    <x v="56"/>
    <d v="2020-06-20T14:20:00"/>
    <s v=" OverwhelmedHeart  "/>
    <x v="0"/>
    <s v=" #Helplessness #Overwhelmed                    "/>
    <n v="8"/>
    <n v="15"/>
    <s v=" Australia    "/>
    <n v="2020"/>
    <n v="6"/>
    <n v="20"/>
    <n v="14"/>
  </r>
  <r>
    <n v="174"/>
    <n v="176"/>
    <s v=" Envy eats away at me as I see others' prosperity.  "/>
    <x v="57"/>
    <d v="2018-11-07T11:30:00"/>
    <s v=" CovetousMind     "/>
    <x v="1"/>
    <s v=" #Envy #Desire                                "/>
    <n v="10"/>
    <n v="20"/>
    <s v=" Canada        "/>
    <n v="2018"/>
    <n v="11"/>
    <n v="7"/>
    <n v="11"/>
  </r>
  <r>
    <n v="175"/>
    <n v="177"/>
    <s v=" Regret over missed opportunities haunts my thoughts."/>
    <x v="58"/>
    <d v="2017-08-25T16:00:00"/>
    <s v=" RemorsefulSoul   "/>
    <x v="2"/>
    <s v=" #Regret #MissedChances                       "/>
    <n v="12"/>
    <n v="25"/>
    <s v=" UK           "/>
    <n v="2017"/>
    <n v="8"/>
    <n v="25"/>
    <n v="16"/>
  </r>
  <r>
    <n v="176"/>
    <n v="178"/>
    <s v=" Disgust at the sight of injustice and cruelty.     "/>
    <x v="59"/>
    <d v="2019-02-11T09:45:00"/>
    <s v=" DisgustedHeart   "/>
    <x v="0"/>
    <s v=" #Disgust #Injustice                          "/>
    <n v="7"/>
    <n v="15"/>
    <s v=" India        "/>
    <n v="2019"/>
    <n v="2"/>
    <n v="11"/>
    <n v="9"/>
  </r>
  <r>
    <n v="177"/>
    <n v="179"/>
    <s v=" Drowning in despair, hope slipping through my fingers."/>
    <x v="60"/>
    <d v="2016-04-02T20:20:00"/>
    <s v=" HopelessHeart    "/>
    <x v="1"/>
    <s v=" #Despair #Hopeless                           "/>
    <n v="10"/>
    <n v="20"/>
    <s v=" USA          "/>
    <n v="2016"/>
    <n v="4"/>
    <n v="2"/>
    <n v="20"/>
  </r>
  <r>
    <n v="178"/>
    <n v="180"/>
    <s v=" Grief weighs heavy, tears a constant companion.    "/>
    <x v="48"/>
    <d v="2015-10-18T15:30:00"/>
    <s v=" TearfulSoul      "/>
    <x v="2"/>
    <s v=" #Grief #Tears                                "/>
    <n v="12"/>
    <n v="25"/>
    <s v=" Canada        "/>
    <n v="2015"/>
    <n v="10"/>
    <n v="18"/>
    <n v="15"/>
  </r>
  <r>
    <n v="179"/>
    <n v="181"/>
    <s v=" Loneliness in a crowded room, a silent cry for connection."/>
    <x v="61"/>
    <d v="2019-07-12T18:10:00"/>
    <s v=" IsolatedMind     "/>
    <x v="0"/>
    <s v=" #Loneliness #SeekingConnection              "/>
    <n v="15"/>
    <n v="30"/>
    <s v=" UK            "/>
    <n v="2019"/>
    <n v="7"/>
    <n v="12"/>
    <n v="18"/>
  </r>
  <r>
    <n v="180"/>
    <n v="182"/>
    <s v=" Jealousy gnaws at my confidence, a toxic emotion.  "/>
    <x v="50"/>
    <d v="2018-06-03T16:30:00"/>
    <s v=" SelfDoubt        "/>
    <x v="1"/>
    <s v=" #Jealousy #Insecurity                       "/>
    <n v="8"/>
    <n v="15"/>
    <s v=" India         "/>
    <n v="2018"/>
    <n v="6"/>
    <n v="3"/>
    <n v="16"/>
  </r>
  <r>
    <n v="181"/>
    <n v="183"/>
    <s v=" Resentment festers, poisoning relationships.       "/>
    <x v="51"/>
    <d v="2022-01-15T12:00:00"/>
    <s v=" BrokenTrust      "/>
    <x v="2"/>
    <s v=" #Resentment #BrokenTrust                     "/>
    <n v="10"/>
    <n v="20"/>
    <s v=" Australia    "/>
    <n v="2022"/>
    <n v="1"/>
    <n v="15"/>
    <n v="12"/>
  </r>
  <r>
    <n v="182"/>
    <n v="184"/>
    <s v=" Frustration boils over, a volcanic eruption of emotions."/>
    <x v="62"/>
    <d v="2017-04-10T14:45:00"/>
    <s v=" ExplosiveMind    "/>
    <x v="0"/>
    <s v=" #Frustration #EmotionalOutburst             "/>
    <n v="12"/>
    <n v="25"/>
    <s v=" USA          "/>
    <n v="2017"/>
    <n v="4"/>
    <n v="10"/>
    <n v="14"/>
  </r>
  <r>
    <n v="183"/>
    <n v="185"/>
    <s v=" Boredom settles like dust, life feels mundane.     "/>
    <x v="53"/>
    <d v="2016-11-28T19:00:00"/>
    <s v=" MundaneHeart     "/>
    <x v="1"/>
    <s v=" #Boredom #Monotony                          "/>
    <n v="7"/>
    <n v="15"/>
    <s v=" Canada        "/>
    <n v="2016"/>
    <n v="11"/>
    <n v="28"/>
    <n v="19"/>
  </r>
  <r>
    <n v="184"/>
    <n v="186"/>
    <s v=" Anxiety grips my chest, a relentless grip on my thoughts."/>
    <x v="63"/>
    <d v="2018-09-05T09:30:00"/>
    <s v=" RestlessMind     "/>
    <x v="2"/>
    <s v=" #Anxiety #Restlessness                      "/>
    <n v="10"/>
    <n v="20"/>
    <s v=" UK            "/>
    <n v="2018"/>
    <n v="9"/>
    <n v="5"/>
    <n v="9"/>
  </r>
  <r>
    <n v="185"/>
    <n v="187"/>
    <s v=" Intimidation by the challenges ahead, fear takes hold."/>
    <x v="64"/>
    <d v="2021-10-22T18:30:00"/>
    <s v=" FearfulJourney   "/>
    <x v="0"/>
    <s v=" #Intimidation #FacingFear                   "/>
    <n v="15"/>
    <n v="30"/>
    <s v=" India         "/>
    <n v="2021"/>
    <n v="10"/>
    <n v="22"/>
    <n v="18"/>
  </r>
  <r>
    <n v="186"/>
    <n v="188"/>
    <s v=" Helplessness engulfs me, drowning in a sea of problems."/>
    <x v="65"/>
    <d v="2019-05-08T14:20:00"/>
    <s v=" OverwhelmedSoul  "/>
    <x v="1"/>
    <s v=" #Helplessness #Struggling                   "/>
    <n v="8"/>
    <n v="15"/>
    <s v=" Australia    "/>
    <n v="2019"/>
    <n v="5"/>
    <n v="8"/>
    <n v="14"/>
  </r>
  <r>
    <n v="187"/>
    <n v="189"/>
    <s v=" Envy poisons my thoughts, coveting others' success."/>
    <x v="57"/>
    <d v="2017-03-20T11:30:00"/>
    <s v=" GreenEyedMonster "/>
    <x v="2"/>
    <s v=" #Envy #Success                              "/>
    <n v="10"/>
    <n v="20"/>
    <s v=" Canada        "/>
    <n v="2017"/>
    <n v="3"/>
    <n v="20"/>
    <n v="11"/>
  </r>
  <r>
    <n v="188"/>
    <n v="190"/>
    <s v=" Regret for decisions that led to a painful present."/>
    <x v="58"/>
    <d v="2018-12-15T16:00:00"/>
    <s v=" RegretfulMind    "/>
    <x v="0"/>
    <s v=" #Regret #PastChoices                        "/>
    <n v="12"/>
    <n v="25"/>
    <s v=" USA          "/>
    <n v="2018"/>
    <n v="12"/>
    <n v="15"/>
    <n v="16"/>
  </r>
  <r>
    <n v="189"/>
    <n v="191"/>
    <s v=" Disgust at the corruption that stains society.     "/>
    <x v="59"/>
    <d v="2016-07-01T09:45:00"/>
    <s v=" CorruptedHeart   "/>
    <x v="1"/>
    <s v=" #Disgust #Corruption                        "/>
    <n v="7"/>
    <n v="15"/>
    <s v=" UK            "/>
    <n v="2016"/>
    <n v="7"/>
    <n v="1"/>
    <n v="9"/>
  </r>
  <r>
    <n v="190"/>
    <n v="192"/>
    <s v=" Sinking in despair, each day darker than the last. "/>
    <x v="47"/>
    <d v="2020-08-20T20:20:00"/>
    <s v=" DrowningSoul     "/>
    <x v="2"/>
    <s v=" #Despair #DarkDays                          "/>
    <n v="10"/>
    <n v="20"/>
    <s v=" India         "/>
    <n v="2020"/>
    <n v="8"/>
    <n v="20"/>
    <n v="20"/>
  </r>
  <r>
    <n v="191"/>
    <n v="193"/>
    <s v=" Grief overwhelms, a storm of emotions within.      "/>
    <x v="48"/>
    <d v="2021-02-25T15:30:00"/>
    <s v=" StormyHeart      "/>
    <x v="0"/>
    <s v=" #Grief #EmotionalStorm                      "/>
    <n v="12"/>
    <n v="25"/>
    <s v=" Canada        "/>
    <n v="2021"/>
    <n v="2"/>
    <n v="25"/>
    <n v="15"/>
  </r>
  <r>
    <n v="192"/>
    <n v="194"/>
    <s v=" Loneliness echoes in empty spaces, yearning for connection."/>
    <x v="61"/>
    <d v="2019-09-12T18:10:00"/>
    <s v=" EchoingSoul     "/>
    <x v="1"/>
    <s v=" #Loneliness #YearningForConnection         "/>
    <n v="15"/>
    <n v="30"/>
    <s v=" Australia     "/>
    <n v="2019"/>
    <n v="9"/>
    <n v="12"/>
    <n v="18"/>
  </r>
  <r>
    <n v="193"/>
    <n v="195"/>
    <s v=" Jealousy poisons my thoughts, resentment brewing within."/>
    <x v="66"/>
    <d v="2018-08-05T16:30:00"/>
    <s v=" PoisonedMind    "/>
    <x v="2"/>
    <s v=" #Jealousy #Resentment                       "/>
    <n v="8"/>
    <n v="15"/>
    <s v=" USA           "/>
    <n v="2018"/>
    <n v="8"/>
    <n v="5"/>
    <n v="16"/>
  </r>
  <r>
    <n v="194"/>
    <n v="196"/>
    <s v=" Resentment festers, a wound that refuses to heal.  "/>
    <x v="51"/>
    <d v="2017-01-12T12:00:00"/>
    <s v=" UnforgivingSoul  "/>
    <x v="0"/>
    <s v=" #Resentment #Unforgiving                    "/>
    <n v="10"/>
    <n v="20"/>
    <s v=" India         "/>
    <n v="2017"/>
    <n v="1"/>
    <n v="12"/>
    <n v="12"/>
  </r>
  <r>
    <n v="195"/>
    <n v="197"/>
    <s v=" Frustration escalates, a thunderstorm of emotions. "/>
    <x v="52"/>
    <d v="2022-04-05T14:45:00"/>
    <s v=" ThunderingMind   "/>
    <x v="1"/>
    <s v=" #Frustration #EmotionalOutburst            "/>
    <n v="12"/>
    <n v="25"/>
    <s v=" UK            "/>
    <n v="2022"/>
    <n v="4"/>
    <n v="5"/>
    <n v="14"/>
  </r>
  <r>
    <n v="196"/>
    <n v="198"/>
    <s v=" Boredom lingers, a stagnant pool of indifference.  "/>
    <x v="53"/>
    <d v="2021-10-02T19:00:00"/>
    <s v=" StagnantHeart    "/>
    <x v="2"/>
    <s v=" #Boredom #Stagnation                        "/>
    <n v="7"/>
    <n v="15"/>
    <s v=" Canada        "/>
    <n v="2021"/>
    <n v="10"/>
    <n v="2"/>
    <n v="19"/>
  </r>
  <r>
    <n v="197"/>
    <n v="199"/>
    <s v=" Embarking on a journey of discovery, fueled by curiosity and a thirst for knowledge. "/>
    <x v="67"/>
    <d v="2023-04-15T10:15:00"/>
    <s v=" InquisitiveMind   "/>
    <x v="0"/>
    <s v=" #Curiosity #Learning                        "/>
    <n v="15"/>
    <n v="30"/>
    <s v=" USA          "/>
    <n v="2023"/>
    <n v="4"/>
    <n v="15"/>
    <n v="10"/>
  </r>
  <r>
    <n v="198"/>
    <n v="200"/>
    <s v=" Lost in the vast sea of information, an indifferent wave in the digital ocean. "/>
    <x v="68"/>
    <d v="2022-11-28T17:30:00"/>
    <s v=" ApatheticObserver "/>
    <x v="1"/>
    <s v=" #Indifference #DigitalOverload              "/>
    <n v="7"/>
    <n v="15"/>
    <s v=" Canada          "/>
    <n v="2022"/>
    <n v="11"/>
    <n v="28"/>
    <n v="17"/>
  </r>
  <r>
    <n v="199"/>
    <n v="201"/>
    <s v=" The complex puzzle of life leaves me in a state of perpetual confusion, seeking answers in the chaos. "/>
    <x v="69"/>
    <d v="2020-04-02T09:45:00"/>
    <s v=" SeekingClarity    "/>
    <x v="2"/>
    <s v=" #Confusion #LifePuzzle                     "/>
    <n v="10"/>
    <n v="20"/>
    <s v=" UK           "/>
    <n v="2020"/>
    <n v="4"/>
    <n v="2"/>
    <n v="9"/>
  </r>
  <r>
    <n v="200"/>
    <n v="202"/>
    <s v=" A numbness settles over me, a shield against the overwhelming emotions life throws my way. "/>
    <x v="70"/>
    <d v="2021-08-10T14:00:00"/>
    <s v=" EmotionallyDistant "/>
    <x v="0"/>
    <s v=" #Numbness #EmotionalShield                 "/>
    <n v="8"/>
    <n v="15"/>
    <s v=" India        "/>
    <n v="2021"/>
    <n v="8"/>
    <n v="10"/>
    <n v="14"/>
  </r>
  <r>
    <n v="201"/>
    <n v="203"/>
    <s v=" Gazing at the sunset, a melancholic longing for moments that slip through the fingers of time. "/>
    <x v="71"/>
    <d v="2019-06-18T20:45:00"/>
    <s v=" SunsetDreamer     "/>
    <x v="1"/>
    <s v=" #Melancholy #SunsetMoments                 "/>
    <n v="12"/>
    <n v="25"/>
    <s v=" Australia     "/>
    <n v="2019"/>
    <n v="6"/>
    <n v="18"/>
    <n v="20"/>
  </r>
  <r>
    <n v="202"/>
    <n v="204"/>
    <s v=" Revisiting old photographs, caught in the embrace of nostalgia's bittersweet symphony. "/>
    <x v="72"/>
    <d v="2018-02-05T15:15:00"/>
    <s v=" MemoryLaneTraveler "/>
    <x v="2"/>
    <s v=" #Nostalgia #MemoryLane                     "/>
    <n v="10"/>
    <n v="20"/>
    <s v=" USA          "/>
    <n v="2018"/>
    <n v="2"/>
    <n v="5"/>
    <n v="15"/>
  </r>
  <r>
    <n v="203"/>
    <n v="205"/>
    <s v=" Torn between conflicting emotions, an ambivalence that paints my decisions in shades of uncertainty. "/>
    <x v="73"/>
    <d v="2022-05-30T11:30:00"/>
    <s v=" MixedFeelings     "/>
    <x v="0"/>
    <s v=" #Ambivalence #UncertainChoices             "/>
    <n v="12"/>
    <n v="25"/>
    <s v=" Canada        "/>
    <n v="2022"/>
    <n v="5"/>
    <n v="30"/>
    <n v="11"/>
  </r>
  <r>
    <n v="204"/>
    <n v="206"/>
    <s v=" Embracing the ebb and flow of life, finding acceptance in the dance of existence. "/>
    <x v="74"/>
    <d v="2023-01-10T16:20:00"/>
    <s v=" ZenLifestyle      "/>
    <x v="1"/>
    <s v=" #Acceptance #LifeJourney                   "/>
    <n v="15"/>
    <n v="30"/>
    <s v=" UK           "/>
    <n v="2023"/>
    <n v="1"/>
    <n v="10"/>
    <n v="16"/>
  </r>
  <r>
    <n v="205"/>
    <n v="207"/>
    <s v=" Facing challenges head-on, a determination that fuels the fire within to achieve the impossible. "/>
    <x v="75"/>
    <d v="2020-09-18T13:45:00"/>
    <s v=" ResilientSpirit   "/>
    <x v="2"/>
    <s v=" #Determination #AchieveTheImpossible       "/>
    <n v="10"/>
    <n v="20"/>
    <s v=" India        "/>
    <n v="2020"/>
    <n v="9"/>
    <n v="18"/>
    <n v="13"/>
  </r>
  <r>
    <n v="206"/>
    <n v="208"/>
    <s v=" Serenity found in the stillness of nature, a tranquil retreat from the chaos of the modern world. "/>
    <x v="76"/>
    <d v="2021-07-03T19:00:00"/>
    <s v=" NatureSoul        "/>
    <x v="0"/>
    <s v=" #Serenity #NatureRetreat                   "/>
    <n v="12"/>
    <n v="25"/>
    <s v=" Australia    "/>
    <n v="2021"/>
    <n v="7"/>
    <n v="3"/>
    <n v="19"/>
  </r>
  <r>
    <n v="207"/>
    <n v="209"/>
    <s v=" Curiosity leading me down the rabbit hole of knowledge, a perpetual student in life's classroom. "/>
    <x v="67"/>
    <d v="2022-10-08T08:15:00"/>
    <s v=" EternalLearner    "/>
    <x v="1"/>
    <s v=" #Curiosity #KnowledgeQuest                "/>
    <n v="20"/>
    <n v="40"/>
    <s v=" USA          "/>
    <n v="2022"/>
    <n v="10"/>
    <n v="8"/>
    <n v="8"/>
  </r>
  <r>
    <n v="208"/>
    <n v="210"/>
    <s v=" Floating through the day with an air of indifference, detached from the mundane happenings around. "/>
    <x v="68"/>
    <d v="2023-03-22T16:30:00"/>
    <s v=" AloofObserver     "/>
    <x v="2"/>
    <s v=" #Indifference #FloatingThroughLife        "/>
    <n v="10"/>
    <n v="20"/>
    <s v=" Canada        "/>
    <n v="2023"/>
    <n v="3"/>
    <n v="22"/>
    <n v="16"/>
  </r>
  <r>
    <n v="209"/>
    <n v="211"/>
    <s v=" Entangled in the web of thoughts, confusion reigning as I navigate the labyrinth of ideas. "/>
    <x v="69"/>
    <d v="2021-05-15T11:45:00"/>
    <s v=" ThoughtExplorer   "/>
    <x v="0"/>
    <s v=" #Confusion #ThoughtLabyrinth              "/>
    <n v="15"/>
    <n v="30"/>
    <s v=" UK            "/>
    <n v="2021"/>
    <n v="5"/>
    <n v="15"/>
    <n v="11"/>
  </r>
  <r>
    <n v="210"/>
    <n v="212"/>
    <s v=" Numb to the chaos, emotions locked away, a stoic facade concealing the inner turmoil. "/>
    <x v="70"/>
    <d v="2019-12-28T14:30:00"/>
    <s v=" StoicSoul         "/>
    <x v="1"/>
    <s v=" #Numbness #StoicFacade                    "/>
    <n v="8"/>
    <n v="15"/>
    <s v=" Australia     "/>
    <n v="2019"/>
    <n v="12"/>
    <n v="28"/>
    <n v="14"/>
  </r>
  <r>
    <n v="211"/>
    <n v="213"/>
    <s v=" Melancholy whispers in the breeze, a silent conversation with the echoes of forgotten dreams. "/>
    <x v="71"/>
    <d v="2020-03-01T19:00:00"/>
    <s v=" DreamerInSilence  "/>
    <x v="2"/>
    <s v=" #Melancholy #WhispersInTheBreeze         "/>
    <n v="12"/>
    <n v="25"/>
    <s v=" India         "/>
    <n v="2020"/>
    <n v="3"/>
    <n v="1"/>
    <n v="19"/>
  </r>
  <r>
    <n v="212"/>
    <n v="214"/>
    <s v=" Stumbling upon an old journal, nostalgia flooding in waves, carrying me to moments long gone. "/>
    <x v="72"/>
    <d v="2018-07-10T15:45:00"/>
    <s v=" JournalKeeper     "/>
    <x v="0"/>
    <s v=" #Nostalgia #JournalMoments               "/>
    <n v="10"/>
    <n v="20"/>
    <s v=" Canada        "/>
    <n v="2018"/>
    <n v="7"/>
    <n v="10"/>
    <n v="15"/>
  </r>
  <r>
    <n v="213"/>
    <n v="215"/>
    <s v=" A tapestry of conflicting feelings, weaving through uncertainty, caught in the threads of ambivalence. "/>
    <x v="73"/>
    <d v="2022-01-05T10:30:00"/>
    <s v=" ThreadWeaver      "/>
    <x v="1"/>
    <s v=" #Ambivalence #ConflictingFeelings        "/>
    <n v="12"/>
    <n v="25"/>
    <s v=" UK            "/>
    <n v="2022"/>
    <n v="1"/>
    <n v="5"/>
    <n v="10"/>
  </r>
  <r>
    <n v="214"/>
    <n v="216"/>
    <s v=" Embracing the flaws, finding acceptance in imperfection, a journey towards self-love. "/>
    <x v="74"/>
    <d v="2021-08-20T16:20:00"/>
    <s v=" SelfLoveAdvocate  "/>
    <x v="2"/>
    <s v=" #Acceptance #SelfLoveJourney              "/>
    <n v="15"/>
    <n v="30"/>
    <s v=" Australia    "/>
    <n v="2021"/>
    <n v="8"/>
    <n v="20"/>
    <n v="16"/>
  </r>
  <r>
    <n v="215"/>
    <n v="217"/>
    <s v=" Determination burning like a wildfire, overcoming obstacles, turning dreams into reality. "/>
    <x v="75"/>
    <d v="2019-11-03T13:45:00"/>
    <s v=" DreamChaser       "/>
    <x v="0"/>
    <s v=" #Determination #DreamsIntoReality        "/>
    <n v="18"/>
    <n v="35"/>
    <s v=" USA          "/>
    <n v="2019"/>
    <n v="11"/>
    <n v="3"/>
    <n v="13"/>
  </r>
  <r>
    <n v="216"/>
    <n v="218"/>
    <s v=" Tranquil moments by the ocean, serenity washing over, a peaceful retreat within the waves' embrace. "/>
    <x v="76"/>
    <d v="2020-04-12T19:30:00"/>
    <s v=" OceanSoul         "/>
    <x v="1"/>
    <s v=" #Serenity #OceanRetreat                   "/>
    <n v="25"/>
    <n v="50"/>
    <s v=" Canada        "/>
    <n v="2020"/>
    <n v="4"/>
    <n v="12"/>
    <n v="19"/>
  </r>
  <r>
    <n v="217"/>
    <n v="219"/>
    <s v=" Exploring new horizons with the spark of curiosity, an adventurer in the vast landscape of knowledge. "/>
    <x v="67"/>
    <d v="2022-04-15T08:45:00"/>
    <s v=" HorizonExplorer   "/>
    <x v="2"/>
    <s v=" #Curiosity #NewHorizons                  "/>
    <n v="22"/>
    <n v="45"/>
    <s v=" India         "/>
    <n v="2022"/>
    <n v="4"/>
    <n v="15"/>
    <n v="8"/>
  </r>
  <r>
    <n v="218"/>
    <n v="220"/>
    <s v=" Drifting through the day with a nonchalant demeanor, embracing the art of indifference. "/>
    <x v="68"/>
    <d v="2023-02-10T17:00:00"/>
    <s v=" NonchalantSpirit  "/>
    <x v="0"/>
    <s v=" #Indifference #DriftingThroughLife       "/>
    <n v="9"/>
    <n v="18"/>
    <s v=" UK            "/>
    <n v="2023"/>
    <n v="2"/>
    <n v="10"/>
    <n v="17"/>
  </r>
  <r>
    <n v="219"/>
    <n v="221"/>
    <s v=" Wrestling with thoughts, a perplexed mind lost in the labyrinth of life's complexities. "/>
    <x v="69"/>
    <d v="2020-08-05T12:15:00"/>
    <s v=" ComplexThinker    "/>
    <x v="1"/>
    <s v=" #Confusion #PerplexedMind                "/>
    <n v="14"/>
    <n v="28"/>
    <s v=" Australia    "/>
    <n v="2020"/>
    <n v="8"/>
    <n v="5"/>
    <n v="12"/>
  </r>
  <r>
    <n v="220"/>
    <n v="222"/>
    <s v=" Immersed in a state of emotional numbness, a shield against the storm of daily struggles. "/>
    <x v="70"/>
    <d v="2021-12-01T15:30:00"/>
    <s v=" ShieldedHeart     "/>
    <x v="2"/>
    <s v=" #Numbness #EmotionalShield               "/>
    <n v="10"/>
    <n v="20"/>
    <s v=" USA          "/>
    <n v="2021"/>
    <n v="12"/>
    <n v="1"/>
    <n v="15"/>
  </r>
  <r>
    <n v="221"/>
    <n v="223"/>
    <s v=" A melancholic symphony playing in the background, the soundtrack of a wistful heart. "/>
    <x v="71"/>
    <d v="2019-03-25T21:00:00"/>
    <s v=" SymphonySoul      "/>
    <x v="0"/>
    <s v=" #Melancholy #WistfulHeart                "/>
    <n v="13"/>
    <n v="26"/>
    <s v=" Canada        "/>
    <n v="2019"/>
    <n v="3"/>
    <n v="25"/>
    <n v="21"/>
  </r>
  <r>
    <n v="222"/>
    <n v="224"/>
    <s v=" Flipping through the pages of an old yearbook, nostalgia painting smiles and tears on my face. "/>
    <x v="72"/>
    <d v="2017-06-18T14:45:00"/>
    <s v=" YearbookExplorer  "/>
    <x v="1"/>
    <s v=" #Nostalgia #YearbookMemories            "/>
    <n v="12"/>
    <n v="25"/>
    <s v=" India         "/>
    <n v="2017"/>
    <n v="6"/>
    <n v="18"/>
    <n v="14"/>
  </r>
  <r>
    <n v="223"/>
    <n v="225"/>
    <s v=" Torn between opposing emotions, an ambivalence that colors my decisions with shades of uncertainty. "/>
    <x v="73"/>
    <d v="2022-07-08T11:30:00"/>
    <s v=" DecisiveDilemma   "/>
    <x v="2"/>
    <s v=" #Ambivalence #ShadesOfUncertainty       "/>
    <n v="15"/>
    <n v="30"/>
    <s v=" Australia    "/>
    <n v="2022"/>
    <n v="7"/>
    <n v="8"/>
    <n v="11"/>
  </r>
  <r>
    <n v="224"/>
    <n v="226"/>
    <s v=" Embracing life's imperfections, finding acceptance in the journey, scars and all. "/>
    <x v="74"/>
    <d v="2023-05-15T16:20:00"/>
    <s v=" ImperfectHarmony  "/>
    <x v="0"/>
    <s v=" #Acceptance #ImperfectJourney            "/>
    <n v="18"/>
    <n v="36"/>
    <s v=" Canada        "/>
    <n v="2023"/>
    <n v="5"/>
    <n v="15"/>
    <n v="16"/>
  </r>
  <r>
    <n v="225"/>
    <n v="227"/>
    <s v=" A fiery determination burning within, fueled by the vision of reaching unparalleled heights. "/>
    <x v="75"/>
    <d v="2021-09-10T14:45:00"/>
    <s v=" VisionarySpirit   "/>
    <x v="1"/>
    <s v=" #Determination #UnparalleledHeights      "/>
    <n v="20"/>
    <n v="40"/>
    <s v=" UK            "/>
    <n v="2021"/>
    <n v="9"/>
    <n v="10"/>
    <n v="14"/>
  </r>
  <r>
    <n v="226"/>
    <n v="228"/>
    <s v=" Basking in the serenity of a quiet forest, where the whispers of nature bring peace to the soul. "/>
    <x v="76"/>
    <d v="2020-02-28T18:30:00"/>
    <s v=" ForestDreamer     "/>
    <x v="2"/>
    <s v=" #Serenity #NatureWhispers                "/>
    <n v="25"/>
    <n v="50"/>
    <s v=" USA          "/>
    <n v="2020"/>
    <n v="2"/>
    <n v="28"/>
    <n v="18"/>
  </r>
  <r>
    <n v="227"/>
    <n v="231"/>
    <s v=" Indifferent to the noise of the world, a silent observer in the midst of life's cacophony. "/>
    <x v="68"/>
    <d v="2023-03-10T16:30:00"/>
    <s v=" SilentSpectator   "/>
    <x v="1"/>
    <s v=" #Indifference #SilentObserver            "/>
    <n v="9"/>
    <n v="18"/>
    <s v=" India         "/>
    <n v="2023"/>
    <n v="3"/>
    <n v="10"/>
    <n v="16"/>
  </r>
  <r>
    <n v="228"/>
    <n v="232"/>
    <s v=" Navigating through the labyrinth of thoughts, confusion a constant companion in the maze of ideas. "/>
    <x v="69"/>
    <d v="2021-05-02T11:45:00"/>
    <s v=" MazeNavigator     "/>
    <x v="2"/>
    <s v=" #Confusion #ThoughtLabyrinth              "/>
    <n v="14"/>
    <n v="28"/>
    <s v=" Australia    "/>
    <n v="2021"/>
    <n v="5"/>
    <n v="2"/>
    <n v="11"/>
  </r>
  <r>
    <n v="229"/>
    <n v="233"/>
    <s v=" An impenetrable numbness shields me from the emotional storms, a fortress of stoic resilience. "/>
    <x v="70"/>
    <d v="2019-10-18T14:30:00"/>
    <s v=" ResilientFortress "/>
    <x v="0"/>
    <s v=" #Numbness #StoicResilience               "/>
    <n v="11"/>
    <n v="22"/>
    <s v=" UK            "/>
    <n v="2019"/>
    <n v="10"/>
    <n v="18"/>
    <n v="14"/>
  </r>
  <r>
    <n v="230"/>
    <n v="234"/>
    <s v=" Melancholy painting the world in hues of nostalgia, a canvas of bittersweet memories. "/>
    <x v="71"/>
    <d v="2020-01-05T20:00:00"/>
    <s v=" CanvasDreamer     "/>
    <x v="1"/>
    <s v=" #Melancholy #BittersweetMemories         "/>
    <n v="13"/>
    <n v="26"/>
    <s v=" USA          "/>
    <n v="2020"/>
    <n v="1"/>
    <n v="5"/>
    <n v="20"/>
  </r>
  <r>
    <n v="231"/>
    <n v="235"/>
    <s v=" A journey into the past, flipping through the pages of an old diary, nostalgia taking the lead. "/>
    <x v="72"/>
    <d v="2018-08-10T15:45:00"/>
    <s v=" DiaryExplorer     "/>
    <x v="2"/>
    <s v=" #Nostalgia #DiaryJourney                 "/>
    <n v="12"/>
    <n v="25"/>
    <s v=" Canada        "/>
    <n v="2018"/>
    <n v="8"/>
    <n v="10"/>
    <n v="15"/>
  </r>
  <r>
    <n v="232"/>
    <n v="236"/>
    <s v=" Ambivalence clouding decisions, caught in the crossroads of conflicting emotions. "/>
    <x v="73"/>
    <d v="2022-01-15T10:30:00"/>
    <s v=" CrossroadsTraveler "/>
    <x v="0"/>
    <s v=" #Ambivalence #ConflictingEmotions        "/>
    <n v="15"/>
    <n v="30"/>
    <s v=" India         "/>
    <n v="2022"/>
    <n v="1"/>
    <n v="15"/>
    <n v="10"/>
  </r>
  <r>
    <n v="233"/>
    <n v="237"/>
    <s v=" Embracing imperfections, finding acceptance in the mosaic of life's beautiful chaos. "/>
    <x v="74"/>
    <d v="2021-07-20T16:20:00"/>
    <s v=" MosaicDreamer     "/>
    <x v="1"/>
    <s v=" #Acceptance #BeautifulChaos              "/>
    <n v="18"/>
    <n v="36"/>
    <s v=" Australia     "/>
    <n v="2021"/>
    <n v="7"/>
    <n v="20"/>
    <n v="16"/>
  </r>
  <r>
    <n v="234"/>
    <n v="238"/>
    <s v=" Determination as the driving force, propelling me forward on the path to extraordinary achievements. "/>
    <x v="75"/>
    <d v="2019-12-03T13:45:00"/>
    <s v=" PathfinderSpirit  "/>
    <x v="2"/>
    <s v=" #Determination #ExtraordinaryPath        "/>
    <n v="20"/>
    <n v="40"/>
    <s v=" USA          "/>
    <n v="2019"/>
    <n v="12"/>
    <n v="3"/>
    <n v="13"/>
  </r>
  <r>
    <n v="235"/>
    <n v="239"/>
    <s v=" Seeking serenity in the melody of raindrops, a tranquil escape from the noise of everyday life. "/>
    <x v="76"/>
    <d v="2020-04-12T19:30:00"/>
    <s v=" RaindropHarmony   "/>
    <x v="0"/>
    <s v=" #Serenity #RaindropMelody                "/>
    <n v="25"/>
    <n v="50"/>
    <s v=" Canada        "/>
    <n v="2020"/>
    <n v="4"/>
    <n v="12"/>
    <n v="19"/>
  </r>
  <r>
    <n v="236"/>
    <n v="240"/>
    <s v=" Curiosity driving the exploration of the unknown, a seeker of knowledge in uncharted territories. "/>
    <x v="67"/>
    <d v="2022-05-08T08:45:00"/>
    <s v=" SeekerOfUnknowns  "/>
    <x v="1"/>
    <s v=" #Curiosity #SeekerOfKnowledge            "/>
    <n v="22"/>
    <n v="45"/>
    <s v=" UK            "/>
    <n v="2022"/>
    <n v="5"/>
    <n v="8"/>
    <n v="8"/>
  </r>
  <r>
    <n v="237"/>
    <n v="241"/>
    <s v=" Drifting through the day with an air of nonchalance, indifferent to the trivialities of life. "/>
    <x v="68"/>
    <d v="2023-02-22T17:00:00"/>
    <s v=" NonchalantWanderer"/>
    <x v="2"/>
    <s v=" #Indifference #DriftingThroughLife       "/>
    <n v="9"/>
    <n v="18"/>
    <s v=" India         "/>
    <n v="2023"/>
    <n v="2"/>
    <n v="22"/>
    <n v="17"/>
  </r>
  <r>
    <n v="238"/>
    <n v="242"/>
    <s v=" Lost in the labyrinth of thoughts, confusion casting shadows on the quest for clarity. "/>
    <x v="69"/>
    <d v="2020-06-05T12:15:00"/>
    <s v=" ShadowedSeeker    "/>
    <x v="0"/>
    <s v=" #Confusion #LabyrinthOfThoughts          "/>
    <n v="14"/>
    <n v="28"/>
    <s v=" Australia    "/>
    <n v="2020"/>
    <n v="6"/>
    <n v="5"/>
    <n v="12"/>
  </r>
  <r>
    <n v="239"/>
    <n v="243"/>
    <s v=" Wrapped in the cloak of emotional numbness, a shield against the storms of life's turbulence. "/>
    <x v="70"/>
    <d v="2021-11-30T15:30:00"/>
    <s v=" TurbulentShield   "/>
    <x v="1"/>
    <s v=" #Numbness #EmotionalStorms               "/>
    <n v="10"/>
    <n v="20"/>
    <s v=" Canada        "/>
    <n v="2021"/>
    <n v="11"/>
    <n v="30"/>
    <n v="15"/>
  </r>
  <r>
    <n v="240"/>
    <n v="244"/>
    <s v=" Melancholy as a companion, painting the canvas of life with the brushstrokes of wistful yearning. "/>
    <x v="71"/>
    <d v="2019-02-25T21:00:00"/>
    <s v=" WistfulPainter    "/>
    <x v="2"/>
    <s v=" #Melancholy #WistfulYearning             "/>
    <n v="13"/>
    <n v="26"/>
    <s v=" UK            "/>
    <n v="2019"/>
    <n v="2"/>
    <n v="25"/>
    <n v="21"/>
  </r>
  <r>
    <n v="241"/>
    <n v="245"/>
    <s v=" Leafing through the pages of an old photo album, nostalgia weaving tales of laughter and tears. "/>
    <x v="72"/>
    <d v="2017-05-18T14:45:00"/>
    <s v=" TaleWeaver        "/>
    <x v="0"/>
    <s v=" #Nostalgia #PhotoAlbumStories            "/>
    <n v="12"/>
    <n v="25"/>
    <s v=" USA          "/>
    <n v="2017"/>
    <n v="5"/>
    <n v="18"/>
    <n v="14"/>
  </r>
  <r>
    <n v="242"/>
    <n v="246"/>
    <s v=" Ambivalence in the air, caught between the crossroads of conflicting emotions and decisions. "/>
    <x v="73"/>
    <d v="2022-08-05T11:30:00"/>
    <s v=" CrossroadsExplorer"/>
    <x v="1"/>
    <s v=" #Ambivalence #CrossroadsConfusion        "/>
    <n v="15"/>
    <n v="30"/>
    <s v=" Canada        "/>
    <n v="2022"/>
    <n v="8"/>
    <n v="5"/>
    <n v="11"/>
  </r>
  <r>
    <n v="243"/>
    <n v="247"/>
    <s v=" Embracing the beauty in imperfections, finding acceptance in the mosaic of life's unpredictable art. "/>
    <x v="74"/>
    <d v="2023-06-15T16:20:00"/>
    <s v=" MosaicArtist      "/>
    <x v="2"/>
    <s v=" #Acceptance #UnpredictableArt            "/>
    <n v="18"/>
    <n v="36"/>
    <s v=" Australia    "/>
    <n v="2023"/>
    <n v="6"/>
    <n v="15"/>
    <n v="16"/>
  </r>
  <r>
    <n v="244"/>
    <n v="248"/>
    <s v=" Determination ablaze, forging a path through challenges, sculpting dreams into tangible realities. "/>
    <x v="75"/>
    <d v="2021-10-10T14:45:00"/>
    <s v=" DreamSculptor     "/>
    <x v="0"/>
    <s v=" #Determination #SculptingDreams          "/>
    <n v="20"/>
    <n v="40"/>
    <s v=" UK            "/>
    <n v="2021"/>
    <n v="10"/>
    <n v="10"/>
    <n v="14"/>
  </r>
  <r>
    <n v="245"/>
    <n v="249"/>
    <s v=" Immerse in the serenity of a moonlit night, where the quiet whispers of nature bring peace to the soul. "/>
    <x v="76"/>
    <d v="2020-05-12T19:30:00"/>
    <s v=" MoonlitSoul       "/>
    <x v="1"/>
    <s v=" #Serenity #MoonlitPeace                  "/>
    <n v="25"/>
    <n v="50"/>
    <s v=" USA          "/>
    <n v="2020"/>
    <n v="5"/>
    <n v="12"/>
    <n v="19"/>
  </r>
  <r>
    <n v="246"/>
    <n v="250"/>
    <s v=" Fueled by curiosity, venturing into uncharted realms, a fearless explorer of the mysteries of the world. "/>
    <x v="67"/>
    <d v="2022-12-01T09:15:00"/>
    <s v=" FearlessExplorer  "/>
    <x v="2"/>
    <s v=" #Curiosity #FearlessExplorer              "/>
    <n v="22"/>
    <n v="44"/>
    <s v=" India         "/>
    <n v="2022"/>
    <n v="12"/>
    <n v="1"/>
    <n v="9"/>
  </r>
  <r>
    <n v="247"/>
    <n v="251"/>
    <s v="Wrapped in the cloak of emotional numbness, a shield against the storms of life's turbulence. "/>
    <x v="77"/>
    <d v="2021-11-30T15:30:00"/>
    <s v=" TurbulentShield "/>
    <x v="1"/>
    <s v=" #Numbness #EmotionalStorms "/>
    <n v="10"/>
    <n v="20"/>
    <s v=" Canada "/>
    <n v="2021"/>
    <n v="11"/>
    <n v="30"/>
    <n v="15"/>
  </r>
  <r>
    <n v="248"/>
    <n v="252"/>
    <s v=" Dancing through life with the exuberance of a carefree spirit, embracing joy and zest at every turn. "/>
    <x v="78"/>
    <d v="2018-07-12T17:45:00"/>
    <s v=" JoyfulDancer "/>
    <x v="3"/>
    <s v=" #Zest #CarefreeSpirit "/>
    <n v="15"/>
    <n v="30"/>
    <s v=" USA "/>
    <n v="2018"/>
    <n v="7"/>
    <n v="12"/>
    <n v="17"/>
  </r>
  <r>
    <n v="249"/>
    <n v="253"/>
    <s v=" Basking in the golden glow of contentment, a serene river flowing through the landscape of the heart. "/>
    <x v="79"/>
    <d v="2020-09-05T20:10:00"/>
    <s v=" SereneBasker "/>
    <x v="2"/>
    <s v=" #Contentment #GoldenGlow "/>
    <n v="18"/>
    <n v="36"/>
    <s v=" Australia "/>
    <n v="2020"/>
    <n v="9"/>
    <n v="5"/>
    <n v="20"/>
  </r>
  <r>
    <n v="250"/>
    <n v="254"/>
    <s v=" Gazing towards the horizon with hopeful eyes, painting a canvas of dreams illuminated by the sun of optimism. "/>
    <x v="80"/>
    <d v="2022-04-18T08:00:00"/>
    <s v=" DreamPainter "/>
    <x v="1"/>
    <s v=" #Hopeful #CanvasOfDreams "/>
    <n v="12"/>
    <n v="24"/>
    <s v=" India "/>
    <n v="2022"/>
    <n v="4"/>
    <n v="18"/>
    <n v="8"/>
  </r>
  <r>
    <n v="251"/>
    <n v="255"/>
    <s v=" Standing tall, proud as an oak, the branches of achievement reaching towards the sky of accomplishment. "/>
    <x v="81"/>
    <d v="2019-12-10T12:20:00"/>
    <s v=" OakAchiever "/>
    <x v="3"/>
    <s v=" #Proud #BranchesOfAchievement "/>
    <n v="25"/>
    <n v="50"/>
    <s v=" Canada "/>
    <n v="2019"/>
    <n v="12"/>
    <n v="10"/>
    <n v="12"/>
  </r>
  <r>
    <n v="252"/>
    <n v="256"/>
    <s v=" A heart overflowing with gratitude, a garden where appreciation blooms in the soil of kindness and connection. "/>
    <x v="82"/>
    <d v="2023-02-28T09:45:00"/>
    <s v=" HeartGardener "/>
    <x v="2"/>
    <s v=" #Grateful #BlossomingConnection "/>
    <n v="20"/>
    <n v="40"/>
    <s v=" USA "/>
    <n v="2023"/>
    <n v="2"/>
    <n v="28"/>
    <n v="9"/>
  </r>
  <r>
    <n v="253"/>
    <n v="257"/>
    <s v=" Extending a hand, empathetic threads weaving a tapestry of understanding, embracing the joys and sorrows of others. "/>
    <x v="83"/>
    <d v="2018-04-03T14:15:00"/>
    <s v=" ThreadWeaver "/>
    <x v="1"/>
    <s v=" #Empathetic #TapestryOfUnderstanding "/>
    <n v="15"/>
    <n v="30"/>
    <s v=" UK "/>
    <n v="2018"/>
    <n v="4"/>
    <n v="3"/>
    <n v="14"/>
  </r>
  <r>
    <n v="254"/>
    <n v="258"/>
    <s v=" Compassionate clouds, heavy with care, showering empathy on the parched grounds of human suffering. "/>
    <x v="84"/>
    <d v="2022-06-20T10:30:00"/>
    <s v=" CloudCaretaker "/>
    <x v="3"/>
    <s v=" #Compassionate #ShowerOfEmpathy "/>
    <n v="18"/>
    <n v="36"/>
    <s v=" Australia "/>
    <n v="2022"/>
    <n v="6"/>
    <n v="20"/>
    <n v="10"/>
  </r>
  <r>
    <n v="255"/>
    <n v="259"/>
    <s v=" Playfully dancing in the rain of laughter, a whimsical spirit twirling in the puddles of joy and lightheartedness. "/>
    <x v="85"/>
    <d v="2020-07-08T18:00:00"/>
    <s v=" RainDancer "/>
    <x v="2"/>
    <s v=" #Playful #DanceInTheRain "/>
    <n v="22"/>
    <n v="44"/>
    <s v=" Canada "/>
    <n v="2020"/>
    <n v="7"/>
    <n v="8"/>
    <n v="18"/>
  </r>
  <r>
    <n v="256"/>
    <n v="260"/>
    <s v=" Soaring on the wings of a free spirit, unburdened by the chains of conformity, painting the sky with independence. "/>
    <x v="86"/>
    <d v="2021-08-15T11:10:00"/>
    <s v=" SkyPainter "/>
    <x v="1"/>
    <s v=" #FreeSpirit #PaintingTheSky "/>
    <n v="20"/>
    <n v="40"/>
    <s v=" India "/>
    <n v="2021"/>
    <n v="8"/>
    <n v="15"/>
    <n v="11"/>
  </r>
  <r>
    <n v="257"/>
    <n v="261"/>
    <s v=" Bathed in the glow of inspiration, a creative phoenix rising from the ashes of ordinary thoughts to explore new realms. "/>
    <x v="87"/>
    <d v="2019-10-25T16:50:00"/>
    <s v=" PhoenixExplorer "/>
    <x v="3"/>
    <s v=" #Inspired #CreativePhoenix "/>
    <n v="15"/>
    <n v="30"/>
    <s v=" UK "/>
    <n v="2019"/>
    <n v="10"/>
    <n v="25"/>
    <n v="16"/>
  </r>
  <r>
    <n v="258"/>
    <n v="262"/>
    <s v=" Navigating the sea of hope, sailing towards the sunrise of possibilities, confident in the ship of positive anticipation. "/>
    <x v="80"/>
    <d v="2023-10-05T07:30:00"/>
    <s v=" SunriseNavigator "/>
    <x v="2"/>
    <s v=" #Hopeful #SunriseOfPossibilities "/>
    <n v="12"/>
    <n v="24"/>
    <s v=" USA "/>
    <n v="2023"/>
    <n v="10"/>
    <n v="5"/>
    <n v="7"/>
  </r>
  <r>
    <n v="259"/>
    <n v="263"/>
    <s v=" Striding with confidence, footprints of self-assuredness imprinted on the sands of challenges conquered and victories claimed. "/>
    <x v="88"/>
    <d v="2022-02-15T13:15:00"/>
    <s v=" SandStrider "/>
    <x v="1"/>
    <s v=" #Confident #FootprintsOfAssuredness "/>
    <n v="25"/>
    <n v="50"/>
    <s v=" Australia "/>
    <n v="2022"/>
    <n v="2"/>
    <n v="15"/>
    <n v="13"/>
  </r>
  <r>
    <n v="260"/>
    <n v="264"/>
    <s v=" Lost in the symphony of the night, a moonlit serenade that whispers tales of wanderlust and moonlit dreams. "/>
    <x v="89"/>
    <d v="2021-05-08T22:00:00"/>
    <s v=" NightSerenader "/>
    <x v="3"/>
    <s v=" #Serenity #MoonlitSerenade "/>
    <n v="13"/>
    <n v="26"/>
    <s v=" Canada "/>
    <n v="2021"/>
    <n v="5"/>
    <n v="8"/>
    <n v="22"/>
  </r>
  <r>
    <n v="261"/>
    <n v="265"/>
    <s v=" Unveiling the layers of curiosity, a labyrinth of questions leading to the treasure troves of undiscovered knowledge. "/>
    <x v="90"/>
    <d v="2020-11-29T14:45:00"/>
    <s v=" KnowledgeSeeker "/>
    <x v="1"/>
    <s v=" #Curiosity #LabyrinthOfQuestions "/>
    <n v="17"/>
    <n v="34"/>
    <s v=" USA "/>
    <n v="2020"/>
    <n v="11"/>
    <n v="29"/>
    <n v="14"/>
  </r>
  <r>
    <n v="262"/>
    <n v="266"/>
    <s v=" In the embrace of the autumn breeze, leaves of ambivalence dancing in a waltz between choices and uncertainties. "/>
    <x v="91"/>
    <d v="2019-09-14T10:20:00"/>
    <s v=" BreezeWaltzer "/>
    <x v="2"/>
    <s v=" #Ambivalence #AutumnWaltz "/>
    <n v="14"/>
    <n v="28"/>
    <s v=" UK "/>
    <n v="2019"/>
    <n v="9"/>
    <n v="14"/>
    <n v="10"/>
  </r>
  <r>
    <n v="263"/>
    <n v="267"/>
    <s v=" Gratitude as a guiding star, navigating the constellation of blessings in the vast universe of life's precious moments. "/>
    <x v="82"/>
    <d v="2022-03-12T19:55:00"/>
    <s v=" StarNavigator "/>
    <x v="3"/>
    <s v=" #Grateful #GuidingStar "/>
    <n v="19"/>
    <n v="38"/>
    <s v=" Australia "/>
    <n v="2022"/>
    <n v="3"/>
    <n v="12"/>
    <n v="19"/>
  </r>
  <r>
    <n v="264"/>
    <n v="268"/>
    <s v=" With a zestful heart, sprinting through fields of enthusiasm, chasing sunbeams and laughter in the meadows of joy. "/>
    <x v="78"/>
    <d v="2023-03-30T16:30:00"/>
    <s v=" MeadowSprinter "/>
    <x v="1"/>
    <s v=" #Zest #FieldsOfEnthusiasm "/>
    <n v="16"/>
    <n v="32"/>
    <s v=" India "/>
    <n v="2023"/>
    <n v="3"/>
    <n v="30"/>
    <n v="16"/>
  </r>
  <r>
    <n v="265"/>
    <n v="269"/>
    <s v=" A compassionate rain, tears of empathy falling gently, nurturing the seeds of kindness in the garden of human connections. "/>
    <x v="84"/>
    <d v="2021-07-01T12:10:00"/>
    <s v=" RainNurturer "/>
    <x v="2"/>
    <s v=" #Compassionate #TearsOfEmpathy "/>
    <n v="21"/>
    <n v="42"/>
    <s v=" Canada "/>
    <n v="2021"/>
    <n v="7"/>
    <n v="1"/>
    <n v="12"/>
  </r>
  <r>
    <n v="266"/>
    <n v="270"/>
    <s v=" Proudly scaling the peaks of achievement, a mountaineer conquering challenges and planting the flag of success. "/>
    <x v="81"/>
    <d v="2020-01-05T08:45:00"/>
    <s v=" PeakConqueror "/>
    <x v="3"/>
    <s v=" #Proud #ScalingPeaks "/>
    <n v="23"/>
    <n v="46"/>
    <s v=" USA "/>
    <n v="2020"/>
    <n v="1"/>
    <n v="5"/>
    <n v="8"/>
  </r>
  <r>
    <n v="267"/>
    <n v="271"/>
    <s v=" Embraced by the hopeful dawn, a gardener sowing seeds of optimism, tending to the blooms of a brighter tomorrow. "/>
    <x v="80"/>
    <d v="2022-07-17T06:15:00"/>
    <s v=" DawnGardener "/>
    <x v="1"/>
    <s v=" #Hopeful #SeedsOfOptimism "/>
    <n v="14"/>
    <n v="28"/>
    <s v=" UK "/>
    <n v="2022"/>
    <n v="7"/>
    <n v="17"/>
    <n v="6"/>
  </r>
  <r>
    <n v="268"/>
    <n v="272"/>
    <s v=" A playful escapade in the carnival of life, carousel laughter and cotton candy dreams swirling in the joyous atmosphere. "/>
    <x v="85"/>
    <d v="2018-08-22T17:20:00"/>
    <s v=" CarnivalDreamer "/>
    <x v="2"/>
    <s v=" #Playful #CarnivalEscapade "/>
    <n v="24"/>
    <n v="48"/>
    <s v=" Australia "/>
    <n v="2018"/>
    <n v="8"/>
    <n v="22"/>
    <n v="17"/>
  </r>
  <r>
    <n v="269"/>
    <n v="273"/>
    <s v=" Floating on clouds of inspiration, an artist painting the sky with strokes of creativity, creating a masterpiece of dreams. "/>
    <x v="87"/>
    <d v="2021-12-08T14:30:00"/>
    <s v=" SkyArtist "/>
    <x v="3"/>
    <s v=" #Inspired #CloudsOfCreativity "/>
    <n v="18"/>
    <n v="36"/>
    <s v=" India "/>
    <n v="2021"/>
    <n v="12"/>
    <n v="8"/>
    <n v="14"/>
  </r>
  <r>
    <n v="270"/>
    <n v="274"/>
    <s v=" Navigating the river of contentment, a serene boat cruise through the tranquil waters of inner peace and acceptance. "/>
    <x v="79"/>
    <d v="2019-04-27T09:50:00"/>
    <s v=" RiverNavigator "/>
    <x v="1"/>
    <s v=" #Contentment #TranquilWaters "/>
    <n v="20"/>
    <n v="40"/>
    <s v=" Canada "/>
    <n v="2019"/>
    <n v="4"/>
    <n v="27"/>
    <n v="9"/>
  </r>
  <r>
    <n v="271"/>
    <n v="275"/>
    <s v=" With empathy as a lantern, wandering through the dark alleys of sorrow, illuminating the path with compassion and care. "/>
    <x v="83"/>
    <d v="2023-09-03T21:40:00"/>
    <s v=" LanternWanderer "/>
    <x v="2"/>
    <s v=" #Empathetic #LanternOfCompassion "/>
    <n v="16"/>
    <n v="32"/>
    <s v=" USA "/>
    <n v="2023"/>
    <n v="9"/>
    <n v="3"/>
    <n v="21"/>
  </r>
  <r>
    <n v="272"/>
    <n v="276"/>
    <s v=" A free spirit soaring on the wings of dreams, leaving trails of independence in the azure sky of boundless possibilities. "/>
    <x v="86"/>
    <d v="2020-06-10T10:05:00"/>
    <s v=" DreamSoarer "/>
    <x v="3"/>
    <s v=" #FreeSpirit #WingsOfDreams "/>
    <n v="22"/>
    <n v="44"/>
    <s v=" UK "/>
    <n v="2020"/>
    <n v="6"/>
    <n v="10"/>
    <n v="10"/>
  </r>
  <r>
    <n v="273"/>
    <n v="277"/>
    <s v=" Bathed in the golden hues of gratefulness, a sunset of appreciation casting its warm glow on the landscapes of the heart. "/>
    <x v="82"/>
    <d v="2022-04-01T18:30:00"/>
    <s v=" SunsetAdmirer "/>
    <x v="1"/>
    <s v=" #Grateful #GoldenHues "/>
    <n v="19"/>
    <n v="38"/>
    <s v=" Australia "/>
    <n v="2022"/>
    <n v="4"/>
    <n v="1"/>
    <n v="18"/>
  </r>
  <r>
    <n v="274"/>
    <n v="278"/>
    <s v=" Confident strides in the dance of life, a ballroom where self-assuredness leads, twirling through challenges with grace. "/>
    <x v="88"/>
    <d v="2021-01-15T13:00:00"/>
    <s v=" DanceStrider "/>
    <x v="2"/>
    <s v=" #Confident #DanceOfLife "/>
    <n v="23"/>
    <n v="46"/>
    <s v=" Canada "/>
    <n v="2021"/>
    <n v="1"/>
    <n v="15"/>
    <n v="13"/>
  </r>
  <r>
    <n v="275"/>
    <n v="279"/>
    <s v=" Hopeful whispers of wind, carrying the promises of a brighter tomorrow, a symphony of optimism in the air of possibilities. "/>
    <x v="80"/>
    <d v="2023-05-06T07:20:00"/>
    <s v=" WindWhisperer "/>
    <x v="3"/>
    <s v=" #Hopeful #BrighterTomorrows "/>
    <n v="15"/>
    <n v="30"/>
    <s v=" India "/>
    <n v="2023"/>
    <n v="5"/>
    <n v="6"/>
    <n v="7"/>
  </r>
  <r>
    <n v="276"/>
    <n v="280"/>
    <s v=" Playfully juggling responsibilities, a circus performer balancing the acts of work and joy, tossing laughter into the air. "/>
    <x v="85"/>
    <d v="2019-11-18T15:15:00"/>
    <s v=" JugglingArtist "/>
    <x v="1"/>
    <s v=" #Playful #JugglingResponsibilities "/>
    <n v="25"/>
    <n v="50"/>
    <s v=" USA "/>
    <n v="2019"/>
    <n v="11"/>
    <n v="18"/>
    <n v="15"/>
  </r>
  <r>
    <n v="277"/>
    <n v="281"/>
    <s v=" Whispering tales of inspiration to the stars, a storyteller crafting constellations from the threads of imagination. "/>
    <x v="87"/>
    <d v="2020-08-29T20:45:00"/>
    <s v=" StarStoryteller "/>
    <x v="2"/>
    <s v=" #Inspired #TalesToTheStars "/>
    <n v="14"/>
    <n v="28"/>
    <s v=" UK "/>
    <n v="2020"/>
    <n v="8"/>
    <n v="29"/>
    <n v="20"/>
  </r>
  <r>
    <n v="278"/>
    <n v="282"/>
    <s v=" Charting a course through the waves of hopeful anticipation, a sailor steering towards the shores of dreams yet unexplored. "/>
    <x v="80"/>
    <d v="2022-10-30T11:40:00"/>
    <s v=" WaveNavigator "/>
    <x v="3"/>
    <s v=" #Hopeful #SailorOfDreams "/>
    <n v="17"/>
    <n v="34"/>
    <s v=" Australia "/>
    <n v="2022"/>
    <n v="10"/>
    <n v="30"/>
    <n v="11"/>
  </r>
  <r>
    <n v="279"/>
    <n v="283"/>
    <s v=" A compassionate rain, tears of empathy falling gently, nurturing the seeds of kindness in the garden of human connections. "/>
    <x v="84"/>
    <d v="2021-07-01T12:10:00"/>
    <s v=" RainNurturer "/>
    <x v="1"/>
    <s v=" #Compassionate #TearsOfEmpathy "/>
    <n v="21"/>
    <n v="42"/>
    <s v=" Canada "/>
    <n v="2021"/>
    <n v="7"/>
    <n v="1"/>
    <n v="12"/>
  </r>
  <r>
    <n v="280"/>
    <n v="284"/>
    <s v=" Proudly scaling the peaks of achievement, a mountaineer conquering challenges and planting the flag of success. "/>
    <x v="81"/>
    <d v="2020-01-05T08:45:00"/>
    <s v=" PeakConqueror "/>
    <x v="3"/>
    <s v=" #Proud #ScalingPeaks "/>
    <n v="23"/>
    <n v="46"/>
    <s v=" USA "/>
    <n v="2020"/>
    <n v="1"/>
    <n v="5"/>
    <n v="8"/>
  </r>
  <r>
    <n v="281"/>
    <n v="285"/>
    <s v=" Embraced by the hopeful dawn, a gardener sowing seeds of optimism, tending to the blooms of a brighter tomorrow. "/>
    <x v="80"/>
    <d v="2022-07-17T06:15:00"/>
    <s v=" DawnGardener "/>
    <x v="1"/>
    <s v=" #Hopeful #SeedsOfOptimism "/>
    <n v="14"/>
    <n v="28"/>
    <s v=" UK "/>
    <n v="2022"/>
    <n v="7"/>
    <n v="17"/>
    <n v="6"/>
  </r>
  <r>
    <n v="282"/>
    <n v="286"/>
    <s v=" A playful escapade in the carnival of life, carousel laughter and cotton candy dreams swirling in the joyous atmosphere. "/>
    <x v="85"/>
    <d v="2018-08-22T17:20:00"/>
    <s v=" CarnivalDreamer "/>
    <x v="2"/>
    <s v=" #Playful #CarnivalEscapade "/>
    <n v="24"/>
    <n v="48"/>
    <s v=" Australia "/>
    <n v="2018"/>
    <n v="8"/>
    <n v="22"/>
    <n v="17"/>
  </r>
  <r>
    <n v="283"/>
    <n v="287"/>
    <s v=" Floating on clouds of inspiration, an artist painting the sky with strokes of creativity, creating a masterpiece of dreams. "/>
    <x v="87"/>
    <d v="2021-12-08T14:30:00"/>
    <s v=" SkyArtist "/>
    <x v="3"/>
    <s v=" #Inspired #CloudsOfCreativity "/>
    <n v="18"/>
    <n v="36"/>
    <s v=" India "/>
    <n v="2021"/>
    <n v="12"/>
    <n v="8"/>
    <n v="14"/>
  </r>
  <r>
    <n v="284"/>
    <n v="288"/>
    <s v=" Navigating the river of contentment, a serene boat cruise through the tranquil waters of inner peace and acceptance. "/>
    <x v="79"/>
    <d v="2019-04-27T09:50:00"/>
    <s v=" RiverNavigator "/>
    <x v="1"/>
    <s v=" #Contentment #TranquilWaters "/>
    <n v="20"/>
    <n v="40"/>
    <s v=" Canada "/>
    <n v="2019"/>
    <n v="4"/>
    <n v="27"/>
    <n v="9"/>
  </r>
  <r>
    <n v="285"/>
    <n v="289"/>
    <s v=" With empathy as a lantern, wandering through the dark alleys of sorrow, illuminating the path with compassion and care. "/>
    <x v="83"/>
    <d v="2023-09-03T21:40:00"/>
    <s v=" LanternWanderer "/>
    <x v="2"/>
    <s v=" #Empathetic #LanternOfCompassion "/>
    <n v="16"/>
    <n v="32"/>
    <s v=" USA "/>
    <n v="2023"/>
    <n v="9"/>
    <n v="3"/>
    <n v="21"/>
  </r>
  <r>
    <n v="286"/>
    <n v="290"/>
    <s v=" A free spirit soaring on the wings of dreams, leaving trails of independence in the azure sky of boundless possibilities. "/>
    <x v="86"/>
    <d v="2020-06-10T10:05:00"/>
    <s v=" DreamSoarer "/>
    <x v="3"/>
    <s v=" #FreeSpirit #WingsOfDreams "/>
    <n v="22"/>
    <n v="44"/>
    <s v=" UK "/>
    <n v="2020"/>
    <n v="6"/>
    <n v="10"/>
    <n v="10"/>
  </r>
  <r>
    <n v="287"/>
    <n v="291"/>
    <s v=" Bathed in the golden hues of gratefulness, a sunset of appreciation casting its warm glow on the landscapes of the heart. "/>
    <x v="82"/>
    <d v="2022-04-01T18:30:00"/>
    <s v=" SunsetAdmirer "/>
    <x v="1"/>
    <s v=" #Grateful #GoldenHues "/>
    <n v="19"/>
    <n v="38"/>
    <s v=" Australia "/>
    <n v="2022"/>
    <n v="4"/>
    <n v="1"/>
    <n v="18"/>
  </r>
  <r>
    <n v="288"/>
    <n v="292"/>
    <s v=" Confident strides in the dance of life, a ballroom where self-assuredness leads, twirling through challenges with grace. "/>
    <x v="88"/>
    <d v="2021-01-15T13:00:00"/>
    <s v=" DanceStrider "/>
    <x v="2"/>
    <s v=" #Confident #DanceOfLife "/>
    <n v="23"/>
    <n v="46"/>
    <s v=" Canada "/>
    <n v="2021"/>
    <n v="1"/>
    <n v="15"/>
    <n v="13"/>
  </r>
  <r>
    <n v="289"/>
    <n v="293"/>
    <s v=" Hopeful whispers of wind, carrying the promises of a brighter tomorrow, a symphony of optimism in the air of possibilities. "/>
    <x v="80"/>
    <d v="2023-05-06T07:20:00"/>
    <s v=" WindWhisperer "/>
    <x v="3"/>
    <s v=" #Hopeful #BrighterTomorrows "/>
    <n v="15"/>
    <n v="30"/>
    <s v=" India "/>
    <n v="2023"/>
    <n v="5"/>
    <n v="6"/>
    <n v="7"/>
  </r>
  <r>
    <n v="290"/>
    <n v="294"/>
    <s v=" Playfully juggling responsibilities, a circus performer balancing the acts of work and joy, tossing laughter into the air. "/>
    <x v="85"/>
    <d v="2019-11-18T15:15:00"/>
    <s v=" JugglingArtist "/>
    <x v="1"/>
    <s v=" #Playful #JugglingResponsibilities "/>
    <n v="25"/>
    <n v="50"/>
    <s v=" USA "/>
    <n v="2019"/>
    <n v="11"/>
    <n v="18"/>
    <n v="15"/>
  </r>
  <r>
    <n v="291"/>
    <n v="295"/>
    <s v=" Whispering tales of inspiration to the stars, a storyteller crafting constellations from the threads of imagination. "/>
    <x v="87"/>
    <d v="2020-08-29T20:45:00"/>
    <s v=" StarStoryteller "/>
    <x v="2"/>
    <s v=" #Inspired #TalesToTheStars "/>
    <n v="14"/>
    <n v="28"/>
    <s v=" UK "/>
    <n v="2020"/>
    <n v="8"/>
    <n v="29"/>
    <n v="20"/>
  </r>
  <r>
    <n v="292"/>
    <n v="296"/>
    <s v=" Charting a course through the waves of hopeful anticipation, a sailor steering towards the shores of dreams yet unexplored. "/>
    <x v="80"/>
    <d v="2022-10-30T11:40:00"/>
    <s v=" WaveNavigator "/>
    <x v="3"/>
    <s v=" #Hopeful #SailorOfDreams "/>
    <n v="17"/>
    <n v="34"/>
    <s v=" Australia "/>
    <n v="2022"/>
    <n v="10"/>
    <n v="30"/>
    <n v="11"/>
  </r>
  <r>
    <n v="293"/>
    <n v="297"/>
    <s v=" A compassionate rain, tears of empathy falling gently, nurturing the seeds of kindness in the garden of human connections. "/>
    <x v="84"/>
    <d v="2021-07-01T12:10:00"/>
    <s v=" RainNurturer "/>
    <x v="1"/>
    <s v=" #Compassionate #TearsOfEmpathy "/>
    <n v="21"/>
    <n v="42"/>
    <s v=" Canada "/>
    <n v="2021"/>
    <n v="7"/>
    <n v="1"/>
    <n v="12"/>
  </r>
  <r>
    <n v="294"/>
    <n v="298"/>
    <s v=" Proudly scaling the peaks of achievement, a mountaineer conquering challenges and planting the flag of success. "/>
    <x v="81"/>
    <d v="2020-01-05T08:45:00"/>
    <s v=" PeakConqueror "/>
    <x v="3"/>
    <s v=" #Proud #ScalingPeaks "/>
    <n v="23"/>
    <n v="46"/>
    <s v=" USA "/>
    <n v="2020"/>
    <n v="1"/>
    <n v="5"/>
    <n v="8"/>
  </r>
  <r>
    <n v="295"/>
    <n v="299"/>
    <s v=" Embraced by the hopeful dawn, a gardener sowing seeds of optimism, tending to the blooms of a brighter tomorrow. "/>
    <x v="80"/>
    <d v="2022-07-17T06:15:00"/>
    <s v=" DawnGardener "/>
    <x v="1"/>
    <s v=" #Hopeful #SeedsOfOptimism "/>
    <n v="14"/>
    <n v="28"/>
    <s v=" India "/>
    <n v="2022"/>
    <n v="7"/>
    <n v="17"/>
    <n v="6"/>
  </r>
  <r>
    <n v="296"/>
    <n v="300"/>
    <s v=" A playful escapade in the carnival of life, carousel laughter and cotton candy dreams swirling in the joyous atmosphere. "/>
    <x v="85"/>
    <d v="2018-08-22T17:20:00"/>
    <s v=" CarnivalDreamer "/>
    <x v="2"/>
    <s v=" #Playful #CarnivalEscapade "/>
    <n v="24"/>
    <n v="48"/>
    <s v=" Australia "/>
    <n v="2018"/>
    <n v="8"/>
    <n v="22"/>
    <n v="17"/>
  </r>
  <r>
    <n v="297"/>
    <n v="301"/>
    <s v=" Drowning in the abyss of despair, a heart shattered into fragments, lost in the echoing silence of hopelessness. "/>
    <x v="92"/>
    <d v="2021-09-15T16:00:00"/>
    <s v=" ShatteredHeart "/>
    <x v="1"/>
    <s v=" #Despair #EchoingSilence "/>
    <n v="8"/>
    <n v="16"/>
    <s v=" Canada "/>
    <n v="2021"/>
    <n v="9"/>
    <n v="15"/>
    <n v="16"/>
  </r>
  <r>
    <n v="298"/>
    <n v="302"/>
    <s v=" Bitterness festering like a venomous vine, entwining the soul in a web of resentment, poisoning the garden of peace. "/>
    <x v="93"/>
    <d v="2019-03-08T14:20:00"/>
    <s v=" VenomousSoul "/>
    <x v="2"/>
    <s v=" #Bitterness #ResentmentWeb "/>
    <n v="12"/>
    <n v="24"/>
    <s v=" UK "/>
    <n v="2019"/>
    <n v="3"/>
    <n v="8"/>
    <n v="14"/>
  </r>
  <r>
    <n v="299"/>
    <n v="303"/>
    <s v=" Wandering through the desert of loneliness, each step a heavy sigh, mirages of connection shimmering but never materializing. "/>
    <x v="61"/>
    <d v="2017-07-20T11:45:00"/>
    <s v=" DesertWanderer "/>
    <x v="3"/>
    <s v=" #Loneliness #MiragesOfConnection "/>
    <n v="15"/>
    <n v="30"/>
    <s v=" USA "/>
    <n v="2017"/>
    <n v="7"/>
    <n v="20"/>
    <n v="11"/>
  </r>
  <r>
    <n v="300"/>
    <n v="304"/>
    <s v=" Yearning for a touch that's not there, echoes of a distant warmth haunting the heart in the cold embrace of solitude. "/>
    <x v="94"/>
    <d v="2020-11-02T19:30:00"/>
    <s v=" ColdEmbrace "/>
    <x v="1"/>
    <s v=" #Yearning #DistantWarmth "/>
    <n v="10"/>
    <n v="20"/>
    <s v=" Australia "/>
    <n v="2020"/>
    <n v="11"/>
    <n v="2"/>
    <n v="19"/>
  </r>
  <r>
    <n v="301"/>
    <n v="305"/>
    <s v=" Eyes wide open in the night, fearful shadows dancing on the walls, the mind a prisoner of imagined horrors. "/>
    <x v="95"/>
    <d v="2022-05-12T02:00:00"/>
    <s v=" NightPrisoner "/>
    <x v="2"/>
    <s v=" #Fearful #ImaginedHorrors "/>
    <n v="18"/>
    <n v="36"/>
    <s v=" India "/>
    <n v="2022"/>
    <n v="5"/>
    <n v="12"/>
    <n v="2"/>
  </r>
  <r>
    <n v="302"/>
    <n v="306"/>
    <s v=" Apprehensive steps on the tightrope of uncertainty, a balancing act where the fall seems inevitable, anxiety a constant companion. "/>
    <x v="96"/>
    <d v="2023-04-08T13:15:00"/>
    <s v=" TightropeWalker "/>
    <x v="3"/>
    <s v=" #Apprehensive #BalancingAct "/>
    <n v="14"/>
    <n v="28"/>
    <s v=" UK "/>
    <n v="2023"/>
    <n v="4"/>
    <n v="8"/>
    <n v="13"/>
  </r>
  <r>
    <n v="303"/>
    <n v="307"/>
    <s v=" Overwhelmed by the weight of the world, Atlas with trembling shoulders, each responsibility a boulder in the landscape of exhaustion. "/>
    <x v="97"/>
    <d v="2021-06-25T17:50:00"/>
    <s v=" AtlasBearer "/>
    <x v="1"/>
    <s v=" #Overwhelmed #BouldersOfExhaustion "/>
    <n v="22"/>
    <n v="44"/>
    <s v=" Canada "/>
    <n v="2021"/>
    <n v="6"/>
    <n v="25"/>
    <n v="17"/>
  </r>
  <r>
    <n v="304"/>
    <n v="308"/>
    <s v=" Jealousy, a green-eyed monster, lurking in the shadows, casting a dark cloud over the sunshine of others' success. "/>
    <x v="98"/>
    <d v="2019-08-30T10:10:00"/>
    <s v=" GreenMonster "/>
    <x v="2"/>
    <s v=" #Jealous #GreenEyedMonster "/>
    <n v="16"/>
    <n v="32"/>
    <s v=" USA "/>
    <n v="2019"/>
    <n v="8"/>
    <n v="30"/>
    <n v="10"/>
  </r>
  <r>
    <n v="305"/>
    <n v="309"/>
    <s v=" Devastated by the storm of betrayal, the wreckage of trust scattered like debris, a heart torn by the winds of broken promises. "/>
    <x v="99"/>
    <d v="2022-08-03T15:30:00"/>
    <s v=" StormSurvivor "/>
    <x v="3"/>
    <s v=" #Devastated #WindsOfBrokenPromises "/>
    <n v="25"/>
    <n v="50"/>
    <s v=" Australia "/>
    <n v="2022"/>
    <n v="8"/>
    <n v="3"/>
    <n v="15"/>
  </r>
  <r>
    <n v="306"/>
    <n v="310"/>
    <s v=" Frustrated fingers tapping on the keyboard, a symphony of annoyance composing an unsolvable puzzle of unmet expectations. "/>
    <x v="100"/>
    <d v="2020-12-17T09:20:00"/>
    <s v=" PuzzleComposer "/>
    <x v="1"/>
    <s v=" #Frustrated #UnsolvablePuzzle "/>
    <n v="12"/>
    <n v="24"/>
    <s v=" India "/>
    <n v="2020"/>
    <n v="12"/>
    <n v="17"/>
    <n v="9"/>
  </r>
  <r>
    <n v="307"/>
    <n v="311"/>
    <s v=" Envious eyes fixated on the gilded prize, a heartache fueled by the painful desire for possessions that seem forever out of reach. "/>
    <x v="101"/>
    <d v="2021-02-28T22:45:00"/>
    <s v=" GildedHeartache "/>
    <x v="2"/>
    <s v=" #Envious #GildedPrize "/>
    <n v="20"/>
    <n v="40"/>
    <s v=" USA "/>
    <n v="2021"/>
    <n v="2"/>
    <n v="28"/>
    <n v="22"/>
  </r>
  <r>
    <n v="308"/>
    <n v="312"/>
    <s v=" Dismissive glances, a fortress built with indifference, walls impenetrable to the pleas of understanding and recognition. "/>
    <x v="102"/>
    <d v="2018-05-10T14:00:00"/>
    <s v=" IndifferentFort "/>
    <x v="3"/>
    <s v=" #Dismissive #ImpenetrableWalls "/>
    <n v="14"/>
    <n v="28"/>
    <s v=" UK "/>
    <n v="2018"/>
    <n v="5"/>
    <n v="10"/>
    <n v="14"/>
  </r>
  <r>
    <n v="309"/>
    <n v="313"/>
    <s v=" Shattered dreams lie on the floor like fragments of glass, a mosaic of disappointment crafted by the hands of frustration. "/>
    <x v="100"/>
    <d v="2022-01-07T11:10:00"/>
    <s v=" DreamMosaic "/>
    <x v="1"/>
    <s v=" #Frustrated #MosaicOfDisappointment "/>
    <n v="15"/>
    <n v="30"/>
    <s v=" Canada "/>
    <n v="2022"/>
    <n v="1"/>
    <n v="7"/>
    <n v="11"/>
  </r>
  <r>
    <n v="310"/>
    <n v="314"/>
    <s v=" Loneliness, a silent companion in the night, the only echo in the chamber of solitude, a heart's solitary nocturne. "/>
    <x v="61"/>
    <d v="2019-09-19T03:30:00"/>
    <s v=" NocturnalEcho "/>
    <x v="2"/>
    <s v=" #Loneliness #SolitaryNocturne "/>
    <n v="18"/>
    <n v="36"/>
    <s v=" Australia "/>
    <n v="2019"/>
    <n v="9"/>
    <n v="19"/>
    <n v="3"/>
  </r>
  <r>
    <n v="311"/>
    <n v="315"/>
    <s v=" Fearful whispers in the dark, the mind haunted by the specter of the unknown, shadows dancing to the rhythm of anxiety's tune. "/>
    <x v="95"/>
    <d v="2023-07-14T23:00:00"/>
    <s v=" DarkWhispers "/>
    <x v="3"/>
    <s v=" #Fearful #SpecterOfTheUnknown "/>
    <n v="13"/>
    <n v="26"/>
    <s v=" UK "/>
    <n v="2023"/>
    <n v="7"/>
    <n v="14"/>
    <n v="23"/>
  </r>
  <r>
    <n v="312"/>
    <n v="316"/>
    <s v=" Bitterness, a bitter aftertaste lingering on the tongue, each word a reminder of wounds that refuse to heal with the passing of time. "/>
    <x v="93"/>
    <d v="2020-04-05T16:20:00"/>
    <s v=" LingeringTaste "/>
    <x v="1"/>
    <s v=" #Bitterness #BitterAftertaste "/>
    <n v="10"/>
    <n v="20"/>
    <s v=" India "/>
    <n v="2020"/>
    <n v="4"/>
    <n v="5"/>
    <n v="16"/>
  </r>
  <r>
    <n v="313"/>
    <n v="317"/>
    <s v=" Overwhelmed by the cacophony of expectations, a drowning soul in the tempest of pressure, struggling to stay afloat. "/>
    <x v="97"/>
    <d v="2021-11-29T08:45:00"/>
    <s v=" TempestSurvivor "/>
    <x v="2"/>
    <s v=" #Overwhelmed #DrowningSoul "/>
    <n v="20"/>
    <n v="40"/>
    <s v=" USA "/>
    <n v="2021"/>
    <n v="11"/>
    <n v="29"/>
    <n v="8"/>
  </r>
  <r>
    <n v="314"/>
    <n v="318"/>
    <s v=" Jealousy, a venom that seeps through the veins, poisoning the heart and turning it into a breeding ground for discontent. "/>
    <x v="98"/>
    <d v="2019-12-12T17:00:00"/>
    <s v=" VenomousHeart "/>
    <x v="3"/>
    <s v=" #Jealous #HeartOfDiscontent "/>
    <n v="16"/>
    <n v="32"/>
    <s v=" Australia "/>
    <n v="2019"/>
    <n v="12"/>
    <n v="12"/>
    <n v="17"/>
  </r>
  <r>
    <n v="315"/>
    <n v="319"/>
    <s v=" Devastated by the revelation of betrayal, the trust shattered like fragile glass, leaving shards of pain in its wake. "/>
    <x v="99"/>
    <d v="2022-05-20T14:50:00"/>
    <s v=" FragileTrust "/>
    <x v="1"/>
    <s v=" #Devastated #ShatteredTrust "/>
    <n v="25"/>
    <n v="50"/>
    <s v=" Canada "/>
    <n v="2022"/>
    <n v="5"/>
    <n v="20"/>
    <n v="14"/>
  </r>
  <r>
    <n v="316"/>
    <n v="320"/>
    <s v=" Frustrated attempts to mend a broken connection, the threads of understanding slipping through the fingers like grains of sand. "/>
    <x v="100"/>
    <d v="2020-09-03T12:15:00"/>
    <s v=" BrokenThreads "/>
    <x v="2"/>
    <s v=" #Frustrated #SlippingThreads "/>
    <n v="14"/>
    <n v="28"/>
    <s v=" UK "/>
    <n v="2020"/>
    <n v="9"/>
    <n v="3"/>
    <n v="12"/>
  </r>
  <r>
    <n v="317"/>
    <n v="321"/>
    <s v=" Envious gazes cast upon the podium of success, a bitter pill swallowed, the taste lingering as a constant reminder of unattained heights. "/>
    <x v="101"/>
    <d v="2021-02-10T19:30:00"/>
    <s v=" SuccessPill "/>
    <x v="3"/>
    <s v=" #Envious #BitterPill "/>
    <n v="20"/>
    <n v="40"/>
    <s v=" USA "/>
    <n v="2021"/>
    <n v="2"/>
    <n v="10"/>
    <n v="19"/>
  </r>
  <r>
    <n v="318"/>
    <n v="322"/>
    <s v=" Dismissive gestures, a curtain drawn to shield the vulnerability, a stage where emotions take a backseat to the performance of indifference. "/>
    <x v="102"/>
    <d v="2018-08-18T14:40:00"/>
    <s v=" CurtainShield "/>
    <x v="1"/>
    <s v=" #Dismissive #IndifferencePerformance "/>
    <n v="12"/>
    <n v="24"/>
    <s v=" Australia "/>
    <n v="2018"/>
    <n v="8"/>
    <n v="18"/>
    <n v="14"/>
  </r>
  <r>
    <n v="319"/>
    <n v="323"/>
    <s v=" Despair like a heavy fog, enveloping every thought, blurring the path ahead, a journey in the labyrinth of utter hopelessness. "/>
    <x v="92"/>
    <d v="2022-02-28T21:00:00"/>
    <s v=" FoggyLabyrinth "/>
    <x v="2"/>
    <s v=" #Despair #LabyrinthOfHopelessness "/>
    <n v="8"/>
    <n v="16"/>
    <s v=" Canada "/>
    <n v="2022"/>
    <n v="2"/>
    <n v="28"/>
    <n v="21"/>
  </r>
  <r>
    <n v="320"/>
    <n v="324"/>
    <s v=" Bitterness, a bitter chill in the air, freezing moments into icicles of resentment that dangle precariously over the landscape of memory. "/>
    <x v="93"/>
    <d v="2019-10-15T10:30:00"/>
    <s v=" IcyResentment "/>
    <x v="3"/>
    <s v=" #Bitterness #IciclesOfResentment "/>
    <n v="15"/>
    <n v="30"/>
    <s v=" UK "/>
    <n v="2019"/>
    <n v="10"/>
    <n v="15"/>
    <n v="10"/>
  </r>
  <r>
    <n v="321"/>
    <n v="325"/>
    <s v=" Loneliness, a solitary moon in a starless sky, casting a cold glow on the landscape of isolation, where echoes bounce in empty spaces. "/>
    <x v="61"/>
    <d v="2017-12-01T18:50:00"/>
    <s v=" SolitaryMoon "/>
    <x v="1"/>
    <s v=" #Loneliness #StarlessSky "/>
    <n v="18"/>
    <n v="36"/>
    <s v=" USA "/>
    <n v="2017"/>
    <n v="12"/>
    <n v="1"/>
    <n v="18"/>
  </r>
  <r>
    <n v="322"/>
    <n v="326"/>
    <s v=" Yearning for the warmth of a vanished sun, a heartache painted in the hues of a sunset that never graced the horizon. "/>
    <x v="94"/>
    <d v="2020-04-18T16:15:00"/>
    <s v=" VanishedSunset "/>
    <x v="2"/>
    <s v=" #Yearning #HuesOfSunset "/>
    <n v="10"/>
    <n v="20"/>
    <s v=" Australia "/>
    <n v="2020"/>
    <n v="4"/>
    <n v="18"/>
    <n v="16"/>
  </r>
  <r>
    <n v="323"/>
    <n v="327"/>
    <s v=" Fearful eyes scanning the shadows, a prisoner of the night, terrorized by the lurking monsters born from the mind's darkest corners. "/>
    <x v="95"/>
    <d v="2023-01-07T03:30:00"/>
    <s v=" NightPrisoner "/>
    <x v="3"/>
    <s v=" #Fearful #LurkingMonsters "/>
    <n v="18"/>
    <n v="36"/>
    <s v=" India "/>
    <n v="2023"/>
    <n v="1"/>
    <n v="7"/>
    <n v="3"/>
  </r>
  <r>
    <n v="324"/>
    <n v="328"/>
    <s v=" Apprehensive whispers in the wind, a forecast of uncertainty, the mind's weather vane spinning wildly in the storm of doubt. "/>
    <x v="96"/>
    <d v="2021-06-10T10:00:00"/>
    <s v=" WindWhisperer "/>
    <x v="1"/>
    <s v=" #Apprehensive #StormOfDoubt "/>
    <n v="14"/>
    <n v="28"/>
    <s v=" Canada "/>
    <n v="2021"/>
    <n v="6"/>
    <n v="10"/>
    <n v="10"/>
  </r>
  <r>
    <n v="325"/>
    <n v="329"/>
    <s v=" Overwhelmed by the maze of expectations, a minotaur of pressure lurking in the labyrinth, waiting to devour the spirit of resilience. "/>
    <x v="97"/>
    <d v="2020-02-22T15:20:00"/>
    <s v=" MazeExplorer "/>
    <x v="2"/>
    <s v=" #Overwhelmed #MinotaurOfPressure "/>
    <n v="22"/>
    <n v="44"/>
    <s v=" USA "/>
    <n v="2020"/>
    <n v="2"/>
    <n v="22"/>
    <n v="15"/>
  </r>
  <r>
    <n v="326"/>
    <n v="330"/>
    <s v=" Jealousy, a festering wound, the pain intensifying with each glance at the garden of others' achievements, blooming beyond the fence. "/>
    <x v="98"/>
    <d v="2018-03-17T14:45:00"/>
    <s v=" WoundedGarden "/>
    <x v="3"/>
    <s v=" #Jealous #BloomingAchievements "/>
    <n v="16"/>
    <n v="32"/>
    <s v=" UK "/>
    <n v="2018"/>
    <n v="3"/>
    <n v="17"/>
    <n v="14"/>
  </r>
  <r>
    <n v="327"/>
    <n v="331"/>
    <s v=" Devastated, a heart in ruins, the echoes of shattered dreams reverberating in the chambers, a requiem for what once was whole. "/>
    <x v="99"/>
    <d v="2022-10-28T11:15:00"/>
    <s v=" RuinedHeart "/>
    <x v="1"/>
    <s v=" #Devastated #EchoesOfShatteredDreams "/>
    <n v="25"/>
    <n v="50"/>
    <s v=" Australia "/>
    <n v="2022"/>
    <n v="10"/>
    <n v="28"/>
    <n v="11"/>
  </r>
  <r>
    <n v="328"/>
    <n v="332"/>
    <s v=" Frustrated attempts to untangle the knot of confusion, the threads of understanding slipping further into the labyrinth of miscommunication. "/>
    <x v="100"/>
    <d v="2020-11-01T12:30:00"/>
    <s v=" KnotUntangler "/>
    <x v="2"/>
    <s v=" #Frustrated #LabyrinthOfMiscommunication "/>
    <n v="14"/>
    <n v="28"/>
    <s v=" India "/>
    <n v="2020"/>
    <n v="11"/>
    <n v="1"/>
    <n v="12"/>
  </r>
  <r>
    <n v="329"/>
    <n v="333"/>
    <s v=" Envious eyes locked on the treasure chest of opportunities, a heartache fueled by the desire for keys that seem forever elusive. "/>
    <x v="101"/>
    <d v="2021-01-15T22:10:00"/>
    <s v=" ElusiveKeys "/>
    <x v="3"/>
    <s v=" #Envious #DesireForKeys "/>
    <n v="20"/>
    <n v="40"/>
    <s v=" USA "/>
    <n v="2021"/>
    <n v="1"/>
    <n v="15"/>
    <n v="22"/>
  </r>
  <r>
    <n v="330"/>
    <n v="334"/>
    <s v=" Dismissive gestures, a curtain drawn to shield the vulnerability, a stage where emotions take a backseat to the performance of indifference. "/>
    <x v="102"/>
    <d v="2018-08-18T14:00:00"/>
    <s v=" IndifferentFort "/>
    <x v="1"/>
    <s v=" #Dismissive #IndifferencePerformance "/>
    <n v="12"/>
    <n v="24"/>
    <s v=" Australia "/>
    <n v="2018"/>
    <n v="8"/>
    <n v="18"/>
    <n v="14"/>
  </r>
  <r>
    <n v="331"/>
    <n v="335"/>
    <s v=" Shattered dreams lie on the floor like fragments of glass, a mosaic of disappointment crafted by the hands of frustration. "/>
    <x v="100"/>
    <d v="2022-01-07T11:10:00"/>
    <s v=" DreamMosaic "/>
    <x v="3"/>
    <s v=" #Frustrated #MosaicOfDisappointment "/>
    <n v="15"/>
    <n v="30"/>
    <s v=" Canada "/>
    <n v="2022"/>
    <n v="1"/>
    <n v="7"/>
    <n v="11"/>
  </r>
  <r>
    <n v="332"/>
    <n v="336"/>
    <s v=" Loneliness, a silent companion in the night, the only echo in the chamber of solitude, a heart's solitary nocturne. "/>
    <x v="61"/>
    <d v="2019-09-19T03:30:00"/>
    <s v=" NocturnalEcho "/>
    <x v="2"/>
    <s v=" #Loneliness #SolitaryNocturne "/>
    <n v="18"/>
    <n v="36"/>
    <s v=" Australia "/>
    <n v="2019"/>
    <n v="9"/>
    <n v="19"/>
    <n v="3"/>
  </r>
  <r>
    <n v="333"/>
    <n v="337"/>
    <s v="Awe-struck by the breathtaking sunrise over the mountains.      "/>
    <x v="103"/>
    <d v="2022-04-03T06:15:00"/>
    <s v=" NatureAdmirer  "/>
    <x v="1"/>
    <s v=" #Awe #BreathtakingSunrise                   "/>
    <n v="28"/>
    <n v="55"/>
    <s v=" USA               "/>
    <n v="2022"/>
    <n v="4"/>
    <n v="3"/>
    <n v="6"/>
  </r>
  <r>
    <n v="334"/>
    <n v="338"/>
    <s v="Navigating through the challenges with determination.          "/>
    <x v="104"/>
    <d v="2023-10-12T10:30:00"/>
    <s v=" GoalPursuer    "/>
    <x v="0"/>
    <s v=" #Determination #Challenges                  "/>
    <n v="15"/>
    <n v="30"/>
    <s v=" Canada            "/>
    <n v="2023"/>
    <n v="10"/>
    <n v="12"/>
    <n v="10"/>
  </r>
  <r>
    <n v="335"/>
    <n v="339"/>
    <s v="Nostalgia hits while flipping through an old photo album.     "/>
    <x v="105"/>
    <d v="2019-06-28T19:00:00"/>
    <s v=" MemoryLane     "/>
    <x v="2"/>
    <s v=" #Nostalgia #OldMemories                     "/>
    <n v="22"/>
    <n v="45"/>
    <s v=" UK                "/>
    <n v="2019"/>
    <n v="6"/>
    <n v="28"/>
    <n v="19"/>
  </r>
  <r>
    <n v="336"/>
    <n v="340"/>
    <s v="Thrilled to witness the grandeur of a cultural festival.       "/>
    <x v="106"/>
    <d v="2020-09-15T14:45:00"/>
    <s v=" CultureEnthusiast "/>
    <x v="1"/>
    <s v=" #Thrill #CulturalCelebration              "/>
    <n v="40"/>
    <n v="80"/>
    <s v=" India              "/>
    <n v="2020"/>
    <n v="9"/>
    <n v="15"/>
    <n v="14"/>
  </r>
  <r>
    <n v="337"/>
    <n v="341"/>
    <s v="Calmness found in the rhythm of raindrops on the windowpane.   "/>
    <x v="107"/>
    <d v="2017-11-08T21:20:00"/>
    <s v=" RainWatcher    "/>
    <x v="0"/>
    <s v=" #Calmness #RainyDays                        "/>
    <n v="18"/>
    <n v="35"/>
    <s v=" Australia          "/>
    <n v="2017"/>
    <n v="11"/>
    <n v="8"/>
    <n v="21"/>
  </r>
  <r>
    <n v="338"/>
    <n v="342"/>
    <s v="Overwhelmed by the support received during a personal challenge."/>
    <x v="108"/>
    <d v="2021-05-20T17:30:00"/>
    <s v=" PersonalJourney "/>
    <x v="2"/>
    <s v=" #Overwhelmed #SupportiveCommunity          "/>
    <n v="25"/>
    <n v="50"/>
    <s v=" USA               "/>
    <n v="2021"/>
    <n v="5"/>
    <n v="20"/>
    <n v="17"/>
  </r>
  <r>
    <n v="339"/>
    <n v="343"/>
    <s v="Excitement builds as the countdown to a long-awaited vacation begins. "/>
    <x v="28"/>
    <d v="2023-01-10T12:00:00"/>
    <s v=" VacationDreamer "/>
    <x v="1"/>
    <s v=" #Excitement #VacationCountdown        "/>
    <n v="30"/>
    <n v="60"/>
    <s v=" France            "/>
    <n v="2023"/>
    <n v="1"/>
    <n v="10"/>
    <n v="12"/>
  </r>
  <r>
    <n v="340"/>
    <n v="344"/>
    <s v="Reflecting on life's journey, grateful for the lessons learned. "/>
    <x v="109"/>
    <d v="2018-12-05T08:45:00"/>
    <s v=" LifeLearner   "/>
    <x v="0"/>
    <s v=" #Gratitude #LifeLessons                    "/>
    <n v="35"/>
    <n v="70"/>
    <s v=" Brazil            "/>
    <n v="2018"/>
    <n v="12"/>
    <n v="5"/>
    <n v="8"/>
  </r>
  <r>
    <n v="341"/>
    <n v="345"/>
    <s v="Bittersweet emotions arise while bidding farewell to a dear friend. "/>
    <x v="110"/>
    <d v="2020-03-15T18:30:00"/>
    <s v=" FarewellSender "/>
    <x v="1"/>
    <s v=" #Bittersweet #Farewell                     "/>
    <n v="20"/>
    <n v="40"/>
    <s v=" Japan             "/>
    <n v="2020"/>
    <n v="3"/>
    <n v="15"/>
    <n v="18"/>
  </r>
  <r>
    <n v="342"/>
    <n v="346"/>
    <s v="Curiosity sparked by exploring a mysterious ancient ruin.      "/>
    <x v="111"/>
    <d v="2016-08-22T15:10:00"/>
    <s v=" HistoryExplorer "/>
    <x v="2"/>
    <s v=" #Curiosity #AncientDiscovery          "/>
    <n v="18"/>
    <n v="35"/>
    <s v=" Greece            "/>
    <n v="2016"/>
    <n v="8"/>
    <n v="22"/>
    <n v="15"/>
  </r>
  <r>
    <n v="343"/>
    <n v="347"/>
    <s v="Admiration for the intricate details of a handcrafted masterpiece. "/>
    <x v="112"/>
    <d v="2019-08-20T16:00:00"/>
    <s v=" CraftEnthusiast "/>
    <x v="1"/>
    <s v=" #Admiration #HandcraftedArt               "/>
    <n v="25"/>
    <n v="50"/>
    <s v=" USA               "/>
    <n v="2019"/>
    <n v="8"/>
    <n v="20"/>
    <n v="16"/>
  </r>
  <r>
    <n v="344"/>
    <n v="348"/>
    <s v="Overjoyed by the warmth of a cozy fireplace on a winter evening.   "/>
    <x v="113"/>
    <d v="2021-12-08T19:30:00"/>
    <s v=" WinterLover     "/>
    <x v="0"/>
    <s v=" #Overjoyed #WinterWarmth                  "/>
    <n v="18"/>
    <n v="35"/>
    <s v=" Canada            "/>
    <n v="2021"/>
    <n v="12"/>
    <n v="8"/>
    <n v="19"/>
  </r>
  <r>
    <n v="345"/>
    <n v="349"/>
    <s v="Inspiration strikes while observing the colors of a vibrant sunset."/>
    <x v="114"/>
    <d v="2020-06-10T20:45:00"/>
    <s v=" SunsetWatcher   "/>
    <x v="1"/>
    <s v=" #Inspiration #ColorfulSunset             "/>
    <n v="30"/>
    <n v="60"/>
    <s v=" UK                "/>
    <n v="2020"/>
    <n v="6"/>
    <n v="10"/>
    <n v="20"/>
  </r>
  <r>
    <n v="346"/>
    <n v="350"/>
    <s v="Motivated to achieve fitness goals after an invigorating workout.  "/>
    <x v="115"/>
    <d v="2022-02-28T07:15:00"/>
    <s v=" FitnessJunkie   "/>
    <x v="2"/>
    <s v=" #Motivation #FitnessGoals                 "/>
    <n v="40"/>
    <n v="80"/>
    <s v=" Australia          "/>
    <n v="2022"/>
    <n v="2"/>
    <n v="28"/>
    <n v="7"/>
  </r>
  <r>
    <n v="347"/>
    <n v="351"/>
    <s v="Gratitude for the simple joys found in a cup of morning coffee.    "/>
    <x v="34"/>
    <d v="2017-04-15T08:00:00"/>
    <s v=" CoffeeLover     "/>
    <x v="0"/>
    <s v=" #Gratitude #MorningCoffee                 "/>
    <n v="22"/>
    <n v="45"/>
    <s v=" India             "/>
    <n v="2017"/>
    <n v="4"/>
    <n v="15"/>
    <n v="8"/>
  </r>
  <r>
    <n v="348"/>
    <n v="352"/>
    <s v="Feeling empowered after conquering a challenging hiking trail.     "/>
    <x v="36"/>
    <d v="2018-09-05T14:20:00"/>
    <s v=" HikingExplorer  "/>
    <x v="1"/>
    <s v=" #Empowerment #HikingAdventure             "/>
    <n v="35"/>
    <n v="70"/>
    <s v=" USA               "/>
    <n v="2018"/>
    <n v="9"/>
    <n v="5"/>
    <n v="14"/>
  </r>
  <r>
    <n v="349"/>
    <n v="353"/>
    <s v="Amused by the antics of playful kittens during playtime.           "/>
    <x v="116"/>
    <d v="2022-10-22T12:45:00"/>
    <s v=" KittyObserver   "/>
    <x v="2"/>
    <s v=" #Amusement #PlayfulKittens               "/>
    <n v="15"/>
    <n v="30"/>
    <s v=" Canada            "/>
    <n v="2022"/>
    <n v="10"/>
    <n v="22"/>
    <n v="12"/>
  </r>
  <r>
    <n v="350"/>
    <n v="354"/>
    <s v="Contemplating life's mysteries under the starry night sky.         "/>
    <x v="117"/>
    <d v="2016-07-02T23:30:00"/>
    <s v=" Stargazer       "/>
    <x v="0"/>
    <s v=" #Contemplation #StarryNight               "/>
    <n v="28"/>
    <n v="55"/>
    <s v=" UK                "/>
    <n v="2016"/>
    <n v="7"/>
    <n v="2"/>
    <n v="23"/>
  </r>
  <r>
    <n v="351"/>
    <n v="355"/>
    <s v="Joyful reunion with long-lost friends after years of separation.   "/>
    <x v="118"/>
    <d v="2020-11-18T17:10:00"/>
    <s v=" FriendshipRenewal "/>
    <x v="1"/>
    <s v=" #JoyfulReunion #Friendship               "/>
    <n v="20"/>
    <n v="40"/>
    <s v=" India             "/>
    <n v="2020"/>
    <n v="11"/>
    <n v="18"/>
    <n v="17"/>
  </r>
  <r>
    <n v="352"/>
    <n v="356"/>
    <s v="Excitement builds while preparing for a surprise celebration.     "/>
    <x v="119"/>
    <d v="2023-03-05T15:00:00"/>
    <s v=" CelebrationPlanner "/>
    <x v="2"/>
    <s v=" #Excitement #SurpriseCelebration         "/>
    <n v="30"/>
    <n v="60"/>
    <s v=" Australia          "/>
    <n v="2023"/>
    <n v="3"/>
    <n v="5"/>
    <n v="15"/>
  </r>
  <r>
    <n v="353"/>
    <n v="357"/>
    <s v="Satisfaction derived from successfully completing a DIY project.  "/>
    <x v="120"/>
    <d v="2015-12-01T11:30:00"/>
    <s v=" DIYEnthusiast   "/>
    <x v="0"/>
    <s v=" #Satisfaction #DIYProject                 "/>
    <n v="25"/>
    <n v="50"/>
    <s v=" USA               "/>
    <n v="2015"/>
    <n v="12"/>
    <n v="1"/>
    <n v="11"/>
  </r>
  <r>
    <n v="354"/>
    <n v="358"/>
    <s v="Feeling blessed for the supportive community in times of need.    "/>
    <x v="121"/>
    <d v="2021-09-10T09:45:00"/>
    <s v=" CommunityHelper "/>
    <x v="1"/>
    <s v=" #Blessed #SupportiveCommunity            "/>
    <n v="18"/>
    <n v="35"/>
    <s v=" UK                "/>
    <n v="2021"/>
    <n v="9"/>
    <n v="10"/>
    <n v="9"/>
  </r>
  <r>
    <n v="355"/>
    <n v="359"/>
    <s v="Captivated by the serenity of a tranquil garden in full bloom.     "/>
    <x v="33"/>
    <d v="2018-05-12T14:20:00"/>
    <s v=" GardenEnthusiast "/>
    <x v="2"/>
    <s v=" #Serenity #TranquilGarden                "/>
    <n v="22"/>
    <n v="45"/>
    <s v=" Canada            "/>
    <n v="2018"/>
    <n v="5"/>
    <n v="12"/>
    <n v="14"/>
  </r>
  <r>
    <n v="356"/>
    <n v="360"/>
    <s v="Anticipation for an upcoming adventure in an exotic destination.   "/>
    <x v="122"/>
    <d v="2022-07-25T10:00:00"/>
    <s v=" Wanderlust      "/>
    <x v="0"/>
    <s v=" #Anticipation #AdventureAwaits           "/>
    <n v="40"/>
    <n v="80"/>
    <s v=" India             "/>
    <n v="2022"/>
    <n v="7"/>
    <n v="25"/>
    <n v="10"/>
  </r>
  <r>
    <n v="357"/>
    <n v="361"/>
    <s v="Reflecting on personal growth achieved through life experiences.  "/>
    <x v="123"/>
    <d v="2019-03-08T18:30:00"/>
    <s v=" GrowthSeeker    "/>
    <x v="1"/>
    <s v=" #Reflection #PersonalGrowth              "/>
    <n v="35"/>
    <n v="70"/>
    <s v=" USA               "/>
    <n v="2019"/>
    <n v="3"/>
    <n v="8"/>
    <n v="18"/>
  </r>
  <r>
    <n v="358"/>
    <n v="362"/>
    <s v="Nostalgic memories flood in while revisiting childhood favorites. "/>
    <x v="124"/>
    <d v="2017-01-28T21:15:00"/>
    <s v=" ChildhoodMemories "/>
    <x v="2"/>
    <s v=" #Nostalgia #ChildhoodFavorites           "/>
    <n v="20"/>
    <n v="40"/>
    <s v=" Australia          "/>
    <n v="2017"/>
    <n v="1"/>
    <n v="28"/>
    <n v="21"/>
  </r>
  <r>
    <n v="359"/>
    <n v="363"/>
    <s v="Appreciation for the vibrant culture experienced during travel.   "/>
    <x v="125"/>
    <d v="2016-11-14T13:45:00"/>
    <s v=" CultureExplorer "/>
    <x v="0"/>
    <s v=" #Appreciation #CulturalExperience        "/>
    <n v="28"/>
    <n v="55"/>
    <s v=" UK                "/>
    <n v="2016"/>
    <n v="11"/>
    <n v="14"/>
    <n v="13"/>
  </r>
  <r>
    <n v="360"/>
    <n v="364"/>
    <s v="Confidence soars after overcoming public speaking anxiety.       "/>
    <x v="126"/>
    <d v="2020-04-02T17:30:00"/>
    <s v=" PublicSpeaker   "/>
    <x v="1"/>
    <s v=" #Confidence #OvercomingAnxiety          "/>
    <n v="15"/>
    <n v="30"/>
    <s v=" USA               "/>
    <n v="2020"/>
    <n v="4"/>
    <n v="2"/>
    <n v="17"/>
  </r>
  <r>
    <n v="361"/>
    <n v="365"/>
    <s v="Contentment in the midst of a family gathering filled with laughter. "/>
    <x v="32"/>
    <d v="2023-01-15T19:00:00"/>
    <s v=" FamilyCelebration "/>
    <x v="2"/>
    <s v=" #Contentment #FamilyLaughter             "/>
    <n v="25"/>
    <n v="50"/>
    <s v=" Canada            "/>
    <n v="2023"/>
    <n v="1"/>
    <n v="15"/>
    <n v="19"/>
  </r>
  <r>
    <n v="362"/>
    <n v="366"/>
    <s v="Enthusiasm for learning new skills and expanding knowledge.      "/>
    <x v="40"/>
    <d v="2018-08-07T12:15:00"/>
    <s v=" LifelongLearner "/>
    <x v="0"/>
    <s v=" #Enthusiasm #SkillBuilding               "/>
    <n v="30"/>
    <n v="60"/>
    <s v=" India             "/>
    <n v="2018"/>
    <n v="8"/>
    <n v="7"/>
    <n v="12"/>
  </r>
  <r>
    <n v="363"/>
    <n v="367"/>
    <s v="Surprise and delight at discovering a hidden gem in the city.    "/>
    <x v="127"/>
    <d v="2019-10-18T16:45:00"/>
    <s v=" CityExplorer    "/>
    <x v="1"/>
    <s v=" #Surprise #HiddenGem                      "/>
    <n v="18"/>
    <n v="35"/>
    <s v=" UK                "/>
    <n v="2019"/>
    <n v="10"/>
    <n v="18"/>
    <n v="16"/>
  </r>
  <r>
    <n v="364"/>
    <n v="368"/>
    <s v="A sense of accomplishment after completing a challenging workout."/>
    <x v="128"/>
    <d v="2022-06-30T07:00:00"/>
    <s v=" FitnessAchiever "/>
    <x v="2"/>
    <s v=" #Accomplishment #FitnessSuccess         "/>
    <n v="22"/>
    <n v="45"/>
    <s v=" Australia          "/>
    <n v="2022"/>
    <n v="6"/>
    <n v="30"/>
    <n v="7"/>
  </r>
  <r>
    <n v="365"/>
    <n v="369"/>
    <s v="Wonderment at the beauty of a double rainbow after the rain.     "/>
    <x v="129"/>
    <d v="2017-06-12T18:20:00"/>
    <s v=" RainbowChaser   "/>
    <x v="0"/>
    <s v=" #Wonderment #DoubleRainbow               "/>
    <n v="35"/>
    <n v="70"/>
    <s v=" USA               "/>
    <n v="2017"/>
    <n v="6"/>
    <n v="12"/>
    <n v="18"/>
  </r>
  <r>
    <n v="366"/>
    <n v="370"/>
    <s v="Optimism for a bright future amidst challenging times.           "/>
    <x v="130"/>
    <d v="2021-07-05T09:30:00"/>
    <s v=" FutureOptimist  "/>
    <x v="1"/>
    <s v=" #Optimism #BrightFuture                  "/>
    <n v="20"/>
    <n v="40"/>
    <s v=" Canada            "/>
    <n v="2021"/>
    <n v="7"/>
    <n v="5"/>
    <n v="9"/>
  </r>
  <r>
    <n v="367"/>
    <n v="371"/>
    <s v="Pride in achieving a personal milestone in career progression.   "/>
    <x v="131"/>
    <d v="2016-04-15T14:50:00"/>
    <s v=" CareerAchiever  "/>
    <x v="2"/>
    <s v=" #Pride #CareerMilestone                  "/>
    <n v="28"/>
    <n v="55"/>
    <s v=" UK                "/>
    <n v="2016"/>
    <n v="4"/>
    <n v="15"/>
    <n v="14"/>
  </r>
  <r>
    <n v="368"/>
    <n v="372"/>
    <s v="Happiness blooms like flowers in a garden on a sunny day.        "/>
    <x v="132"/>
    <d v="2020-02-10T11:15:00"/>
    <s v=" SunnyDayEnthusiast "/>
    <x v="0"/>
    <s v=" #Happiness #SunnyDay                      "/>
    <n v="15"/>
    <n v="30"/>
    <s v=" India             "/>
    <n v="2020"/>
    <n v="2"/>
    <n v="10"/>
    <n v="11"/>
  </r>
  <r>
    <n v="369"/>
    <n v="373"/>
    <s v="Elation over discovering a rare book in a quaint bookstore.      "/>
    <x v="30"/>
    <d v="2018-09-22T16:30:00"/>
    <s v=" Bookworm        "/>
    <x v="1"/>
    <s v=" #Elation #RareBookDiscovery              "/>
    <n v="40"/>
    <n v="80"/>
    <s v=" USA               "/>
    <n v="2018"/>
    <n v="9"/>
    <n v="22"/>
    <n v="16"/>
  </r>
  <r>
    <n v="370"/>
    <n v="374"/>
    <s v="Curiosity piqued by the mysteries of an ancient archaeological site."/>
    <x v="133"/>
    <d v="2015-11-08T10:00:00"/>
    <s v=" ArchaeologyEnthusiast "/>
    <x v="2"/>
    <s v=" #Curiosity #AncientMysteries            "/>
    <n v="18"/>
    <n v="35"/>
    <s v=" Australia          "/>
    <n v="2015"/>
    <n v="11"/>
    <n v="8"/>
    <n v="10"/>
  </r>
  <r>
    <n v="371"/>
    <n v="375"/>
    <s v="Mesmerized by the cosmic dance of fireflies on a moonlit night.    "/>
    <x v="134"/>
    <d v="2022-08-10T22:00:00"/>
    <s v=" NightSkyObserver "/>
    <x v="1"/>
    <s v=" #Enchantment #CosmicFireflies             "/>
    <n v="25"/>
    <n v="50"/>
    <s v=" Brazil           "/>
    <n v="2022"/>
    <n v="8"/>
    <n v="10"/>
    <n v="22"/>
  </r>
  <r>
    <n v="372"/>
    <n v="376"/>
    <s v="Intrigued by the symphony of colors in an abstract art exhibition. "/>
    <x v="135"/>
    <d v="2019-04-05T17:30:00"/>
    <s v=" ArtConnoisseur  "/>
    <x v="0"/>
    <s v=" #Intrigue #AbstractArt                   "/>
    <n v="18"/>
    <n v="35"/>
    <s v=" France           "/>
    <n v="2019"/>
    <n v="4"/>
    <n v="5"/>
    <n v="17"/>
  </r>
  <r>
    <n v="373"/>
    <n v="377"/>
    <s v="Giggles and joy echo in the air during a children's playdate.      "/>
    <x v="136"/>
    <d v="2020-12-15T15:45:00"/>
    <s v=" PlayfulParent   "/>
    <x v="2"/>
    <s v=" #PlayfulJoy #ChildrensPlaydate           "/>
    <n v="22"/>
    <n v="45"/>
    <s v=" Japan            "/>
    <n v="2020"/>
    <n v="12"/>
    <n v="15"/>
    <n v="15"/>
  </r>
  <r>
    <n v="374"/>
    <n v="378"/>
    <s v="Enveloped in serenity while practicing mindfulness by the lake.    "/>
    <x v="137"/>
    <d v="2017-10-20T08:15:00"/>
    <s v=" ZenSeeker       "/>
    <x v="1"/>
    <s v=" #Mindfulness #LakeTranquility            "/>
    <n v="35"/>
    <n v="70"/>
    <s v=" Canada           "/>
    <n v="2017"/>
    <n v="10"/>
    <n v="20"/>
    <n v="8"/>
  </r>
  <r>
    <n v="375"/>
    <n v="379"/>
    <s v="Chasing dreams like a kite soaring high in the vast open sky.      "/>
    <x v="138"/>
    <d v="2021-02-28T13:00:00"/>
    <s v=" SkyDreamer      "/>
    <x v="0"/>
    <s v=" #DreamChaser #SkyHighDreams              "/>
    <n v="30"/>
    <n v="60"/>
    <s v=" Australia         "/>
    <n v="2021"/>
    <n v="2"/>
    <n v="28"/>
    <n v="13"/>
  </r>
  <r>
    <n v="376"/>
    <n v="380"/>
    <s v="Spellbound by the elegance of a ballroom dance under crystal chandeliers. "/>
    <x v="139"/>
    <d v="2018-06-12T20:30:00"/>
    <s v=" DanceEnthusiast "/>
    <x v="2"/>
    <s v=" #Elegance #BallroomDance                "/>
    <n v="28"/>
    <n v="55"/>
    <s v=" UK               "/>
    <n v="2018"/>
    <n v="6"/>
    <n v="12"/>
    <n v="20"/>
  </r>
  <r>
    <n v="377"/>
    <n v="381"/>
    <s v="Whimsical delight in a world of fairy tales and magical creatures.  "/>
    <x v="140"/>
    <d v="2016-03-08T14:20:00"/>
    <s v=" FairyTaleExplorer "/>
    <x v="1"/>
    <s v=" #Whimsy #MagicalWorld                    "/>
    <n v="20"/>
    <n v="40"/>
    <s v=" USA             "/>
    <n v="2016"/>
    <n v="3"/>
    <n v="8"/>
    <n v="14"/>
  </r>
  <r>
    <n v="378"/>
    <n v="382"/>
    <s v="Pensive contemplation amid the ancient ruins of a forgotten civilization. "/>
    <x v="141"/>
    <d v="2023-04-18T17:10:00"/>
    <s v=" RuinsExplorer   "/>
    <x v="0"/>
    <s v=" #Pensive #AncientCivilization           "/>
    <n v="18"/>
    <n v="35"/>
    <s v=" Greece           "/>
    <n v="2023"/>
    <n v="4"/>
    <n v="18"/>
    <n v="17"/>
  </r>
  <r>
    <n v="379"/>
    <n v="383"/>
    <s v="Embracing the thrill of speed on a rollercoaster's exhilarating twists. "/>
    <x v="142"/>
    <d v="2020-07-25T12:45:00"/>
    <s v=" RollercoasterFan "/>
    <x v="2"/>
    <s v=" #Thrill #RollercoasterAdventure        "/>
    <n v="22"/>
    <n v="45"/>
    <s v=" Germany         "/>
    <n v="2020"/>
    <n v="7"/>
    <n v="25"/>
    <n v="12"/>
  </r>
  <r>
    <n v="380"/>
    <n v="384"/>
    <s v="Harmony resonates as musicians play a melody of unity and togetherness. "/>
    <x v="143"/>
    <d v="2019-11-30T19:30:00"/>
    <s v=" MusicHarmonist  "/>
    <x v="1"/>
    <s v=" #Harmony #MusicalUnity                   "/>
    <n v="35"/>
    <n v="70"/>
    <s v=" Sweden          "/>
    <n v="2019"/>
    <n v="11"/>
    <n v="30"/>
    <n v="19"/>
  </r>
  <r>
    <n v="381"/>
    <n v="385"/>
    <s v="A burst of creativity in the quiet solitude of an artist's studio.  "/>
    <x v="144"/>
    <d v="2015-09-01T16:00:00"/>
    <s v=" StudioArtist    "/>
    <x v="0"/>
    <s v=" #Creativity #ArtistsHaven               "/>
    <n v="15"/>
    <n v="30"/>
    <s v=" Italy           "/>
    <n v="2015"/>
    <n v="9"/>
    <n v="1"/>
    <n v="16"/>
  </r>
  <r>
    <n v="382"/>
    <n v="386"/>
    <s v="Radiant joy akin to blooming flowers on a sun-kissed spring morning. "/>
    <x v="145"/>
    <d v="2022-05-05T10:15:00"/>
    <s v=" SpringEnthusiast "/>
    <x v="2"/>
    <s v=" #Radiance #SpringBlooms                 "/>
    <n v="25"/>
    <n v="50"/>
    <s v=" Netherlands     "/>
    <n v="2022"/>
    <n v="5"/>
    <n v="5"/>
    <n v="10"/>
  </r>
  <r>
    <n v="383"/>
    <n v="387"/>
    <s v="A sense of wonder at the vastness of the cosmos on a stargazing night. "/>
    <x v="146"/>
    <d v="2018-07-08T23:00:00"/>
    <s v=" CosmosExplorer  "/>
    <x v="1"/>
    <s v=" #Wonder #StargazingAdventure            "/>
    <n v="40"/>
    <n v="80"/>
    <s v=" South Africa    "/>
    <n v="2018"/>
    <n v="7"/>
    <n v="8"/>
    <n v="23"/>
  </r>
  <r>
    <n v="384"/>
    <n v="388"/>
    <s v="Rejuvenated by the salty breeze and the sound of waves at the seaside. "/>
    <x v="147"/>
    <d v="2021-09-20T14:30:00"/>
    <s v=" SeaBreezeLover "/>
    <x v="0"/>
    <s v=" #Rejuvenation #SeasideEscape            "/>
    <n v="18"/>
    <n v="35"/>
    <s v=" Spain           "/>
    <n v="2021"/>
    <n v="9"/>
    <n v="20"/>
    <n v="14"/>
  </r>
  <r>
    <n v="385"/>
    <n v="389"/>
    <s v="Whispers of inspiration from the rustling leaves in a serene forest. "/>
    <x v="148"/>
    <d v="2016-11-15T11:45:00"/>
    <s v=" ForestDreamer   "/>
    <x v="2"/>
    <s v=" #Inspiration #ForestWhispers            "/>
    <n v="28"/>
    <n v="55"/>
    <s v=" Portugal        "/>
    <n v="2016"/>
    <n v="11"/>
    <n v="15"/>
    <n v="11"/>
  </r>
  <r>
    <n v="386"/>
    <n v="390"/>
    <s v="Savoring the warmth of a cup of cocoa on a chilly winter evening.   "/>
    <x v="149"/>
    <d v="2020-01-12T18:00:00"/>
    <s v=" WinterWarmth    "/>
    <x v="1"/>
    <s v=" #Coziness #WarmWinterEvening           "/>
    <n v="30"/>
    <n v="60"/>
    <s v=" Switzerland     "/>
    <n v="2020"/>
    <n v="1"/>
    <n v="12"/>
    <n v="18"/>
  </r>
  <r>
    <n v="387"/>
    <n v="391"/>
    <s v="Heartfelt gratitude for the laughter shared during a family reunion. "/>
    <x v="150"/>
    <d v="2017-12-28T19:15:00"/>
    <s v=" FamilyGatherer "/>
    <x v="2"/>
    <s v=" #Gratitude #FamilyLaughter              "/>
    <n v="22"/>
    <n v="45"/>
    <s v=" Austria         "/>
    <n v="2017"/>
    <n v="12"/>
    <n v="28"/>
    <n v="19"/>
  </r>
  <r>
    <n v="388"/>
    <n v="392"/>
    <s v="Embarking on a culinary adventure, savoring exotic flavors around the world. "/>
    <x v="151"/>
    <d v="2019-03-02T20:20:00"/>
    <s v=" CulinaryExplorer "/>
    <x v="0"/>
    <s v=" #Adventure #CulinaryJourney             "/>
    <n v="35"/>
    <n v="70"/>
    <s v=" Belgium         "/>
    <n v="2019"/>
    <n v="3"/>
    <n v="2"/>
    <n v="20"/>
  </r>
  <r>
    <n v="389"/>
    <n v="393"/>
    <s v="Euphoria floods in as the final puzzle piece clicks into place.       "/>
    <x v="152"/>
    <d v="2022-06-08T15:30:00"/>
    <s v=" PuzzleSolver    "/>
    <x v="1"/>
    <s v=" #Euphoria #PuzzleCompletion            "/>
    <n v="20"/>
    <n v="40"/>
    <s v=" Denmark         "/>
    <n v="2022"/>
    <n v="6"/>
    <n v="8"/>
    <n v="15"/>
  </r>
  <r>
    <n v="390"/>
    <n v="394"/>
    <s v="Awe-inspired by the grandeur of an ancient cathedral's intricate architecture. "/>
    <x v="153"/>
    <d v="2018-08-18T14:45:00"/>
    <s v=" CathedralVisitor "/>
    <x v="2"/>
    <s v=" #Awe #ArchitecturalGrandeur            "/>
    <n v="18"/>
    <n v="35"/>
    <s v=" Czech Republic  "/>
    <n v="2018"/>
    <n v="8"/>
    <n v="18"/>
    <n v="14"/>
  </r>
  <r>
    <n v="391"/>
    <n v="395"/>
    <s v="Captivated by the ethereal beauty of a field filled with fireflies. "/>
    <x v="134"/>
    <d v="2022-08-10T22:00:00"/>
    <s v=" NightSkyObserver "/>
    <x v="1"/>
    <s v=" #Enchantment #FireflyField              "/>
    <n v="25"/>
    <n v="50"/>
    <s v=" Brazil           "/>
    <n v="2022"/>
    <n v="8"/>
    <n v="10"/>
    <n v="22"/>
  </r>
  <r>
    <n v="392"/>
    <n v="396"/>
    <s v="Immersed in the enchanting melodies of a street musician's violin. "/>
    <x v="154"/>
    <d v="2019-04-05T17:30:00"/>
    <s v=" MusicLover      "/>
    <x v="0"/>
    <s v=" #Melodic #StreetMusic                   "/>
    <n v="18"/>
    <n v="35"/>
    <s v=" France           "/>
    <n v="2019"/>
    <n v="4"/>
    <n v="5"/>
    <n v="17"/>
  </r>
  <r>
    <n v="393"/>
    <n v="397"/>
    <s v="Joyful laughter resonates through a lively summer carnival.         "/>
    <x v="155"/>
    <d v="2020-12-15T15:45:00"/>
    <s v=" CarnivalGoer    "/>
    <x v="2"/>
    <s v=" #FestiveJoy #SummerCarnival             "/>
    <n v="22"/>
    <n v="45"/>
    <s v=" Japan            "/>
    <n v="2020"/>
    <n v="12"/>
    <n v="15"/>
    <n v="15"/>
  </r>
  <r>
    <n v="394"/>
    <n v="398"/>
    <s v="Exploring the universe within during a mindful meditation session. "/>
    <x v="156"/>
    <d v="2017-10-20T08:15:00"/>
    <s v=" MindfulExplorer "/>
    <x v="1"/>
    <s v=" #InnerJourney #MeditationBliss          "/>
    <n v="35"/>
    <n v="70"/>
    <s v=" Canada           "/>
    <n v="2017"/>
    <n v="10"/>
    <n v="20"/>
    <n v="8"/>
  </r>
  <r>
    <n v="395"/>
    <n v="399"/>
    <s v="Soaring like a free spirit on the winds of a coastal cliff.        "/>
    <x v="157"/>
    <d v="2021-02-28T13:00:00"/>
    <s v=" CoastalExplorer "/>
    <x v="0"/>
    <s v=" #Freedom #CoastalAdventure              "/>
    <n v="30"/>
    <n v="60"/>
    <s v=" Australia         "/>
    <n v="2021"/>
    <n v="2"/>
    <n v="28"/>
    <n v="13"/>
  </r>
  <r>
    <n v="396"/>
    <n v="400"/>
    <s v="Dazzled by the elegance of a masquerade ball's dazzling costumes. "/>
    <x v="158"/>
    <d v="2018-06-12T20:30:00"/>
    <s v=" MasqueradeAttendee "/>
    <x v="2"/>
    <s v=" #Dazzle #MasqueradeElegance            "/>
    <n v="28"/>
    <n v="55"/>
    <s v=" UK               "/>
    <n v="2018"/>
    <n v="6"/>
    <n v="12"/>
    <n v="20"/>
  </r>
  <r>
    <n v="397"/>
    <n v="401"/>
    <s v="Whimsical delight in a world of whimsical fairy tales.             "/>
    <x v="140"/>
    <d v="2016-03-08T14:20:00"/>
    <s v=" FairyTaleAdventurer "/>
    <x v="1"/>
    <s v=" #Whimsy #FairyTaleMagic                 "/>
    <n v="20"/>
    <n v="40"/>
    <s v=" USA             "/>
    <n v="2016"/>
    <n v="3"/>
    <n v="8"/>
    <n v="14"/>
  </r>
  <r>
    <n v="398"/>
    <n v="402"/>
    <s v="Reflective contemplation amid the ruins of a forgotten era.        "/>
    <x v="123"/>
    <d v="2023-04-18T17:10:00"/>
    <s v=" RuinsExplorer   "/>
    <x v="0"/>
    <s v=" #Reflection #ForgottenEra               "/>
    <n v="18"/>
    <n v="35"/>
    <s v=" Greece           "/>
    <n v="2023"/>
    <n v="4"/>
    <n v="18"/>
    <n v="17"/>
  </r>
  <r>
    <n v="399"/>
    <n v="403"/>
    <s v="Riding the adrenaline rush on a rollercoaster's wild twists.      "/>
    <x v="159"/>
    <d v="2020-07-25T12:45:00"/>
    <s v=" ThrillSeeker    "/>
    <x v="2"/>
    <s v=" #Adrenaline #RollercoasterThrills      "/>
    <n v="22"/>
    <n v="45"/>
    <s v=" Germany         "/>
    <n v="2020"/>
    <n v="7"/>
    <n v="25"/>
    <n v="12"/>
  </r>
  <r>
    <n v="400"/>
    <n v="404"/>
    <s v="Harmony resonates as musicians play a symphony of unity.           "/>
    <x v="160"/>
    <d v="2019-11-30T19:30:00"/>
    <s v=" MusicHarmonist  "/>
    <x v="1"/>
    <s v=" #Harmony #MusicalUnity                   "/>
    <n v="35"/>
    <n v="70"/>
    <s v=" Sweden          "/>
    <n v="2019"/>
    <n v="11"/>
    <n v="30"/>
    <n v="19"/>
  </r>
  <r>
    <n v="401"/>
    <n v="405"/>
    <s v="A burst of artistic creativity in the quietude of an artist's studio. "/>
    <x v="161"/>
    <d v="2015-09-01T16:00:00"/>
    <s v=" StudioArtist    "/>
    <x v="0"/>
    <s v=" #ArtisticBurst #StudioCreativity       "/>
    <n v="15"/>
    <n v="30"/>
    <s v=" Italy           "/>
    <n v="2015"/>
    <n v="9"/>
    <n v="1"/>
    <n v="16"/>
  </r>
  <r>
    <n v="402"/>
    <n v="406"/>
    <s v="Radiant joy akin to blossoming flowers on a sunlit spring morning. "/>
    <x v="162"/>
    <d v="2022-05-05T10:15:00"/>
    <s v=" SpringEnthusiast "/>
    <x v="2"/>
    <s v=" #Radiance #SpringBlooms                 "/>
    <n v="25"/>
    <n v="50"/>
    <s v=" Netherlands     "/>
    <n v="2022"/>
    <n v="5"/>
    <n v="5"/>
    <n v="10"/>
  </r>
  <r>
    <n v="403"/>
    <n v="407"/>
    <s v="Awe-inspired by the vastness of the cosmos on a stargazing night.   "/>
    <x v="163"/>
    <d v="2018-07-08T23:00:00"/>
    <s v=" CosmosExplorer  "/>
    <x v="1"/>
    <s v=" #Wonder #StargazingAdventure            "/>
    <n v="40"/>
    <n v="80"/>
    <s v=" South Africa    "/>
    <n v="2018"/>
    <n v="7"/>
    <n v="8"/>
    <n v="23"/>
  </r>
  <r>
    <n v="404"/>
    <n v="408"/>
    <s v="Rejuvenated by the salty breeze and the sound of waves at the seaside. "/>
    <x v="147"/>
    <d v="2021-09-20T14:30:00"/>
    <s v=" SeaBreezeLover "/>
    <x v="0"/>
    <s v=" #Rejuvenation #SeasideEscape            "/>
    <n v="18"/>
    <n v="35"/>
    <s v=" Spain           "/>
    <n v="2021"/>
    <n v="9"/>
    <n v="20"/>
    <n v="14"/>
  </r>
  <r>
    <n v="405"/>
    <n v="409"/>
    <s v="Whispers of inspiration from the rustling leaves in a serene forest. "/>
    <x v="164"/>
    <d v="2016-11-15T11:45:00"/>
    <s v=" ForestDreamer   "/>
    <x v="2"/>
    <s v=" #Inspiration #ForestWhispers            "/>
    <n v="28"/>
    <n v="55"/>
    <s v=" Portugal        "/>
    <n v="2016"/>
    <n v="11"/>
    <n v="15"/>
    <n v="11"/>
  </r>
  <r>
    <n v="406"/>
    <n v="410"/>
    <s v="Savoring the warmth of a cup of cocoa on a chilly winter evening.   "/>
    <x v="149"/>
    <d v="2020-01-12T18:00:00"/>
    <s v=" WinterWarmth    "/>
    <x v="1"/>
    <s v=" #Coziness #WarmWinterEvening           "/>
    <n v="30"/>
    <n v="60"/>
    <s v=" Switzerland     "/>
    <n v="2020"/>
    <n v="1"/>
    <n v="12"/>
    <n v="18"/>
  </r>
  <r>
    <n v="407"/>
    <n v="411"/>
    <s v="Heartfelt gratitude for the laughter shared during a family reunion. "/>
    <x v="150"/>
    <d v="2017-12-28T19:15:00"/>
    <s v=" FamilyGatherer "/>
    <x v="2"/>
    <s v=" #Gratitude #FamilyLaughter              "/>
    <n v="22"/>
    <n v="45"/>
    <s v=" Austria         "/>
    <n v="2017"/>
    <n v="12"/>
    <n v="28"/>
    <n v="19"/>
  </r>
  <r>
    <n v="408"/>
    <n v="412"/>
    <s v="Embarking on a culinary odyssey, savoring flavors around the world. "/>
    <x v="165"/>
    <d v="2019-03-02T20:20:00"/>
    <s v=" CulinaryExplorer "/>
    <x v="0"/>
    <s v=" #CulinaryOdyssey #FlavorsAroundTheWorld "/>
    <n v="35"/>
    <n v="70"/>
    <s v=" Belgium         "/>
    <n v="2019"/>
    <n v="3"/>
    <n v="2"/>
    <n v="20"/>
  </r>
  <r>
    <n v="409"/>
    <n v="413"/>
    <s v="Euphoria floods in as the final puzzle piece fits perfectly.       "/>
    <x v="166"/>
    <d v="2022-06-08T15:30:00"/>
    <s v=" PuzzleSolver    "/>
    <x v="1"/>
    <s v=" #Euphoria #PerfectPuzzle               "/>
    <n v="20"/>
    <n v="40"/>
    <s v=" Denmark         "/>
    <n v="2022"/>
    <n v="6"/>
    <n v="8"/>
    <n v="15"/>
  </r>
  <r>
    <n v="410"/>
    <n v="414"/>
    <s v="Awe-struck by the grandeur of an ancient cathedral's intricate architecture. "/>
    <x v="153"/>
    <d v="2018-08-18T14:45:00"/>
    <s v=" CathedralVisitor "/>
    <x v="2"/>
    <s v=" #Awe #ArchitecturalGrandeur            "/>
    <n v="18"/>
    <n v="35"/>
    <s v=" Czech Republic  "/>
    <n v="2018"/>
    <n v="8"/>
    <n v="18"/>
    <n v="14"/>
  </r>
  <r>
    <n v="411"/>
    <n v="415"/>
    <s v="Curiosity awakened by the mysteries of an ancient archaeological site. "/>
    <x v="167"/>
    <d v="2015-11-08T10:00:00"/>
    <s v=" ArchaeologyEnthusiast "/>
    <x v="1"/>
    <s v=" #Curiosity #AncientMysteries          "/>
    <n v="18"/>
    <n v="35"/>
    <s v=" Australia "/>
    <n v="2015"/>
    <n v="11"/>
    <n v="8"/>
    <n v="10"/>
  </r>
  <r>
    <n v="412"/>
    <n v="416"/>
    <s v="Giddy with excitement as the first snowflakes dance from the sky. "/>
    <x v="23"/>
    <d v="2020-12-02T17:30:00"/>
    <s v=" SnowfallEnthusiast "/>
    <x v="0"/>
    <s v=" #Excitement #SnowfallMagic             "/>
    <n v="22"/>
    <n v="45"/>
    <s v=" Canada         "/>
    <n v="2020"/>
    <n v="12"/>
    <n v="2"/>
    <n v="17"/>
  </r>
  <r>
    <n v="413"/>
    <n v="417"/>
    <s v="Contentment envelops as the aroma of freshly baked bread fills the air. "/>
    <x v="79"/>
    <d v="2017-06-10T12:15:00"/>
    <s v=" BreadLover     "/>
    <x v="1"/>
    <s v=" #Contentment #FreshBreadAroma          "/>
    <n v="28"/>
    <n v="55"/>
    <s v=" France          "/>
    <n v="2017"/>
    <n v="6"/>
    <n v="10"/>
    <n v="12"/>
  </r>
  <r>
    <n v="414"/>
    <n v="418"/>
    <s v="Inspired by the resilience of a lone tree standing tall in a storm. "/>
    <x v="168"/>
    <d v="2021-04-15T14:20:00"/>
    <s v=" NatureResilient "/>
    <x v="2"/>
    <s v=" #Resilience #StandingTall              "/>
    <n v="35"/>
    <n v="70"/>
    <s v=" USA             "/>
    <n v="2021"/>
    <n v="4"/>
    <n v="15"/>
    <n v="14"/>
  </r>
  <r>
    <n v="415"/>
    <n v="419"/>
    <s v="Lost in the pages of a captivating novel, transported to another world. "/>
    <x v="169"/>
    <d v="2019-09-28T19:45:00"/>
    <s v=" Bookworm       "/>
    <x v="0"/>
    <s v=" #Immersion #CaptivatingNovel           "/>
    <n v="20"/>
    <n v="40"/>
    <s v=" UK              "/>
    <n v="2019"/>
    <n v="9"/>
    <n v="28"/>
    <n v="19"/>
  </r>
  <r>
    <n v="416"/>
    <n v="420"/>
    <s v="Drenched in nostalgia while flipping through an old family photo album. "/>
    <x v="170"/>
    <d v="2016-12-05T21:00:00"/>
    <s v=" FamilyHistorian "/>
    <x v="1"/>
    <s v=" #Nostalgia #FamilyPhotoAlbum           "/>
    <n v="25"/>
    <n v="50"/>
    <s v=" India          "/>
    <n v="2016"/>
    <n v="12"/>
    <n v="5"/>
    <n v="21"/>
  </r>
  <r>
    <n v="417"/>
    <n v="421"/>
    <s v="Spark of inspiration ignites like a shooting star in the night sky. "/>
    <x v="171"/>
    <d v="2018-02-10T23:30:00"/>
    <s v=" NightSkyWatcher "/>
    <x v="2"/>
    <s v=" #Spark #InspirationIgnited             "/>
    <n v="30"/>
    <n v="60"/>
    <s v=" Australia      "/>
    <n v="2018"/>
    <n v="2"/>
    <n v="10"/>
    <n v="23"/>
  </r>
  <r>
    <n v="418"/>
    <n v="422"/>
    <s v="Imbued with gratitude for the simple pleasure of a warm cup of tea. "/>
    <x v="172"/>
    <d v="2023-02-15T08:30:00"/>
    <s v=" TeaEnthusiast  "/>
    <x v="0"/>
    <s v=" #Gratitude #WarmTea                    "/>
    <n v="18"/>
    <n v="35"/>
    <s v=" Japan           "/>
    <n v="2023"/>
    <n v="2"/>
    <n v="15"/>
    <n v="8"/>
  </r>
  <r>
    <n v="419"/>
    <n v="423"/>
    <s v="Marveling at the kaleidoscope of colors in a vibrant street market. "/>
    <x v="173"/>
    <d v="2015-08-22T15:00:00"/>
    <s v=" MarketExplorer "/>
    <x v="1"/>
    <s v=" #Marvel #ColorfulStreetMarket          "/>
    <n v="22"/>
    <n v="45"/>
    <s v=" Brazil          "/>
    <n v="2015"/>
    <n v="8"/>
    <n v="22"/>
    <n v="15"/>
  </r>
  <r>
    <n v="420"/>
    <n v="424"/>
    <s v="Awash with serenity as the sun sets over a tranquil lakeside retreat. "/>
    <x v="174"/>
    <d v="2020-11-20T18:45:00"/>
    <s v=" LakesideRetreater "/>
    <x v="2"/>
    <s v=" #Serenity #TranquilSunset              "/>
    <n v="28"/>
    <n v="55"/>
    <s v=" Germany       "/>
    <n v="2020"/>
    <n v="11"/>
    <n v="20"/>
    <n v="18"/>
  </r>
  <r>
    <n v="421"/>
    <n v="425"/>
    <s v="Drowning in sorrow as memories of lost love resurface.            "/>
    <x v="175"/>
    <d v="2019-08-05T21:00:00"/>
    <s v=" LostInLove      "/>
    <x v="1"/>
    <s v=" #Heartbreak #LostLove                    "/>
    <n v="15"/>
    <n v="30"/>
    <s v=" USA             "/>
    <n v="2019"/>
    <n v="8"/>
    <n v="5"/>
    <n v="21"/>
  </r>
  <r>
    <n v="422"/>
    <n v="426"/>
    <s v="Numbness sets in as the weight of loneliness grows heavier.       "/>
    <x v="176"/>
    <d v="2021-02-12T16:45:00"/>
    <s v=" SolitudeSeeker "/>
    <x v="0"/>
    <s v=" #Loneliness #HeavyHeart                  "/>
    <n v="18"/>
    <n v="35"/>
    <s v=" Canada          "/>
    <n v="2021"/>
    <n v="2"/>
    <n v="12"/>
    <n v="16"/>
  </r>
  <r>
    <n v="423"/>
    <n v="427"/>
    <s v="Tears fall like raindrops, mourning the end of a cherished friendship. "/>
    <x v="177"/>
    <d v="2020-11-28T14:20:00"/>
    <s v=" FriendshipsEnd  "/>
    <x v="2"/>
    <s v=" #Grief #LostFriendship                  "/>
    <n v="22"/>
    <n v="45"/>
    <s v=" UK              "/>
    <n v="2020"/>
    <n v="11"/>
    <n v="28"/>
    <n v="14"/>
  </r>
  <r>
    <n v="424"/>
    <n v="428"/>
    <s v="Despair clouds the mind, feeling adrift in an endless sea of darkness. "/>
    <x v="178"/>
    <d v="2016-05-15T22:30:00"/>
    <s v=" LostInDarkness  "/>
    <x v="1"/>
    <s v=" #Despair #EndlessDarkness               "/>
    <n v="28"/>
    <n v="55"/>
    <s v=" Australia        "/>
    <n v="2016"/>
    <n v="5"/>
    <n v="15"/>
    <n v="22"/>
  </r>
  <r>
    <n v="425"/>
    <n v="429"/>
    <s v="Shattered by betrayal, trust crumbles like fragile glass.          "/>
    <x v="179"/>
    <d v="2018-09-10T13:15:00"/>
    <s v=" BrokenTrust     "/>
    <x v="0"/>
    <s v=" #Betrayal #ShatteredTrust               "/>
    <n v="22"/>
    <n v="45"/>
    <s v=" Germany         "/>
    <n v="2018"/>
    <n v="9"/>
    <n v="10"/>
    <n v="13"/>
  </r>
  <r>
    <n v="426"/>
    <n v="430"/>
    <s v="Aching heart, the symphony of pain plays in the silence of solitude. "/>
    <x v="180"/>
    <d v="2022-03-20T19:30:00"/>
    <s v=" SilentSufferer  "/>
    <x v="2"/>
    <s v=" #Suffering #HeartacheSymphony          "/>
    <n v="25"/>
    <n v="50"/>
    <s v=" Brazil          "/>
    <n v="2022"/>
    <n v="3"/>
    <n v="20"/>
    <n v="19"/>
  </r>
  <r>
    <n v="427"/>
    <n v="431"/>
    <s v="Emotional storm, a whirlwind of sadness engulfs every thought.    "/>
    <x v="181"/>
    <d v="2017-07-18T17:45:00"/>
    <s v=" StormyFeelings  "/>
    <x v="1"/>
    <s v=" #EmotionalStorm #SadnessWhirlwind      "/>
    <n v="30"/>
    <n v="60"/>
    <s v=" India          "/>
    <n v="2017"/>
    <n v="7"/>
    <n v="18"/>
    <n v="17"/>
  </r>
  <r>
    <n v="428"/>
    <n v="432"/>
    <s v="Haunted by regrets, the ghost of the past lingers relentlessly.   "/>
    <x v="182"/>
    <d v="2018-12-15T10:00:00"/>
    <s v=" LingeringGhost  "/>
    <x v="0"/>
    <s v=" #Regret #HauntedPast                    "/>
    <n v="18"/>
    <n v="35"/>
    <s v=" France         "/>
    <n v="2018"/>
    <n v="12"/>
    <n v="15"/>
    <n v="10"/>
  </r>
  <r>
    <n v="429"/>
    <n v="433"/>
    <s v="Torn apart by grief, the echoes of loss reverberate through the soul. "/>
    <x v="177"/>
    <d v="2015-06-28T21:15:00"/>
    <s v=" EchoesOfLoss    "/>
    <x v="2"/>
    <s v=" #Grief #TornApart                       "/>
    <n v="28"/>
    <n v="55"/>
    <s v=" Italy         "/>
    <n v="2015"/>
    <n v="6"/>
    <n v="28"/>
    <n v="21"/>
  </r>
  <r>
    <n v="430"/>
    <n v="434"/>
    <s v="Isolation deepens, an emotional winter where warmth is but a distant memory. "/>
    <x v="183"/>
    <d v="2020-04-02T14:20:00"/>
    <s v=" WinterOfEmotions "/>
    <x v="1"/>
    <s v=" #Isolation #EmotionalWinter            "/>
    <n v="35"/>
    <n v="70"/>
    <s v=" Japan       "/>
    <n v="2020"/>
    <n v="4"/>
    <n v="2"/>
    <n v="14"/>
  </r>
  <r>
    <n v="431"/>
    <n v="435"/>
    <s v="Soul-crushing disappointment, hopes shattered like fragile glass. "/>
    <x v="184"/>
    <d v="2019-10-08T18:30:00"/>
    <s v=" ShatteredHopes  "/>
    <x v="0"/>
    <s v=" #Disappointment #CrushedHopes          "/>
    <n v="20"/>
    <n v="40"/>
    <s v=" Spain        "/>
    <n v="2019"/>
    <n v="10"/>
    <n v="8"/>
    <n v="18"/>
  </r>
  <r>
    <n v="432"/>
    <n v="436"/>
    <s v="Painful echoes of a love once cherished, now lost in the abyss of time. "/>
    <x v="185"/>
    <d v="2016-11-22T09:45:00"/>
    <s v=" AbyssOfTime     "/>
    <x v="2"/>
    <s v=" #LostLove #PainfulEchoes               "/>
    <n v="22"/>
    <n v="45"/>
    <s v=" Netherlands  "/>
    <n v="2016"/>
    <n v="11"/>
    <n v="22"/>
    <n v="9"/>
  </r>
  <r>
    <n v="433"/>
    <n v="437"/>
    <s v="Heartache deepens, a solitary journey through the abyss of despair. "/>
    <x v="178"/>
    <d v="2022-08-18T22:00:00"/>
    <s v=" SolitaryDescent "/>
    <x v="1"/>
    <s v=" #Despair #AbyssOfHeartache             "/>
    <n v="40"/>
    <n v="80"/>
    <s v=" South Africa "/>
    <n v="2022"/>
    <n v="8"/>
    <n v="18"/>
    <n v="22"/>
  </r>
  <r>
    <n v="434"/>
    <n v="438"/>
    <s v="Melancholy lingers, a bittersweet serenade in the quietude of solitude. "/>
    <x v="186"/>
    <d v="2017-03-12T23:30:00"/>
    <s v=" SerenadeOfSolitude "/>
    <x v="3"/>
    <s v=" #Melancholy #QuietSerenade             "/>
    <n v="18"/>
    <n v="35"/>
    <s v=" UK         "/>
    <n v="2017"/>
    <n v="3"/>
    <n v="12"/>
    <n v="23"/>
  </r>
  <r>
    <n v="435"/>
    <n v="439"/>
    <s v="Bitterness like a poison, seeping into every crevice of the wounded heart. "/>
    <x v="93"/>
    <d v="2015-12-15T16:15:00"/>
    <s v=" PoisonedHeart   "/>
    <x v="2"/>
    <s v=" #Bitterness #WoundedHeart              "/>
    <n v="25"/>
    <n v="50"/>
    <s v=" Australia   "/>
    <n v="2015"/>
    <n v="12"/>
    <n v="15"/>
    <n v="16"/>
  </r>
  <r>
    <n v="436"/>
    <n v="440"/>
    <s v="Emotional exhaustion, the weight of the world crushing weary shoulders. "/>
    <x v="187"/>
    <d v="2021-09-05T13:30:00"/>
    <s v=" WearySoulCrushed "/>
    <x v="1"/>
    <s v=" #Exhaustion #CrushedSpirit             "/>
    <n v="35"/>
    <n v="70"/>
    <s v=" Canada     "/>
    <n v="2021"/>
    <n v="9"/>
    <n v="5"/>
    <n v="13"/>
  </r>
  <r>
    <n v="437"/>
    <n v="441"/>
    <s v="Sorrowful echoes, a symphony of pain played by the strings of loss. "/>
    <x v="188"/>
    <d v="2018-05-22T20:45:00"/>
    <s v=" StringsOfSorrow "/>
    <x v="0"/>
    <s v=" #Sorrow #SymphonyOfLoss                "/>
    <n v="18"/>
    <n v="35"/>
    <s v=" Germany     "/>
    <n v="2018"/>
    <n v="5"/>
    <n v="22"/>
    <n v="20"/>
  </r>
  <r>
    <n v="438"/>
    <n v="442"/>
    <s v="Darkness descends, engulfing the soul in the shadows of despair.  "/>
    <x v="189"/>
    <d v="2016-07-10T18:20:00"/>
    <s v=" SoulInShadow    "/>
    <x v="2"/>
    <s v=" #Darkness #SoulEngulfed                 "/>
    <n v="28"/>
    <n v="55"/>
    <s v=" USA         "/>
    <n v="2016"/>
    <n v="7"/>
    <n v="10"/>
    <n v="18"/>
  </r>
  <r>
    <n v="439"/>
    <n v="443"/>
    <s v="Desperation whispers, the silent plea for a glimmer of hope in the abyss. "/>
    <x v="190"/>
    <d v="2019-04-30T14:00:00"/>
    <s v=" WhisperedDespair "/>
    <x v="1"/>
    <s v=" #Desperation #GlimmerOfHope            "/>
    <n v="22"/>
    <n v="45"/>
    <s v=" France    "/>
    <n v="2019"/>
    <n v="4"/>
    <n v="30"/>
    <n v="14"/>
  </r>
  <r>
    <n v="440"/>
    <n v="444"/>
    <s v="Heart in ruins, the remnants of shattered dreams scattered in the wind. "/>
    <x v="191"/>
    <d v="2022-01-08T11:30:00"/>
    <s v=" DreamsInWind    "/>
    <x v="0"/>
    <s v=" #Ruins #ShatteredDreams                "/>
    <n v="20"/>
    <n v="40"/>
    <s v=" Brazil     "/>
    <n v="2022"/>
    <n v="1"/>
    <n v="8"/>
    <n v="11"/>
  </r>
  <r>
    <n v="441"/>
    <n v="445"/>
    <s v="Shattered by the echoes of a shattered dream, fragments of hope scattered. "/>
    <x v="192"/>
    <d v="2017-09-10T19:15:00"/>
    <s v=" DreamEchoes "/>
    <x v="3"/>
    <s v=" #Desolation #ScatteredHope "/>
    <n v="20"/>
    <n v="40"/>
    <s v=" Australia "/>
    <n v="2017"/>
    <n v="9"/>
    <n v="10"/>
    <n v="19"/>
  </r>
  <r>
    <n v="442"/>
    <n v="446"/>
    <s v="Avoiding the thorns of regret, walking barefoot on the path of remorse. "/>
    <x v="193"/>
    <d v="2022-04-18T11:30:00"/>
    <s v=" RemorseWalker "/>
    <x v="1"/>
    <s v=" #Regret #PathOfRemorse "/>
    <n v="25"/>
    <n v="50"/>
    <s v=" Canada "/>
    <n v="2022"/>
    <n v="4"/>
    <n v="18"/>
    <n v="11"/>
  </r>
  <r>
    <n v="443"/>
    <n v="447"/>
    <s v="In the labyrinth of grief, the walls echo with the footsteps of lost joy. "/>
    <x v="194"/>
    <d v="2018-12-05T21:45:00"/>
    <s v=" JoyLabyrinth "/>
    <x v="2"/>
    <s v=" #Grief #LostJoyFootsteps "/>
    <n v="18"/>
    <n v="35"/>
    <s v=" USA "/>
    <n v="2018"/>
    <n v="12"/>
    <n v="5"/>
    <n v="21"/>
  </r>
  <r>
    <n v="444"/>
    <n v="448"/>
    <s v="A soul adrift in the sea of solitude, waves of loneliness crashing relentlessly. "/>
    <x v="61"/>
    <d v="2016-06-28T14:20:00"/>
    <s v=" SolitudeSeas "/>
    <x v="3"/>
    <s v=" #Loneliness #CrashingWaves "/>
    <n v="22"/>
    <n v="45"/>
    <s v=" UK "/>
    <n v="2016"/>
    <n v="6"/>
    <n v="28"/>
    <n v="14"/>
  </r>
  <r>
    <n v="445"/>
    <n v="449"/>
    <s v="The bitterness of betrayal, a taste that lingers, staining the palate of trust. "/>
    <x v="93"/>
    <d v="2019-10-22T17:00:00"/>
    <s v=" PalateStainer "/>
    <x v="1"/>
    <s v=" #Bitterness #StainedTrust "/>
    <n v="15"/>
    <n v="30"/>
    <s v=" Germany "/>
    <n v="2019"/>
    <n v="10"/>
    <n v="22"/>
    <n v="17"/>
  </r>
  <r>
    <n v="446"/>
    <n v="450"/>
    <s v="In the ruins of hope, echoes of shattered dreams whisper tales of loss. "/>
    <x v="192"/>
    <d v="2021-03-15T22:45:00"/>
    <s v=" HopeRuins "/>
    <x v="2"/>
    <s v=" #Desolation #WhisperedLoss "/>
    <n v="28"/>
    <n v="55"/>
    <s v=" Brazil "/>
    <n v="2021"/>
    <n v="3"/>
    <n v="15"/>
    <n v="22"/>
  </r>
  <r>
    <n v="447"/>
    <n v="451"/>
    <s v="Sinking like a stone in the ocean of heartbreak, each ripple a sigh of despair. "/>
    <x v="195"/>
    <d v="2017-08-10T19:30:00"/>
    <s v=" OceanSinker "/>
    <x v="3"/>
    <s v=" #Heartbreak #RippleOfDespair "/>
    <n v="22"/>
    <n v="45"/>
    <s v=" France "/>
    <n v="2017"/>
    <n v="8"/>
    <n v="10"/>
    <n v="19"/>
  </r>
  <r>
    <n v="448"/>
    <n v="452"/>
    <s v="Tears, the ink staining the pages of a journal, a testament to silent grief. "/>
    <x v="194"/>
    <d v="2023-01-28T14:30:00"/>
    <s v=" InkJournalist "/>
    <x v="1"/>
    <s v=" #Grief #SilentTears "/>
    <n v="30"/>
    <n v="60"/>
    <s v=" India "/>
    <n v="2023"/>
    <n v="1"/>
    <n v="28"/>
    <n v="14"/>
  </r>
  <r>
    <n v="449"/>
    <n v="453"/>
    <s v="In the wasteland of lost trust, the echoes of broken promises reverberate. "/>
    <x v="196"/>
    <d v="2016-12-12T10:00:00"/>
    <s v=" TrustWasteland "/>
    <x v="2"/>
    <s v=" #Betrayal #ReverberatingPromises "/>
    <n v="25"/>
    <n v="50"/>
    <s v=" Italy "/>
    <n v="2016"/>
    <n v="12"/>
    <n v="12"/>
    <n v="10"/>
  </r>
  <r>
    <n v="450"/>
    <n v="454"/>
    <s v="Avoiding the shards of shattered dreams, walking the tightrope of resilience. "/>
    <x v="197"/>
    <d v="2020-07-18T15:15:00"/>
    <s v=" DreamTightrope "/>
    <x v="3"/>
    <s v=" #Resilience #TightropeWalk "/>
    <n v="35"/>
    <n v="70"/>
    <s v=" Japan "/>
    <n v="2020"/>
    <n v="7"/>
    <n v="18"/>
    <n v="15"/>
  </r>
  <r>
    <n v="451"/>
    <n v="455"/>
    <s v="Suffocating in the silence of solitude, where echoes of laughter once thrived. "/>
    <x v="183"/>
    <d v="2022-05-20T20:30:00"/>
    <s v=" EchoedLaughter "/>
    <x v="1"/>
    <s v=" #Isolation #SilentSolitude "/>
    <n v="30"/>
    <n v="60"/>
    <s v=" South Africa "/>
    <n v="2022"/>
    <n v="5"/>
    <n v="20"/>
    <n v="20"/>
  </r>
  <r>
    <n v="452"/>
    <n v="456"/>
    <s v="Haunted by the specter of lost possibilities, a ghost that refuses to fade away. "/>
    <x v="193"/>
    <d v="2019-11-08T14:45:00"/>
    <s v=" PossibilityGhost "/>
    <x v="3"/>
    <s v=" #Regret #FadingPossibilities "/>
    <n v="18"/>
    <n v="35"/>
    <s v=" Spain "/>
    <n v="2019"/>
    <n v="11"/>
    <n v="8"/>
    <n v="14"/>
  </r>
  <r>
    <n v="453"/>
    <n v="457"/>
    <s v="In the labyrinth of despair, the echoes of a broken heart reverberate endlessly. "/>
    <x v="92"/>
    <d v="2017-03-28T22:00:00"/>
    <s v=" EndlessLabyrinth "/>
    <x v="2"/>
    <s v=" #Despair #EndlessReverberation "/>
    <n v="28"/>
    <n v="55"/>
    <s v=" Australia "/>
    <n v="2017"/>
    <n v="3"/>
    <n v="28"/>
    <n v="22"/>
  </r>
  <r>
    <n v="454"/>
    <n v="458"/>
    <s v="Sinking like autumn leaves in the river of sorrow, carried away by the current. "/>
    <x v="198"/>
    <d v="2020-09-15T18:15:00"/>
    <s v=" RiverOfSorrow "/>
    <x v="1"/>
    <s v=" #Sorrow #AutumnLeaves "/>
    <n v="22"/>
    <n v="45"/>
    <s v=" Canada "/>
    <n v="2020"/>
    <n v="9"/>
    <n v="15"/>
    <n v="18"/>
  </r>
  <r>
    <n v="455"/>
    <n v="459"/>
    <s v="In the garden of broken dreams, petals fall, a silent testimony to shattered hopes. "/>
    <x v="192"/>
    <d v="2018-06-10T13:30:00"/>
    <s v=" DreamGardener "/>
    <x v="3"/>
    <s v=" #Desolation #ShatteredHopes "/>
    <n v="20"/>
    <n v="40"/>
    <s v=" UK "/>
    <n v="2018"/>
    <n v="6"/>
    <n v="10"/>
    <n v="13"/>
  </r>
  <r>
    <n v="456"/>
    <n v="460"/>
    <s v="Tears, the currency of grief, spent in the marketplace of lost love and longing. "/>
    <x v="194"/>
    <d v="2016-12-22T21:45:00"/>
    <s v=" CurrencyOfTears "/>
    <x v="2"/>
    <s v=" #Grief #LostLoveLonging "/>
    <n v="25"/>
    <n v="50"/>
    <s v=" USA "/>
    <n v="2016"/>
    <n v="12"/>
    <n v="22"/>
    <n v="21"/>
  </r>
  <r>
    <n v="457"/>
    <n v="461"/>
    <s v="Wandering in the maze of betrayal, the walls closing in with every wrong turn. "/>
    <x v="196"/>
    <d v="2021-01-05T16:20:00"/>
    <s v=" MazeWanderer "/>
    <x v="1"/>
    <s v=" #Betrayal #ClosingWalls "/>
    <n v="15"/>
    <n v="30"/>
    <s v=" Germany "/>
    <n v="2021"/>
    <n v="1"/>
    <n v="5"/>
    <n v="16"/>
  </r>
  <r>
    <n v="458"/>
    <n v="462"/>
    <s v="A soul weathered by the storm of heartbreak, seeking refuge in the calm after. "/>
    <x v="195"/>
    <d v="2019-04-18T11:00:00"/>
    <s v=" StormSeeker "/>
    <x v="3"/>
    <s v=" #Heartbreak #CalmAfterStorm "/>
    <n v="22"/>
    <n v="45"/>
    <s v=" Brazil "/>
    <n v="2019"/>
    <n v="4"/>
    <n v="18"/>
    <n v="11"/>
  </r>
  <r>
    <n v="459"/>
    <n v="463"/>
    <s v="In the tapestry of despair, threads of hope unravel, leaving a portrait of sorrow. "/>
    <x v="92"/>
    <d v="2017-08-28T19:30:00"/>
    <s v=" TapestrySorrow "/>
    <x v="2"/>
    <s v=" #Despair #UnraveledHope "/>
    <n v="18"/>
    <n v="35"/>
    <s v=" India "/>
    <n v="2017"/>
    <n v="8"/>
    <n v="28"/>
    <n v="19"/>
  </r>
  <r>
    <n v="460"/>
    <n v="464"/>
    <s v="Like a withered rose in the garden of love, petals fall, a silent surrender to time. "/>
    <x v="199"/>
    <d v="2023-02-10T14:30:00"/>
    <s v=" WitheredRose "/>
    <x v="1"/>
    <s v=" #Loss #SilentSurrender "/>
    <n v="28"/>
    <n v="55"/>
    <s v=" France "/>
    <n v="2023"/>
    <n v="2"/>
    <n v="10"/>
    <n v="14"/>
  </r>
  <r>
    <n v="461"/>
    <n v="465"/>
    <s v="In the void of heartache, echoes of a love song play, each note a pang of longing. "/>
    <x v="200"/>
    <d v="2022-07-10T22:15:00"/>
    <s v=" LoveSongEcho "/>
    <x v="1"/>
    <s v=" #Heartache #LoveSongLonging "/>
    <n v="30"/>
    <n v="60"/>
    <s v=" Japan "/>
    <n v="2022"/>
    <n v="7"/>
    <n v="10"/>
    <n v="22"/>
  </r>
  <r>
    <n v="462"/>
    <n v="466"/>
    <s v="Nostalgia, a bittersweet dance in the moonlit ballroom of cherished memories. "/>
    <x v="170"/>
    <d v="2019-05-15T21:30:00"/>
    <s v=" MoonlitMemories "/>
    <x v="3"/>
    <s v=" #Nostalgia #CherishedMemories "/>
    <n v="18"/>
    <n v="35"/>
    <s v=" Italy "/>
    <n v="2019"/>
    <n v="5"/>
    <n v="15"/>
    <n v="21"/>
  </r>
  <r>
    <n v="463"/>
    <n v="467"/>
    <s v="In the symphony of grief, each tear is a note, composing a melancholic melody. "/>
    <x v="194"/>
    <d v="2018-11-28T14:00:00"/>
    <s v=" SymphonyOfTears "/>
    <x v="2"/>
    <s v=" #Grief #MelancholicMelody "/>
    <n v="22"/>
    <n v="45"/>
    <s v=" Germany "/>
    <n v="2018"/>
    <n v="11"/>
    <n v="28"/>
    <n v="14"/>
  </r>
  <r>
    <n v="464"/>
    <n v="468"/>
    <s v="Betrayal, a venomous serpent slithering through the garden of trust, poisoning roots. "/>
    <x v="196"/>
    <d v="2021-03-02T17:45:00"/>
    <s v=" VenomousGarden "/>
    <x v="1"/>
    <s v=" #Betrayal #PoisonedTrust "/>
    <n v="25"/>
    <n v="50"/>
    <s v=" Canada "/>
    <n v="2021"/>
    <n v="3"/>
    <n v="2"/>
    <n v="17"/>
  </r>
  <r>
    <n v="465"/>
    <n v="469"/>
    <s v="Sinking in the quicksand of despair, the harder you fight, the deeper you descend. "/>
    <x v="92"/>
    <d v="2016-10-18T19:30:00"/>
    <s v=" QuicksandFighter "/>
    <x v="3"/>
    <s v=" #Despair #DeepDescent "/>
    <n v="20"/>
    <n v="40"/>
    <s v=" USA "/>
    <n v="2016"/>
    <n v="10"/>
    <n v="18"/>
    <n v="19"/>
  </r>
  <r>
    <n v="466"/>
    <n v="470"/>
    <s v="Wandering through the cemetery of lost dreams, tombstones marking untold sorrows. "/>
    <x v="192"/>
    <d v="2020-08-15T12:30:00"/>
    <s v=" DreamCemetery "/>
    <x v="2"/>
    <s v=" #Desolation #UntoldSorrows "/>
    <n v="28"/>
    <n v="55"/>
    <s v=" France "/>
    <n v="2020"/>
    <n v="8"/>
    <n v="15"/>
    <n v="12"/>
  </r>
  <r>
    <n v="467"/>
    <n v="471"/>
    <s v="Swept away by the river of regret, the currents of the past refusing to release. "/>
    <x v="193"/>
    <d v="2017-04-28T16:20:00"/>
    <s v=" RegretRiver "/>
    <x v="1"/>
    <s v=" #Regret #PastCurrents "/>
    <n v="18"/>
    <n v="35"/>
    <s v=" UK "/>
    <n v="2017"/>
    <n v="4"/>
    <n v="28"/>
    <n v="16"/>
  </r>
  <r>
    <n v="468"/>
    <n v="472"/>
    <s v="Whispers of lost love linger in the attic of the heart, forgotten but not erased. "/>
    <x v="199"/>
    <d v="2019-09-10T21:00:00"/>
    <s v=" HeartAttic "/>
    <x v="3"/>
    <s v=" #Loss #ForgottenLove "/>
    <n v="22"/>
    <n v="45"/>
    <s v=" Australia "/>
    <n v="2019"/>
    <n v="9"/>
    <n v="10"/>
    <n v="21"/>
  </r>
  <r>
    <n v="469"/>
    <n v="473"/>
    <s v="In the gallery of broken promises, each shattered vow framed, a painful exhibition. "/>
    <x v="196"/>
    <d v="2022-01-28T13:45:00"/>
    <s v=" PromiseGallery "/>
    <x v="2"/>
    <s v=" #Betrayal #ShatteredVows "/>
    <n v="15"/>
    <n v="30"/>
    <s v=" Brazil "/>
    <n v="2022"/>
    <n v="1"/>
    <n v="28"/>
    <n v="13"/>
  </r>
  <r>
    <n v="470"/>
    <n v="474"/>
    <s v="The echoes of solitude, a silent conversation between a soul and its shadows. "/>
    <x v="201"/>
    <d v="2016-06-15T22:30:00"/>
    <s v=" EchoedConversation "/>
    <x v="1"/>
    <s v=" #Solitude #ShadowConversation "/>
    <n v="30"/>
    <n v="60"/>
    <s v=" Spain "/>
    <n v="2016"/>
    <n v="6"/>
    <n v="15"/>
    <n v="22"/>
  </r>
  <r>
    <n v="471"/>
    <n v="475"/>
    <s v="Dancing on sunshine, each step a celebration of the joy found in simple moments. "/>
    <x v="202"/>
    <d v="2021-08-20T15:45:00"/>
    <s v=" SunshineDancer "/>
    <x v="1"/>
    <s v=" #Joy #SimpleMoments "/>
    <n v="40"/>
    <n v="80"/>
    <s v=" USA "/>
    <n v="2021"/>
    <n v="8"/>
    <n v="20"/>
    <n v="15"/>
  </r>
  <r>
    <n v="472"/>
    <n v="476"/>
    <s v="Laughter echoes in the air, a chorus of happiness that lifts the spirit higher. "/>
    <x v="203"/>
    <d v="2018-04-12T18:30:00"/>
    <s v=" EchoedLaughter "/>
    <x v="3"/>
    <s v=" #Happiness #SpiritLifter "/>
    <n v="35"/>
    <n v="70"/>
    <s v=" Canada "/>
    <n v="2018"/>
    <n v="4"/>
    <n v="12"/>
    <n v="18"/>
  </r>
  <r>
    <n v="473"/>
    <n v="477"/>
    <s v="In the garden of contentment, each bloom whispers tales of inner peace and joy. "/>
    <x v="79"/>
    <d v="2022-02-15T12:20:00"/>
    <s v=" GardenOfJoy "/>
    <x v="2"/>
    <s v=" #Contentment #InnerPeace "/>
    <n v="25"/>
    <n v="50"/>
    <s v=" UK "/>
    <n v="2022"/>
    <n v="2"/>
    <n v="15"/>
    <n v="12"/>
  </r>
  <r>
    <n v="474"/>
    <n v="478"/>
    <s v="Chasing dreams under the vibrant sky, a journey fueled by hope and enthusiasm. "/>
    <x v="204"/>
    <d v="2019-10-28T14:15:00"/>
    <s v=" DreamChaser "/>
    <x v="1"/>
    <s v=" #Enthusiasm #HopefulJourney "/>
    <n v="30"/>
    <n v="60"/>
    <s v=" Australia "/>
    <n v="2019"/>
    <n v="10"/>
    <n v="28"/>
    <n v="14"/>
  </r>
  <r>
    <n v="475"/>
    <n v="479"/>
    <s v="Serenading the stars with a heart full of gratitude, a melody of thankfulness. "/>
    <x v="205"/>
    <d v="2017-12-22T21:00:00"/>
    <s v=" StarSerenader "/>
    <x v="3"/>
    <s v=" #Gratitude #ThankfulMelody "/>
    <n v="22"/>
    <n v="45"/>
    <s v=" India "/>
    <n v="2017"/>
    <n v="12"/>
    <n v="22"/>
    <n v="21"/>
  </r>
  <r>
    <n v="476"/>
    <n v="480"/>
    <s v="Basking in the glow of accomplishment, each milestone a stepping stone to happiness. "/>
    <x v="128"/>
    <d v="2020-06-10T17:30:00"/>
    <s v=" GlowAchiever "/>
    <x v="2"/>
    <s v=" #Accomplishment #HappinessMilestone "/>
    <n v="28"/>
    <n v="55"/>
    <s v=" Germany "/>
    <n v="2020"/>
    <n v="6"/>
    <n v="10"/>
    <n v="17"/>
  </r>
  <r>
    <n v="477"/>
    <n v="481"/>
    <s v="In the dance of positivity, every step is a rhythm, uplifting the soul in harmony. "/>
    <x v="206"/>
    <d v="2016-09-18T19:45:00"/>
    <s v=" DanceHarmony "/>
    <x v="1"/>
    <s v=" #Positivity #SoulUpliftment "/>
    <n v="18"/>
    <n v="35"/>
    <s v=" France "/>
    <n v="2016"/>
    <n v="9"/>
    <n v="18"/>
    <n v="19"/>
  </r>
  <r>
    <n v="478"/>
    <n v="482"/>
    <s v="Overflowing with joy, a cup of laughter shared with friends, a moment cherished. "/>
    <x v="202"/>
    <d v="2023-03-10T14:30:00"/>
    <s v=" LaughterCup "/>
    <x v="3"/>
    <s v=" #Joy #CherishedMoment "/>
    <n v="20"/>
    <n v="40"/>
    <s v=" Japan "/>
    <n v="2023"/>
    <n v="3"/>
    <n v="10"/>
    <n v="14"/>
  </r>
  <r>
    <n v="479"/>
    <n v="483"/>
    <s v="Draped in the warmth of kindness, a quilt of compassion stitched with love. "/>
    <x v="207"/>
    <d v="2019-05-05T12:15:00"/>
    <s v=" QuiltedCompassion "/>
    <x v="2"/>
    <s v=" #Kindness #LoveStitches "/>
    <n v="25"/>
    <n v="50"/>
    <s v=" Brazil "/>
    <n v="2019"/>
    <n v="5"/>
    <n v="5"/>
    <n v="12"/>
  </r>
  <r>
    <n v="480"/>
    <n v="484"/>
    <s v="In the garden of friendships, each bloom a testament to the beauty of camaraderie. "/>
    <x v="208"/>
    <d v="2018-08-28T16:00:00"/>
    <s v=" FriendshipGarden "/>
    <x v="1"/>
    <s v=" #Friendship #CamaraderieBlooms "/>
    <n v="30"/>
    <n v="60"/>
    <s v=" South Africa "/>
    <n v="2018"/>
    <n v="8"/>
    <n v="28"/>
    <n v="16"/>
  </r>
  <r>
    <n v="481"/>
    <n v="485"/>
    <s v="In the embrace of love, each heartbeat is a melody, dancing to the rhythm of affection. "/>
    <x v="209"/>
    <d v="2022-11-15T20:45:00"/>
    <s v=" MelodyOfLove "/>
    <x v="3"/>
    <s v=" #Love #RhythmOfAffection "/>
    <n v="35"/>
    <n v="70"/>
    <s v=" USA "/>
    <n v="2022"/>
    <n v="11"/>
    <n v="15"/>
    <n v="20"/>
  </r>
  <r>
    <n v="482"/>
    <n v="486"/>
    <s v="Surrounded by the colors of joy, a canvas painted with laughter and endless smiles. "/>
    <x v="202"/>
    <d v="2019-07-02T17:00:00"/>
    <s v=" ColorfulLaughter "/>
    <x v="1"/>
    <s v=" #Joy #EndlessSmiles "/>
    <n v="40"/>
    <n v="80"/>
    <s v=" Canada "/>
    <n v="2019"/>
    <n v="7"/>
    <n v="2"/>
    <n v="17"/>
  </r>
  <r>
    <n v="483"/>
    <n v="487"/>
    <s v="In the symphony of excitement, each note is a burst of energy, igniting the soul with fervor. "/>
    <x v="28"/>
    <d v="2021-04-18T14:20:00"/>
    <s v=" SymphonyFervor "/>
    <x v="2"/>
    <s v=" #Excitement #IgnitedSoul "/>
    <n v="30"/>
    <n v="60"/>
    <s v=" UK "/>
    <n v="2021"/>
    <n v="4"/>
    <n v="18"/>
    <n v="14"/>
  </r>
  <r>
    <n v="484"/>
    <n v="488"/>
    <s v="A surprise gift, wrapped in anticipation, unfolds a moment of delight and wonder. "/>
    <x v="210"/>
    <d v="2023-02-05T19:30:00"/>
    <s v=" WrappedDelight "/>
    <x v="3"/>
    <s v=" #Surprise #WonderfulMoment "/>
    <n v="25"/>
    <n v="50"/>
    <s v=" Australia "/>
    <n v="2023"/>
    <n v="2"/>
    <n v="5"/>
    <n v="19"/>
  </r>
  <r>
    <n v="485"/>
    <n v="489"/>
    <s v="Lost in the maze of curiosity, each twist and turn unveils the treasures of discovery. "/>
    <x v="90"/>
    <d v="2018-09-22T12:45:00"/>
    <s v=" MazeDiscovery "/>
    <x v="1"/>
    <s v=" #Curiosity #TreasuresOfDiscovery "/>
    <n v="22"/>
    <n v="45"/>
    <s v=" India "/>
    <n v="2018"/>
    <n v="9"/>
    <n v="22"/>
    <n v="12"/>
  </r>
  <r>
    <n v="486"/>
    <n v="490"/>
    <s v="Floating on clouds of gratitude, each raindrop a blessing, a shower of thankfulness. "/>
    <x v="205"/>
    <d v="2016-12-10T21:15:00"/>
    <s v=" CloudsOfBlessings "/>
    <x v="2"/>
    <s v=" #Gratitude #ShowerOfThankfulness "/>
    <n v="28"/>
    <n v="55"/>
    <s v=" Germany "/>
    <n v="2016"/>
    <n v="12"/>
    <n v="10"/>
    <n v="21"/>
  </r>
  <r>
    <n v="487"/>
    <n v="491"/>
    <s v="Like a comet of inspiration, streaking through the sky of creativity, leaving trails of brilliance. "/>
    <x v="148"/>
    <d v="2020-05-28T16:00:00"/>
    <s v=" CometCreativity "/>
    <x v="3"/>
    <s v=" #Inspiration #BrilliantTrails "/>
    <n v="18"/>
    <n v="35"/>
    <s v=" France "/>
    <n v="2020"/>
    <n v="5"/>
    <n v="28"/>
    <n v="16"/>
  </r>
  <r>
    <n v="488"/>
    <n v="492"/>
    <s v="In the celebration of success, fireworks of accomplishment light up the night sky of triumph. "/>
    <x v="211"/>
    <d v="2017-11-15T22:30:00"/>
    <s v=" FireworksTriumph "/>
    <x v="1"/>
    <s v=" #Success #NightSkyTriumph "/>
    <n v="22"/>
    <n v="45"/>
    <s v=" Japan "/>
    <n v="2017"/>
    <n v="11"/>
    <n v="15"/>
    <n v="22"/>
  </r>
  <r>
    <n v="489"/>
    <n v="493"/>
    <s v="A symphony of laughter, each note a key to unlocking the door of boundless happiness. "/>
    <x v="203"/>
    <d v="2021-08-02T19:00:00"/>
    <s v=" LaughterSymphony "/>
    <x v="2"/>
    <s v=" #Happiness #BoundlessLaughter "/>
    <n v="30"/>
    <n v="60"/>
    <s v=" Brazil "/>
    <n v="2021"/>
    <n v="8"/>
    <n v="2"/>
    <n v="19"/>
  </r>
  <r>
    <n v="490"/>
    <n v="494"/>
    <s v="In the carnival of emotions, the rollercoaster of thrill sends the heart on a wild ride. "/>
    <x v="212"/>
    <d v="2019-03-28T15:30:00"/>
    <s v=" EmotionCarnival "/>
    <x v="1"/>
    <s v=" #Thrill #WildHeartRide "/>
    <n v="35"/>
    <n v="70"/>
    <s v=" South Africa "/>
    <n v="2019"/>
    <n v="3"/>
    <n v="28"/>
    <n v="15"/>
  </r>
  <r>
    <n v="491"/>
    <n v="495"/>
    <s v="Standing before the grandeur of the Eiffel Tower, a moment to reflect on the beauty of Parisian dreams. "/>
    <x v="213"/>
    <d v="2018-05-12T17:30:00"/>
    <s v=" ParisDreamer "/>
    <x v="3"/>
    <s v=" #Reflection #ParisianDreams "/>
    <n v="28"/>
    <n v="55"/>
    <s v=" France "/>
    <n v="2018"/>
    <n v="5"/>
    <n v="12"/>
    <n v="17"/>
  </r>
  <r>
    <n v="492"/>
    <n v="496"/>
    <s v="Lost in the enchantment of Disneyland, each ride a journey into the realm of childhood fantasies. "/>
    <x v="214"/>
    <d v="2022-09-28T15:45:00"/>
    <s v=" DisneylandExplorer "/>
    <x v="1"/>
    <s v=" #Enchantment #ChildhoodFantasies "/>
    <n v="30"/>
    <n v="60"/>
    <s v=" USA "/>
    <n v="2022"/>
    <n v="9"/>
    <n v="28"/>
    <n v="15"/>
  </r>
  <r>
    <n v="493"/>
    <n v="497"/>
    <s v="Exploring the wonders of Ferrari World, the roar of engines creating a symphony of speed. "/>
    <x v="28"/>
    <d v="2019-11-10T14:00:00"/>
    <s v=" FerrariSpeedster "/>
    <x v="2"/>
    <s v=" #Excitement #SymphonyOfSpeed "/>
    <n v="22"/>
    <n v="45"/>
    <s v=" Italy "/>
    <n v="2019"/>
    <n v="11"/>
    <n v="10"/>
    <n v="14"/>
  </r>
  <r>
    <n v="494"/>
    <n v="498"/>
    <s v="Amidst the tulip fields of Keukenhof, a tapestry of colors that paints the soul with springtime joy. "/>
    <x v="202"/>
    <d v="2021-04-02T18:20:00"/>
    <s v=" KeukenhofAdventurer "/>
    <x v="1"/>
    <s v=" #Joy #SpringtimeColors "/>
    <n v="35"/>
    <n v="70"/>
    <s v=" Netherlands "/>
    <n v="2021"/>
    <n v="4"/>
    <n v="2"/>
    <n v="18"/>
  </r>
  <r>
    <n v="495"/>
    <n v="499"/>
    <s v="Wandering through the historical streets of Kyoto, each step a journey into the heart of Japan's traditions. "/>
    <x v="215"/>
    <d v="2017-08-22T21:30:00"/>
    <s v=" KyotoAdventurer "/>
    <x v="3"/>
    <s v=" #Exploration #JapaneseTraditions "/>
    <n v="18"/>
    <n v="35"/>
    <s v=" Japan "/>
    <n v="2017"/>
    <n v="8"/>
    <n v="22"/>
    <n v="21"/>
  </r>
  <r>
    <n v="496"/>
    <n v="500"/>
    <s v="In the embrace of the Grand Canyon, nature's masterpiece, a moment to marvel at Earth's grandeur. "/>
    <x v="216"/>
    <d v="2020-06-15T16:45:00"/>
    <s v=" CanyonMarveler "/>
    <x v="1"/>
    <s v=" #Awe #EarthsGrandeur "/>
    <n v="25"/>
    <n v="50"/>
    <s v=" USA "/>
    <n v="2020"/>
    <n v="6"/>
    <n v="15"/>
    <n v="16"/>
  </r>
  <r>
    <n v="497"/>
    <n v="501"/>
    <s v="Journeying through the serenity of Santorini, where each sunset paints the sky with hues of tranquility. "/>
    <x v="89"/>
    <d v="2016-09-10T19:15:00"/>
    <s v=" SantoriniTraveler "/>
    <x v="2"/>
    <s v=" #Serenity #SunsetHues "/>
    <n v="22"/>
    <n v="45"/>
    <s v=" Greece "/>
    <n v="2016"/>
    <n v="9"/>
    <n v="10"/>
    <n v="19"/>
  </r>
  <r>
    <n v="498"/>
    <n v="502"/>
    <s v="Amazed by the architectural marvels of Petra, each stone telling tales of an ancient civilization. "/>
    <x v="217"/>
    <d v="2023-01-28T13:00:00"/>
    <s v=" PetraExplorer "/>
    <x v="3"/>
    <s v=" #Amazement #AncientTales "/>
    <n v="30"/>
    <n v="60"/>
    <s v=" Jordan "/>
    <n v="2023"/>
    <n v="1"/>
    <n v="28"/>
    <n v="13"/>
  </r>
  <r>
    <n v="499"/>
    <n v="503"/>
    <s v="Embarking on a gondola ride in Venice, each canal reflecting the romance of this timeless city. "/>
    <x v="218"/>
    <d v="2019-04-18T16:30:00"/>
    <s v=" VeniceRomantic "/>
    <x v="1"/>
    <s v=" #Romance #TimelessCity "/>
    <n v="20"/>
    <n v="40"/>
    <s v=" Italy "/>
    <n v="2019"/>
    <n v="4"/>
    <n v="18"/>
    <n v="16"/>
  </r>
  <r>
    <n v="500"/>
    <n v="504"/>
    <s v="At the summit of Machu Picchu, a breathtaking panorama that whispers the secrets of ancient civilizations. "/>
    <x v="216"/>
    <d v="2017-11-05T22:00:00"/>
    <s v=" MachuPicchuAdventurer "/>
    <x v="2"/>
    <s v=" #Awe #AncientCivilizations "/>
    <n v="28"/>
    <n v="55"/>
    <s v=" Peru "/>
    <n v="2017"/>
    <n v="11"/>
    <n v="5"/>
    <n v="22"/>
  </r>
  <r>
    <n v="501"/>
    <n v="505"/>
    <s v="In the heart of New York City, Times Square dazzles with lights, a vibrant spectacle of urban energy. "/>
    <x v="28"/>
    <d v="2022-07-20T21:45:00"/>
    <s v=" TimesSquareExplorer "/>
    <x v="1"/>
    <s v=" #Excitement #UrbanEnergy "/>
    <n v="35"/>
    <n v="70"/>
    <s v=" USA "/>
    <n v="2022"/>
    <n v="7"/>
    <n v="20"/>
    <n v="21"/>
  </r>
  <r>
    <n v="502"/>
    <n v="506"/>
    <s v="Captivated by the historical charm of the Colosseum, each stone echoing tales of gladiator valor. "/>
    <x v="219"/>
    <d v="2018-03-15T17:30:00"/>
    <s v=" ColosseumAdventurer "/>
    <x v="3"/>
    <s v=" #Captivation #GladiatorTales "/>
    <n v="25"/>
    <n v="50"/>
    <s v=" Italy "/>
    <n v="2018"/>
    <n v="3"/>
    <n v="15"/>
    <n v="17"/>
  </r>
  <r>
    <n v="503"/>
    <n v="507"/>
    <s v="Sailing the azure waters of the Maldives, each wave a whisper of serenity in paradise. "/>
    <x v="89"/>
    <d v="2019-10-28T14:15:00"/>
    <s v=" MaldivesSailor "/>
    <x v="2"/>
    <s v=" #Serenity #ParadiseWhispers "/>
    <n v="22"/>
    <n v="45"/>
    <s v=" Maldives "/>
    <n v="2019"/>
    <n v="10"/>
    <n v="28"/>
    <n v="14"/>
  </r>
  <r>
    <n v="504"/>
    <n v="508"/>
    <s v="In the midst of the Amazon rainforest, a symphony of wildlife creates an orchestra of nature's wonders. "/>
    <x v="220"/>
    <d v="2021-06-10T16:00:00"/>
    <s v=" AmazonExplorer "/>
    <x v="1"/>
    <s v=" #Wonder #NatureOrchestra "/>
    <n v="30"/>
    <n v="60"/>
    <s v=" Brazil "/>
    <n v="2021"/>
    <n v="6"/>
    <n v="10"/>
    <n v="16"/>
  </r>
  <r>
    <n v="505"/>
    <n v="509"/>
    <s v="Walking the Great Wall of China, each step a testament to ancient engineering marvels. "/>
    <x v="216"/>
    <d v="2017-08-18T19:30:00"/>
    <s v=" GreatWallWalker "/>
    <x v="3"/>
    <s v=" #Awe #EngineeringMarvels "/>
    <n v="18"/>
    <n v="35"/>
    <s v=" China "/>
    <n v="2017"/>
    <n v="8"/>
    <n v="18"/>
    <n v="19"/>
  </r>
  <r>
    <n v="506"/>
    <n v="510"/>
    <s v="At the summit of Mount Fuji, a breathtaking sunrise that paints the sky with hues of accomplishment. "/>
    <x v="128"/>
    <d v="2020-04-15T05:30:00"/>
    <s v=" FujiSummitAchiever "/>
    <x v="2"/>
    <s v=" #Accomplishment #SunriseHues "/>
    <n v="28"/>
    <n v="55"/>
    <s v=" Japan "/>
    <n v="2020"/>
    <n v="4"/>
    <n v="15"/>
    <n v="5"/>
  </r>
  <r>
    <n v="507"/>
    <n v="511"/>
    <s v="Exploring the ancient ruins of Angkor Wat, each stone whispering stories of Khmer civilization. "/>
    <x v="215"/>
    <d v="2016-11-22T13:00:00"/>
    <s v=" AngkorWatAdventurer "/>
    <x v="1"/>
    <s v=" #Exploration #KhmerStories "/>
    <n v="20"/>
    <n v="40"/>
    <s v=" Cambodia "/>
    <n v="2016"/>
    <n v="11"/>
    <n v="22"/>
    <n v="13"/>
  </r>
  <r>
    <n v="508"/>
    <n v="512"/>
    <s v="Skiing down the slopes of the Swiss Alps, each turn a dance with the majesty of snow-capped peaks. "/>
    <x v="151"/>
    <d v="2019-01-10T14:45:00"/>
    <s v=" AlpsSkiAdventurer "/>
    <x v="3"/>
    <s v=" #Adventure #SnowPeakDance "/>
    <n v="22"/>
    <n v="45"/>
    <s v=" Switzerland "/>
    <n v="2019"/>
    <n v="1"/>
    <n v="10"/>
    <n v="14"/>
  </r>
  <r>
    <n v="509"/>
    <n v="513"/>
    <s v="In the tranquility of Kyoto's bamboo forest, whispers of ancient Zen wisdom echo through the groves. "/>
    <x v="221"/>
    <d v="2023-02-28T16:20:00"/>
    <s v=" KyotoBambooSeeker "/>
    <x v="2"/>
    <s v=" #Tranquility #ZenWisdom "/>
    <n v="25"/>
    <n v="50"/>
    <s v=" Japan "/>
    <n v="2023"/>
    <n v="2"/>
    <n v="28"/>
    <n v="16"/>
  </r>
  <r>
    <n v="510"/>
    <n v="514"/>
    <s v="Cruising the fjords of Norway, each icy landscape a breathtaking masterpiece of nature's grandeur. "/>
    <x v="222"/>
    <d v="2018-05-28T18:30:00"/>
    <s v=" NorwayFjordExplorer "/>
    <x v="1"/>
    <s v=" #Grandeur #IcyMasterpiece "/>
    <n v="22"/>
    <n v="45"/>
    <s v=" Norway "/>
    <n v="2018"/>
    <n v="5"/>
    <n v="28"/>
    <n v="18"/>
  </r>
  <r>
    <n v="511"/>
    <n v="515"/>
    <s v="At the front row of Adele's concert, each note of 'Someone Like You' resonates with soul-stirring emotion. "/>
    <x v="223"/>
    <d v="2022-09-15T20:00:00"/>
    <s v=" AdeleConcertGoer "/>
    <x v="1"/>
    <s v=" #Emotion #AdeleConcert "/>
    <n v="40"/>
    <n v="80"/>
    <s v=" USA "/>
    <n v="2022"/>
    <n v="9"/>
    <n v="15"/>
    <n v="20"/>
  </r>
  <r>
    <n v="512"/>
    <n v="516"/>
    <s v="Dancing under the stars at BeyoncÃ©'s live show, feeling the power of 'Single Ladies' in every move. "/>
    <x v="224"/>
    <d v="2019-07-28T21:30:00"/>
    <s v=" BeyonceDancer "/>
    <x v="3"/>
    <s v=" #Energy #BeyonceConcert "/>
    <n v="35"/>
    <n v="70"/>
    <s v=" USA "/>
    <n v="2019"/>
    <n v="7"/>
    <n v="28"/>
    <n v="21"/>
  </r>
  <r>
    <n v="513"/>
    <n v="517"/>
    <s v="In the crowd of a Taylor Swift concert, the lyrics of 'Love Story' create an enchanting fairy tale. "/>
    <x v="214"/>
    <d v="2021-05-10T19:45:00"/>
    <s v=" SwiftieDreamer "/>
    <x v="2"/>
    <s v=" #Enchantment #TaylorSwift "/>
    <n v="30"/>
    <n v="60"/>
    <s v=" USA "/>
    <n v="2021"/>
    <n v="5"/>
    <n v="10"/>
    <n v="19"/>
  </r>
  <r>
    <n v="514"/>
    <n v="518"/>
    <s v="Rocking out to the guitar solos at a Queen tribute concert, a journey back in time with Freddie's spirit. "/>
    <x v="170"/>
    <d v="2018-12-02T22:15:00"/>
    <s v=" QueenTributeFan "/>
    <x v="1"/>
    <s v=" #Nostalgia #QueenTribute "/>
    <n v="22"/>
    <n v="45"/>
    <s v=" UK "/>
    <n v="2018"/>
    <n v="12"/>
    <n v="2"/>
    <n v="22"/>
  </r>
  <r>
    <n v="515"/>
    <n v="519"/>
    <s v="Swaying to Ed Sheeran's acoustic melodies, a serene evening filled with 'Perfect' moments. "/>
    <x v="89"/>
    <d v="2020-08-18T19:00:00"/>
    <s v=" SheeranMelodyLover "/>
    <x v="3"/>
    <s v=" #Serenity #EdSheeranConcert "/>
    <n v="18"/>
    <n v="35"/>
    <s v=" UK "/>
    <n v="2020"/>
    <n v="8"/>
    <n v="18"/>
    <n v="19"/>
  </r>
  <r>
    <n v="516"/>
    <n v="520"/>
    <s v="Immersed in the pulsating beats of a Bruno Mars concert, where 'Uptown Funk' becomes a city of joy. "/>
    <x v="202"/>
    <d v="2017-03-28T20:30:00"/>
    <s v=" MarsJoyExplorer "/>
    <x v="2"/>
    <s v=" #Joy #BrunoMars "/>
    <n v="28"/>
    <n v="55"/>
    <s v=" USA "/>
    <n v="2017"/>
    <n v="3"/>
    <n v="28"/>
    <n v="20"/>
  </r>
  <r>
    <n v="517"/>
    <n v="521"/>
    <s v="At a Michael Jackson tribute show, moonwalking through the hits, a celebration of the King of Pop. "/>
    <x v="225"/>
    <d v="2022-01-15T21:15:00"/>
    <s v=" MJTributeDancer "/>
    <x v="1"/>
    <s v=" #Celebration #MJTribute "/>
    <n v="25"/>
    <n v="50"/>
    <s v=" USA "/>
    <n v="2022"/>
    <n v="1"/>
    <n v="15"/>
    <n v="21"/>
  </r>
  <r>
    <n v="518"/>
    <n v="522"/>
    <s v="Swinging to the rhythms of a Frank Sinatra tribute, feeling the timeless charm of 'Fly Me to the Moon'. "/>
    <x v="226"/>
    <d v="2019-06-10T18:45:00"/>
    <s v=" SinatraCharmListener "/>
    <x v="3"/>
    <s v=" #Charm #SinatraTribute "/>
    <n v="22"/>
    <n v="45"/>
    <s v=" USA "/>
    <n v="2019"/>
    <n v="6"/>
    <n v="10"/>
    <n v="18"/>
  </r>
  <r>
    <n v="519"/>
    <n v="523"/>
    <s v="In the mosh pit of a Metallica concert, the thunderous chords create a symphony of headbanging ecstasy. "/>
    <x v="227"/>
    <d v="2023-03-20T22:30:00"/>
    <s v=" MetallicaMoshWarrior "/>
    <x v="2"/>
    <s v=" #Ecstasy #MetallicaConcert "/>
    <n v="35"/>
    <n v="70"/>
    <s v=" USA "/>
    <n v="2023"/>
    <n v="3"/>
    <n v="20"/>
    <n v="22"/>
  </r>
  <r>
    <n v="520"/>
    <n v="524"/>
    <s v="Experiencing the magic of a Coldplay concert, where 'Fix You' becomes a beacon of hope in the night. "/>
    <x v="228"/>
    <d v="2016-11-28T19:00:00"/>
    <s v=" ColdplayHopeSeeker "/>
    <x v="1"/>
    <s v=" #Hope #ColdplayMagic "/>
    <n v="30"/>
    <n v="60"/>
    <s v=" UK "/>
    <n v="2016"/>
    <n v="11"/>
    <n v="28"/>
    <n v="19"/>
  </r>
  <r>
    <n v="521"/>
    <n v="525"/>
    <s v="At a Justin Bieber concert, the infectious beats of 'Baby' create a dance floor of unbridled enthusiasm. "/>
    <x v="204"/>
    <d v="2018-08-05T20:00:00"/>
    <s v=" BieberDanceEnthusiast "/>
    <x v="1"/>
    <s v=" #Enthusiasm #JustinBieber "/>
    <n v="40"/>
    <n v="80"/>
    <s v=" Canada "/>
    <n v="2018"/>
    <n v="8"/>
    <n v="5"/>
    <n v="20"/>
  </r>
  <r>
    <n v="522"/>
    <n v="526"/>
    <s v="In the spotlight at a Lady Gaga show, each costume change is a metamorphosis of creativity and artistry. "/>
    <x v="229"/>
    <d v="2021-04-15T21:30:00"/>
    <s v=" GagaArtisticChameleon "/>
    <x v="3"/>
    <s v=" #Creativity #LadyGaga "/>
    <n v="35"/>
    <n v="70"/>
    <s v=" USA "/>
    <n v="2021"/>
    <n v="4"/>
    <n v="15"/>
    <n v="21"/>
  </r>
  <r>
    <n v="523"/>
    <n v="527"/>
    <s v="Immersed in the soulful melodies of Adele, tears flow freely, moved by the emotion of 'Hello'. "/>
    <x v="223"/>
    <d v="2019-11-28T19:45:00"/>
    <s v=" AdeleMelodyTearjerker "/>
    <x v="2"/>
    <s v=" #Emotion #AdeleMelodies "/>
    <n v="30"/>
    <n v="60"/>
    <s v=" UK "/>
    <n v="2019"/>
    <n v="11"/>
    <n v="28"/>
    <n v="19"/>
  </r>
  <r>
    <n v="524"/>
    <n v="528"/>
    <s v="Drenched in confetti at a Katy Perry concert, a kaleidoscope of colors igniting the night sky. "/>
    <x v="230"/>
    <d v="2020-06-22T22:00:00"/>
    <s v=" KatyPerryColorExplosion "/>
    <x v="1"/>
    <s v=" #Colorful #KatyPerry "/>
    <n v="22"/>
    <n v="45"/>
    <s v=" USA "/>
    <n v="2020"/>
    <n v="6"/>
    <n v="22"/>
    <n v="22"/>
  </r>
  <r>
    <n v="525"/>
    <n v="529"/>
    <s v="In the audience of a Jay-Z performance, the lyrics of 'Empire State of Mind' become an anthem of pride. "/>
    <x v="231"/>
    <d v="2017-09-10T20:15:00"/>
    <s v=" JayZEmpireListener "/>
    <x v="3"/>
    <s v=" #Pride #JayZAnthem "/>
    <n v="18"/>
    <n v="35"/>
    <s v=" USA "/>
    <n v="2017"/>
    <n v="9"/>
    <n v="10"/>
    <n v="20"/>
  </r>
  <r>
    <n v="526"/>
    <n v="530"/>
    <s v="Dancing to Shakira's rhythmic beats, hips swaying to the hypnotic charm of 'Hips Don't Lie'. "/>
    <x v="232"/>
    <d v="2022-02-28T21:15:00"/>
    <s v=" ShakiraHipsDancer "/>
    <x v="2"/>
    <s v=" #Hypnotic #ShakiraRhythms "/>
    <n v="28"/>
    <n v="55"/>
    <s v=" Colombia "/>
    <n v="2022"/>
    <n v="2"/>
    <n v="28"/>
    <n v="21"/>
  </r>
  <r>
    <n v="527"/>
    <n v="531"/>
    <s v="At a U2 concert, the anthemic chords of 'With or Without You' create a timeless moment of connection. "/>
    <x v="233"/>
    <d v="2016-05-15T19:30:00"/>
    <s v=" U2ConnectionSeeker "/>
    <x v="1"/>
    <s v=" #Connection #U2Anthem "/>
    <n v="25"/>
    <n v="50"/>
    <s v=" Ireland "/>
    <n v="2016"/>
    <n v="5"/>
    <n v="15"/>
    <n v="19"/>
  </r>
  <r>
    <n v="528"/>
    <n v="532"/>
    <s v="Rocking out at a Guns N' Roses show, the iconic riffs of 'Sweet Child o' Mine' echoing in the night. "/>
    <x v="234"/>
    <d v="2018-12-10T22:30:00"/>
    <s v=" GunsNRosesRiffRockstar "/>
    <x v="3"/>
    <s v=" #Iconic #GNRConcert "/>
    <n v="22"/>
    <n v="45"/>
    <s v=" USA "/>
    <n v="2018"/>
    <n v="12"/>
    <n v="10"/>
    <n v="22"/>
  </r>
  <r>
    <n v="529"/>
    <n v="533"/>
    <s v="In the crowd of an Ariana Grande concert, the high notes of 'Into You' create a euphoric symphony. "/>
    <x v="235"/>
    <d v="2023-01-22T20:00:00"/>
    <s v=" ArianaEuphoriaChaser "/>
    <x v="2"/>
    <s v=" #Euphoria #ArianaGrande "/>
    <n v="35"/>
    <n v="70"/>
    <s v=" USA "/>
    <n v="2023"/>
    <n v="1"/>
    <n v="22"/>
    <n v="20"/>
  </r>
  <r>
    <n v="530"/>
    <n v="534"/>
    <s v="Swaying to the reggae vibes of Bob Marley's tribute concert, each chord a journey to Jamaica's soul. "/>
    <x v="236"/>
    <d v="2020-03-05T18:45:00"/>
    <s v=" MarleyReggaeTraveler "/>
    <x v="1"/>
    <s v=" #Journey #BobMarleyTribute "/>
    <n v="30"/>
    <n v="60"/>
    <s v=" Jamaica "/>
    <n v="2020"/>
    <n v="3"/>
    <n v="5"/>
    <n v="18"/>
  </r>
  <r>
    <n v="531"/>
    <n v="535"/>
    <s v="Captivated by the spellbinding plot twists, the audience applauds, experiencing a rollercoaster of emotions at the movie premiere. "/>
    <x v="28"/>
    <d v="2018-10-12T20:00:00"/>
    <s v=" MovieEnthusiastPremiereAttendee "/>
    <x v="3"/>
    <s v=" #Excitement #MoviePremiereThrills "/>
    <n v="40"/>
    <n v="80"/>
    <s v=" USA "/>
    <n v="2018"/>
    <n v="10"/>
    <n v="12"/>
    <n v="20"/>
  </r>
  <r>
    <n v="532"/>
    <n v="536"/>
    <s v="As the credits roll, a profound sense of nostalgia washes over, reminiscent of cherished moments in classic films. "/>
    <x v="170"/>
    <d v="2019-06-25T22:15:00"/>
    <s v=" FilmLoverNostalgiaSeeker "/>
    <x v="1"/>
    <s v=" #Nostalgia #ClassicFilmMoments "/>
    <n v="35"/>
    <n v="70"/>
    <s v=" UK "/>
    <n v="2019"/>
    <n v="6"/>
    <n v="25"/>
    <n v="22"/>
  </r>
  <r>
    <n v="533"/>
    <n v="537"/>
    <s v="Streaming the latest web series, the viewer is engrossed in the characters' journey, feeling a sense of connection and empathy. "/>
    <x v="237"/>
    <d v="2020-07-08T19:30:00"/>
    <s v=" WebSeriesViewerCharacterConnection "/>
    <x v="2"/>
    <s v=" #Engagement #WebSeriesJourney "/>
    <n v="30"/>
    <n v="60"/>
    <s v=" Canada "/>
    <n v="2020"/>
    <n v="7"/>
    <n v="8"/>
    <n v="19"/>
  </r>
  <r>
    <n v="534"/>
    <n v="538"/>
    <s v="At the film festival, the indie filmmaker's creation receives a standing ovation, evoking pride and a sense of accomplishment. "/>
    <x v="231"/>
    <d v="2017-09-18T21:45:00"/>
    <s v=" IndieFilmmakerFestivalSuccess "/>
    <x v="3"/>
    <s v=" #Pride #IndieFilmSuccess "/>
    <n v="22"/>
    <n v="45"/>
    <s v=" Australia "/>
    <n v="2017"/>
    <n v="9"/>
    <n v="18"/>
    <n v="21"/>
  </r>
  <r>
    <n v="535"/>
    <n v="539"/>
    <s v="Watching a heartwarming family drama, tears flow freely as the characters overcome challenges, leaving the viewer with a warm glow. "/>
    <x v="238"/>
    <d v="2021-01-15T18:00:00"/>
    <s v=" DramaEnthusiastHeartwarmingMoments "/>
    <x v="1"/>
    <s v=" #Touched #FamilyDramaMoments "/>
    <n v="28"/>
    <n v="55"/>
    <s v=" India "/>
    <n v="2021"/>
    <n v="1"/>
    <n v="15"/>
    <n v="18"/>
  </r>
  <r>
    <n v="536"/>
    <n v="540"/>
    <s v="At the Oscars, the actor graciously accepts an award, radiating joy and gratitude for the recognition of their outstanding performance. "/>
    <x v="205"/>
    <d v="2016-02-28T20:30:00"/>
    <s v=" AwardWinningActorOscarsRecipient "/>
    <x v="2"/>
    <s v=" #Gratitude #OscarWinningMoment "/>
    <n v="18"/>
    <n v="35"/>
    <s v=" USA "/>
    <n v="2016"/>
    <n v="2"/>
    <n v="28"/>
    <n v="20"/>
  </r>
  <r>
    <n v="537"/>
    <n v="541"/>
    <s v="Discovering a hidden gem in the world of documentaries, the viewer is enlightened and inspired, feeling a renewed sense of curiosity. "/>
    <x v="148"/>
    <d v="2022-04-20T17:30:00"/>
    <s v=" DocumentaryEnthusiastHiddenGemFinder "/>
    <x v="3"/>
    <s v=" #Inspiration #HiddenGemDiscovery "/>
    <n v="22"/>
    <n v="45"/>
    <s v=" France "/>
    <n v="2022"/>
    <n v="4"/>
    <n v="20"/>
    <n v="17"/>
  </r>
  <r>
    <n v="538"/>
    <n v="542"/>
    <s v="As the movie credits roll, the viewer experiences a mix of awe and contemplation, pondering the deeper meanings woven into the storyline. "/>
    <x v="117"/>
    <d v="2019-11-05T21:15:00"/>
    <s v=" FilmBuffContemplativeViewer "/>
    <x v="1"/>
    <s v=" #Contemplation #DeepMeanings "/>
    <n v="28"/>
    <n v="55"/>
    <s v=" Germany "/>
    <n v="2019"/>
    <n v="11"/>
    <n v="5"/>
    <n v="21"/>
  </r>
  <r>
    <n v="539"/>
    <n v="543"/>
    <s v="Binge-watching a thrilling crime series, the suspense keeps the viewer on the edge of their seat, creating a rush of adrenaline. "/>
    <x v="239"/>
    <d v="2015-07-12T22:00:00"/>
    <s v=" CrimeSeriesEnthusiastThrillSeeker "/>
    <x v="2"/>
    <s v=" #Suspense #CrimeSeriesThrills "/>
    <n v="35"/>
    <n v="70"/>
    <s v=" Japan "/>
    <n v="2015"/>
    <n v="7"/>
    <n v="12"/>
    <n v="22"/>
  </r>
  <r>
    <n v="540"/>
    <n v="544"/>
    <s v="As the closing scene unfolds, a sense of satisfaction washes over, completing the cinematic journey with a profound and fulfilling ending. "/>
    <x v="240"/>
    <d v="2020-09-10T19:45:00"/>
    <s v=" FilmCriticSatisfactionSeeker "/>
    <x v="3"/>
    <s v=" #Satisfaction #FulfillingEnding "/>
    <n v="22"/>
    <n v="45"/>
    <s v=" Brazil "/>
    <n v="2020"/>
    <n v="9"/>
    <n v="10"/>
    <n v="19"/>
  </r>
  <r>
    <n v="541"/>
    <n v="545"/>
    <s v="Celebrating a historic victory in the World Cup, the nation erupts in joy, united by the triumph of their football team. "/>
    <x v="202"/>
    <d v="2018-07-15T21:30:00"/>
    <s v=" FootballFanWorldCupCelebration "/>
    <x v="1"/>
    <s v=" #Joy #WorldCupTriumph "/>
    <n v="40"/>
    <n v="80"/>
    <s v=" Brazil "/>
    <n v="2018"/>
    <n v="7"/>
    <n v="15"/>
    <n v="21"/>
  </r>
  <r>
    <n v="542"/>
    <n v="546"/>
    <s v="At the Olympics, the athlete's perseverance shines through, earning a gold medal and inspiring a generation with their remarkable achievement. "/>
    <x v="148"/>
    <d v="2020-08-08T19:45:00"/>
    <s v=" OlympicsEnthusiastGoldMedalWinner "/>
    <x v="3"/>
    <s v=" #Inspiration #OlympicAchievement "/>
    <n v="35"/>
    <n v="70"/>
    <s v=" USA "/>
    <n v="2020"/>
    <n v="8"/>
    <n v="8"/>
    <n v="19"/>
  </r>
  <r>
    <n v="543"/>
    <n v="547"/>
    <s v="In the cricket championship, a nail-biting finish leaves fans on the edge of their seats, experiencing a rollercoaster of emotions. "/>
    <x v="28"/>
    <d v="2019-06-25T22:15:00"/>
    <s v=" CricketFanChampionshipThrills "/>
    <x v="2"/>
    <s v=" #Excitement #CricketChampionship "/>
    <n v="30"/>
    <n v="60"/>
    <s v=" India "/>
    <n v="2019"/>
    <n v="6"/>
    <n v="25"/>
    <n v="22"/>
  </r>
  <r>
    <n v="544"/>
    <n v="548"/>
    <s v="Witnessing a record-breaking marathon, spectators are filled with awe and admiration for the endurance and dedication of the runners. "/>
    <x v="241"/>
    <d v="2021-11-07T17:30:00"/>
    <s v=" MarathonSpectatorRecordBreaking "/>
    <x v="1"/>
    <s v=" #Admiration #MarathonRecords "/>
    <n v="22"/>
    <n v="45"/>
    <s v=" Kenya "/>
    <n v="2021"/>
    <n v="11"/>
    <n v="7"/>
    <n v="17"/>
  </r>
  <r>
    <n v="545"/>
    <n v="549"/>
    <s v="In the tennis grand slam, a fierce rivalry unfolds, captivating fans with a display of skill and sportsmanship on the world stage. "/>
    <x v="219"/>
    <d v="2017-09-10T20:15:00"/>
    <s v=" TennisEnthusiastGrandSlamDrama "/>
    <x v="3"/>
    <s v=" #Captivation #TennisRivalry "/>
    <n v="28"/>
    <n v="55"/>
    <s v=" UK "/>
    <n v="2017"/>
    <n v="9"/>
    <n v="10"/>
    <n v="20"/>
  </r>
  <r>
    <n v="546"/>
    <n v="550"/>
    <s v="Cheering for the underdog in the basketball finals, the crowd erupts in applause as the team defies odds to claim the championship title. "/>
    <x v="242"/>
    <d v="2022-06-20T21:00:00"/>
    <s v=" BasketballFanUnderdogTriumph "/>
    <x v="2"/>
    <s v=" #Triumph #BasketballFinals "/>
    <n v="18"/>
    <n v="35"/>
    <s v=" USA "/>
    <n v="2022"/>
    <n v="6"/>
    <n v="20"/>
    <n v="21"/>
  </r>
  <r>
    <n v="547"/>
    <n v="551"/>
    <s v="At the golf tournament, the golfer's precision and focus lead to a stunning victory, leaving spectators in awe of their exceptional skill. "/>
    <x v="216"/>
    <d v="2016-04-10T18:30:00"/>
    <s v=" GolfEnthusiastPrecisionVictory "/>
    <x v="1"/>
    <s v=" #Awe #GolfVictory "/>
    <n v="22"/>
    <n v="45"/>
    <s v=" Scotland "/>
    <n v="2016"/>
    <n v="4"/>
    <n v="10"/>
    <n v="18"/>
  </r>
  <r>
    <n v="548"/>
    <n v="552"/>
    <s v="Experiencing the thrill of a high-speed Formula 1 race, fans are on the edge of their seats as drivers compete for the championship. "/>
    <x v="212"/>
    <d v="2019-11-24T19:45:00"/>
    <s v=" F1FanHighSpeedRaceExcitement "/>
    <x v="3"/>
    <s v=" #Thrill #Formula1Championship "/>
    <n v="28"/>
    <n v="55"/>
    <s v=" Germany "/>
    <n v="2019"/>
    <n v="11"/>
    <n v="24"/>
    <n v="19"/>
  </r>
  <r>
    <n v="549"/>
    <n v="553"/>
    <s v="In the cycling world championship, the climber conquers challenging terrains, symbolizing determination and achievement against all odds. "/>
    <x v="104"/>
    <d v="2015-09-28T22:30:00"/>
    <s v=" CyclingEnthusiastWorldChampion "/>
    <x v="2"/>
    <s v=" #Determination #CyclingChampion "/>
    <n v="35"/>
    <n v="70"/>
    <s v=" Italy "/>
    <n v="2015"/>
    <n v="9"/>
    <n v="28"/>
    <n v="22"/>
  </r>
  <r>
    <n v="550"/>
    <n v="554"/>
    <s v="Witnessing a heartwarming comeback in the hockey finals, fans share tears of joy as the team secures a historic victory after adversity. "/>
    <x v="243"/>
    <d v="2020-12-12T20:00:00"/>
    <s v=" HockeyFanComebackVictory "/>
    <x v="1"/>
    <s v=" #Heartwarming #HockeyFinalsComeback "/>
    <n v="22"/>
    <n v="45"/>
    <s v=" Canada "/>
    <n v="2020"/>
    <n v="12"/>
    <n v="12"/>
    <n v="20"/>
  </r>
  <r>
    <n v="551"/>
    <n v="555"/>
    <s v="After a series of defeats, the soccer team faces disappointment, struggling to find the silver lining in a challenging season. "/>
    <x v="184"/>
    <d v="2019-11-02T18:45:00"/>
    <s v=" SoccerFanTeamDefeats "/>
    <x v="3"/>
    <s v=" #Disappointment #SoccerDefeats "/>
    <n v="40"/>
    <n v="80"/>
    <s v=" Brazil "/>
    <n v="2019"/>
    <n v="11"/>
    <n v="2"/>
    <n v="18"/>
  </r>
  <r>
    <n v="552"/>
    <n v="556"/>
    <s v="In the tennis tournament, a highly anticipated player experiences a setback, leaving fans in shock and questioning the unforeseen turn of events. "/>
    <x v="62"/>
    <d v="2018-07-10T21:15:00"/>
    <s v=" TennisEnthusiastUnexpectedSetback "/>
    <x v="1"/>
    <s v=" #Frustration #TennisSetback "/>
    <n v="35"/>
    <n v="70"/>
    <s v=" USA "/>
    <n v="2018"/>
    <n v="7"/>
    <n v="10"/>
    <n v="21"/>
  </r>
  <r>
    <n v="553"/>
    <n v="557"/>
    <s v="Facing a defeat in the championship, the boxer reflects on the challenges, vowing to return stronger and more determined in the next bout. "/>
    <x v="213"/>
    <d v="2020-09-18T19:30:00"/>
    <s v=" BoxingFanChampionshipDefeat "/>
    <x v="2"/>
    <s v=" #Reflection #BoxingDefeat "/>
    <n v="30"/>
    <n v="60"/>
    <s v=" UK "/>
    <n v="2020"/>
    <n v="9"/>
    <n v="18"/>
    <n v="19"/>
  </r>
  <r>
    <n v="554"/>
    <n v="558"/>
    <s v="In the midst of a cycling race, a tire blowout leads to frustration for the cyclist, who valiantly tries to overcome the unexpected obstacle. "/>
    <x v="244"/>
    <d v="2017-05-15T22:00:00"/>
    <s v=" CyclingEnthusiastTireBlowout "/>
    <x v="3"/>
    <s v=" #Obstacle #CyclingFrustration "/>
    <n v="22"/>
    <n v="45"/>
    <s v=" France "/>
    <n v="2017"/>
    <n v="5"/>
    <n v="15"/>
    <n v="22"/>
  </r>
  <r>
    <n v="555"/>
    <n v="559"/>
    <s v="The gymnast's unexpected fall during a routine sparks a wave of sympathy from the audience, highlighting the vulnerability of sports. "/>
    <x v="245"/>
    <d v="2021-04-05T20:15:00"/>
    <s v=" GymnasticsFanRoutineFall "/>
    <x v="1"/>
    <s v=" #Sympathy #GymnasticsFall "/>
    <n v="28"/>
    <n v="55"/>
    <s v=" Japan "/>
    <n v="2021"/>
    <n v="4"/>
    <n v="5"/>
    <n v="20"/>
  </r>
  <r>
    <n v="556"/>
    <n v="560"/>
    <s v="In the golf tournament, a missed crucial putt results in defeat, causing the golfer to reflect on the pressure of high-stakes competition. "/>
    <x v="246"/>
    <d v="2016-08-20T18:30:00"/>
    <s v=" GolfEnthusiastMissedPutt "/>
    <x v="2"/>
    <s v=" #Pressure #GolfDefeat "/>
    <n v="18"/>
    <n v="35"/>
    <s v=" USA "/>
    <n v="2016"/>
    <n v="8"/>
    <n v="20"/>
    <n v="18"/>
  </r>
  <r>
    <n v="557"/>
    <n v="561"/>
    <s v="Experiencing a series of losses in the basketball season, the team grapples with frustration, determined to turn the tide with renewed effort. "/>
    <x v="247"/>
    <d v="2019-02-12T19:45:00"/>
    <s v=" BasketballFanTeamLosses "/>
    <x v="3"/>
    <s v=" #RenewedEffort #BasketballStruggles "/>
    <n v="22"/>
    <n v="45"/>
    <s v=" Canada "/>
    <n v="2019"/>
    <n v="2"/>
    <n v="12"/>
    <n v="19"/>
  </r>
  <r>
    <n v="558"/>
    <n v="562"/>
    <s v="Despite meticulous training, the swimmer faces disappointment as a split-second miscalculation costs them the lead in a crucial race. "/>
    <x v="248"/>
    <d v="2015-06-28T20:00:00"/>
    <s v=" SwimmingEnthusiastRaceSetback "/>
    <x v="1"/>
    <s v=" #Miscalculation #SwimmingDisappointment "/>
    <n v="28"/>
    <n v="55"/>
    <s v=" Australia "/>
    <n v="2015"/>
    <n v="6"/>
    <n v="28"/>
    <n v="20"/>
  </r>
  <r>
    <n v="559"/>
    <n v="563"/>
    <s v="The weightlifter's failed attempt at a personal record results in frustration, highlighting the challenging nature of pushing physical limits. "/>
    <x v="249"/>
    <d v="2022-01-08T21:30:00"/>
    <s v=" WeightliftingFanFailedRecord "/>
    <x v="2"/>
    <s v=" #Challenge #WeightliftingFailure "/>
    <n v="35"/>
    <n v="70"/>
    <s v=" Germany "/>
    <n v="2022"/>
    <n v="1"/>
    <n v="8"/>
    <n v="21"/>
  </r>
  <r>
    <n v="560"/>
    <n v="564"/>
    <s v="In the midst of a soccer match, an unexpected own goal creates a moment of despair for the player, as teammates console and encourage them. "/>
    <x v="92"/>
    <d v="2018-12-15T20:15:00"/>
    <s v=" SoccerPlayerOwnGoalMoment "/>
    <x v="3"/>
    <s v=" #Despair #OwnGoal "/>
    <n v="22"/>
    <n v="45"/>
    <s v=" Spain "/>
    <n v="2018"/>
    <n v="12"/>
    <n v="15"/>
    <n v="20"/>
  </r>
  <r>
    <n v="561"/>
    <n v="565"/>
    <s v="In the serene beauty of a sunset, nature unfolds a canvas of colors, evoking a sense of tranquility and wonder. "/>
    <x v="221"/>
    <d v="2021-07-10T19:00:00"/>
    <s v=" NatureEnthusiastSunsetWonder "/>
    <x v="1"/>
    <s v=" #Tranquility #SunsetBeauty "/>
    <n v="40"/>
    <n v="80"/>
    <s v=" Canada "/>
    <n v="2021"/>
    <n v="7"/>
    <n v="10"/>
    <n v="19"/>
  </r>
  <r>
    <n v="562"/>
    <n v="566"/>
    <s v="Embarking on a spontaneous road trip, the traveler discovers hidden gems, creating memories that will be cherished for a lifetime. "/>
    <x v="151"/>
    <d v="2019-09-28T20:30:00"/>
    <s v=" TravelEnthusiastRoadTripDiscovery "/>
    <x v="3"/>
    <s v=" #Adventure #RoadTripMemories "/>
    <n v="35"/>
    <n v="70"/>
    <s v=" USA "/>
    <n v="2019"/>
    <n v="9"/>
    <n v="28"/>
    <n v="20"/>
  </r>
  <r>
    <n v="563"/>
    <n v="567"/>
    <s v="Amidst the bustling city, a quiet cafÃ© becomes a sanctuary for reflection, where a cup of coffee brings solace to the wandering mind. "/>
    <x v="250"/>
    <d v="2022-03-15T18:45:00"/>
    <s v=" UrbanExplorerCafeSolitude "/>
    <x v="2"/>
    <s v=" #Solace #CafeReflection "/>
    <n v="30"/>
    <n v="60"/>
    <s v=" France "/>
    <n v="2022"/>
    <n v="3"/>
    <n v="15"/>
    <n v="18"/>
  </r>
  <r>
    <n v="564"/>
    <n v="568"/>
    <s v="Exploring the vibrant street art of a cultural neighborhood, each mural tells a story, infusing the city with creativity and expression. "/>
    <x v="229"/>
    <d v="2017-11-05T21:15:00"/>
    <s v=" ArtEnthusiastStreetArtExploration "/>
    <x v="1"/>
    <s v=" #Creativity #StreetArtVibes "/>
    <n v="22"/>
    <n v="45"/>
    <s v=" Brazil "/>
    <n v="2017"/>
    <n v="11"/>
    <n v="5"/>
    <n v="21"/>
  </r>
  <r>
    <n v="565"/>
    <n v="569"/>
    <s v="In the world of science, a breakthrough discovery unfolds, pushing the boundaries of knowledge and opening new frontiers of exploration. "/>
    <x v="251"/>
    <d v="2020-05-20T16:30:00"/>
    <s v=" ScienceEnthusiastDiscoveryMoment "/>
    <x v="3"/>
    <s v=" #Breakthrough #ScientificDiscovery "/>
    <n v="28"/>
    <n v="55"/>
    <s v=" Germany "/>
    <n v="2020"/>
    <n v="5"/>
    <n v="20"/>
    <n v="16"/>
  </r>
  <r>
    <n v="566"/>
    <n v="570"/>
    <s v="Connecting with the melody of a live orchestra, the music enthusiast experiences a symphony that resonates deep within the soul. "/>
    <x v="252"/>
    <d v="2016-08-22T19:45:00"/>
    <s v=" MusicLoverLiveOrchestraExperience "/>
    <x v="2"/>
    <s v=" #Harmony #OrchestraMelody "/>
    <n v="18"/>
    <n v="35"/>
    <s v=" UK "/>
    <n v="2016"/>
    <n v="8"/>
    <n v="22"/>
    <n v="19"/>
  </r>
  <r>
    <n v="567"/>
    <n v="571"/>
    <s v="Embracing the aroma of freshly baked bread, the home chef finds joy in the art of baking, creating delicious memories for loved ones. "/>
    <x v="253"/>
    <d v="2023-04-10T17:15:00"/>
    <s v=" HomeBakerDeliciousMemories "/>
    <x v="1"/>
    <s v=" #JoyInBaking #HomemadeDelights "/>
    <n v="22"/>
    <n v="45"/>
    <s v=" India "/>
    <n v="2023"/>
    <n v="4"/>
    <n v="10"/>
    <n v="17"/>
  </r>
  <r>
    <n v="568"/>
    <n v="572"/>
    <s v="Wandering through a historical museum, the history enthusiast becomes immersed in the tales of the past, envisioning bygone eras. "/>
    <x v="254"/>
    <d v="2015-12-18T18:00:00"/>
    <s v=" HistoryBuffMuseumExploration "/>
    <x v="3"/>
    <s v=" #EnvisioningHistory #MuseumTales "/>
    <n v="28"/>
    <n v="55"/>
    <s v=" Italy "/>
    <n v="2015"/>
    <n v="12"/>
    <n v="18"/>
    <n v="18"/>
  </r>
  <r>
    <n v="569"/>
    <n v="573"/>
    <s v="In the realm of literature, a captivating novel transports the reader to distant lands, weaving a tapestry of imagination and escape. "/>
    <x v="255"/>
    <d v="2021-10-08T20:30:00"/>
    <s v=" BookwormCaptivatingNovelEscape "/>
    <x v="2"/>
    <s v=" #Imagination #LiteraryEscape "/>
    <n v="35"/>
    <n v="70"/>
    <s v=" Japan "/>
    <n v="2021"/>
    <n v="10"/>
    <n v="8"/>
    <n v="20"/>
  </r>
  <r>
    <n v="570"/>
    <n v="574"/>
    <s v="Capturing the essence of a bustling market, the photographer freezes moments in time, each frame telling a unique and vibrant story. "/>
    <x v="256"/>
    <d v="2019-03-22T21:45:00"/>
    <s v=" PhotographyEnthusiastMarketMoments "/>
    <x v="1"/>
    <s v=" #Vibrancy #MarketStories "/>
    <n v="22"/>
    <n v="45"/>
    <s v=" Australia "/>
    <n v="2019"/>
    <n v="3"/>
    <n v="22"/>
    <n v="21"/>
  </r>
  <r>
    <n v="571"/>
    <n v="575"/>
    <s v="Underneath the city lights, the dancer expresses emotions through graceful movements, creating a mesmerizing performance under the night sky. "/>
    <x v="257"/>
    <d v="2018-06-15T22:00:00"/>
    <s v=" DanceEnthusiastCityNightPerformance "/>
    <x v="3"/>
    <s v=" #Mesmerizing #NightDancePerformance "/>
    <n v="40"/>
    <n v="80"/>
    <s v=" USA "/>
    <n v="2018"/>
    <n v="6"/>
    <n v="15"/>
    <n v="22"/>
  </r>
  <r>
    <n v="572"/>
    <n v="576"/>
    <s v="In the heart of a bustling market, the street food connoisseur indulges in a culinary adventure, savoring diverse flavors and aromas. "/>
    <x v="258"/>
    <d v="2019-08-28T19:30:00"/>
    <s v=" FoodieMarketStreetFoodExploration "/>
    <x v="1"/>
    <s v=" #CulinaryAdventure #StreetFoodDelights "/>
    <n v="35"/>
    <n v="70"/>
    <s v=" Thailand "/>
    <n v="2019"/>
    <n v="8"/>
    <n v="28"/>
    <n v="19"/>
  </r>
  <r>
    <n v="573"/>
    <n v="577"/>
    <s v="As the first snowflake descends, the winter enthusiast eagerly prepares for a season of frosty delights, anticipating the magic of snow-covered landscapes. "/>
    <x v="259"/>
    <d v="2022-12-01T17:45:00"/>
    <s v=" SnowLoverWinterEnthusiast "/>
    <x v="2"/>
    <s v=" #WinterMagic #SnowyLandscapes "/>
    <n v="30"/>
    <n v="60"/>
    <s v=" Canada "/>
    <n v="2022"/>
    <n v="12"/>
    <n v="1"/>
    <n v="17"/>
  </r>
  <r>
    <n v="574"/>
    <n v="578"/>
    <s v="Amidst the pages of a captivating mystery novel, the reader unravels clues and secrets, experiencing a thrilling journey of suspense and revelation. "/>
    <x v="260"/>
    <d v="2017-04-10T21:15:00"/>
    <s v=" MysteryBookwormSuspensefulRead "/>
    <x v="3"/>
    <s v=" #ThrillingJourney #MysteryNovel "/>
    <n v="22"/>
    <n v="45"/>
    <s v=" UK "/>
    <n v="2017"/>
    <n v="4"/>
    <n v="10"/>
    <n v="21"/>
  </r>
  <r>
    <n v="575"/>
    <n v="579"/>
    <s v="Surrounded by the vibrant colors of a flower garden, the gardener nurtures blossoms, finding joy in the beauty of nature's ever-changing canvas. "/>
    <x v="261"/>
    <d v="2020-05-15T18:30:00"/>
    <s v=" GardeningEnthusiastFlowerGarden "/>
    <x v="1"/>
    <s v=" #NaturesBeauty #FloralJoy "/>
    <n v="28"/>
    <n v="55"/>
    <s v=" Australia "/>
    <n v="2020"/>
    <n v="5"/>
    <n v="15"/>
    <n v="18"/>
  </r>
  <r>
    <n v="576"/>
    <n v="580"/>
    <s v="At the astronomy observatory, the stargazer marvels at the vastness of the cosmos, contemplating the mysteries hidden within the celestial expanse. "/>
    <x v="262"/>
    <d v="2016-09-22T20:00:00"/>
    <s v=" AstronomyEnthusiastStargazing "/>
    <x v="2"/>
    <s v=" #CelestialWonder #Stargazing "/>
    <n v="18"/>
    <n v="35"/>
    <s v=" USA "/>
    <n v="2016"/>
    <n v="9"/>
    <n v="22"/>
    <n v="20"/>
  </r>
  <r>
    <n v="577"/>
    <n v="581"/>
    <s v="Engulfed in the aroma of freshly brewed coffee, the writer finds inspiration in every sip, embarking on a journey of creativity and prose. "/>
    <x v="263"/>
    <d v="2023-02-12T19:45:00"/>
    <s v=" CoffeeLoverWritersRetreat "/>
    <x v="3"/>
    <s v=" #CreativeInspiration #CoffeeJourney "/>
    <n v="22"/>
    <n v="45"/>
    <s v=" France "/>
    <n v="2023"/>
    <n v="2"/>
    <n v="12"/>
    <n v="19"/>
  </r>
  <r>
    <n v="578"/>
    <n v="582"/>
    <s v="In the realm of fashion, the designer unveils a collection that tells a story, blending innovation and tradition on the runway of creativity. "/>
    <x v="264"/>
    <d v="2015-11-10T21:00:00"/>
    <s v=" FashionEnthusiastDesignerShowcase "/>
    <x v="1"/>
    <s v=" #RunwayCreativity #FashionInnovation "/>
    <n v="28"/>
    <n v="55"/>
    <s v=" Italy "/>
    <n v="2015"/>
    <n v="11"/>
    <n v="10"/>
    <n v="21"/>
  </r>
  <r>
    <n v="579"/>
    <n v="583"/>
    <s v="As the waves crash against the shore, the surfer embraces the thrill of riding the ocean's energy, capturing the essence of freedom in each wave. "/>
    <x v="265"/>
    <d v="2021-07-20T18:15:00"/>
    <s v=" SurfingEnthusiastWaveRider "/>
    <x v="2"/>
    <s v=" #OceansFreedom #SurfingThrills "/>
    <n v="22"/>
    <n v="45"/>
    <s v=" Brazil "/>
    <n v="2021"/>
    <n v="7"/>
    <n v="20"/>
    <n v="18"/>
  </r>
  <r>
    <n v="580"/>
    <n v="584"/>
    <s v="Exploring the historical architecture of an ancient city, the traveler is transported to a bygone era, where each monument whispers tales of the past. "/>
    <x v="266"/>
    <d v="2019-04-18T20:30:00"/>
    <s v=" HistoryExplorerAncientCityTour "/>
    <x v="3"/>
    <s v=" #WhispersOfThePast #HistoricalTour "/>
    <n v="35"/>
    <n v="70"/>
    <s v=" Greece "/>
    <n v="2019"/>
    <n v="4"/>
    <n v="18"/>
    <n v="20"/>
  </r>
  <r>
    <n v="581"/>
    <n v="585"/>
    <s v="Successfully avoided eye contact with my crush in the hallway. Mission accomplished. #TeenCrush #StealthMode "/>
    <x v="28"/>
    <d v="2023-05-20T19:45:00"/>
    <s v=" CrushAvoider "/>
    <x v="3"/>
    <s v=" #CrushStruggles #AvoidingEyeContact "/>
    <n v="15"/>
    <n v="30"/>
    <s v=" USA"/>
    <n v="2023"/>
    <n v="5"/>
    <n v="20"/>
    <n v="19"/>
  </r>
  <r>
    <n v="582"/>
    <n v="586"/>
    <s v="Ran out of snacks during a movie marathon. Crisis level: Emergency! #MovieNightStruggles #TeenProblems "/>
    <x v="267"/>
    <d v="2023-05-21T21:00:00"/>
    <s v=" MovieBuff "/>
    <x v="1"/>
    <s v=" #SnackCrisis #TeenLife "/>
    <n v="18"/>
    <n v="35"/>
    <s v=" Canada"/>
    <n v="2023"/>
    <n v="5"/>
    <n v="21"/>
    <n v="21"/>
  </r>
  <r>
    <n v="583"/>
    <n v="587"/>
    <s v="Spent an hour choosing the perfect filter for a selfie. The struggle for that Instagram aesthetic is real. #SelfieQueen #TeenVibes "/>
    <x v="202"/>
    <d v="2023-05-22T14:30:00"/>
    <s v=" SelfieAddict "/>
    <x v="2"/>
    <s v=" #SelfieStruggle #TeenConfessions "/>
    <n v="22"/>
    <n v="45"/>
    <s v=" UK"/>
    <n v="2023"/>
    <n v="5"/>
    <n v="22"/>
    <n v="14"/>
  </r>
  <r>
    <n v="584"/>
    <n v="588"/>
    <s v="Lost my headphones again. How do they vanish into thin air? #HeadphoneMystery #TeenLife "/>
    <x v="62"/>
    <d v="2023-05-23T16:45:00"/>
    <s v=" AudioExplorer "/>
    <x v="3"/>
    <s v=" #TeenProblems #LostHeadphones "/>
    <n v="20"/>
    <n v="40"/>
    <s v=" USA"/>
    <n v="2023"/>
    <n v="5"/>
    <n v="23"/>
    <n v="16"/>
  </r>
  <r>
    <n v="585"/>
    <n v="589"/>
    <s v="Decided to study for exams but ended up making memes about studying instead. Procrastination level: Expert. #ProcrastinationNation #TeenConfessions "/>
    <x v="210"/>
    <d v="2023-05-24T13:15:00"/>
    <s v=" MemeCreator "/>
    <x v="1"/>
    <s v=" #StudyingMemes #TeenLife "/>
    <n v="25"/>
    <n v="50"/>
    <s v=" Canada"/>
    <n v="2023"/>
    <n v="5"/>
    <n v="24"/>
    <n v="13"/>
  </r>
  <r>
    <n v="586"/>
    <n v="590"/>
    <s v="Got dressed for the day, then remembered it's Saturday. Oops. #WeekendVibes #TeenStruggles "/>
    <x v="268"/>
    <d v="2023-05-25T19:00:00"/>
    <s v=" FashionBlunder "/>
    <x v="2"/>
    <s v=" #WeekendOops #TeenFashion "/>
    <n v="20"/>
    <n v="40"/>
    <s v=" USA"/>
    <n v="2023"/>
    <n v="5"/>
    <n v="25"/>
    <n v="19"/>
  </r>
  <r>
    <n v="587"/>
    <n v="591"/>
    <s v="Survived a group project without any drama. Miracles do happen. #GroupProjectSuccess #TeenAchievements "/>
    <x v="240"/>
    <d v="2023-05-26T14:20:00"/>
    <s v=" GroupGenius "/>
    <x v="3"/>
    <s v=" #TeenSuccess #ProjectMiracle "/>
    <n v="28"/>
    <n v="55"/>
    <s v=" UK"/>
    <n v="2023"/>
    <n v="5"/>
    <n v="26"/>
    <n v="14"/>
  </r>
  <r>
    <n v="588"/>
    <n v="592"/>
    <s v="Entered the kitchen with the intention to cook. Left with a bag of chips. Cooking is overrated, anyway. #MasterChefInTraining #TeenHumor "/>
    <x v="269"/>
    <d v="2023-05-27T21:15:00"/>
    <s v=" ChipExplorer "/>
    <x v="1"/>
    <s v=" #TeenChef #CookingFail "/>
    <n v="22"/>
    <n v="45"/>
    <s v=" Canada"/>
    <n v="2023"/>
    <n v="5"/>
    <n v="27"/>
    <n v="21"/>
  </r>
  <r>
    <n v="589"/>
    <n v="593"/>
    <s v="Staring at the clock in class, waiting for the bell to ring like it's the most exciting event of the day. #ClassCountdown #TeenLife "/>
    <x v="210"/>
    <d v="2023-05-28T12:00:00"/>
    <s v=" ExcitementSeeker "/>
    <x v="2"/>
    <s v=" #ClassEvent #TeenExcitement "/>
    <n v="18"/>
    <n v="35"/>
    <s v=" USA"/>
    <n v="2023"/>
    <n v="5"/>
    <n v="28"/>
    <n v="12"/>
  </r>
  <r>
    <n v="590"/>
    <n v="594"/>
    <s v="Discovered a new book series and spent the whole night reading. Who needs sleep, anyway? #BookwormLife #LateNightReading "/>
    <x v="202"/>
    <d v="2023-05-29T23:30:00"/>
    <s v=" NightReader "/>
    <x v="3"/>
    <s v=" #BookDiscoveries #TeenReading "/>
    <n v="30"/>
    <n v="60"/>
    <s v=" UK"/>
    <n v="2023"/>
    <n v="5"/>
    <n v="29"/>
    <n v="23"/>
  </r>
  <r>
    <n v="591"/>
    <n v="595"/>
    <s v="Bought a new video game, played for hours, forgot to eat. The ultimate gaming session. #GamerLife #NoFoodGaming "/>
    <x v="28"/>
    <d v="2023-05-30T20:45:00"/>
    <s v=" GamingEnthusiast "/>
    <x v="1"/>
    <s v=" #GameOn #TeenGamer "/>
    <n v="22"/>
    <n v="45"/>
    <s v=" USA"/>
    <n v="2023"/>
    <n v="5"/>
    <n v="30"/>
    <n v="20"/>
  </r>
  <r>
    <n v="592"/>
    <n v="596"/>
    <s v="Spent the day binge-watching a new series. Productivity level: Zero. #LazyDay #TVSeriesMarathon "/>
    <x v="202"/>
    <d v="2023-05-31T15:30:00"/>
    <s v=" LazyWatcher "/>
    <x v="2"/>
    <s v=" #BingeWatchDay #TeenLife "/>
    <n v="35"/>
    <n v="70"/>
    <s v=" Canada"/>
    <n v="2023"/>
    <n v="5"/>
    <n v="31"/>
    <n v="15"/>
  </r>
  <r>
    <n v="593"/>
    <n v="597"/>
    <s v="Caught up on the latest fashion trends and now planning a shopping spree. #Fashionista #TrendyTeen "/>
    <x v="28"/>
    <d v="2023-06-01T18:00:00"/>
    <s v=" TrendExplorer "/>
    <x v="3"/>
    <s v=" #FashionGoals #TeenStyle "/>
    <n v="20"/>
    <n v="40"/>
    <s v=" USA"/>
    <n v="2023"/>
    <n v="6"/>
    <n v="1"/>
    <n v="18"/>
  </r>
  <r>
    <n v="594"/>
    <n v="598"/>
    <s v="Decided to learn a new instrument. Day one: Still trying to figure out how to hold it. #MusicNovice #LearningJourney "/>
    <x v="62"/>
    <d v="2023-06-02T14:30:00"/>
    <s v=" MusicalExplorer "/>
    <x v="1"/>
    <s v=" #InstrumentLearning #TeenMusic "/>
    <n v="28"/>
    <n v="55"/>
    <s v=" UK"/>
    <n v="2023"/>
    <n v="6"/>
    <n v="2"/>
    <n v="14"/>
  </r>
  <r>
    <n v="595"/>
    <n v="599"/>
    <s v="Spent hours creating the perfect playlist for every mood. Music is my therapy. #PlaylistMaker #TeenMusicLover "/>
    <x v="202"/>
    <d v="2023-06-03T21:15:00"/>
    <s v=" MusicAficionado "/>
    <x v="2"/>
    <s v=" #MusicTherapy #TeenPlaylist "/>
    <n v="22"/>
    <n v="45"/>
    <s v=" Canada"/>
    <n v="2023"/>
    <n v="6"/>
    <n v="3"/>
    <n v="21"/>
  </r>
  <r>
    <n v="596"/>
    <n v="600"/>
    <s v="Successfully cooked a gourmet meal for the family. Chef skills unlocked! #ChefMode #TeenChef "/>
    <x v="231"/>
    <d v="2023-06-04T19:30:00"/>
    <s v=" HomeChef "/>
    <x v="3"/>
    <s v=" #CookingSuccess #TeenCook "/>
    <n v="25"/>
    <n v="50"/>
    <s v=" USA"/>
    <n v="2023"/>
    <n v="6"/>
    <n v="4"/>
    <n v="19"/>
  </r>
  <r>
    <n v="597"/>
    <n v="601"/>
    <s v="Spontaneously booked a weekend getaway. Adventure awaits! #TravelBug #WeekendEscape "/>
    <x v="28"/>
    <d v="2023-06-05T10:00:00"/>
    <s v=" AdventureSeeker "/>
    <x v="1"/>
    <s v=" #GetawayGoals #TeenTravel "/>
    <n v="18"/>
    <n v="35"/>
    <s v=" UK"/>
    <n v="2023"/>
    <n v="6"/>
    <n v="5"/>
    <n v="10"/>
  </r>
  <r>
    <n v="598"/>
    <n v="602"/>
    <s v="Attended a concert and danced the night away. Music is the heartbeat of life. #ConcertVibes #DanceAllNight "/>
    <x v="202"/>
    <d v="2023-06-06T22:30:00"/>
    <s v=" DanceEnthusiast "/>
    <x v="2"/>
    <s v=" #MusicMagic #TeenConcert "/>
    <n v="28"/>
    <n v="55"/>
    <s v=" Canada"/>
    <n v="2023"/>
    <n v="6"/>
    <n v="6"/>
    <n v="22"/>
  </r>
  <r>
    <n v="599"/>
    <n v="603"/>
    <s v="Rediscovered childhood cartoons and had a nostalgia-filled marathon. #CartoonNostalgia #TeenMemories "/>
    <x v="202"/>
    <d v="2023-06-07T12:45:00"/>
    <s v=" NostalgiaExplorer "/>
    <x v="3"/>
    <s v=" #ChildhoodMemories #TeenCartoons "/>
    <n v="22"/>
    <n v="45"/>
    <s v=" USA"/>
    <n v="2023"/>
    <n v="6"/>
    <n v="7"/>
    <n v="12"/>
  </r>
  <r>
    <n v="600"/>
    <n v="604"/>
    <s v="Embarked on a DIY home decor project. Let's hope it turns out better than last time. #DIYAdventure #TeenHomeDecor "/>
    <x v="28"/>
    <d v="2023-06-08T16:00:00"/>
    <s v=" HomeDecorator "/>
    <x v="1"/>
    <s v=" #DIYGoals #TeenCreative "/>
    <n v="35"/>
    <n v="70"/>
    <s v=" UK"/>
    <n v="2023"/>
    <n v="6"/>
    <n v="8"/>
    <n v="16"/>
  </r>
  <r>
    <n v="601"/>
    <n v="605"/>
    <s v="Spent the afternoon at a museum, pretending to be cultured. Art enthusiast in the making. #MuseumDay #TeenArtLover "/>
    <x v="90"/>
    <d v="2023-06-09T14:00:00"/>
    <s v=" ArtExplorer "/>
    <x v="2"/>
    <s v=" #CulturalDay #TeenCuriosity "/>
    <n v="20"/>
    <n v="40"/>
    <s v=" USA"/>
    <n v="2023"/>
    <n v="6"/>
    <n v="9"/>
    <n v="14"/>
  </r>
  <r>
    <n v="602"/>
    <n v="606"/>
    <s v="Started a blog about random thoughts and musings. Blogging is the new diary. #BloggerLife #TeenBlogger "/>
    <x v="90"/>
    <d v="2023-06-10T17:30:00"/>
    <s v=" ThoughtfulBlogger "/>
    <x v="3"/>
    <s v=" #BloggingJourney #TeenThoughts "/>
    <n v="30"/>
    <n v="60"/>
    <s v=" Canada"/>
    <n v="2023"/>
    <n v="6"/>
    <n v="10"/>
    <n v="17"/>
  </r>
  <r>
    <n v="603"/>
    <n v="607"/>
    <s v="Relishing a peaceful afternoon with a classic novel. Quiet moments are the best moments. #BookLover #PeacefulAfternoon "/>
    <x v="79"/>
    <d v="2023-06-11T15:30:00"/>
    <s v=" NovelEnthusiast "/>
    <x v="1"/>
    <s v=" #QuietMoments #BookishEscape "/>
    <n v="35"/>
    <n v="70"/>
    <s v=" USA"/>
    <n v="2023"/>
    <n v="6"/>
    <n v="11"/>
    <n v="15"/>
  </r>
  <r>
    <n v="604"/>
    <n v="608"/>
    <s v="Reflecting on a lifetime of memories, each wrinkle tells a story. Embracing the beauty of aging. #LifeReflections #BeautyInAging "/>
    <x v="205"/>
    <d v="2023-06-12T18:00:00"/>
    <s v=" WiseSoul "/>
    <x v="3"/>
    <s v=" #AgingGracefully #Memories "/>
    <n v="28"/>
    <n v="55"/>
    <s v=" UK"/>
    <n v="2023"/>
    <n v="6"/>
    <n v="12"/>
    <n v="18"/>
  </r>
  <r>
    <n v="605"/>
    <n v="609"/>
    <s v="Exploring the world of digital art. It's never too late to discover new passions. #DigitalArtistry #LateBloomer "/>
    <x v="90"/>
    <d v="2023-06-13T14:45:00"/>
    <s v=" ArtAdventurer "/>
    <x v="2"/>
    <s v=" #ArtDiscovery #SeniorArtist "/>
    <n v="22"/>
    <n v="45"/>
    <s v=" Canada"/>
    <n v="2023"/>
    <n v="6"/>
    <n v="13"/>
    <n v="14"/>
  </r>
  <r>
    <n v="606"/>
    <n v="610"/>
    <s v="Savoring the flavors of a home-cooked meal. Simple joys are the heart of happiness. #HomeCooking #SimpleJoys "/>
    <x v="79"/>
    <d v="2023-06-14T19:30:00"/>
    <s v=" HomeChefSenior "/>
    <x v="1"/>
    <s v=" #HappinessInFood #SeniorLife "/>
    <n v="25"/>
    <n v="50"/>
    <s v=" USA"/>
    <n v="2023"/>
    <n v="6"/>
    <n v="14"/>
    <n v="19"/>
  </r>
  <r>
    <n v="607"/>
    <n v="611"/>
    <s v="Embarking on a journey of learning a new language. The mind stays young with every new word. #LanguageLearning #NeverTooLate "/>
    <x v="90"/>
    <d v="2023-06-15T12:15:00"/>
    <s v=" LinguisticExplorer "/>
    <x v="3"/>
    <s v=" #MindEnrichment #SeniorLearning "/>
    <n v="30"/>
    <n v="60"/>
    <s v=" UK"/>
    <n v="2023"/>
    <n v="6"/>
    <n v="15"/>
    <n v="12"/>
  </r>
  <r>
    <n v="608"/>
    <n v="612"/>
    <s v="Attended a classical music concert, feeling the timeless melodies resonate. Music transcends generations. #ClassicalMusic #TimelessMelodies "/>
    <x v="202"/>
    <d v="2023-06-16T21:45:00"/>
    <s v=" MusicConnoisseur "/>
    <x v="2"/>
    <s v=" #MusicLover #SeniorConcert "/>
    <n v="18"/>
    <n v="35"/>
    <s v=" Canada"/>
    <n v="2023"/>
    <n v="6"/>
    <n v="16"/>
    <n v="21"/>
  </r>
  <r>
    <n v="609"/>
    <n v="613"/>
    <s v="Capturing the beauty of nature through photography. Every snapshot is a treasure. #NaturePhotography #SeniorPhotographer "/>
    <x v="202"/>
    <d v="2023-06-17T15:00:00"/>
    <s v=" PhotographySenior "/>
    <x v="1"/>
    <s v=" #NatureCapture #SeniorMoments "/>
    <n v="35"/>
    <n v="70"/>
    <s v=" USA"/>
    <n v="2023"/>
    <n v="6"/>
    <n v="17"/>
    <n v="15"/>
  </r>
  <r>
    <n v="610"/>
    <n v="614"/>
    <s v="Reconnecting with old friends over a cup of tea. Friendship, the true essence of companionship. #OldFriends #Companionship "/>
    <x v="79"/>
    <d v="2023-06-18T11:30:00"/>
    <s v=" TeaTimeSenior "/>
    <x v="3"/>
    <s v=" #FriendshipGoals #SeniorBonding "/>
    <n v="28"/>
    <n v="55"/>
    <s v=" UK"/>
    <n v="2023"/>
    <n v="6"/>
    <n v="18"/>
    <n v="11"/>
  </r>
  <r>
    <n v="611"/>
    <n v="615"/>
    <s v="Embarked on a road trip to revisit cherished places from the past. Nostalgia, the ultimate travel companion. #RoadTrip #NostalgiaTour "/>
    <x v="202"/>
    <d v="2023-06-19T16:30:00"/>
    <s v=" RoadTripSenior "/>
    <x v="2"/>
    <s v=" #CherishedPlaces #SeniorTravel "/>
    <n v="22"/>
    <n v="45"/>
    <s v=" Canada"/>
    <n v="2023"/>
    <n v="6"/>
    <n v="19"/>
    <n v="16"/>
  </r>
  <r>
    <n v="612"/>
    <n v="616"/>
    <s v="Joined a community choir, harmonizing with fellow voices. Music creates bonds that withstand time. #CommunityChoir #HarmonyInAging "/>
    <x v="202"/>
    <d v="2023-06-20T14:20:00"/>
    <s v=" ChoirEnthusiast "/>
    <x v="1"/>
    <s v=" #MusicHarmony #SeniorVoices "/>
    <n v="20"/>
    <n v="40"/>
    <s v=" USA"/>
    <n v="2023"/>
    <n v="6"/>
    <n v="20"/>
    <n v="14"/>
  </r>
  <r>
    <n v="613"/>
    <n v="617"/>
    <s v="Exploring the art of meditation, finding tranquility in the stillness of the mind. #MeditationJourney #TranquilMind "/>
    <x v="79"/>
    <d v="2023-06-21T19:00:00"/>
    <s v=" MeditationSenior "/>
    <x v="3"/>
    <s v=" #MindfulLiving #SeniorCalm "/>
    <n v="18"/>
    <n v="35"/>
    <s v=" UK"/>
    <n v="2023"/>
    <n v="6"/>
    <n v="21"/>
    <n v="19"/>
  </r>
  <r>
    <n v="614"/>
    <n v="618"/>
    <s v="Taking a stroll in the garden, appreciating the beauty of blooming flowers. Nature's wonders never cease. #GardenWalk #FloralBeauty "/>
    <x v="79"/>
    <d v="2023-06-22T13:45:00"/>
    <s v=" GardenEnthusiast "/>
    <x v="2"/>
    <s v=" #NatureWonders #SeniorGarden "/>
    <n v="25"/>
    <n v="50"/>
    <s v=" USA"/>
    <n v="2023"/>
    <n v="6"/>
    <n v="22"/>
    <n v="13"/>
  </r>
  <r>
    <n v="615"/>
    <n v="619"/>
    <s v="Sipping on a favorite vintage wine, each sip telling a story of the years gone by. Cheers to a life well-lived. #WineLover #VintageCheers "/>
    <x v="79"/>
    <d v="2023-06-23T18:45:00"/>
    <s v=" WineConnoisseur "/>
    <x v="1"/>
    <s v=" #LifeWellLived #SeniorWine "/>
    <n v="28"/>
    <n v="55"/>
    <s v=" UK"/>
    <n v="2023"/>
    <n v="6"/>
    <n v="23"/>
    <n v="18"/>
  </r>
  <r>
    <n v="616"/>
    <n v="620"/>
    <s v="Participated in a community art class, unleashing creativity in the golden years. Art has no age limit. #ArtClass #SeniorArtistry "/>
    <x v="202"/>
    <d v="2023-06-24T16:15:00"/>
    <s v=" ArtisticSenior "/>
    <x v="3"/>
    <s v=" #CreativityAtAnyAge #SeniorCreativity "/>
    <n v="22"/>
    <n v="45"/>
    <s v=" Canada"/>
    <n v="2023"/>
    <n v="6"/>
    <n v="24"/>
    <n v="16"/>
  </r>
  <r>
    <n v="617"/>
    <n v="621"/>
    <s v="Embarking on a journey of writing a memoir, documenting a lifetime of experiences. Every story matters. #MemoirWriting #SeniorStories "/>
    <x v="205"/>
    <d v="2023-06-25T20:30:00"/>
    <s v=" MemoiristSenior "/>
    <x v="2"/>
    <s v=" #LifetimeExperiences #SeniorMemoir "/>
    <n v="35"/>
    <n v="70"/>
    <s v=" USA"/>
    <n v="2023"/>
    <n v="6"/>
    <n v="25"/>
    <n v="20"/>
  </r>
  <r>
    <n v="618"/>
    <n v="622"/>
    <s v="Attended a lecture on history, always fascinated by the lessons from the past. Learning is a lifelong adventure. #HistoryLecture #SeniorLearning "/>
    <x v="90"/>
    <d v="2023-06-26T14:00:00"/>
    <s v=" HistoryEnthusiast "/>
    <x v="1"/>
    <s v=" #LifetimeAdventure #SeniorCuriosity "/>
    <n v="30"/>
    <n v="60"/>
    <s v=" UK"/>
    <n v="2023"/>
    <n v="6"/>
    <n v="26"/>
    <n v="14"/>
  </r>
  <r>
    <n v="619"/>
    <n v="623"/>
    <s v="Rediscovered the joy of cooking traditional family recipes. The kitchen, a place of cherished memories. #FamilyRecipes #SeniorCooking "/>
    <x v="79"/>
    <d v="2023-06-27T17:45:00"/>
    <s v=" FamilyChefSenior "/>
    <x v="3"/>
    <s v=" #KitchenMemories #SeniorCulinary "/>
    <n v="20"/>
    <n v="40"/>
    <s v=" USA"/>
    <n v="2023"/>
    <n v="6"/>
    <n v="27"/>
    <n v="17"/>
  </r>
  <r>
    <n v="620"/>
    <n v="624"/>
    <s v="Joined a nature photography club, capturing the beauty of the great outdoors. Every click is a connection to nature. #NaturePhotography #SeniorPhotographer "/>
    <x v="202"/>
    <d v="2023-06-28T22:15:00"/>
    <s v=" NaturePhotographySenior "/>
    <x v="2"/>
    <s v=" #OutdoorBeauty #SeniorClicks "/>
    <n v="18"/>
    <n v="35"/>
    <s v=" UK"/>
    <n v="2023"/>
    <n v="6"/>
    <n v="28"/>
    <n v="22"/>
  </r>
  <r>
    <n v="621"/>
    <n v="625"/>
    <s v="Attended a jazz concert and swayed to the rhythm of timeless tunes. Music, a constant companion in the golden years. #JazzConcert #SeniorMusic "/>
    <x v="202"/>
    <d v="2023-06-29T16:30:00"/>
    <s v=" JazzMusicLover "/>
    <x v="1"/>
    <s v=" #TimelessTunes #SeniorJazz "/>
    <n v="25"/>
    <n v="50"/>
    <s v=" USA"/>
    <n v="2023"/>
    <n v="6"/>
    <n v="29"/>
    <n v="16"/>
  </r>
  <r>
    <n v="622"/>
    <n v="626"/>
    <s v="Joined a writing group, penning down thoughts and reflections. Writing, a journey into the depths of the soul. #WritingGroup #SeniorWriter "/>
    <x v="205"/>
    <d v="2023-06-30T19:30:00"/>
    <s v=" SeniorWordsmith "/>
    <x v="3"/>
    <s v=" #SoulfulWriting #SeniorReflections "/>
    <n v="28"/>
    <n v="55"/>
    <s v=" UK"/>
    <n v="2023"/>
    <n v="6"/>
    <n v="30"/>
    <n v="19"/>
  </r>
  <r>
    <n v="623"/>
    <n v="627"/>
    <s v="Embarked on a solo travel adventure, discovering the beauty of new places at my own pace. #SoloTravel #SeniorExplorer "/>
    <x v="28"/>
    <d v="2023-07-01T14:00:00"/>
    <s v=" SoloAdventurer "/>
    <x v="1"/>
    <s v=" #DiscoverNewPlaces #SeniorTravel "/>
    <n v="30"/>
    <n v="60"/>
    <s v=" USA"/>
    <n v="2023"/>
    <n v="7"/>
    <n v="1"/>
    <n v="14"/>
  </r>
  <r>
    <n v="624"/>
    <n v="628"/>
    <s v="Attended a vintage car show, reminiscing about the classics that once ruled the roads. Nostalgia in every rev. #VintageCars #ClassicRides "/>
    <x v="202"/>
    <d v="2023-07-02T18:30:00"/>
    <s v=" CarEnthusiastSenior "/>
    <x v="2"/>
    <s v=" #RoadTripDownMemoryLane #SeniorCars "/>
    <n v="22"/>
    <n v="45"/>
    <s v=" UK"/>
    <n v="2023"/>
    <n v="7"/>
    <n v="2"/>
    <n v="18"/>
  </r>
  <r>
    <n v="625"/>
    <n v="629"/>
    <s v="Started a community garden, growing not just plants but friendships too. Green thumbs unite! #CommunityGarden #SeniorGardener "/>
    <x v="202"/>
    <d v="2023-07-03T12:45:00"/>
    <s v=" GreenThumbSenior "/>
    <x v="3"/>
    <s v=" #GardenFriends #SeniorGreenThumb "/>
    <n v="28"/>
    <n v="55"/>
    <s v=" Canada"/>
    <n v="2023"/>
    <n v="7"/>
    <n v="3"/>
    <n v="12"/>
  </r>
  <r>
    <n v="626"/>
    <n v="630"/>
    <s v="Hosted a family dinner, where laughter echoed louder than the clinking of utensils. Family, the heart of happiness. #FamilyDinner #SeniorHost "/>
    <x v="79"/>
    <d v="2023-07-04T17:00:00"/>
    <s v=" FamilyHostSenior "/>
    <x v="1"/>
    <s v=" #HeartwarmingMoments #SeniorFamily "/>
    <n v="35"/>
    <n v="70"/>
    <s v=" USA"/>
    <n v="2023"/>
    <n v="7"/>
    <n v="4"/>
    <n v="17"/>
  </r>
  <r>
    <n v="627"/>
    <n v="631"/>
    <s v="Enrolled in a dance class for seniors, moving to the rhythm of life. Age is just a number on the dance floor. #DanceClass #SeniorDancer "/>
    <x v="202"/>
    <d v="2023-07-05T20:15:00"/>
    <s v=" DanceEnthusiastSenior "/>
    <x v="3"/>
    <s v=" #DanceLife #SeniorMoves "/>
    <n v="18"/>
    <n v="35"/>
    <s v=" UK"/>
    <n v="2023"/>
    <n v="7"/>
    <n v="5"/>
    <n v="20"/>
  </r>
  <r>
    <n v="628"/>
    <n v="632"/>
    <s v="Visited an art gallery, appreciating the brushstrokes that tell tales of creativity. Art, an eternal companion. #ArtGallery #SeniorArtLover "/>
    <x v="202"/>
    <d v="2023-07-06T14:30:00"/>
    <s v=" ArtGalleryVisitor "/>
    <x v="2"/>
    <s v=" #CreativeExpressions #SeniorArt "/>
    <n v="25"/>
    <n v="50"/>
    <s v=" USA"/>
    <n v="2023"/>
    <n v="7"/>
    <n v="6"/>
    <n v="14"/>
  </r>
  <r>
    <n v="629"/>
    <n v="633"/>
    <s v="Started a book club for seniors, where discussions are as lively as the characters in the novels. #BookClub #SeniorReaders "/>
    <x v="202"/>
    <d v="2023-07-07T19:45:00"/>
    <s v=" SeniorBookClub "/>
    <x v="1"/>
    <s v=" #BookishTalks #SeniorBookworms "/>
    <n v="22"/>
    <n v="45"/>
    <s v=" UK"/>
    <n v="2023"/>
    <n v="7"/>
    <n v="7"/>
    <n v="19"/>
  </r>
  <r>
    <n v="630"/>
    <n v="634"/>
    <s v="Hosted a picnic in the park, basking in the warmth of friendship and sunshine. Simple joys, timeless memories. #ParkPicnic #SeniorJoy "/>
    <x v="79"/>
    <d v="2023-07-08T16:00:00"/>
    <s v=" SeniorPicnicHost "/>
    <x v="3"/>
    <s v=" #FriendshipSunshine #SeniorMemories "/>
    <n v="30"/>
    <n v="60"/>
    <s v=" Canada"/>
    <n v="2023"/>
    <n v="7"/>
    <n v="8"/>
    <n v="16"/>
  </r>
  <r>
    <n v="631"/>
    <n v="635"/>
    <s v="Participated in a local theater production, proving that the stage belongs to every age. #TheaterProduction #SeniorActor "/>
    <x v="202"/>
    <d v="2023-07-09T22:30:00"/>
    <s v=" SeniorActor "/>
    <x v="2"/>
    <s v=" #StagePassion #SeniorTheater "/>
    <n v="20"/>
    <n v="40"/>
    <s v=" USA"/>
    <n v="2023"/>
    <n v="7"/>
    <n v="9"/>
    <n v="22"/>
  </r>
  <r>
    <n v="632"/>
    <n v="636"/>
    <s v="Embarked on a hiking adventure, conquering trails and relishing the beauty of nature. Age is just a number on the mountaintop. #HikingAdventure #SeniorHiker "/>
    <x v="28"/>
    <d v="2023-07-10T14:20:00"/>
    <s v=" SeniorHikerExplorer "/>
    <x v="1"/>
    <s v=" #NatureTrailBlazer #SeniorExplorer "/>
    <n v="28"/>
    <n v="55"/>
    <s v=" UK"/>
    <n v="2023"/>
    <n v="7"/>
    <n v="10"/>
    <n v="14"/>
  </r>
  <r>
    <n v="633"/>
    <n v="637"/>
    <s v="Hosted a photography exhibition featuring snapshots of a life well-lived. Every photo has a story to tell. #PhotographyExhibition #SeniorPhotographer "/>
    <x v="205"/>
    <d v="2023-07-11T18:45:00"/>
    <s v=" SeniorPhotographerExhibitor "/>
    <x v="3"/>
    <s v=" #LifeInPictures #SeniorExhibition "/>
    <n v="22"/>
    <n v="45"/>
    <s v=" Canada"/>
    <n v="2023"/>
    <n v="7"/>
    <n v="11"/>
    <n v="18"/>
  </r>
  <r>
    <n v="634"/>
    <n v="638"/>
    <s v="Joined a seniors' cycling club, feeling the wind in my hair and the freedom of the open road. #CyclingClub #SeniorCyclist "/>
    <x v="28"/>
    <d v="2023-07-12T13:45:00"/>
    <s v=" SeniorCyclingEnthusiast "/>
    <x v="2"/>
    <s v=" #OpenRoadAdventures #SeniorCycling "/>
    <n v="25"/>
    <n v="50"/>
    <s v=" USA"/>
    <n v="2023"/>
    <n v="7"/>
    <n v="12"/>
    <n v="13"/>
  </r>
  <r>
    <n v="635"/>
    <n v="639"/>
    <s v="Attended a wine tasting event, savoring the richness of flavors that age like fine wine. Cheers to the golden years! #WineTasting #SeniorWineLover "/>
    <x v="202"/>
    <d v="2023-07-13T20:00:00"/>
    <s v=" SeniorWineConnoisseur "/>
    <x v="1"/>
    <s v=" #AgedToPerfection #SeniorCheers "/>
    <n v="35"/>
    <n v="70"/>
    <s v=" UK"/>
    <n v="2023"/>
    <n v="7"/>
    <n v="13"/>
    <n v="20"/>
  </r>
  <r>
    <n v="636"/>
    <n v="640"/>
    <s v="Started learning ballroom dancing, gliding gracefully across the dance floor. Ageless elegance in every step. #BallroomDancing #SeniorDancer "/>
    <x v="202"/>
    <d v="2023-07-14T16:15:00"/>
    <s v=" SeniorBallroomDancer "/>
    <x v="3"/>
    <s v=" #GracefulMoves #SeniorDance "/>
    <n v="20"/>
    <n v="40"/>
    <s v=" USA"/>
    <n v="2023"/>
    <n v="7"/>
    <n v="14"/>
    <n v="16"/>
  </r>
  <r>
    <n v="637"/>
    <n v="641"/>
    <s v="Organized a community painting event, turning blank canvases into a masterpiece of shared creativity. #PaintingEvent #SeniorArtist "/>
    <x v="202"/>
    <d v="2023-07-15T19:30:00"/>
    <s v=" SeniorPaintingOrganizer "/>
    <x v="2"/>
    <s v=" #CommunityArt #SeniorCreativity "/>
    <n v="28"/>
    <n v="55"/>
    <s v=" Canada"/>
    <n v="2023"/>
    <n v="7"/>
    <n v="15"/>
    <n v="19"/>
  </r>
  <r>
    <n v="638"/>
    <n v="642"/>
    <s v="Hosted a 'memory lane' evening with old friends, reminiscing about the adventures that shaped our lives. #MemoryLane #SeniorReminiscing "/>
    <x v="205"/>
    <d v="2023-07-16T14:00:00"/>
    <s v=" SeniorMemoriesHost "/>
    <x v="1"/>
    <s v=" #FriendshipAdventures #SeniorNostalgia "/>
    <n v="30"/>
    <n v="60"/>
    <s v=" USA"/>
    <n v="2023"/>
    <n v="7"/>
    <n v="16"/>
    <n v="14"/>
  </r>
  <r>
    <n v="639"/>
    <n v="643"/>
    <s v="Joined a seniors' astronomy club, stargazing and finding wonder in the vastness of the cosmos. #AstronomyClub #SeniorStargazer "/>
    <x v="90"/>
    <d v="2023-07-17T22:15:00"/>
    <s v=" SeniorStargazer "/>
    <x v="3"/>
    <s v=" #CelestialWonders #SeniorAstronomy "/>
    <n v="18"/>
    <n v="35"/>
    <s v=" UK"/>
    <n v="2023"/>
    <n v="7"/>
    <n v="17"/>
    <n v="22"/>
  </r>
  <r>
    <n v="640"/>
    <n v="644"/>
    <s v="Attended a local jazz festival, tapping toes to the tunes that have stood the test of time. Music, a lifelong love affair. #JazzFestival #SeniorMusicLover "/>
    <x v="202"/>
    <d v="2023-07-18T16:30:00"/>
    <s v=" SeniorJazzFestivalGoer "/>
    <x v="2"/>
    <s v=" #TimelessTunes #SeniorJazz "/>
    <n v="25"/>
    <n v="50"/>
    <s v=" USA"/>
    <n v="2023"/>
    <n v="7"/>
    <n v="18"/>
    <n v="16"/>
  </r>
  <r>
    <n v="641"/>
    <n v="645"/>
    <s v="Started a blog sharing the wisdom gained through the years, proving that every day is a chance to learn and grow. #SeniorWisdom #Blog "/>
    <x v="205"/>
    <d v="2023-07-19T19:45:00"/>
    <s v=" WisdomBloggerSenior "/>
    <x v="1"/>
    <s v=" #LifeLessons #SeniorBlog "/>
    <n v="22"/>
    <n v="45"/>
    <s v=" UK"/>
    <n v="2023"/>
    <n v="7"/>
    <n v="19"/>
    <n v="19"/>
  </r>
  <r>
    <n v="642"/>
    <n v="646"/>
    <s v="Participated in a charity run, proving that age is no barrier to supporting meaningful causes. #CharityRun #SeniorRunner "/>
    <x v="28"/>
    <d v="2023-07-20T17:00:00"/>
    <s v=" SeniorCharityRunner "/>
    <x v="3"/>
    <s v=" #RunForACause #SeniorSupport "/>
    <n v="30"/>
    <n v="60"/>
    <s v=" Canada"/>
    <n v="2023"/>
    <n v="7"/>
    <n v="20"/>
    <n v="17"/>
  </r>
  <r>
    <n v="643"/>
    <n v="647"/>
    <s v="Survived a challenging physics exam. Equations, you won't defeat me! "/>
    <x v="270"/>
    <d v="2023-08-01T13:30:00"/>
    <s v=" PhysicsWhizHighSchool "/>
    <x v="1"/>
    <s v=" #PhysicsSurvivor #HighSchoolAdventures "/>
    <n v="20"/>
    <n v="40"/>
    <s v=" USA"/>
    <n v="2023"/>
    <n v="8"/>
    <n v="1"/>
    <n v="13"/>
  </r>
  <r>
    <n v="644"/>
    <n v="648"/>
    <s v="Exploring the world of coding. Debugging is an adventure on its own! #CodingJourney #HighSchoolCoder "/>
    <x v="28"/>
    <d v="2023-08-02T14:45:00"/>
    <s v=" CodeExplorerHighSchool "/>
    <x v="3"/>
    <s v=" #CodingAdventure #HighSchoolCoderLife "/>
    <n v="25"/>
    <n v="50"/>
    <s v=" UK"/>
    <n v="2023"/>
    <n v="8"/>
    <n v="2"/>
    <n v="14"/>
  </r>
  <r>
    <n v="645"/>
    <n v="649"/>
    <s v="Joined the school debate team. Words are my weapons, and I'm ready for battle! "/>
    <x v="28"/>
    <d v="2023-08-03T12:15:00"/>
    <s v=" DebateWarriorHighSchool "/>
    <x v="2"/>
    <s v=" #DebateWarrior #HighSchoolDebater "/>
    <n v="18"/>
    <n v="35"/>
    <s v=" Canada"/>
    <n v="2023"/>
    <n v="8"/>
    <n v="3"/>
    <n v="12"/>
  </r>
  <r>
    <n v="646"/>
    <n v="650"/>
    <s v="Started a photography club at school. Capturing moments, one snapshot at a time! "/>
    <x v="202"/>
    <d v="2023-08-04T16:30:00"/>
    <s v=" PhotoClubHighSchool "/>
    <x v="1"/>
    <s v=" #PhotographyClub #HighSchoolPhotographer "/>
    <n v="22"/>
    <n v="45"/>
    <s v=" USA"/>
    <n v="2023"/>
    <n v="8"/>
    <n v="4"/>
    <n v="16"/>
  </r>
  <r>
    <n v="647"/>
    <n v="651"/>
    <s v="Daydreaming about the upcoming prom. The dress, the dance â€“ it's a fairytale in the making! "/>
    <x v="28"/>
    <d v="2023-08-05T19:45:00"/>
    <s v=" PromDreamerHighSchool "/>
    <x v="3"/>
    <s v=" #PromDreams #HighSchoolFairytale "/>
    <n v="30"/>
    <n v="60"/>
    <s v=" Canada"/>
    <n v="2023"/>
    <n v="8"/>
    <n v="5"/>
    <n v="19"/>
  </r>
  <r>
    <n v="648"/>
    <n v="652"/>
    <s v="Convinced the teacher to have class outdoors. Learning equations with a side of fresh air! "/>
    <x v="271"/>
    <d v="2023-08-06T14:00:00"/>
    <s v=" OutdoorClassHighSchool "/>
    <x v="2"/>
    <s v=" #OutdoorClassroom #HighSchoolExplorer "/>
    <n v="28"/>
    <n v="55"/>
    <s v=" USA"/>
    <n v="2023"/>
    <n v="8"/>
    <n v="6"/>
    <n v="14"/>
  </r>
  <r>
    <n v="649"/>
    <n v="653"/>
    <s v="Accidentally spilled paint in art class. Abstract art, right? #ArtClassAdventures #HighSchoolArtist "/>
    <x v="272"/>
    <d v="2023-08-07T19:45:00"/>
    <s v=" PaintSpillHighSchool "/>
    <x v="1"/>
    <s v=" #ArtisticMishaps #HighSchoolArt "/>
    <n v="22"/>
    <n v="45"/>
    <s v=" UK"/>
    <n v="2023"/>
    <n v="8"/>
    <n v="7"/>
    <n v="19"/>
  </r>
  <r>
    <n v="650"/>
    <n v="654"/>
    <s v="Trying to master the perfect kickflip on my skateboard. Skating into the weekend like a pro! "/>
    <x v="28"/>
    <d v="2023-08-08T16:00:00"/>
    <s v=" SkateProHighSchool "/>
    <x v="3"/>
    <s v=" #SkaterLife #HighSchoolSkater "/>
    <n v="30"/>
    <n v="60"/>
    <s v=" Canada"/>
    <n v="2023"/>
    <n v="8"/>
    <n v="8"/>
    <n v="16"/>
  </r>
  <r>
    <n v="651"/>
    <n v="655"/>
    <s v="Bonding with friends over the latest K-pop sensation. Fangirling at its finest! "/>
    <x v="202"/>
    <d v="2023-08-09T22:30:00"/>
    <s v=" KpopFangirlHighSchool "/>
    <x v="2"/>
    <s v=" #KpopFangirl #HighSchoolMusic "/>
    <n v="20"/>
    <n v="40"/>
    <s v=" USA"/>
    <n v="2023"/>
    <n v="8"/>
    <n v="9"/>
    <n v="22"/>
  </r>
  <r>
    <n v="652"/>
    <n v="656"/>
    <s v="Spent hours perfecting a chemistry experiment. Mixing potions like a wizard! "/>
    <x v="202"/>
    <d v="2023-08-10T14:20:00"/>
    <s v=" ChemistryWizardHighSchool "/>
    <x v="1"/>
    <s v=" #ChemistryWizard #HighSchoolScientist "/>
    <n v="28"/>
    <n v="55"/>
    <s v=" UK"/>
    <n v="2023"/>
    <n v="8"/>
    <n v="10"/>
    <n v="14"/>
  </r>
  <r>
    <n v="653"/>
    <n v="657"/>
    <s v="Successfully organized a surprise birthday party for a friend. Party planning expert mode: Achieved! "/>
    <x v="202"/>
    <d v="2023-08-11T18:45:00"/>
    <s v=" BirthdayPartyPlannerHighSchool "/>
    <x v="3"/>
    <s v=" #BirthdayParty #HighSchoolCelebration "/>
    <n v="22"/>
    <n v="45"/>
    <s v=" Canada"/>
    <n v="2023"/>
    <n v="8"/>
    <n v="11"/>
    <n v="18"/>
  </r>
  <r>
    <n v="654"/>
    <n v="658"/>
    <s v="Joined the drama club to unleash my inner actor. Lights, camera, action! "/>
    <x v="28"/>
    <d v="2023-08-12T13:45:00"/>
    <s v=" DramaClubStarHighSchool "/>
    <x v="2"/>
    <s v=" #DramaClubStar #HighSchoolActor "/>
    <n v="25"/>
    <n v="50"/>
    <s v=" USA"/>
    <n v="2023"/>
    <n v="8"/>
    <n v="12"/>
    <n v="13"/>
  </r>
  <r>
    <n v="655"/>
    <n v="659"/>
    <s v="Got my hands on the latest fantasy novel. Diving into realms of magic and adventure! "/>
    <x v="28"/>
    <d v="2023-08-13T20:00:00"/>
    <s v=" FantasyBookNerdHighSchool "/>
    <x v="1"/>
    <s v=" #FantasyBookNerd #HighSchoolReader "/>
    <n v="35"/>
    <n v="70"/>
    <s v=" UK"/>
    <n v="2023"/>
    <n v="8"/>
    <n v="13"/>
    <n v="20"/>
  </r>
  <r>
    <n v="656"/>
    <n v="660"/>
    <s v="Mastering the art of the perfect doodle during boring classes. Doodles: A+! "/>
    <x v="202"/>
    <d v="2023-08-14T16:15:00"/>
    <s v=" DoodleMasterHighSchool "/>
    <x v="3"/>
    <s v=" #DoodleMaster #HighSchoolArt "/>
    <n v="20"/>
    <n v="40"/>
    <s v=" USA"/>
    <n v="2023"/>
    <n v="8"/>
    <n v="14"/>
    <n v="16"/>
  </r>
  <r>
    <n v="657"/>
    <n v="661"/>
    <s v="Attempting to break the school record for the longest handstand. Wish me luck! "/>
    <x v="28"/>
    <d v="2023-08-15T19:30:00"/>
    <s v=" HandstandChallengeHighSchool "/>
    <x v="2"/>
    <s v=" #HandstandChallenge #HighSchoolAthlete "/>
    <n v="28"/>
    <n v="55"/>
    <s v=" Canada"/>
    <n v="2023"/>
    <n v="8"/>
    <n v="15"/>
    <n v="19"/>
  </r>
  <r>
    <n v="658"/>
    <n v="662"/>
    <s v="Sneaking snacks into class like a pro. The art of snack-smuggling is a sacred skill! "/>
    <x v="273"/>
    <d v="2023-08-16T14:00:00"/>
    <s v=" SnackSmugglerHighSchool "/>
    <x v="1"/>
    <s v=" #SnackSmuggler #HighSchoolSnacks "/>
    <n v="30"/>
    <n v="60"/>
    <s v=" USA"/>
    <n v="2023"/>
    <n v="8"/>
    <n v="16"/>
    <n v="14"/>
  </r>
  <r>
    <n v="659"/>
    <n v="663"/>
    <s v="Hosting a sleepover with friends this weekend. Preparing for a night of laughter and memories! "/>
    <x v="28"/>
    <d v="2023-08-17T22:15:00"/>
    <s v=" SleepoverHostHighSchool "/>
    <x v="3"/>
    <s v=" #SleepoverFun #HighSchoolMemories "/>
    <n v="18"/>
    <n v="35"/>
    <s v=" UK"/>
    <n v="2023"/>
    <n v="8"/>
    <n v="17"/>
    <n v="22"/>
  </r>
  <r>
    <n v="660"/>
    <n v="664"/>
    <s v="Spent hours on a TikTok dance, only to realize I have two left feet. Dance fail: Unleashed! "/>
    <x v="272"/>
    <d v="2023-08-18T16:30:00"/>
    <s v=" TikTokFailHighSchool "/>
    <x v="2"/>
    <s v=" #DanceFail #HighSchoolTikTok "/>
    <n v="25"/>
    <n v="50"/>
    <s v=" USA"/>
    <n v="2023"/>
    <n v="8"/>
    <n v="18"/>
    <n v="16"/>
  </r>
  <r>
    <n v="661"/>
    <n v="665"/>
    <s v="Accidentally liked my crush's old photo while stalking their profile. Awkward level: Maximum! "/>
    <x v="272"/>
    <d v="2023-08-19T19:45:00"/>
    <s v=" SocialMediaBlunderHighSchool "/>
    <x v="1"/>
    <s v=" #SocialMediaBlunder #HighSchoolAwkward "/>
    <n v="22"/>
    <n v="45"/>
    <s v=" UK"/>
    <n v="2023"/>
    <n v="8"/>
    <n v="19"/>
    <n v="19"/>
  </r>
  <r>
    <n v="662"/>
    <n v="666"/>
    <s v="Tried to impress my crush with a smooth conversation. Ended up spilling my drink. Smooth level: Nonexistent! "/>
    <x v="272"/>
    <d v="2023-08-20T17:00:00"/>
    <s v=" CrushFailHighSchool "/>
    <x v="3"/>
    <s v=" #CrushFail #HighSchoolEmbarrassment "/>
    <n v="30"/>
    <n v="60"/>
    <s v=" Canada"/>
    <n v="2023"/>
    <n v="8"/>
    <n v="20"/>
    <n v="17"/>
  </r>
  <r>
    <n v="663"/>
    <n v="667"/>
    <s v="Mastered the art of creating paper airplanes during lecture. Paper planes: Soaring to new heights! "/>
    <x v="202"/>
    <d v="2023-08-21T15:45:00"/>
    <s v=" PaperPlaneExpertHighSchool "/>
    <x v="1"/>
    <s v=" #PaperPlaneExpert #HighSchoolArt "/>
    <n v="15"/>
    <n v="30"/>
    <s v=" USA"/>
    <n v="2023"/>
    <n v="8"/>
    <n v="21"/>
    <n v="15"/>
  </r>
  <r>
    <n v="664"/>
    <n v="668"/>
    <s v="Trying to set a new trend by juggling textbooks between classes. Academic juggling: A unique skill! "/>
    <x v="28"/>
    <d v="2023-08-22T12:30:00"/>
    <s v=" JugglingProHighSchool "/>
    <x v="2"/>
    <s v=" #TextbookJuggling #HighSchoolSkills "/>
    <n v="22"/>
    <n v="40"/>
    <s v=" Canada"/>
    <n v="2023"/>
    <n v="8"/>
    <n v="22"/>
    <n v="12"/>
  </r>
  <r>
    <n v="665"/>
    <n v="669"/>
    <s v="Hiding a snack stash in my backpack for emergency cravings. Snack ninja mode: Activated! "/>
    <x v="273"/>
    <d v="2023-08-23T16:45:00"/>
    <s v=" SnackNinjaHighSchool "/>
    <x v="3"/>
    <s v=" #SnackNinja #HighSchoolSnacks "/>
    <n v="28"/>
    <n v="55"/>
    <s v=" USA"/>
    <n v="2023"/>
    <n v="8"/>
    <n v="23"/>
    <n v="16"/>
  </r>
  <r>
    <n v="666"/>
    <n v="670"/>
    <s v="Planning a surprise scavenger hunt for friends. Anticipating the thrill and excitement! "/>
    <x v="28"/>
    <d v="2023-08-24T18:20:00"/>
    <s v=" ScavengerHuntMasterHighSchool "/>
    <x v="1"/>
    <s v=" #SurpriseAdventure #HighSchoolFun "/>
    <n v="20"/>
    <n v="38"/>
    <s v=" UK"/>
    <n v="2023"/>
    <n v="8"/>
    <n v="24"/>
    <n v="18"/>
  </r>
  <r>
    <n v="667"/>
    <n v="671"/>
    <s v="Danced in the rain to celebrate the end of exams. Rain dance: Unexpectedly refreshing! "/>
    <x v="202"/>
    <d v="2023-08-25T14:15:00"/>
    <s v=" RainDanceCelebrationHighSchool "/>
    <x v="2"/>
    <s v=" #RainDance #HighSchoolJoy "/>
    <n v="25"/>
    <n v="50"/>
    <s v=" Canada"/>
    <n v="2023"/>
    <n v="8"/>
    <n v="25"/>
    <n v="14"/>
  </r>
  <r>
    <n v="668"/>
    <n v="672"/>
    <s v="Accidentally sent a text meant for a friend to the class group chat. Texting fail: Oops moment! "/>
    <x v="272"/>
    <d v="2023-08-26T17:30:00"/>
    <s v=" GroupChatBlunderHighSchool "/>
    <x v="3"/>
    <s v=" #TextingFail #HighSchoolAwkward "/>
    <n v="18"/>
    <n v="35"/>
    <s v=" USA"/>
    <n v="2023"/>
    <n v="8"/>
    <n v="26"/>
    <n v="17"/>
  </r>
  <r>
    <n v="669"/>
    <n v="673"/>
    <s v="Tried a magic trick to impress classmates. Magic fail: Where did that rabbit go? "/>
    <x v="272"/>
    <d v="2023-08-27T20:45:00"/>
    <s v=" MagicFailHighSchool "/>
    <x v="1"/>
    <s v=" #MagicFail #HighSchoolMagic "/>
    <n v="22"/>
    <n v="45"/>
    <s v=" UK"/>
    <n v="2023"/>
    <n v="8"/>
    <n v="27"/>
    <n v="20"/>
  </r>
  <r>
    <n v="670"/>
    <n v="674"/>
    <s v="Perfecting the art of creating origami during a dull lecture. Origami mastery: A+! "/>
    <x v="202"/>
    <d v="2023-08-28T16:00:00"/>
    <s v=" OrigamiProHighSchool "/>
    <x v="3"/>
    <s v=" #OrigamiMaster #HighSchoolArt "/>
    <n v="18"/>
    <n v="36"/>
    <s v=" USA"/>
    <n v="2023"/>
    <n v="8"/>
    <n v="28"/>
    <n v="16"/>
  </r>
  <r>
    <n v="671"/>
    <n v="675"/>
    <s v="Attempting to set a new record for the most consecutive hacky sack kicks. Hacky sack skills: Unleashed! "/>
    <x v="28"/>
    <d v="2023-08-29T13:45:00"/>
    <s v=" HackySackChampionHighSchool "/>
    <x v="1"/>
    <s v=" #HackySackChallenge #HighSchoolAthlete "/>
    <n v="26"/>
    <n v="48"/>
    <s v=" Canada"/>
    <n v="2023"/>
    <n v="8"/>
    <n v="29"/>
    <n v="13"/>
  </r>
  <r>
    <n v="672"/>
    <n v="676"/>
    <s v="Creating a secret handshake with friends. Friendship level: Expert! "/>
    <x v="202"/>
    <d v="2023-08-30T17:30:00"/>
    <s v=" SecretHandshakeHighSchool "/>
    <x v="2"/>
    <s v=" #FriendshipGoals #HighSchoolMemories "/>
    <n v="20"/>
    <n v="40"/>
    <s v=" USA"/>
    <n v="2023"/>
    <n v="8"/>
    <n v="30"/>
    <n v="17"/>
  </r>
  <r>
    <n v="673"/>
    <n v="677"/>
    <s v="Embarking on a mission to find the best burger joint in town. Burger connoisseur: Reporting for duty! "/>
    <x v="28"/>
    <d v="2023-08-31T20:15:00"/>
    <s v=" BurgerQuestHighSchool "/>
    <x v="3"/>
    <s v=" #BurgerQuest #HighSchoolFoodie "/>
    <n v="24"/>
    <n v="42"/>
    <s v=" UK"/>
    <n v="2023"/>
    <n v="8"/>
    <n v="31"/>
    <n v="20"/>
  </r>
  <r>
    <n v="674"/>
    <n v="678"/>
    <s v="Practicing a stand-up comedy routine for the upcoming talent show. Comedy gig: In the making! "/>
    <x v="202"/>
    <d v="2023-09-01T14:45:00"/>
    <s v=" ComedyGeniusHighSchool "/>
    <x v="1"/>
    <s v=" #StandUpComedy #HighSchoolTalent "/>
    <n v="21"/>
    <n v="39"/>
    <s v=" Canada"/>
    <n v="2023"/>
    <n v="9"/>
    <n v="1"/>
    <n v="14"/>
  </r>
  <r>
    <n v="675"/>
    <n v="679"/>
    <s v="Accidentally sent a love letter to the wrong person. Love note fail: Maximum embarrassment! "/>
    <x v="272"/>
    <d v="2023-09-02T18:30:00"/>
    <s v=" LoveLetterBlunderHighSchool "/>
    <x v="2"/>
    <s v=" #LoveLetterFail #HighSchoolAwkward "/>
    <n v="17"/>
    <n v="33"/>
    <s v=" USA"/>
    <n v="2023"/>
    <n v="9"/>
    <n v="2"/>
    <n v="18"/>
  </r>
  <r>
    <n v="676"/>
    <n v="680"/>
    <s v="Attempting to impress the teacher with an elaborate science experiment. Science geek mode: Activated! "/>
    <x v="28"/>
    <d v="2023-09-03T22:00:00"/>
    <s v=" ScienceExperimentProHighSchool "/>
    <x v="3"/>
    <s v=" #ScienceGeek #HighSchoolExperiments "/>
    <n v="23"/>
    <n v="44"/>
    <s v=" UK"/>
    <n v="2023"/>
    <n v="9"/>
    <n v="3"/>
    <n v="22"/>
  </r>
  <r>
    <n v="677"/>
    <n v="681"/>
    <s v="Crafting intricate friendship bracelets for the whole squad. Friendship level: Expert weaver! "/>
    <x v="202"/>
    <d v="2023-09-04T15:15:00"/>
    <s v=" BraceletCraftsmanHighSchool "/>
    <x v="1"/>
    <s v=" #FriendshipBracelets #HighSchoolCrafts "/>
    <n v="19"/>
    <n v="37"/>
    <s v=" USA"/>
    <n v="2023"/>
    <n v="9"/>
    <n v="4"/>
    <n v="15"/>
  </r>
  <r>
    <n v="678"/>
    <n v="682"/>
    <s v="Attempting to beat the record for the most consecutive cartwheels. Cartwheel challenge: Underway! "/>
    <x v="28"/>
    <d v="2023-09-05T12:30:00"/>
    <s v=" CartwheelMasterHighSchool "/>
    <x v="3"/>
    <s v=" #CartwheelChallenge #HighSchoolAthlete "/>
    <n v="27"/>
    <n v="52"/>
    <s v=" Canada"/>
    <n v="2023"/>
    <n v="9"/>
    <n v="5"/>
    <n v="12"/>
  </r>
  <r>
    <n v="679"/>
    <n v="683"/>
    <s v="Organizing a movie marathon with friends. Popcorn and cinematic adventures await! "/>
    <x v="202"/>
    <d v="2023-09-06T16:45:00"/>
    <s v=" MovieMarathonHostHighSchool "/>
    <x v="2"/>
    <s v=" #MovieNight #HighSchoolMemories "/>
    <n v="22"/>
    <n v="43"/>
    <s v=" UK"/>
    <n v="2023"/>
    <n v="9"/>
    <n v="6"/>
    <n v="16"/>
  </r>
  <r>
    <n v="680"/>
    <n v="684"/>
    <s v="Experimenting with a new hair color. A bold change for a bold semester! "/>
    <x v="28"/>
    <d v="2023-09-07T18:20:00"/>
    <s v=" HairColorExperimentHighSchool "/>
    <x v="1"/>
    <s v=" #HairExperiment #HighSchoolStyle "/>
    <n v="20"/>
    <n v="39"/>
    <s v=" USA"/>
    <n v="2023"/>
    <n v="9"/>
    <n v="7"/>
    <n v="18"/>
  </r>
  <r>
    <n v="681"/>
    <n v="685"/>
    <s v="Building a time capsule to capture memories for the future. Time-traveling emotions! "/>
    <x v="202"/>
    <d v="2023-09-08T14:15:00"/>
    <s v=" TimeCapsuleCreatorHighSchool "/>
    <x v="2"/>
    <s v=" #TimeCapsule #HighSchoolNostalgia "/>
    <n v="26"/>
    <n v="48"/>
    <s v=" Canada"/>
    <n v="2023"/>
    <n v="9"/>
    <n v="8"/>
    <n v="14"/>
  </r>
  <r>
    <n v="682"/>
    <n v="686"/>
    <s v="Accidentally walked into the wrong classroom on the first day. Classroom mix-up: Awkward start! "/>
    <x v="272"/>
    <d v="2023-09-09T17:30:00"/>
    <s v=" ClassroomBlunderHighSchool "/>
    <x v="3"/>
    <s v=" #FirstDayOops #HighSchoolEmbarrassment "/>
    <n v="16"/>
    <n v="32"/>
    <s v=" USA"/>
    <n v="2023"/>
    <n v="9"/>
    <n v="9"/>
    <n v="17"/>
  </r>
  <r>
    <n v="683"/>
    <n v="687"/>
    <s v="Trying out a new smoothie recipe for a healthy start to the week. Smoothie enthusiast: Level up! "/>
    <x v="28"/>
    <d v="2023-09-10T20:45:00"/>
    <s v=" SmoothieConnoisseurHighSchool "/>
    <x v="1"/>
    <s v=" #HealthyLiving #HighSchoolWellness "/>
    <n v="23"/>
    <n v="42"/>
    <s v=" UK"/>
    <n v="2023"/>
    <n v="9"/>
    <n v="10"/>
    <n v="20"/>
  </r>
  <r>
    <n v="684"/>
    <n v="688"/>
    <s v="Reflecting on the challenges of the school year. Feeling a bit overwhelmed with assignments. "/>
    <x v="274"/>
    <d v="2023-09-11T15:45:00"/>
    <s v=" OverwhelmedHighSchoolStudent "/>
    <x v="3"/>
    <s v=" #SchoolChallenges #HighSchoolStruggles "/>
    <n v="15"/>
    <n v="28"/>
    <s v=" USA"/>
    <n v="2023"/>
    <n v="9"/>
    <n v="11"/>
    <n v="15"/>
  </r>
  <r>
    <n v="685"/>
    <n v="689"/>
    <s v="Encountered some mean-spirited comments online. Dealing with online hate is never easy. "/>
    <x v="275"/>
    <d v="2023-09-12T12:30:00"/>
    <s v=" DealingWithHateHighSchool "/>
    <x v="1"/>
    <s v=" #OnlineHate #HighSchoolReality "/>
    <n v="18"/>
    <n v="36"/>
    <s v=" Canada"/>
    <n v="2023"/>
    <n v="9"/>
    <n v="12"/>
    <n v="12"/>
  </r>
  <r>
    <n v="686"/>
    <n v="690"/>
    <s v="Had a bad day at school. Everything seems to be going wrong. "/>
    <x v="276"/>
    <d v="2023-09-13T16:45:00"/>
    <s v=" ToughDayHighSchool "/>
    <x v="2"/>
    <s v=" #BadDay #HighSchoolBlues "/>
    <n v="20"/>
    <n v="40"/>
    <s v=" UK"/>
    <n v="2023"/>
    <n v="9"/>
    <n v="13"/>
    <n v="16"/>
  </r>
  <r>
    <n v="687"/>
    <n v="691"/>
    <s v="Feeling down after not making the sports team. Disappointment lingers. "/>
    <x v="274"/>
    <d v="2023-09-14T18:20:00"/>
    <s v=" SportsTeamRejectionHighSchool "/>
    <x v="3"/>
    <s v=" #Disappointment #HighSchoolSports "/>
    <n v="17"/>
    <n v="34"/>
    <s v=" USA"/>
    <n v="2023"/>
    <n v="9"/>
    <n v="14"/>
    <n v="18"/>
  </r>
  <r>
    <n v="688"/>
    <n v="692"/>
    <s v="Witnessed a heated argument in the cafeteria. Unpleasant atmosphere at lunch. "/>
    <x v="275"/>
    <d v="2023-09-15T14:15:00"/>
    <s v=" CafeteriaConflictHighSchool "/>
    <x v="1"/>
    <s v=" #CafeteriaDrama #HighSchoolTension "/>
    <n v="21"/>
    <n v="41"/>
    <s v=" Canada"/>
    <n v="2023"/>
    <n v="9"/>
    <n v="15"/>
    <n v="14"/>
  </r>
  <r>
    <n v="689"/>
    <n v="693"/>
    <s v="Received a not-so-great grade on a major project. Academic frustration setting in. "/>
    <x v="276"/>
    <d v="2023-09-16T17:30:00"/>
    <s v=" ProjectGradeDisappointmentHighSchool "/>
    <x v="2"/>
    <s v=" #AcademicFrustration #HighSchoolStress "/>
    <n v="19"/>
    <n v="38"/>
    <s v=" UK"/>
    <n v="2023"/>
    <n v="9"/>
    <n v="16"/>
    <n v="17"/>
  </r>
  <r>
    <n v="690"/>
    <n v="694"/>
    <s v="Dealing with a personal setback. Sometimes life throws unexpected challenges. "/>
    <x v="274"/>
    <d v="2023-09-17T20:45:00"/>
    <s v=" PersonalSetbackHighSchool "/>
    <x v="3"/>
    <s v=" #LifeChallenges #HighSchoolStruggles "/>
    <n v="22"/>
    <n v="44"/>
    <s v=" USA"/>
    <n v="2023"/>
    <n v="9"/>
    <n v="17"/>
    <n v="20"/>
  </r>
  <r>
    <n v="691"/>
    <n v="695"/>
    <s v="Feeling lonely on a Saturday night. Sometimes solitude hits harder than expected. "/>
    <x v="274"/>
    <d v="2023-09-18T22:00:00"/>
    <s v=" LonelySaturdayHighSchool "/>
    <x v="1"/>
    <s v=" #LonelyNights #HighSchoolEmotions "/>
    <n v="16"/>
    <n v="31"/>
    <s v=" Canada"/>
    <n v="2023"/>
    <n v="9"/>
    <n v="18"/>
    <n v="22"/>
  </r>
  <r>
    <n v="692"/>
    <n v="696"/>
    <s v="Experiencing cyberbullying. Hateful messages online are disheartening. "/>
    <x v="275"/>
    <d v="2023-09-19T15:15:00"/>
    <s v=" CyberbullyingVictimHighSchool "/>
    <x v="2"/>
    <s v=" #StopCyberbullying #HighSchoolReality "/>
    <n v="14"/>
    <n v="27"/>
    <s v=" UK"/>
    <n v="2023"/>
    <n v="9"/>
    <n v="19"/>
    <n v="15"/>
  </r>
  <r>
    <n v="693"/>
    <n v="697"/>
    <s v="Caught in a torrential rainstorm without an umbrella. Today's weather is just bad luck. "/>
    <x v="276"/>
    <d v="2023-09-20T12:30:00"/>
    <s v=" RainyDayBluesHighSchool "/>
    <x v="3"/>
    <s v=" #BadLuck #HighSchoolWeather "/>
    <n v="18"/>
    <n v="35"/>
    <s v=" USA"/>
    <n v="2023"/>
    <n v="9"/>
    <n v="20"/>
    <n v="12"/>
  </r>
  <r>
    <n v="694"/>
    <n v="698"/>
    <s v="Missing an important event due to unforeseen circumstances. A day filled with sadness. "/>
    <x v="274"/>
    <d v="2023-09-21T16:45:00"/>
    <s v=" MissedOpportunityHighSchool "/>
    <x v="1"/>
    <s v=" #MissedChances #HighSchoolRegret "/>
    <n v="20"/>
    <n v="39"/>
    <s v=" Canada"/>
    <n v="2023"/>
    <n v="9"/>
    <n v="21"/>
    <n v="16"/>
  </r>
  <r>
    <n v="695"/>
    <n v="699"/>
    <s v="Dealing with unfounded rumors circulating about personal life. Rumors can be hurtful. "/>
    <x v="275"/>
    <d v="2023-09-22T18:20:00"/>
    <s v=" RumorVictimHighSchool "/>
    <x v="2"/>
    <s v=" #RumorMills #HighSchoolDrama "/>
    <n v="23"/>
    <n v="46"/>
    <s v=" UK"/>
    <n v="2023"/>
    <n v="9"/>
    <n v="22"/>
    <n v="18"/>
  </r>
  <r>
    <n v="696"/>
    <n v="700"/>
    <s v="Got a flat tire on the way to an important meeting. Talk about a series of bad events! "/>
    <x v="276"/>
    <d v="2023-09-23T14:15:00"/>
    <s v=" FlatTireWoesHighSchool "/>
    <x v="3"/>
    <s v=" #BadLuckDay #HighSchoolStruggles "/>
    <n v="25"/>
    <n v="50"/>
    <s v=" USA"/>
    <n v="2023"/>
    <n v="9"/>
    <n v="23"/>
    <n v="14"/>
  </r>
  <r>
    <n v="697"/>
    <n v="701"/>
    <s v="Feeling a sense of emptiness after a close friend moves away. Farewells are always sad. "/>
    <x v="274"/>
    <d v="2023-09-24T17:30:00"/>
    <s v=" FriendMovingAwayHighSchool "/>
    <x v="1"/>
    <s v=" #SayingGoodbye #HighSchoolEmotions "/>
    <n v="21"/>
    <n v="42"/>
    <s v=" Canada"/>
    <n v="2023"/>
    <n v="9"/>
    <n v="24"/>
    <n v="17"/>
  </r>
  <r>
    <n v="698"/>
    <n v="702"/>
    <s v="Facing rejection from a dream college. Disheartened but determined to explore other paths. "/>
    <x v="274"/>
    <d v="2023-09-25T20:45:00"/>
    <s v=" CollegeRejectionHighSchool "/>
    <x v="2"/>
    <s v=" #CollegeDreams #HighSchoolJourney "/>
    <n v="19"/>
    <n v="37"/>
    <s v=" UK"/>
    <n v="2023"/>
    <n v="9"/>
    <n v="25"/>
    <n v="20"/>
  </r>
  <r>
    <n v="699"/>
    <n v="703"/>
    <s v="Encountering online toxicity during a gaming session. Hateful comments can ruin the fun. "/>
    <x v="275"/>
    <d v="2023-09-26T14:15:00"/>
    <s v=" GamingToxicityHighSchool "/>
    <x v="3"/>
    <s v=" #OnlineGaming #HighSchoolGamer "/>
    <n v="16"/>
    <n v="32"/>
    <s v=" USA"/>
    <n v="2023"/>
    <n v="9"/>
    <n v="26"/>
    <n v="14"/>
  </r>
  <r>
    <n v="700"/>
    <n v="704"/>
    <s v="Having a bad hair day and feeling self-conscious. Bad hair days can affect confidence. "/>
    <x v="276"/>
    <d v="2023-09-27T17:30:00"/>
    <s v=" BadHairDayBluesHighSchool "/>
    <x v="1"/>
    <s v=" #BadHairDay #HighSchoolConfidence "/>
    <n v="18"/>
    <n v="36"/>
    <s v=" Canada"/>
    <n v="2023"/>
    <n v="9"/>
    <n v="27"/>
    <n v="17"/>
  </r>
  <r>
    <n v="701"/>
    <n v="705"/>
    <s v="Feeling a sense of despair after a major project failure. Hard work didn't pay off this time. "/>
    <x v="274"/>
    <d v="2023-09-28T22:00:00"/>
    <s v=" ProjectFailureDespairHighSchool "/>
    <x v="2"/>
    <s v=" #ProjectStruggles #HighSchoolHardships "/>
    <n v="21"/>
    <n v="41"/>
    <s v=" UK"/>
    <n v="2023"/>
    <n v="9"/>
    <n v="28"/>
    <n v="22"/>
  </r>
  <r>
    <n v="702"/>
    <n v="706"/>
    <s v="Experiencing hate comments for expressing personal opinions. Online negativity prevails. "/>
    <x v="275"/>
    <d v="2023-09-29T15:45:00"/>
    <s v=" OpinionsHateHighSchool "/>
    <x v="3"/>
    <s v=" #OnlineOpinions #HighSchoolCriticism "/>
    <n v="24"/>
    <n v="48"/>
    <s v=" USA"/>
    <n v="2023"/>
    <n v="9"/>
    <n v="29"/>
    <n v="15"/>
  </r>
  <r>
    <n v="703"/>
    <n v="707"/>
    <s v="Having a string of bad luck with constant technology malfunctions. Tech troubles galore! "/>
    <x v="276"/>
    <d v="2023-09-30T18:20:00"/>
    <s v=" TechMalfunctionWoesHighSchool "/>
    <x v="1"/>
    <s v=" #TechIssues #HighSchoolTech "/>
    <n v="22"/>
    <n v="43"/>
    <s v=" Canada"/>
    <n v="2023"/>
    <n v="9"/>
    <n v="30"/>
    <n v="18"/>
  </r>
  <r>
    <n v="704"/>
    <n v="708"/>
    <s v="Missing out on a long-anticipated event due to unexpected circumstances. A day filled with sadness. "/>
    <x v="274"/>
    <d v="2023-10-01T14:15:00"/>
    <s v=" MissedEventBluesHighSchool "/>
    <x v="2"/>
    <s v=" #MissedMoments #HighSchoolRegret "/>
    <n v="20"/>
    <n v="39"/>
    <s v=" UK"/>
    <n v="2023"/>
    <n v="10"/>
    <n v="1"/>
    <n v="14"/>
  </r>
  <r>
    <n v="705"/>
    <n v="709"/>
    <s v="Trying out a new study technique for upcoming exams. Exploring different learning strategies. "/>
    <x v="277"/>
    <d v="2023-10-02T16:45:00"/>
    <s v=" StudyTechniqueExperimentHighSchool "/>
    <x v="1"/>
    <s v=" #StudyStrategies #HighSchoolExams "/>
    <n v="23"/>
    <n v="42"/>
    <s v=" USA"/>
    <n v="2023"/>
    <n v="10"/>
    <n v="2"/>
    <n v="16"/>
  </r>
  <r>
    <n v="706"/>
    <n v="710"/>
    <s v="Organizing a community cleanup event for a cleaner neighborhood. Promoting environmental awareness. "/>
    <x v="277"/>
    <d v="2023-10-03T12:30:00"/>
    <s v=" CommunityCleanupHighSchool "/>
    <x v="3"/>
    <s v=" #EnvironmentalEfforts #HighSchoolCommunity "/>
    <n v="26"/>
    <n v="50"/>
    <s v=" Canada"/>
    <n v="2023"/>
    <n v="10"/>
    <n v="3"/>
    <n v="12"/>
  </r>
  <r>
    <n v="707"/>
    <n v="711"/>
    <s v="Sharing favorite book recommendations with classmates. Building a mini book club. "/>
    <x v="277"/>
    <d v="2023-10-04T18:20:00"/>
    <s v=" BookRecommendationsHighSchool "/>
    <x v="2"/>
    <s v=" #BookClub #HighSchoolReads "/>
    <n v="19"/>
    <n v="38"/>
    <s v=" UK"/>
    <n v="2023"/>
    <n v="10"/>
    <n v="4"/>
    <n v="18"/>
  </r>
  <r>
    <n v="708"/>
    <n v="712"/>
    <s v="Experimenting with a new recipe for a school bake sale. Baking adventures in the kitchen. "/>
    <x v="277"/>
    <d v="2023-10-05T14:15:00"/>
    <s v=" BakeSaleRecipeExperimentHighSchool "/>
    <x v="1"/>
    <s v=" #BakingAdventures #HighSchoolBakes "/>
    <n v="21"/>
    <n v="43"/>
    <s v=" USA"/>
    <n v="2023"/>
    <n v="10"/>
    <n v="5"/>
    <n v="14"/>
  </r>
  <r>
    <n v="709"/>
    <n v="713"/>
    <s v="Collaborating on a school project with peers. Teamwork makes the dream work. "/>
    <x v="277"/>
    <d v="2023-10-06T17:30:00"/>
    <s v=" SchoolProjectCollaborationHighSchool "/>
    <x v="3"/>
    <s v=" #Teamwork #HighSchoolProjects "/>
    <n v="18"/>
    <n v="36"/>
    <s v=" Canada"/>
    <n v="2023"/>
    <n v="10"/>
    <n v="6"/>
    <n v="17"/>
  </r>
  <r>
    <n v="710"/>
    <n v="714"/>
    <s v="Attending a school club meeting to explore new interests. Dabbling in extracurricular activities. "/>
    <x v="277"/>
    <d v="2023-10-07T20:45:00"/>
    <s v=" ExtracurricularExplorationHighSchool "/>
    <x v="1"/>
    <s v=" #SchoolClubs #HighSchoolInterests "/>
    <n v="22"/>
    <n v="45"/>
    <s v=" UK"/>
    <n v="2023"/>
    <n v="10"/>
    <n v="7"/>
    <n v="20"/>
  </r>
  <r>
    <n v="711"/>
    <n v="715"/>
    <s v="Exploring a new part-time job opportunity for gaining work experience. Career development in progress. "/>
    <x v="277"/>
    <d v="2023-10-08T15:15:00"/>
    <s v=" PartTimeJobExplorationHighSchool "/>
    <x v="2"/>
    <s v=" #CareerDevelopment #HighSchoolJobs "/>
    <n v="24"/>
    <n v="48"/>
    <s v=" USA"/>
    <n v="2023"/>
    <n v="10"/>
    <n v="8"/>
    <n v="15"/>
  </r>
  <r>
    <n v="712"/>
    <n v="716"/>
    <s v="Attending a school assembly to stay informed about upcoming events and announcements. Staying connected with school activities. "/>
    <x v="277"/>
    <d v="2023-10-09T22:00:00"/>
    <s v=" SchoolAssemblyParticipationHighSchool "/>
    <x v="3"/>
    <s v=" #SchoolEvents #HighSchoolConnectivity "/>
    <n v="20"/>
    <n v="40"/>
    <s v=" Canada"/>
    <n v="2023"/>
    <n v="10"/>
    <n v="9"/>
    <n v="22"/>
  </r>
  <r>
    <n v="713"/>
    <n v="717"/>
    <s v="Exploring a new hobby of photography during free time. Capturing moments through a lens. "/>
    <x v="277"/>
    <d v="2023-10-10T14:15:00"/>
    <s v=" PhotographyHobbyHighSchool "/>
    <x v="1"/>
    <s v=" #PhotographyJourney #HighSchoolHobbies "/>
    <n v="25"/>
    <n v="49"/>
    <s v=" UK"/>
    <n v="2023"/>
    <n v="10"/>
    <n v="10"/>
    <n v="14"/>
  </r>
  <r>
    <n v="714"/>
    <n v="718"/>
    <s v="Participating in a science fair to showcase a unique experiment. Sharing knowledge with peers. "/>
    <x v="277"/>
    <d v="2023-10-11T16:45:00"/>
    <s v=" ScienceFairParticipationHighSchool "/>
    <x v="2"/>
    <s v=" #ScienceFair #HighSchoolScience "/>
    <n v="19"/>
    <n v="37"/>
    <s v=" USA"/>
    <n v="2023"/>
    <n v="10"/>
    <n v="11"/>
    <n v="16"/>
  </r>
  <r>
    <n v="715"/>
    <n v="719"/>
    <s v="Attending a workshop on time management to enhance organizational skills. Striving for efficiency. "/>
    <x v="277"/>
    <d v="2023-10-12T18:20:00"/>
    <s v=" TimeManagementWorkshopHighSchool "/>
    <x v="3"/>
    <s v=" #EfficiencyGoals #HighSchoolSkills "/>
    <n v="23"/>
    <n v="44"/>
    <s v=" Canada"/>
    <n v="2023"/>
    <n v="10"/>
    <n v="12"/>
    <n v="18"/>
  </r>
  <r>
    <n v="716"/>
    <n v="720"/>
    <s v="Volunteering at a local charity event to give back to the community. Contributing to social causes. "/>
    <x v="277"/>
    <d v="2023-10-13T12:30:00"/>
    <s v=" CharityEventVolunteerHighSchool "/>
    <x v="1"/>
    <s v=" #CommunityService #HighSchoolVolunteer "/>
    <n v="20"/>
    <n v="39"/>
    <s v=" UK"/>
    <n v="2023"/>
    <n v="10"/>
    <n v="13"/>
    <n v="12"/>
  </r>
  <r>
    <n v="717"/>
    <n v="721"/>
    <s v="Collaborating on a group project to promote teamwork and shared responsibilities. Group effort in action. "/>
    <x v="277"/>
    <d v="2023-10-14T17:30:00"/>
    <s v=" GroupProjectCollaborationHighSchool "/>
    <x v="2"/>
    <s v=" #TeamSpirit #HighSchoolProjects "/>
    <n v="18"/>
    <n v="35"/>
    <s v=" USA"/>
    <n v="2023"/>
    <n v="10"/>
    <n v="14"/>
    <n v="17"/>
  </r>
  <r>
    <n v="718"/>
    <n v="722"/>
    <s v="Participating in a debate club to enhance critical thinking and communication skills. Intellectual engagement in progress. "/>
    <x v="277"/>
    <d v="2023-10-15T20:45:00"/>
    <s v=" DebateClubParticipationHighSchool "/>
    <x v="3"/>
    <s v=" #DebateSkills #HighSchoolIntellect "/>
    <n v="22"/>
    <n v="43"/>
    <s v=" Canada"/>
    <n v="2023"/>
    <n v="10"/>
    <n v="15"/>
    <n v="20"/>
  </r>
  <r>
    <n v="719"/>
    <n v="723"/>
    <s v="Celebrating a friend's birthday with a surprise party. Joyful moments and laughter all around! "/>
    <x v="278"/>
    <d v="2023-10-16T15:45:00"/>
    <s v=" BirthdaySurpriseHighSchool "/>
    <x v="1"/>
    <s v=" #SurpriseParty #HighSchoolCelebration "/>
    <n v="27"/>
    <n v="52"/>
    <s v=" UK"/>
    <n v="2023"/>
    <n v="10"/>
    <n v="16"/>
    <n v="15"/>
  </r>
  <r>
    <n v="720"/>
    <n v="724"/>
    <s v="Successfully completing a challenging coding project. Excitement for overcoming coding hurdles! "/>
    <x v="278"/>
    <d v="2023-10-17T12:30:00"/>
    <s v=" CodingSuccessHighSchool "/>
    <x v="3"/>
    <s v=" #CodingTriumph #HighSchoolTech "/>
    <n v="24"/>
    <n v="48"/>
    <s v=" USA"/>
    <n v="2023"/>
    <n v="10"/>
    <n v="17"/>
    <n v="12"/>
  </r>
  <r>
    <n v="721"/>
    <n v="725"/>
    <s v="Attending a school talent show to support classmates. Applauding the diverse talents on display! "/>
    <x v="278"/>
    <d v="2023-10-18T16:45:00"/>
    <s v=" TalentShowSupportHighSchool "/>
    <x v="2"/>
    <s v=" #TalentShow #HighSchoolEntertainment "/>
    <n v="19"/>
    <n v="38"/>
    <s v=" Canada"/>
    <n v="2023"/>
    <n v="10"/>
    <n v="18"/>
    <n v="16"/>
  </r>
  <r>
    <n v="722"/>
    <n v="726"/>
    <s v="Exploring a new hiking trail with friends over the weekend. Nature, laughter, and good vibes! "/>
    <x v="278"/>
    <d v="2023-10-19T18:20:00"/>
    <s v=" WeekendHikeHighSchool "/>
    <x v="1"/>
    <s v=" #NatureAdventures #HighSchoolFriends "/>
    <n v="21"/>
    <n v="42"/>
    <s v=" UK"/>
    <n v="2023"/>
    <n v="10"/>
    <n v="19"/>
    <n v="18"/>
  </r>
  <r>
    <n v="723"/>
    <n v="727"/>
    <s v="Winning a friendly sports competition against rival schools. Victory celebrations in full swing! "/>
    <x v="278"/>
    <d v="2023-10-20T14:15:00"/>
    <s v=" SportsVictoryHighSchool "/>
    <x v="3"/>
    <s v=" #SportsTriumph #HighSchoolAthletics "/>
    <n v="26"/>
    <n v="50"/>
    <s v=" USA"/>
    <n v="2023"/>
    <n v="10"/>
    <n v="20"/>
    <n v="14"/>
  </r>
  <r>
    <n v="724"/>
    <n v="728"/>
    <s v="Receiving a heartfelt letter from a pen pal in another country. Connecting across the globe! "/>
    <x v="278"/>
    <d v="2023-10-21T17:30:00"/>
    <s v=" PenPalConnectionHighSchool "/>
    <x v="2"/>
    <s v=" #GlobalFriendship #HighSchoolCorrespondence "/>
    <n v="23"/>
    <n v="45"/>
    <s v=" Canada"/>
    <n v="2023"/>
    <n v="10"/>
    <n v="21"/>
    <n v="17"/>
  </r>
  <r>
    <n v="725"/>
    <n v="729"/>
    <s v="Creating a beautiful mural with fellow art enthusiasts. The power of collaboration and creativity! "/>
    <x v="278"/>
    <d v="2023-10-22T20:45:00"/>
    <s v=" MuralCreationHighSchool "/>
    <x v="1"/>
    <s v=" #ArtCollaboration #HighSchoolCreativity "/>
    <n v="22"/>
    <n v="43"/>
    <s v=" UK"/>
    <n v="2023"/>
    <n v="10"/>
    <n v="22"/>
    <n v="20"/>
  </r>
  <r>
    <n v="726"/>
    <n v="730"/>
    <s v="Participating in a school-wide art exhibition. Witnessing creativity and spreading positive vibes! "/>
    <x v="278"/>
    <d v="2015-11-10T16:45:00"/>
    <s v=" ArtExhibitionJoyHighSchool "/>
    <x v="1"/>
    <s v=" #ArtisticExpression #HighSchoolCreativity "/>
    <n v="23"/>
    <n v="44"/>
    <s v=" USA"/>
    <n v="2015"/>
    <n v="11"/>
    <n v="10"/>
    <n v="16"/>
  </r>
  <r>
    <n v="727"/>
    <n v="731"/>
    <s v="Achieving a personal best in a track and field competition. The thrill of victory and self-improvement! "/>
    <x v="278"/>
    <d v="2016-09-14T12:30:00"/>
    <s v=" TrackFieldSuccessHighSchool "/>
    <x v="3"/>
    <s v=" #AthleticAchievement #HighSchoolSports "/>
    <n v="26"/>
    <n v="51"/>
    <s v=" Canada"/>
    <n v="2016"/>
    <n v="9"/>
    <n v="14"/>
    <n v="12"/>
  </r>
  <r>
    <n v="728"/>
    <n v="732"/>
    <s v="Collaborating on a science project that received recognition at a regional fair. Science triumphs and smiles! "/>
    <x v="278"/>
    <d v="2017-08-18T18:20:00"/>
    <s v=" ScienceProjectSuccessHighSchool "/>
    <x v="2"/>
    <s v=" #ScienceFairWinner #HighSchoolScience "/>
    <n v="20"/>
    <n v="39"/>
    <s v=" UK"/>
    <n v="2017"/>
    <n v="8"/>
    <n v="18"/>
    <n v="18"/>
  </r>
  <r>
    <n v="729"/>
    <n v="733"/>
    <s v="Attending a surprise birthday party organized by friends. Surrounded by love, laughter, and good company! "/>
    <x v="278"/>
    <d v="2018-06-22T14:15:00"/>
    <s v=" BirthdayPartyJoyHighSchool "/>
    <x v="1"/>
    <s v=" #SurpriseCelebration #HighSchoolFriendship "/>
    <n v="25"/>
    <n v="48"/>
    <s v=" USA"/>
    <n v="2018"/>
    <n v="6"/>
    <n v="22"/>
    <n v="14"/>
  </r>
  <r>
    <n v="730"/>
    <n v="734"/>
    <s v="Successfully fundraising for a school charity initiative. The joy of giving back to the community! "/>
    <x v="278"/>
    <d v="2019-04-05T17:30:00"/>
    <s v=" CharityFundraisingTriumphHighSchool "/>
    <x v="3"/>
    <s v=" #CommunityGiving #HighSchoolPhilanthropy "/>
    <n v="22"/>
    <n v="42"/>
    <s v=" Canada"/>
    <n v="2019"/>
    <n v="4"/>
    <n v="5"/>
    <n v="17"/>
  </r>
  <r>
    <n v="731"/>
    <n v="735"/>
    <s v="Participating in a multicultural festival, celebrating diversity with music, dance, and delicious food! "/>
    <x v="278"/>
    <d v="2020-02-29T20:45:00"/>
    <s v=" MulticulturalFestivalJoyHighSchool "/>
    <x v="2"/>
    <s v=" #CulturalCelebration #HighSchoolUnity "/>
    <n v="21"/>
    <n v="43"/>
    <s v=" UK"/>
    <n v="2020"/>
    <n v="2"/>
    <n v="29"/>
    <n v="20"/>
  </r>
  <r>
    <n v="732"/>
    <n v="736"/>
    <s v="Organizing a virtual talent show during challenging times, bringing smiles to classmates' faces! "/>
    <x v="278"/>
    <d v="2020-11-15T15:15:00"/>
    <s v=" VirtualTalentShowSuccessHighSchool "/>
    <x v="1"/>
    <s v=" #VirtualEntertainment #HighSchoolPositivity "/>
    <n v="24"/>
    <n v="47"/>
    <s v=" USA"/>
    <n v="2020"/>
    <n v="11"/>
    <n v="15"/>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0"/>
    <n v="0"/>
    <s v=" Enjoying a beautiful day at the park!              "/>
    <x v="0"/>
    <d v="2023-01-15T12:30:00"/>
    <s v=" User123      "/>
    <x v="0"/>
    <s v=" #Nature #Park                            "/>
    <n v="15"/>
    <n v="30"/>
    <x v="0"/>
    <n v="2023"/>
    <n v="1"/>
    <n v="15"/>
    <n v="12"/>
    <s v="Enjoying a beautiful day at the park!"/>
    <s v="Positive"/>
    <s v="User123"/>
    <x v="0"/>
    <s v="#Nature,#Park"/>
    <x v="0"/>
    <n v="44941.520833333336"/>
    <b v="0"/>
    <n v="45"/>
    <n v="0.66666666666666663"/>
  </r>
  <r>
    <n v="1"/>
    <n v="1"/>
    <s v=" Traffic was terrible this morning.                 "/>
    <x v="1"/>
    <d v="2023-01-15T08:45:00"/>
    <s v=" CommuterX    "/>
    <x v="0"/>
    <s v=" #Traffic #Morning                        "/>
    <n v="5"/>
    <n v="10"/>
    <x v="1"/>
    <n v="2023"/>
    <n v="1"/>
    <n v="15"/>
    <n v="8"/>
    <s v="Traffic was terrible this morning."/>
    <s v="Negative"/>
    <s v="CommuterX"/>
    <x v="0"/>
    <s v="#Traffic,#Morning"/>
    <x v="1"/>
    <n v="44941.364583333336"/>
    <b v="0"/>
    <n v="15"/>
    <n v="0.66666666666666663"/>
  </r>
  <r>
    <n v="2"/>
    <n v="2"/>
    <s v=" Just finished an amazing workout! ðŸ’ª               "/>
    <x v="0"/>
    <d v="2023-01-15T15:45:00"/>
    <s v=" FitnessFan   "/>
    <x v="1"/>
    <s v=" #Fitness #Workout                        "/>
    <n v="20"/>
    <n v="40"/>
    <x v="2"/>
    <n v="2023"/>
    <n v="1"/>
    <n v="15"/>
    <n v="15"/>
    <s v="Just finished an amazing workout! ðŸ’ª"/>
    <s v="Positive"/>
    <s v="FitnessFan"/>
    <x v="1"/>
    <s v="#Fitness,#Workout"/>
    <x v="0"/>
    <n v="44941.65625"/>
    <b v="0"/>
    <n v="60"/>
    <n v="0.66666666666666663"/>
  </r>
  <r>
    <n v="3"/>
    <n v="3"/>
    <s v=" Excited about the upcoming weekend getaway!        "/>
    <x v="0"/>
    <d v="2023-01-15T18:20:00"/>
    <s v=" AdventureX   "/>
    <x v="2"/>
    <s v=" #Travel #Adventure                       "/>
    <n v="8"/>
    <n v="15"/>
    <x v="3"/>
    <n v="2023"/>
    <n v="1"/>
    <n v="15"/>
    <n v="18"/>
    <s v="Excited about the upcoming weekend getaway!"/>
    <s v="Positive"/>
    <s v="AdventureX"/>
    <x v="2"/>
    <s v="#Travel,#Adventure"/>
    <x v="2"/>
    <n v="44941.763888888891"/>
    <b v="0"/>
    <n v="23"/>
    <n v="0.65217391304347827"/>
  </r>
  <r>
    <n v="4"/>
    <n v="4"/>
    <s v=" Trying out a new recipe for dinner tonight.        "/>
    <x v="2"/>
    <d v="2023-01-15T19:55:00"/>
    <s v=" ChefCook     "/>
    <x v="1"/>
    <s v=" #Cooking #Food                           "/>
    <n v="12"/>
    <n v="25"/>
    <x v="4"/>
    <n v="2023"/>
    <n v="1"/>
    <n v="15"/>
    <n v="19"/>
    <s v="Trying out a new recipe for dinner tonight."/>
    <s v="Neutral"/>
    <s v="ChefCook"/>
    <x v="1"/>
    <s v="#Cooking,#Food"/>
    <x v="3"/>
    <n v="44941.829861111109"/>
    <b v="0"/>
    <n v="37"/>
    <n v="0.67567567567567566"/>
  </r>
  <r>
    <n v="5"/>
    <n v="5"/>
    <s v=" Feeling grateful for the little things in life.    "/>
    <x v="0"/>
    <d v="2023-01-16T09:10:00"/>
    <s v=" GratitudeNow "/>
    <x v="0"/>
    <s v=" #Gratitude #PositiveVibes              "/>
    <n v="25"/>
    <n v="50"/>
    <x v="5"/>
    <n v="2023"/>
    <n v="1"/>
    <n v="16"/>
    <n v="9"/>
    <s v="Feeling grateful for the little things in life."/>
    <s v="Positive"/>
    <s v="GratitudeNow"/>
    <x v="0"/>
    <s v="#Gratitude,#PositiveVibes"/>
    <x v="4"/>
    <n v="44942.381944444445"/>
    <b v="0"/>
    <n v="75"/>
    <n v="0.66666666666666663"/>
  </r>
  <r>
    <n v="6"/>
    <n v="6"/>
    <s v=" Rainy days call for cozy blankets and hot cocoa.   "/>
    <x v="0"/>
    <d v="2023-01-16T14:45:00"/>
    <s v=" RainyDays    "/>
    <x v="2"/>
    <s v=" #RainyDays #Cozy                         "/>
    <n v="10"/>
    <n v="20"/>
    <x v="1"/>
    <n v="2023"/>
    <n v="1"/>
    <n v="16"/>
    <n v="14"/>
    <s v="Rainy days call for cozy blankets and hot cocoa."/>
    <s v="Positive"/>
    <s v="RainyDays"/>
    <x v="2"/>
    <s v="#RainyDays,#Cozy"/>
    <x v="1"/>
    <n v="44942.614583333336"/>
    <b v="0"/>
    <n v="30"/>
    <n v="0.66666666666666663"/>
  </r>
  <r>
    <n v="7"/>
    <n v="7"/>
    <s v=" The new movie release is a must-watch!             "/>
    <x v="0"/>
    <d v="2023-01-16T19:30:00"/>
    <s v=" MovieBuff    "/>
    <x v="1"/>
    <s v=" #MovieNight #MustWatch                  "/>
    <n v="15"/>
    <n v="30"/>
    <x v="6"/>
    <n v="2023"/>
    <n v="1"/>
    <n v="16"/>
    <n v="19"/>
    <s v="The new movie release is a must-watch!"/>
    <s v="Positive"/>
    <s v="MovieBuff"/>
    <x v="1"/>
    <s v="#MovieNight,#MustWatch"/>
    <x v="0"/>
    <n v="44942.8125"/>
    <b v="0"/>
    <n v="45"/>
    <n v="0.66666666666666663"/>
  </r>
  <r>
    <n v="8"/>
    <n v="8"/>
    <s v=" Political discussions heating up on the timeline.  "/>
    <x v="1"/>
    <d v="2023-01-17T08:00:00"/>
    <s v=" DebateTalk   "/>
    <x v="0"/>
    <s v=" #Politics #Debate                       "/>
    <n v="30"/>
    <n v="60"/>
    <x v="0"/>
    <n v="2023"/>
    <n v="1"/>
    <n v="17"/>
    <n v="8"/>
    <s v="Political discussions heating up on the timeline."/>
    <s v="Negative"/>
    <s v="DebateTalk"/>
    <x v="0"/>
    <s v="#Politics,#Debate"/>
    <x v="0"/>
    <n v="44943.333333333336"/>
    <b v="0"/>
    <n v="90"/>
    <n v="0.66666666666666663"/>
  </r>
  <r>
    <n v="9"/>
    <n v="9"/>
    <s v=" Missing summer vibes and beach days.               "/>
    <x v="2"/>
    <d v="2023-01-17T12:20:00"/>
    <s v=" BeachLover   "/>
    <x v="2"/>
    <s v=" #Summer #BeachDays                      "/>
    <n v="18"/>
    <n v="35"/>
    <x v="4"/>
    <n v="2023"/>
    <n v="1"/>
    <n v="17"/>
    <n v="12"/>
    <s v="Missing summer vibes and beach days."/>
    <s v="Neutral"/>
    <s v="BeachLover"/>
    <x v="2"/>
    <s v="#Summer,#BeachDays"/>
    <x v="3"/>
    <n v="44943.513888888891"/>
    <b v="0"/>
    <n v="53"/>
    <n v="0.660377358490566"/>
  </r>
  <r>
    <n v="10"/>
    <n v="10"/>
    <s v=" Just published a new blog post. Check it out!      "/>
    <x v="0"/>
    <d v="2023-01-17T15:15:00"/>
    <s v=" BloggerX     "/>
    <x v="1"/>
    <s v=" #Blogging #NewPost                      "/>
    <n v="22"/>
    <n v="45"/>
    <x v="7"/>
    <n v="2023"/>
    <n v="1"/>
    <n v="17"/>
    <n v="15"/>
    <s v="Just published a new blog post. Check it out!"/>
    <s v="Positive"/>
    <s v="BloggerX"/>
    <x v="1"/>
    <s v="#Blogging,#NewPost"/>
    <x v="0"/>
    <n v="44943.635416666664"/>
    <b v="0"/>
    <n v="67"/>
    <n v="0.67164179104477617"/>
  </r>
  <r>
    <n v="11"/>
    <n v="11"/>
    <s v=" Feeling a bit under the weather today.             "/>
    <x v="1"/>
    <d v="2023-01-18T10:30:00"/>
    <s v=" WellnessCheck"/>
    <x v="0"/>
    <s v=" #SickDay #Health                        "/>
    <n v="7"/>
    <n v="15"/>
    <x v="1"/>
    <n v="2023"/>
    <n v="1"/>
    <n v="18"/>
    <n v="10"/>
    <s v="Feeling a bit under the weather today."/>
    <s v="Negative"/>
    <s v="WellnessCheck"/>
    <x v="0"/>
    <s v="#SickDay,#Health"/>
    <x v="1"/>
    <n v="44944.4375"/>
    <b v="0"/>
    <n v="22"/>
    <n v="0.68181818181818177"/>
  </r>
  <r>
    <n v="12"/>
    <n v="12"/>
    <s v=" Exploring the city's hidden gems.                  "/>
    <x v="0"/>
    <d v="2023-01-18T14:50:00"/>
    <s v=" UrbanExplorer"/>
    <x v="2"/>
    <s v=" #CityExplore #HiddenGems                "/>
    <n v="12"/>
    <n v="25"/>
    <x v="3"/>
    <n v="2023"/>
    <n v="1"/>
    <n v="18"/>
    <n v="14"/>
    <s v="Exploring the city's hidden gems."/>
    <s v="Positive"/>
    <s v="UrbanExplorer"/>
    <x v="2"/>
    <s v="#CityExplore,#HiddenGems"/>
    <x v="2"/>
    <n v="44944.618055555555"/>
    <b v="0"/>
    <n v="37"/>
    <n v="0.67567567567567566"/>
  </r>
  <r>
    <n v="13"/>
    <n v="13"/>
    <s v=" New year, new fitness goals! ðŸ’ª                    "/>
    <x v="0"/>
    <d v="2023-01-18T18:00:00"/>
    <s v=" FitJourney   "/>
    <x v="1"/>
    <s v=" #NewYear #FitnessGoals                  "/>
    <n v="28"/>
    <n v="55"/>
    <x v="2"/>
    <n v="2023"/>
    <n v="1"/>
    <n v="18"/>
    <n v="18"/>
    <s v="New year, new fitness goals! ðŸ’ª"/>
    <s v="Positive"/>
    <s v="FitJourney"/>
    <x v="1"/>
    <s v="#NewYear,#FitnessGoals"/>
    <x v="0"/>
    <n v="44944.75"/>
    <b v="0"/>
    <n v="83"/>
    <n v="0.66265060240963858"/>
  </r>
  <r>
    <n v="14"/>
    <n v="14"/>
    <s v=" Technology is changing the way we live.            "/>
    <x v="2"/>
    <d v="2023-01-19T09:45:00"/>
    <s v=" TechEnthusiast"/>
    <x v="0"/>
    <s v=" #Tech #Innovation                       "/>
    <n v="15"/>
    <n v="30"/>
    <x v="5"/>
    <n v="2023"/>
    <n v="1"/>
    <n v="19"/>
    <n v="9"/>
    <s v="Technology is changing the way we live."/>
    <s v="Neutral"/>
    <s v="TechEnthusiast"/>
    <x v="0"/>
    <s v="#Tech,#Innovation"/>
    <x v="4"/>
    <n v="44945.40625"/>
    <b v="0"/>
    <n v="45"/>
    <n v="0.66666666666666663"/>
  </r>
  <r>
    <n v="15"/>
    <n v="15"/>
    <s v=" Reflecting on the past and looking ahead.          "/>
    <x v="0"/>
    <d v="2023-01-19T13:20:00"/>
    <s v=" Reflections  "/>
    <x v="2"/>
    <s v=" #Reflection #Future                     "/>
    <n v="20"/>
    <n v="40"/>
    <x v="0"/>
    <n v="2023"/>
    <n v="1"/>
    <n v="19"/>
    <n v="13"/>
    <s v="Reflecting on the past and looking ahead."/>
    <s v="Positive"/>
    <s v="Reflections"/>
    <x v="2"/>
    <s v="#Reflection,#Future"/>
    <x v="0"/>
    <n v="44945.555555555555"/>
    <b v="0"/>
    <n v="60"/>
    <n v="0.66666666666666663"/>
  </r>
  <r>
    <n v="16"/>
    <n v="16"/>
    <s v=" Just adopted a cute furry friend! ðŸ¾              "/>
    <x v="0"/>
    <d v="2023-01-19T17:10:00"/>
    <s v=" PetAdopter   "/>
    <x v="1"/>
    <s v=" #PetAdoption #FurryFriend               "/>
    <n v="15"/>
    <n v="30"/>
    <x v="8"/>
    <n v="2023"/>
    <n v="1"/>
    <n v="19"/>
    <n v="17"/>
    <s v="Just adopted a cute furry friend! ðŸ¾"/>
    <s v="Positive"/>
    <s v="PetAdopter"/>
    <x v="1"/>
    <s v="#PetAdoption,#FurryFriend"/>
    <x v="1"/>
    <n v="44945.715277777781"/>
    <b v="0"/>
    <n v="45"/>
    <n v="0.66666666666666663"/>
  </r>
  <r>
    <n v="17"/>
    <n v="17"/>
    <s v=" Late-night gaming session with friends.            "/>
    <x v="0"/>
    <d v="2023-01-20T00:05:00"/>
    <s v=" GamerX       "/>
    <x v="0"/>
    <s v=" #Gaming #LateNight                      "/>
    <n v="18"/>
    <n v="35"/>
    <x v="3"/>
    <n v="2023"/>
    <n v="1"/>
    <n v="20"/>
    <n v="0"/>
    <s v="Late-night gaming session with friends."/>
    <s v="Positive"/>
    <s v="GamerX"/>
    <x v="0"/>
    <s v="#Gaming,#LateNight"/>
    <x v="2"/>
    <n v="44946.003472222219"/>
    <b v="0"/>
    <n v="53"/>
    <n v="0.660377358490566"/>
  </r>
  <r>
    <n v="18"/>
    <n v="18"/>
    <s v=" Attending a virtual conference on AI.              "/>
    <x v="2"/>
    <d v="2023-01-20T11:30:00"/>
    <s v=" TechConference"/>
    <x v="2"/>
    <s v=" #AI #TechConference                     "/>
    <n v="25"/>
    <n v="50"/>
    <x v="7"/>
    <n v="2023"/>
    <n v="1"/>
    <n v="20"/>
    <n v="11"/>
    <s v="Attending a virtual conference on AI."/>
    <s v="Neutral"/>
    <s v="TechConference"/>
    <x v="2"/>
    <s v="#AI,#TechConference"/>
    <x v="0"/>
    <n v="44946.479166666664"/>
    <b v="0"/>
    <n v="75"/>
    <n v="0.66666666666666663"/>
  </r>
  <r>
    <n v="19"/>
    <n v="19"/>
    <s v=" Winter blues got me feeling low.                   "/>
    <x v="1"/>
    <d v="2023-01-20T15:15:00"/>
    <s v=" WinterBlues  "/>
    <x v="1"/>
    <s v=" #WinterBlues #Mood                      "/>
    <n v="8"/>
    <n v="15"/>
    <x v="9"/>
    <n v="2023"/>
    <n v="1"/>
    <n v="20"/>
    <n v="15"/>
    <s v="Winter blues got me feeling low."/>
    <s v="Negative"/>
    <s v="WinterBlues"/>
    <x v="1"/>
    <s v="#WinterBlues,#Mood"/>
    <x v="0"/>
    <n v="44946.635416666664"/>
    <b v="0"/>
    <n v="23"/>
    <n v="0.65217391304347827"/>
  </r>
  <r>
    <n v="20"/>
    <n v="20"/>
    <s v=" Sipping coffee and enjoying a good book.           "/>
    <x v="0"/>
    <d v="2023-01-21T08:40:00"/>
    <s v=" Bookworm     "/>
    <x v="0"/>
    <s v=" #Reading #CoffeeTime                    "/>
    <n v="22"/>
    <n v="45"/>
    <x v="5"/>
    <n v="2023"/>
    <n v="1"/>
    <n v="21"/>
    <n v="8"/>
    <s v="Sipping coffee and enjoying a good book."/>
    <s v="Positive"/>
    <s v="Bookworm"/>
    <x v="0"/>
    <s v="#Reading,#CoffeeTime"/>
    <x v="4"/>
    <n v="44947.361111111109"/>
    <b v="0"/>
    <n v="67"/>
    <n v="0.67164179104477617"/>
  </r>
  <r>
    <n v="21"/>
    <n v="21"/>
    <s v=" Exploring the world of virtual reality.            "/>
    <x v="0"/>
    <d v="2023-01-21T13:20:00"/>
    <s v=" VRExplorer   "/>
    <x v="2"/>
    <s v=" #VR #VirtualReality                     "/>
    <n v="15"/>
    <n v="30"/>
    <x v="7"/>
    <n v="2023"/>
    <n v="1"/>
    <n v="21"/>
    <n v="13"/>
    <s v="Exploring the world of virtual reality."/>
    <s v="Positive"/>
    <s v="VRExplorer"/>
    <x v="2"/>
    <s v="#VR,#VirtualReality"/>
    <x v="0"/>
    <n v="44947.555555555555"/>
    <b v="0"/>
    <n v="45"/>
    <n v="0.66666666666666663"/>
  </r>
  <r>
    <n v="22"/>
    <n v="22"/>
    <s v=" Productive day ticking off my to-do list.          "/>
    <x v="0"/>
    <d v="2023-01-21T16:45:00"/>
    <s v=" ProductivityPro"/>
    <x v="1"/>
    <s v=" #Productivity #WorkFromHome           "/>
    <n v="30"/>
    <n v="60"/>
    <x v="10"/>
    <n v="2023"/>
    <n v="1"/>
    <n v="21"/>
    <n v="16"/>
    <s v="Productive day ticking off my to-do list."/>
    <s v="Positive"/>
    <s v="ProductivityPro"/>
    <x v="1"/>
    <s v="#Productivity,#WorkFromHome"/>
    <x v="0"/>
    <n v="44947.697916666664"/>
    <b v="0"/>
    <n v="90"/>
    <n v="0.66666666666666663"/>
  </r>
  <r>
    <n v="23"/>
    <n v="23"/>
    <s v=" Just finished a challenging workout routine.       "/>
    <x v="0"/>
    <d v="2023-01-22T09:15:00"/>
    <s v=" FitnessWarrior"/>
    <x v="0"/>
    <s v=" #Fitness #ChallengeAccepted             "/>
    <n v="20"/>
    <n v="40"/>
    <x v="3"/>
    <n v="2023"/>
    <n v="1"/>
    <n v="22"/>
    <n v="9"/>
    <s v="Just finished a challenging workout routine."/>
    <s v="Positive"/>
    <s v="FitnessWarrior"/>
    <x v="0"/>
    <s v="#Fitness,#ChallengeAccepted"/>
    <x v="2"/>
    <n v="44948.385416666664"/>
    <b v="0"/>
    <n v="60"/>
    <n v="0.66666666666666663"/>
  </r>
  <r>
    <n v="24"/>
    <n v="24"/>
    <s v=" Celebrating a milestone at work! ðŸŽ‰               "/>
    <x v="0"/>
    <d v="2023-01-22T14:30:00"/>
    <s v=" CareerMilestone"/>
    <x v="2"/>
    <s v=" #Career #Milestone                      "/>
    <n v="12"/>
    <n v="25"/>
    <x v="11"/>
    <n v="2023"/>
    <n v="1"/>
    <n v="22"/>
    <n v="14"/>
    <s v="Celebrating a milestone at work! ðŸŽ‰"/>
    <s v="Positive"/>
    <s v="CareerMilestone"/>
    <x v="2"/>
    <s v="#Career,#Milestone"/>
    <x v="1"/>
    <n v="44948.604166666664"/>
    <b v="0"/>
    <n v="37"/>
    <n v="0.67567567567567566"/>
  </r>
  <r>
    <n v="25"/>
    <n v="25"/>
    <s v=" Sunday brunch with friends.                        "/>
    <x v="0"/>
    <d v="2023-01-22T12:00:00"/>
    <s v=" BrunchBuddy  "/>
    <x v="1"/>
    <s v=" #Brunch #Friends                       "/>
    <n v="15"/>
    <n v="30"/>
    <x v="12"/>
    <n v="2023"/>
    <n v="1"/>
    <n v="22"/>
    <n v="12"/>
    <s v="Sunday brunch with friends."/>
    <s v="Positive"/>
    <s v="BrunchBuddy"/>
    <x v="1"/>
    <s v="#Brunch,#Friends"/>
    <x v="2"/>
    <n v="44948.5"/>
    <b v="0"/>
    <n v="45"/>
    <n v="0.66666666666666663"/>
  </r>
  <r>
    <n v="27"/>
    <n v="28"/>
    <s v=" Learning a new language for personal growth.       "/>
    <x v="0"/>
    <d v="2023-01-23T16:20:00"/>
    <s v=" LanguageLearner"/>
    <x v="2"/>
    <s v=" #LanguageLearning #PersonalGrowth       "/>
    <n v="25"/>
    <n v="50"/>
    <x v="13"/>
    <n v="2023"/>
    <n v="1"/>
    <n v="23"/>
    <n v="16"/>
    <s v="Learning a new language for personal growth."/>
    <s v="Positive"/>
    <s v="LanguageLearner"/>
    <x v="2"/>
    <s v="#LanguageLearning,#PersonalGrowth"/>
    <x v="4"/>
    <n v="44949.680555555555"/>
    <b v="0"/>
    <n v="75"/>
    <n v="0.66666666666666663"/>
  </r>
  <r>
    <n v="28"/>
    <n v="29"/>
    <s v=" Quiet evening with a good book.                    "/>
    <x v="0"/>
    <d v="2023-01-23T19:45:00"/>
    <s v=" BookLover    "/>
    <x v="1"/>
    <s v=" #Reading #QuietTime                     "/>
    <n v="15"/>
    <n v="30"/>
    <x v="4"/>
    <n v="2023"/>
    <n v="1"/>
    <n v="23"/>
    <n v="19"/>
    <s v="Quiet evening with a good book."/>
    <s v="Positive"/>
    <s v="BookLover"/>
    <x v="1"/>
    <s v="#Reading,#QuietTime"/>
    <x v="3"/>
    <n v="44949.822916666664"/>
    <b v="0"/>
    <n v="45"/>
    <n v="0.66666666666666663"/>
  </r>
  <r>
    <n v="29"/>
    <n v="30"/>
    <s v=" Reflecting on the importance of mental health.     "/>
    <x v="0"/>
    <d v="2023-01-24T11:30:00"/>
    <s v=" MentalHealthMatters"/>
    <x v="0"/>
    <s v=" #MentalHealth #SelfCare                 "/>
    <n v="22"/>
    <n v="45"/>
    <x v="0"/>
    <n v="2023"/>
    <n v="1"/>
    <n v="24"/>
    <n v="11"/>
    <s v="Reflecting on the importance of mental health."/>
    <s v="Positive"/>
    <s v="MentalHealthMatters"/>
    <x v="0"/>
    <s v="#MentalHealth,#SelfCare"/>
    <x v="0"/>
    <n v="44950.479166666664"/>
    <b v="0"/>
    <n v="67"/>
    <n v="0.67164179104477617"/>
  </r>
  <r>
    <n v="30"/>
    <n v="31"/>
    <s v=" New painting in progress! ðŸŽ¨                       "/>
    <x v="0"/>
    <d v="2023-01-24T15:00:00"/>
    <s v=" ArtistInAction"/>
    <x v="2"/>
    <s v=" #Art #PaintingInProgress             "/>
    <n v="12"/>
    <n v="25"/>
    <x v="14"/>
    <n v="2023"/>
    <n v="1"/>
    <n v="24"/>
    <n v="15"/>
    <s v="New painting in progress! ðŸŽ¨"/>
    <s v="Positive"/>
    <s v="ArtistInAction"/>
    <x v="2"/>
    <s v="#Art,#PaintingInProgress"/>
    <x v="1"/>
    <n v="44950.625"/>
    <b v="0"/>
    <n v="37"/>
    <n v="0.67567567567567566"/>
  </r>
  <r>
    <n v="31"/>
    <n v="32"/>
    <s v=" Weekend road trip to explore scenic views.         "/>
    <x v="0"/>
    <d v="2023-01-24T17:30:00"/>
    <s v=" RoadTripper  "/>
    <x v="1"/>
    <s v=" #RoadTrip #ScenicViews                  "/>
    <n v="18"/>
    <n v="35"/>
    <x v="15"/>
    <n v="2023"/>
    <n v="1"/>
    <n v="24"/>
    <n v="17"/>
    <s v="Weekend road trip to explore scenic views."/>
    <s v="Positive"/>
    <s v="RoadTripper"/>
    <x v="1"/>
    <s v="#RoadTrip,#ScenicViews"/>
    <x v="2"/>
    <n v="44950.729166666664"/>
    <b v="0"/>
    <n v="53"/>
    <n v="0.660377358490566"/>
  </r>
  <r>
    <n v="32"/>
    <n v="33"/>
    <s v=" Enjoying a cup of tea and watching the sunset.     "/>
    <x v="0"/>
    <d v="2023-01-25T18:00:00"/>
    <s v=" SunsetWatcher"/>
    <x v="0"/>
    <s v=" #TeaTime #Sunset                       "/>
    <n v="15"/>
    <n v="30"/>
    <x v="5"/>
    <n v="2023"/>
    <n v="1"/>
    <n v="25"/>
    <n v="18"/>
    <s v="Enjoying a cup of tea and watching the sunset."/>
    <s v="Positive"/>
    <s v="SunsetWatcher"/>
    <x v="0"/>
    <s v="#TeaTime,#Sunset"/>
    <x v="4"/>
    <n v="44951.75"/>
    <b v="0"/>
    <n v="45"/>
    <n v="0.66666666666666663"/>
  </r>
  <r>
    <n v="33"/>
    <n v="34"/>
    <s v=" Coding a new project with enthusiasm.              "/>
    <x v="0"/>
    <d v="2023-01-25T13:15:00"/>
    <s v=" CodeEnthusiast"/>
    <x v="2"/>
    <s v=" #Coding #Enthusiasm                   "/>
    <n v="30"/>
    <n v="60"/>
    <x v="10"/>
    <n v="2023"/>
    <n v="1"/>
    <n v="25"/>
    <n v="13"/>
    <s v="Coding a new project with enthusiasm."/>
    <s v="Positive"/>
    <s v="CodeEnthusiast"/>
    <x v="2"/>
    <s v="#Coding,#Enthusiasm"/>
    <x v="0"/>
    <n v="44951.552083333336"/>
    <b v="0"/>
    <n v="90"/>
    <n v="0.66666666666666663"/>
  </r>
  <r>
    <n v="34"/>
    <n v="35"/>
    <s v=" Feeling inspired after attending a workshop.       "/>
    <x v="0"/>
    <d v="2023-01-26T09:45:00"/>
    <s v=" WorkshopAttendee"/>
    <x v="1"/>
    <s v=" #Inspiration #Workshop                  "/>
    <n v="25"/>
    <n v="50"/>
    <x v="7"/>
    <n v="2023"/>
    <n v="1"/>
    <n v="26"/>
    <n v="9"/>
    <s v="Feeling inspired after attending a workshop."/>
    <s v="Positive"/>
    <s v="WorkshopAttendee"/>
    <x v="1"/>
    <s v="#Inspiration,#Workshop"/>
    <x v="0"/>
    <n v="44952.40625"/>
    <b v="0"/>
    <n v="75"/>
    <n v="0.66666666666666663"/>
  </r>
  <r>
    <n v="35"/>
    <n v="36"/>
    <s v=" Winter sports day at the local park.               "/>
    <x v="0"/>
    <d v="2023-01-26T14:20:00"/>
    <s v=" WinterSports  "/>
    <x v="0"/>
    <s v=" #WinterSports #Fun                     "/>
    <n v="15"/>
    <n v="30"/>
    <x v="1"/>
    <n v="2023"/>
    <n v="1"/>
    <n v="26"/>
    <n v="14"/>
    <s v="Winter sports day at the local park."/>
    <s v="Positive"/>
    <s v="WinterSports"/>
    <x v="0"/>
    <s v="#WinterSports,#Fun"/>
    <x v="1"/>
    <n v="44952.597222222219"/>
    <b v="0"/>
    <n v="45"/>
    <n v="0.66666666666666663"/>
  </r>
  <r>
    <n v="36"/>
    <n v="37"/>
    <s v=" Quality time with family this weekend.             "/>
    <x v="0"/>
    <d v="2023-01-26T17:40:00"/>
    <s v=" FamilyTime   "/>
    <x v="2"/>
    <s v=" #FamilyTime #Weekend                    "/>
    <n v="22"/>
    <n v="45"/>
    <x v="15"/>
    <n v="2023"/>
    <n v="1"/>
    <n v="26"/>
    <n v="17"/>
    <s v="Quality time with family this weekend."/>
    <s v="Positive"/>
    <s v="FamilyTime"/>
    <x v="2"/>
    <s v="#FamilyTime,#Weekend"/>
    <x v="2"/>
    <n v="44952.736111111109"/>
    <b v="0"/>
    <n v="67"/>
    <n v="0.67164179104477617"/>
  </r>
  <r>
    <n v="37"/>
    <n v="38"/>
    <s v=" Attending a live music concert tonight.            "/>
    <x v="0"/>
    <d v="2023-01-27T20:00:00"/>
    <s v=" MusicLover   "/>
    <x v="1"/>
    <s v=" #Music #ConcertNight                  "/>
    <n v="18"/>
    <n v="35"/>
    <x v="10"/>
    <n v="2023"/>
    <n v="1"/>
    <n v="27"/>
    <n v="20"/>
    <s v="Attending a live music concert tonight."/>
    <s v="Positive"/>
    <s v="MusicLover"/>
    <x v="1"/>
    <s v="#Music,#ConcertNight"/>
    <x v="0"/>
    <n v="44953.833333333336"/>
    <b v="0"/>
    <n v="53"/>
    <n v="0.660377358490566"/>
  </r>
  <r>
    <n v="38"/>
    <n v="39"/>
    <s v=" Practicing mindfulness with meditation.            "/>
    <x v="0"/>
    <d v="2023-01-27T12:30:00"/>
    <s v=" MindfulMoments"/>
    <x v="0"/>
    <s v=" #Mindfulness #Meditation               "/>
    <n v="15"/>
    <n v="30"/>
    <x v="5"/>
    <n v="2023"/>
    <n v="1"/>
    <n v="27"/>
    <n v="12"/>
    <s v="Practicing mindfulness with meditation."/>
    <s v="Positive"/>
    <s v="MindfulMoments"/>
    <x v="0"/>
    <s v="#Mindfulness,#Meditation"/>
    <x v="4"/>
    <n v="44953.520833333336"/>
    <b v="0"/>
    <n v="45"/>
    <n v="0.66666666666666663"/>
  </r>
  <r>
    <n v="39"/>
    <n v="40"/>
    <s v=" Trying out a new dessert recipe.                   "/>
    <x v="0"/>
    <d v="2023-01-27T16:10:00"/>
    <s v=" DessertExplorer"/>
    <x v="2"/>
    <s v=" #Dessert #Cooking                      "/>
    <n v="12"/>
    <n v="25"/>
    <x v="14"/>
    <n v="2023"/>
    <n v="1"/>
    <n v="27"/>
    <n v="16"/>
    <s v="Trying out a new dessert recipe."/>
    <s v="Positive"/>
    <s v="DessertExplorer"/>
    <x v="2"/>
    <s v="#Dessert,#Cooking"/>
    <x v="1"/>
    <n v="44953.673611111109"/>
    <b v="0"/>
    <n v="37"/>
    <n v="0.67567567567567566"/>
  </r>
  <r>
    <n v="40"/>
    <n v="41"/>
    <s v=" Excited about the upcoming gaming tournament.      "/>
    <x v="0"/>
    <d v="2023-01-28T09:00:00"/>
    <s v=" GamingEnthusiast"/>
    <x v="1"/>
    <s v=" #Gaming #Tournament                     "/>
    <n v="30"/>
    <n v="60"/>
    <x v="7"/>
    <n v="2023"/>
    <n v="1"/>
    <n v="28"/>
    <n v="9"/>
    <s v="Excited about the upcoming gaming tournament."/>
    <s v="Positive"/>
    <s v="GamingEnthusiast"/>
    <x v="1"/>
    <s v="#Gaming,#Tournament"/>
    <x v="0"/>
    <n v="44954.375"/>
    <b v="0"/>
    <n v="90"/>
    <n v="0.66666666666666663"/>
  </r>
  <r>
    <n v="41"/>
    <n v="42"/>
    <s v=" Planning a garden makeover for spring.             "/>
    <x v="0"/>
    <d v="2023-01-28T14:45:00"/>
    <s v=" GardenPlanner "/>
    <x v="0"/>
    <s v=" #Gardening #Spring                     "/>
    <n v="25"/>
    <n v="50"/>
    <x v="0"/>
    <n v="2023"/>
    <n v="1"/>
    <n v="28"/>
    <n v="14"/>
    <s v="Planning a garden makeover for spring."/>
    <s v="Positive"/>
    <s v="GardenPlanner"/>
    <x v="0"/>
    <s v="#Gardening,#Spring"/>
    <x v="0"/>
    <n v="44954.614583333336"/>
    <b v="0"/>
    <n v="75"/>
    <n v="0.66666666666666663"/>
  </r>
  <r>
    <n v="42"/>
    <n v="43"/>
    <s v=" Celebrating a friend's birthday tonight! ðŸŽ‚       "/>
    <x v="0"/>
    <d v="2023-01-28T19:30:00"/>
    <s v=" BirthdayBash "/>
    <x v="2"/>
    <s v=" #Birthday #Celebration                  "/>
    <n v="15"/>
    <n v="30"/>
    <x v="12"/>
    <n v="2023"/>
    <n v="1"/>
    <n v="28"/>
    <n v="19"/>
    <s v="Celebrating a friend's birthday tonight! ðŸŽ‚"/>
    <s v="Positive"/>
    <s v="BirthdayBash"/>
    <x v="2"/>
    <s v="#Birthday,#Celebration"/>
    <x v="2"/>
    <n v="44954.8125"/>
    <b v="0"/>
    <n v="45"/>
    <n v="0.66666666666666663"/>
  </r>
  <r>
    <n v="43"/>
    <n v="44"/>
    <s v=" Feeling accomplished after a productive day.       "/>
    <x v="0"/>
    <d v="2023-01-29T17:00:00"/>
    <s v=" ProductivityWin"/>
    <x v="1"/>
    <s v=" #Accomplished #Success               "/>
    <n v="22"/>
    <n v="45"/>
    <x v="16"/>
    <n v="2023"/>
    <n v="1"/>
    <n v="29"/>
    <n v="17"/>
    <s v="Feeling accomplished after a productive day."/>
    <s v="Positive"/>
    <s v="ProductivityWin"/>
    <x v="1"/>
    <s v="#Accomplished,#Success"/>
    <x v="4"/>
    <n v="44955.708333333336"/>
    <b v="0"/>
    <n v="67"/>
    <n v="0.67164179104477617"/>
  </r>
  <r>
    <n v="44"/>
    <n v="45"/>
    <s v=" A cozy evening with a good movie.                 "/>
    <x v="0"/>
    <d v="2023-01-29T20:20:00"/>
    <s v=" MovieNight   "/>
    <x v="0"/>
    <s v=" #CozyNight #MovieTime                   "/>
    <n v="18"/>
    <n v="35"/>
    <x v="1"/>
    <n v="2023"/>
    <n v="1"/>
    <n v="29"/>
    <n v="20"/>
    <s v="A cozy evening with a good movie."/>
    <s v="Positive"/>
    <s v="MovieNight"/>
    <x v="0"/>
    <s v="#CozyNight,#MovieTime"/>
    <x v="1"/>
    <n v="44955.847222222219"/>
    <b v="0"/>
    <n v="53"/>
    <n v="0.660377358490566"/>
  </r>
  <r>
    <n v="45"/>
    <n v="46"/>
    <s v=" Exploring local art galleries this weekend.        "/>
    <x v="0"/>
    <d v="2023-01-30T11:30:00"/>
    <s v=" ArtExplorer  "/>
    <x v="2"/>
    <s v=" #Art #GalleryExplore                    "/>
    <n v="15"/>
    <n v="30"/>
    <x v="0"/>
    <n v="2023"/>
    <n v="1"/>
    <n v="30"/>
    <n v="11"/>
    <s v="Exploring local art galleries this weekend."/>
    <s v="Positive"/>
    <s v="ArtExplorer"/>
    <x v="2"/>
    <s v="#Art,#GalleryExplore"/>
    <x v="0"/>
    <n v="44956.479166666664"/>
    <b v="0"/>
    <n v="45"/>
    <n v="0.66666666666666663"/>
  </r>
  <r>
    <n v="46"/>
    <n v="47"/>
    <s v=" New book release from my favorite author!          "/>
    <x v="0"/>
    <d v="2023-01-30T15:45:00"/>
    <s v=" BookwormX    "/>
    <x v="1"/>
    <s v=" #BookRelease #FavoriteAuthor           "/>
    <n v="12"/>
    <n v="25"/>
    <x v="17"/>
    <n v="2023"/>
    <n v="1"/>
    <n v="30"/>
    <n v="15"/>
    <s v="New book release from my favorite author!"/>
    <s v="Positive"/>
    <s v="BookwormX"/>
    <x v="1"/>
    <s v="#BookRelease,#FavoriteAuthor"/>
    <x v="2"/>
    <n v="44956.65625"/>
    <b v="0"/>
    <n v="37"/>
    <n v="0.67567567567567566"/>
  </r>
  <r>
    <n v="47"/>
    <n v="48"/>
    <s v=" Attending a virtual reality meetup.                "/>
    <x v="0"/>
    <d v="2023-01-30T18:30:00"/>
    <s v=" VRMeetup     "/>
    <x v="0"/>
    <s v=" #VRMeetup #VirtualReality               "/>
    <n v="28"/>
    <n v="55"/>
    <x v="5"/>
    <n v="2023"/>
    <n v="1"/>
    <n v="30"/>
    <n v="18"/>
    <s v="Attending a virtual reality meetup."/>
    <s v="Positive"/>
    <s v="VRMeetup"/>
    <x v="0"/>
    <s v="#VRMeetup,#VirtualReality"/>
    <x v="4"/>
    <n v="44956.770833333336"/>
    <b v="0"/>
    <n v="83"/>
    <n v="0.66265060240963858"/>
  </r>
  <r>
    <n v="48"/>
    <n v="49"/>
    <s v=" Reflecting on the beauty of nature.                "/>
    <x v="0"/>
    <d v="2023-01-31T10:45:00"/>
    <s v=" NatureLover  "/>
    <x v="2"/>
    <s v=" #Nature #Reflection                     "/>
    <n v="15"/>
    <n v="30"/>
    <x v="4"/>
    <n v="2023"/>
    <n v="1"/>
    <n v="31"/>
    <n v="10"/>
    <s v="Reflecting on the beauty of nature."/>
    <s v="Positive"/>
    <s v="NatureLover"/>
    <x v="2"/>
    <s v="#Nature,#Reflection"/>
    <x v="3"/>
    <n v="44957.447916666664"/>
    <b v="0"/>
    <n v="45"/>
    <n v="0.66666666666666663"/>
  </r>
  <r>
    <n v="49"/>
    <n v="50"/>
    <s v=" Cooking a special dinner for loved ones.           "/>
    <x v="0"/>
    <d v="2023-01-31T19:00:00"/>
    <s v=" ChefAtHome   "/>
    <x v="1"/>
    <s v=" #Cooking #SpecialDinner                "/>
    <n v="20"/>
    <n v="40"/>
    <x v="9"/>
    <n v="2023"/>
    <n v="1"/>
    <n v="31"/>
    <n v="19"/>
    <s v="Cooking a special dinner for loved ones."/>
    <s v="Positive"/>
    <s v="ChefAtHome"/>
    <x v="1"/>
    <s v="#Cooking,#SpecialDinner"/>
    <x v="0"/>
    <n v="44957.791666666664"/>
    <b v="0"/>
    <n v="60"/>
    <n v="0.66666666666666663"/>
  </r>
  <r>
    <n v="50"/>
    <n v="51"/>
    <s v=" Feeling optimistic about the week ahead.           "/>
    <x v="0"/>
    <d v="2023-01-31T16:20:00"/>
    <s v=" OptimisticMindset"/>
    <x v="0"/>
    <s v=" #Optimism #NewWeek                     "/>
    <n v="15"/>
    <n v="30"/>
    <x v="1"/>
    <n v="2023"/>
    <n v="1"/>
    <n v="31"/>
    <n v="16"/>
    <s v="Feeling optimistic about the week ahead."/>
    <s v="Positive"/>
    <s v="OptimisticMindset"/>
    <x v="0"/>
    <s v="#Optimism,#NewWeek"/>
    <x v="1"/>
    <n v="44957.680555555555"/>
    <b v="0"/>
    <n v="45"/>
    <n v="0.66666666666666663"/>
  </r>
  <r>
    <n v="51"/>
    <n v="52"/>
    <s v=" Starting a new fitness challenge tomorrow! ðŸ’ª     "/>
    <x v="0"/>
    <d v="2023-02-01T08:00:00"/>
    <s v=" FitnessChallenge"/>
    <x v="2"/>
    <s v=" #FitnessChallenge #NewBeginnings       "/>
    <n v="22"/>
    <n v="45"/>
    <x v="18"/>
    <n v="2023"/>
    <n v="2"/>
    <n v="1"/>
    <n v="8"/>
    <s v="Starting a new fitness challenge tomorrow! ðŸ’ª"/>
    <s v="Positive"/>
    <s v="FitnessChallenge"/>
    <x v="2"/>
    <s v="#FitnessChallenge,#NewBeginnings"/>
    <x v="2"/>
    <n v="44958.333333333336"/>
    <b v="0"/>
    <n v="67"/>
    <n v="0.67164179104477617"/>
  </r>
  <r>
    <n v="52"/>
    <n v="53"/>
    <s v=" Sunday bike ride through scenic trails.           "/>
    <x v="0"/>
    <d v="2023-02-01T13:30:00"/>
    <s v=" BikeExplorer  "/>
    <x v="1"/>
    <s v=" #BikeRide #ScenicTrails                "/>
    <n v="18"/>
    <n v="35"/>
    <x v="19"/>
    <n v="2023"/>
    <n v="2"/>
    <n v="1"/>
    <n v="13"/>
    <s v="Sunday bike ride through scenic trails."/>
    <s v="Positive"/>
    <s v="BikeExplorer"/>
    <x v="1"/>
    <s v="#BikeRide,#ScenicTrails"/>
    <x v="0"/>
    <n v="44958.5625"/>
    <b v="0"/>
    <n v="53"/>
    <n v="0.660377358490566"/>
  </r>
  <r>
    <n v="53"/>
    <n v="55"/>
    <s v=" Can't believe the injustice happening in our society."/>
    <x v="3"/>
    <d v="2023-02-11T09:30:00"/>
    <s v=" SocialJustice   "/>
    <x v="0"/>
    <s v=" #Injustice #Angry                            "/>
    <n v="20"/>
    <n v="40"/>
    <x v="20"/>
    <n v="2023"/>
    <n v="2"/>
    <n v="11"/>
    <n v="9"/>
    <s v="Can't believe the injustice happening in our society."/>
    <s v="Anger"/>
    <s v="SocialJustice"/>
    <x v="0"/>
    <s v="#Injustice,#Angry"/>
    <x v="1"/>
    <n v="44968.395833333336"/>
    <b v="0"/>
    <n v="60"/>
    <n v="0.66666666666666663"/>
  </r>
  <r>
    <n v="54"/>
    <n v="56"/>
    <s v=" Feeling a sense of fear after watching a thriller movie. "/>
    <x v="4"/>
    <d v="2023-02-11T21:15:00"/>
    <s v=" ThrillerFan     "/>
    <x v="1"/>
    <s v=" #Fear #ThrillerMovie                         "/>
    <n v="15"/>
    <n v="30"/>
    <x v="21"/>
    <n v="2023"/>
    <n v="2"/>
    <n v="11"/>
    <n v="21"/>
    <s v="Feeling a sense of fear after watching a thriller movie."/>
    <s v="Fear"/>
    <s v="ThrillerFan"/>
    <x v="1"/>
    <s v="#Fear,#ThrillerMovie"/>
    <x v="0"/>
    <n v="44968.885416666664"/>
    <b v="0"/>
    <n v="45"/>
    <n v="0.66666666666666663"/>
  </r>
  <r>
    <n v="55"/>
    <n v="57"/>
    <s v=" Heartbroken after hearing the news about a natural disaster. "/>
    <x v="5"/>
    <d v="2023-02-12T14:45:00"/>
    <s v=" EmpathyFirst    "/>
    <x v="2"/>
    <s v=" #Sadness #NaturalDisaster                    "/>
    <n v="25"/>
    <n v="50"/>
    <x v="22"/>
    <n v="2023"/>
    <n v="2"/>
    <n v="12"/>
    <n v="14"/>
    <s v="Heartbroken after hearing the news about a natural disaster."/>
    <s v="Sadness"/>
    <s v="EmpathyFirst"/>
    <x v="2"/>
    <s v="#Sadness,#NaturalDisaster"/>
    <x v="4"/>
    <n v="44969.614583333336"/>
    <b v="0"/>
    <n v="75"/>
    <n v="0.66666666666666663"/>
  </r>
  <r>
    <n v="56"/>
    <n v="58"/>
    <s v=" The state of the world's environment is just disgusting. "/>
    <x v="6"/>
    <d v="2023-02-12T18:20:00"/>
    <s v=" EcoAwareness    "/>
    <x v="0"/>
    <s v=" #Disgust #Environment                        "/>
    <n v="18"/>
    <n v="35"/>
    <x v="18"/>
    <n v="2023"/>
    <n v="2"/>
    <n v="12"/>
    <n v="18"/>
    <s v="The state of the world's environment is just disgusting."/>
    <s v="Disgust"/>
    <s v="EcoAwareness"/>
    <x v="0"/>
    <s v="#Disgust,#Environment"/>
    <x v="2"/>
    <n v="44969.763888888891"/>
    <b v="0"/>
    <n v="53"/>
    <n v="0.660377358490566"/>
  </r>
  <r>
    <n v="57"/>
    <n v="59"/>
    <s v=" Pure happiness: celebrating a loved one's achievement! "/>
    <x v="7"/>
    <d v="2023-02-13T10:00:00"/>
    <s v=" ProudFriend     "/>
    <x v="1"/>
    <s v=" #Happiness #Celebration                   "/>
    <n v="30"/>
    <n v="60"/>
    <x v="10"/>
    <n v="2023"/>
    <n v="2"/>
    <n v="13"/>
    <n v="10"/>
    <s v="Pure happiness: celebrating a loved one's achievement!"/>
    <s v="Happiness"/>
    <s v="ProudFriend"/>
    <x v="1"/>
    <s v="#Happiness,#Celebration"/>
    <x v="0"/>
    <n v="44970.416666666664"/>
    <b v="0"/>
    <n v="90"/>
    <n v="0.66666666666666663"/>
  </r>
  <r>
    <n v="58"/>
    <n v="60"/>
    <s v=" Laughter is the best medicineâ€”enjoying a comedy show. "/>
    <x v="8"/>
    <d v="2023-02-13T19:30:00"/>
    <s v=" ComedyFan       "/>
    <x v="2"/>
    <s v=" #Joy #ComedyShow                             "/>
    <n v="22"/>
    <n v="45"/>
    <x v="8"/>
    <n v="2023"/>
    <n v="2"/>
    <n v="13"/>
    <n v="19"/>
    <s v="Laughter is the best medicineâ€”enjoying a comedy show."/>
    <s v="Joy"/>
    <s v="ComedyFan"/>
    <x v="2"/>
    <s v="#Joy,#ComedyShow"/>
    <x v="1"/>
    <n v="44970.8125"/>
    <b v="0"/>
    <n v="67"/>
    <n v="0.67164179104477617"/>
  </r>
  <r>
    <n v="59"/>
    <n v="61"/>
    <s v=" Sharing love and positive vibes with everyone! â¤ï¸      "/>
    <x v="9"/>
    <d v="2023-02-14T08:30:00"/>
    <s v=" LoveSpreader    "/>
    <x v="0"/>
    <s v=" #Love #SpreadLove                            "/>
    <n v="15"/>
    <n v="30"/>
    <x v="23"/>
    <n v="2023"/>
    <n v="2"/>
    <n v="14"/>
    <n v="8"/>
    <s v="Sharing love and positive vibes with everyone! â¤ï¸"/>
    <s v="Love"/>
    <s v="LoveSpreader"/>
    <x v="0"/>
    <s v="#Love,#SpreadLove"/>
    <x v="3"/>
    <n v="44971.354166666664"/>
    <b v="0"/>
    <n v="45"/>
    <n v="0.66666666666666663"/>
  </r>
  <r>
    <n v="60"/>
    <n v="62"/>
    <s v=" An amusing incident brightened up my day!               "/>
    <x v="10"/>
    <d v="2023-02-14T14:20:00"/>
    <s v=" AmusedSoul      "/>
    <x v="1"/>
    <s v=" #Amusement #FunTimes                         "/>
    <n v="18"/>
    <n v="35"/>
    <x v="24"/>
    <n v="2023"/>
    <n v="2"/>
    <n v="14"/>
    <n v="14"/>
    <s v="An amusing incident brightened up my day!"/>
    <s v="Amusement"/>
    <s v="AmusedSoul"/>
    <x v="1"/>
    <s v="#Amusement,#FunTimes"/>
    <x v="2"/>
    <n v="44971.597222222219"/>
    <b v="0"/>
    <n v="53"/>
    <n v="0.660377358490566"/>
  </r>
  <r>
    <n v="61"/>
    <n v="63"/>
    <s v=" Enjoying a quiet evening with a book and some tea.      "/>
    <x v="11"/>
    <d v="2023-02-14T19:45:00"/>
    <s v=" BookLoverAgain  "/>
    <x v="2"/>
    <s v=" #Enjoyment #BookTime                         "/>
    <n v="25"/>
    <n v="50"/>
    <x v="25"/>
    <n v="2023"/>
    <n v="2"/>
    <n v="14"/>
    <n v="19"/>
    <s v="Enjoying a quiet evening with a book and some tea."/>
    <s v="Enjoyment"/>
    <s v="BookLoverAgain"/>
    <x v="2"/>
    <s v="#Enjoyment,#BookTime"/>
    <x v="1"/>
    <n v="44971.822916666664"/>
    <b v="0"/>
    <n v="75"/>
    <n v="0.66666666666666663"/>
  </r>
  <r>
    <n v="62"/>
    <n v="64"/>
    <s v=" Admiring the beauty of nature during a peaceful hike.   "/>
    <x v="12"/>
    <d v="2023-02-15T11:30:00"/>
    <s v=" NatureAdmirer   "/>
    <x v="0"/>
    <s v=" #Admiration #Nature                         "/>
    <n v="20"/>
    <n v="40"/>
    <x v="9"/>
    <n v="2023"/>
    <n v="2"/>
    <n v="15"/>
    <n v="11"/>
    <s v="Admiring the beauty of nature during a peaceful hike."/>
    <s v="Admiration"/>
    <s v="NatureAdmirer"/>
    <x v="0"/>
    <s v="#Admiration,#Nature"/>
    <x v="0"/>
    <n v="44972.479166666664"/>
    <b v="0"/>
    <n v="60"/>
    <n v="0.66666666666666663"/>
  </r>
  <r>
    <n v="63"/>
    <n v="65"/>
    <s v=" Sending affectionate vibes to all my followers!          "/>
    <x v="13"/>
    <d v="2023-02-15T16:00:00"/>
    <s v=" AffectionSender "/>
    <x v="1"/>
    <s v=" #Affection #PositiveVibes                   "/>
    <n v="15"/>
    <n v="30"/>
    <x v="7"/>
    <n v="2023"/>
    <n v="2"/>
    <n v="15"/>
    <n v="16"/>
    <s v="Sending affectionate vibes to all my followers!"/>
    <s v="Affection"/>
    <s v="AffectionSender"/>
    <x v="1"/>
    <s v="#Affection,#PositiveVibes"/>
    <x v="0"/>
    <n v="44972.666666666664"/>
    <b v="0"/>
    <n v="45"/>
    <n v="0.66666666666666663"/>
  </r>
  <r>
    <n v="64"/>
    <n v="66"/>
    <s v=" Experiencing awe at the breathtaking sunset.            "/>
    <x v="14"/>
    <d v="2023-02-15T20:30:00"/>
    <s v=" AweStruck       "/>
    <x v="2"/>
    <s v=" #Awe #Breathtaking                          "/>
    <n v="22"/>
    <n v="45"/>
    <x v="26"/>
    <n v="2023"/>
    <n v="2"/>
    <n v="15"/>
    <n v="20"/>
    <s v="Experiencing awe at the breathtaking sunset."/>
    <s v="Awe"/>
    <s v="AweStruck"/>
    <x v="2"/>
    <s v="#Awe,#Breathtaking"/>
    <x v="3"/>
    <n v="44972.854166666664"/>
    <b v="0"/>
    <n v="67"/>
    <n v="0.67164179104477617"/>
  </r>
  <r>
    <n v="65"/>
    <n v="67"/>
    <s v=" Disappointed with the service at a local restaurant.    "/>
    <x v="15"/>
    <d v="2023-02-16T09:00:00"/>
    <s v=" FoodieGoneWrong "/>
    <x v="0"/>
    <s v=" #Disappointed #BadService                   "/>
    <n v="18"/>
    <n v="35"/>
    <x v="22"/>
    <n v="2023"/>
    <n v="2"/>
    <n v="16"/>
    <n v="9"/>
    <s v="Disappointed with the service at a local restaurant."/>
    <s v="Disappointed"/>
    <s v="FoodieGoneWrong"/>
    <x v="0"/>
    <s v="#Disappointed,#BadService"/>
    <x v="4"/>
    <n v="44973.375"/>
    <b v="0"/>
    <n v="53"/>
    <n v="0.660377358490566"/>
  </r>
  <r>
    <n v="66"/>
    <n v="68"/>
    <s v=" A surprise gift from a friend made my day!              "/>
    <x v="16"/>
    <d v="2023-02-16T14:45:00"/>
    <s v=" HappySurprise   "/>
    <x v="1"/>
    <s v=" #Surprise #Gift                              "/>
    <n v="25"/>
    <n v="50"/>
    <x v="21"/>
    <n v="2023"/>
    <n v="2"/>
    <n v="16"/>
    <n v="14"/>
    <s v="A surprise gift from a friend made my day!"/>
    <s v="Surprise"/>
    <s v="HappySurprise"/>
    <x v="1"/>
    <s v="#Surprise,#Gift"/>
    <x v="0"/>
    <n v="44973.614583333336"/>
    <b v="0"/>
    <n v="75"/>
    <n v="0.66666666666666663"/>
  </r>
  <r>
    <n v="67"/>
    <n v="69"/>
    <s v=" Finding acceptance in the midst of life's challenges.   "/>
    <x v="17"/>
    <d v="2023-02-16T18:20:00"/>
    <s v=" AcceptanceSeeker"/>
    <x v="2"/>
    <s v=" #Acceptance #Challenges                     "/>
    <n v="15"/>
    <n v="30"/>
    <x v="20"/>
    <n v="2023"/>
    <n v="2"/>
    <n v="16"/>
    <n v="18"/>
    <s v="Finding acceptance in the midst of life's challenges."/>
    <s v="Acceptance"/>
    <s v="AcceptanceSeeker"/>
    <x v="2"/>
    <s v="#Acceptance,#Challenges"/>
    <x v="1"/>
    <n v="44973.763888888891"/>
    <b v="0"/>
    <n v="45"/>
    <n v="0.66666666666666663"/>
  </r>
  <r>
    <n v="68"/>
    <n v="70"/>
    <s v=" Overflowing with adoration for my adorable pet! ðŸ¾      "/>
    <x v="18"/>
    <d v="2023-02-17T10:45:00"/>
    <s v=" PetAdorer       "/>
    <x v="0"/>
    <s v=" #Adoration #PetLove                         "/>
    <n v="22"/>
    <n v="45"/>
    <x v="15"/>
    <n v="2023"/>
    <n v="2"/>
    <n v="17"/>
    <n v="10"/>
    <s v="Overflowing with adoration for my adorable pet! ðŸ¾"/>
    <s v="Adoration"/>
    <s v="PetAdorer"/>
    <x v="0"/>
    <s v="#Adoration,#PetLove"/>
    <x v="2"/>
    <n v="44974.447916666664"/>
    <b v="0"/>
    <n v="67"/>
    <n v="0.67164179104477617"/>
  </r>
  <r>
    <n v="69"/>
    <n v="71"/>
    <s v=" Anticipating a thrilling adventure in the coming weeks. "/>
    <x v="19"/>
    <d v="2023-02-17T07:30:00"/>
    <s v=" AdventureAwaits  "/>
    <x v="1"/>
    <s v=" #Anticipation #Adventure                    "/>
    <n v="20"/>
    <n v="40"/>
    <x v="7"/>
    <n v="2023"/>
    <n v="2"/>
    <n v="17"/>
    <n v="7"/>
    <s v="Anticipating a thrilling adventure in the coming weeks."/>
    <s v="Anticipation"/>
    <s v="AdventureAwaits"/>
    <x v="1"/>
    <s v="#Anticipation,#Adventure"/>
    <x v="0"/>
    <n v="44974.3125"/>
    <b v="0"/>
    <n v="60"/>
    <n v="0.66666666666666663"/>
  </r>
  <r>
    <n v="70"/>
    <n v="72"/>
    <s v=" A bitter experience turned into a valuable lesson.      "/>
    <x v="20"/>
    <d v="2023-02-17T15:00:00"/>
    <s v=" LearnFromBitter "/>
    <x v="2"/>
    <s v=" #BitterLesson #Growth                      "/>
    <n v="18"/>
    <n v="35"/>
    <x v="9"/>
    <n v="2023"/>
    <n v="2"/>
    <n v="17"/>
    <n v="15"/>
    <s v="A bitter experience turned into a valuable lesson."/>
    <s v="Bitter"/>
    <s v="LearnFromBitter"/>
    <x v="2"/>
    <s v="#BitterLesson,#Growth"/>
    <x v="0"/>
    <n v="44974.625"/>
    <b v="0"/>
    <n v="53"/>
    <n v="0.660377358490566"/>
  </r>
  <r>
    <n v="71"/>
    <n v="73"/>
    <s v=" Finding calmness in the midst of a busy day.            "/>
    <x v="21"/>
    <d v="2023-02-18T09:30:00"/>
    <s v=" ZenMaster       "/>
    <x v="0"/>
    <s v=" #Calmness #PeacefulMind                    "/>
    <n v="15"/>
    <n v="30"/>
    <x v="13"/>
    <n v="2023"/>
    <n v="2"/>
    <n v="18"/>
    <n v="9"/>
    <s v="Finding calmness in the midst of a busy day."/>
    <s v="Calmness"/>
    <s v="ZenMaster"/>
    <x v="0"/>
    <s v="#Calmness,#PeacefulMind"/>
    <x v="4"/>
    <n v="44975.395833333336"/>
    <b v="0"/>
    <n v="45"/>
    <n v="0.66666666666666663"/>
  </r>
  <r>
    <n v="72"/>
    <n v="74"/>
    <s v=" Confusion clouds my mind as I navigate through decisions."/>
    <x v="22"/>
    <d v="2023-02-18T14:20:00"/>
    <s v=" ConfusedMind    "/>
    <x v="1"/>
    <s v=" #Confusion #DecisionMaking                 "/>
    <n v="25"/>
    <n v="50"/>
    <x v="17"/>
    <n v="2023"/>
    <n v="2"/>
    <n v="18"/>
    <n v="14"/>
    <s v="Confusion clouds my mind as I navigate through decisions."/>
    <s v="Confusion"/>
    <s v="ConfusedMind"/>
    <x v="1"/>
    <s v="#Confusion,#DecisionMaking"/>
    <x v="2"/>
    <n v="44975.597222222219"/>
    <b v="0"/>
    <n v="75"/>
    <n v="0.66666666666666663"/>
  </r>
  <r>
    <n v="73"/>
    <n v="75"/>
    <s v=" Excitement building up for the upcoming vacation!       "/>
    <x v="23"/>
    <d v="2023-02-18T18:45:00"/>
    <s v=" VacationDreamer "/>
    <x v="2"/>
    <s v=" #Excitement #TravelPlans                   "/>
    <n v="22"/>
    <n v="45"/>
    <x v="8"/>
    <n v="2023"/>
    <n v="2"/>
    <n v="18"/>
    <n v="18"/>
    <s v="Excitement building up for the upcoming vacation!"/>
    <s v="Excitement"/>
    <s v="VacationDreamer"/>
    <x v="2"/>
    <s v="#Excitement,#TravelPlans"/>
    <x v="1"/>
    <n v="44975.78125"/>
    <b v="0"/>
    <n v="67"/>
    <n v="0.67164179104477617"/>
  </r>
  <r>
    <n v="74"/>
    <n v="76"/>
    <s v=" Kindness witnessed today restored my faith in humanity. "/>
    <x v="24"/>
    <d v="2023-02-19T11:30:00"/>
    <s v=" KindnessPrevails"/>
    <x v="0"/>
    <s v=" #Kindness #Humanity                        "/>
    <n v="20"/>
    <n v="40"/>
    <x v="9"/>
    <n v="2023"/>
    <n v="2"/>
    <n v="19"/>
    <n v="11"/>
    <s v="Kindness witnessed today restored my faith in humanity."/>
    <s v="Kind"/>
    <s v="KindnessPrevails"/>
    <x v="0"/>
    <s v="#Kindness,#Humanity"/>
    <x v="0"/>
    <n v="44976.479166666664"/>
    <b v="0"/>
    <n v="60"/>
    <n v="0.66666666666666663"/>
  </r>
  <r>
    <n v="75"/>
    <n v="77"/>
    <s v=" Pride in achieving a personal milestone.               "/>
    <x v="25"/>
    <d v="2023-02-19T16:00:00"/>
    <s v=" PersonalAchiever"/>
    <x v="1"/>
    <s v=" #Pride #Milestone                           "/>
    <n v="30"/>
    <n v="60"/>
    <x v="27"/>
    <n v="2023"/>
    <n v="2"/>
    <n v="19"/>
    <n v="16"/>
    <s v="Pride in achieving a personal milestone."/>
    <s v="Pride"/>
    <s v="PersonalAchiever"/>
    <x v="1"/>
    <s v="#Pride,#Milestone"/>
    <x v="3"/>
    <n v="44976.666666666664"/>
    <b v="0"/>
    <n v="90"/>
    <n v="0.66666666666666663"/>
  </r>
  <r>
    <n v="76"/>
    <n v="78"/>
    <s v=" A moment of shame for not standing up against injustice. "/>
    <x v="26"/>
    <d v="2023-02-19T19:45:00"/>
    <s v=" ReflectiveSelf  "/>
    <x v="2"/>
    <s v=" #Shame #Injustice                           "/>
    <n v="15"/>
    <n v="30"/>
    <x v="22"/>
    <n v="2023"/>
    <n v="2"/>
    <n v="19"/>
    <n v="19"/>
    <s v="A moment of shame for not standing up against injustice."/>
    <s v="Shame"/>
    <s v="ReflectiveSelf"/>
    <x v="2"/>
    <s v="#Shame,#Injustice"/>
    <x v="4"/>
    <n v="44976.822916666664"/>
    <b v="0"/>
    <n v="45"/>
    <n v="0.66666666666666663"/>
  </r>
  <r>
    <n v="77"/>
    <n v="79"/>
    <s v=" Fuming with anger after a heated argument.            "/>
    <x v="3"/>
    <d v="2023-02-20T09:30:00"/>
    <s v=" AngryDebater    "/>
    <x v="0"/>
    <s v=" #Anger #Argument                             "/>
    <n v="20"/>
    <n v="40"/>
    <x v="20"/>
    <n v="2023"/>
    <n v="2"/>
    <n v="20"/>
    <n v="9"/>
    <s v="Fuming with anger after a heated argument."/>
    <s v="Anger"/>
    <s v="AngryDebater"/>
    <x v="0"/>
    <s v="#Anger,#Argument"/>
    <x v="1"/>
    <n v="44977.395833333336"/>
    <b v="0"/>
    <n v="60"/>
    <n v="0.66666666666666663"/>
  </r>
  <r>
    <n v="78"/>
    <n v="80"/>
    <s v=" The fear of the unknown is keeping me up at night.    "/>
    <x v="4"/>
    <d v="2023-02-20T21:15:00"/>
    <s v=" FearfulDreamer  "/>
    <x v="1"/>
    <s v=" #Fear #Unknown                               "/>
    <n v="15"/>
    <n v="30"/>
    <x v="21"/>
    <n v="2023"/>
    <n v="2"/>
    <n v="20"/>
    <n v="21"/>
    <s v="The fear of the unknown is keeping me up at night."/>
    <s v="Fear"/>
    <s v="FearfulDreamer"/>
    <x v="1"/>
    <s v="#Fear,#Unknown"/>
    <x v="0"/>
    <n v="44977.885416666664"/>
    <b v="0"/>
    <n v="45"/>
    <n v="0.66666666666666663"/>
  </r>
  <r>
    <n v="79"/>
    <n v="81"/>
    <s v=" Heartfelt sadness after bidding farewell to a dear friend. "/>
    <x v="5"/>
    <d v="2023-02-21T14:45:00"/>
    <s v=" FarewellHeart   "/>
    <x v="2"/>
    <s v=" #Sadness #Farewell                          "/>
    <n v="25"/>
    <n v="50"/>
    <x v="22"/>
    <n v="2023"/>
    <n v="2"/>
    <n v="21"/>
    <n v="14"/>
    <s v="Heartfelt sadness after bidding farewell to a dear friend."/>
    <s v="Sadness"/>
    <s v="FarewellHeart"/>
    <x v="2"/>
    <s v="#Sadness,#Farewell"/>
    <x v="4"/>
    <n v="44978.614583333336"/>
    <b v="0"/>
    <n v="75"/>
    <n v="0.66666666666666663"/>
  </r>
  <r>
    <n v="80"/>
    <n v="82"/>
    <s v=" The state of corruption in our society is utterly disgusting. "/>
    <x v="6"/>
    <d v="2023-02-21T18:20:00"/>
    <s v=" AntiCorruption  "/>
    <x v="0"/>
    <s v=" #Disgust #Corruption                         "/>
    <n v="18"/>
    <n v="35"/>
    <x v="18"/>
    <n v="2023"/>
    <n v="2"/>
    <n v="21"/>
    <n v="18"/>
    <s v="The state of corruption in our society is utterly disgusting."/>
    <s v="Disgust"/>
    <s v="AntiCorruption"/>
    <x v="0"/>
    <s v="#Disgust,#Corruption"/>
    <x v="2"/>
    <n v="44978.763888888891"/>
    <b v="0"/>
    <n v="53"/>
    <n v="0.660377358490566"/>
  </r>
  <r>
    <n v="81"/>
    <n v="83"/>
    <s v=" Overflowing happiness: welcoming a new family member!  "/>
    <x v="7"/>
    <d v="2023-02-22T10:00:00"/>
    <s v=" NewParentJoy    "/>
    <x v="1"/>
    <s v=" #Happiness #NewFamilyMember                 "/>
    <n v="30"/>
    <n v="60"/>
    <x v="24"/>
    <n v="2023"/>
    <n v="2"/>
    <n v="22"/>
    <n v="10"/>
    <s v="Overflowing happiness: welcoming a new family member!"/>
    <s v="Happiness"/>
    <s v="NewParentJoy"/>
    <x v="1"/>
    <s v="#Happiness,#NewFamilyMember"/>
    <x v="2"/>
    <n v="44979.416666666664"/>
    <b v="0"/>
    <n v="90"/>
    <n v="0.66666666666666663"/>
  </r>
  <r>
    <n v="82"/>
    <n v="84"/>
    <s v=" Laughter is the key to joyâ€”attending a stand-up comedy show. "/>
    <x v="8"/>
    <d v="2023-02-22T19:30:00"/>
    <s v=" StandUpFan      "/>
    <x v="2"/>
    <s v=" #Joy #StandUpComedy                         "/>
    <n v="22"/>
    <n v="45"/>
    <x v="8"/>
    <n v="2023"/>
    <n v="2"/>
    <n v="22"/>
    <n v="19"/>
    <s v="Laughter is the key to joyâ€”attending a stand-up comedy show."/>
    <s v="Joy"/>
    <s v="StandUpFan"/>
    <x v="2"/>
    <s v="#Joy,#StandUpComedy"/>
    <x v="1"/>
    <n v="44979.8125"/>
    <b v="0"/>
    <n v="67"/>
    <n v="0.67164179104477617"/>
  </r>
  <r>
    <n v="83"/>
    <n v="85"/>
    <s v=" Sending love to all my followers on this beautiful day! â¤ï¸ "/>
    <x v="9"/>
    <d v="2023-02-23T08:30:00"/>
    <s v=" LoveSender      "/>
    <x v="0"/>
    <s v=" #Love #SpreadLove                            "/>
    <n v="15"/>
    <n v="30"/>
    <x v="23"/>
    <n v="2023"/>
    <n v="2"/>
    <n v="23"/>
    <n v="8"/>
    <s v="Sending love to all my followers on this beautiful day! â¤ï¸"/>
    <s v="Love"/>
    <s v="LoveSender"/>
    <x v="0"/>
    <s v="#Love,#SpreadLove"/>
    <x v="3"/>
    <n v="44980.354166666664"/>
    <b v="0"/>
    <n v="45"/>
    <n v="0.66666666666666663"/>
  </r>
  <r>
    <n v="84"/>
    <n v="86"/>
    <s v=" Amused by the antics of my petâ€”it's pure amusement!      "/>
    <x v="10"/>
    <d v="2023-02-23T14:20:00"/>
    <s v=" PetAmuser       "/>
    <x v="1"/>
    <s v=" #Amusement #PetAntics                       "/>
    <n v="18"/>
    <n v="35"/>
    <x v="24"/>
    <n v="2023"/>
    <n v="2"/>
    <n v="23"/>
    <n v="14"/>
    <s v="Amused by the antics of my petâ€”it's pure amusement!"/>
    <s v="Amusement"/>
    <s v="PetAmuser"/>
    <x v="1"/>
    <s v="#Amusement,#PetAntics"/>
    <x v="2"/>
    <n v="44980.597222222219"/>
    <b v="0"/>
    <n v="53"/>
    <n v="0.660377358490566"/>
  </r>
  <r>
    <n v="85"/>
    <n v="87"/>
    <s v=" Enjoying every moment of this tripâ€”pure enjoyment!      "/>
    <x v="11"/>
    <d v="2023-02-23T19:45:00"/>
    <s v=" TravelExplorer  "/>
    <x v="2"/>
    <s v=" #Enjoyment #Travel                           "/>
    <n v="25"/>
    <n v="50"/>
    <x v="10"/>
    <n v="2023"/>
    <n v="2"/>
    <n v="23"/>
    <n v="19"/>
    <s v="Enjoying every moment of this tripâ€”pure enjoyment!"/>
    <s v="Enjoyment"/>
    <s v="TravelExplorer"/>
    <x v="2"/>
    <s v="#Enjoyment,#Travel"/>
    <x v="0"/>
    <n v="44980.822916666664"/>
    <b v="0"/>
    <n v="75"/>
    <n v="0.66666666666666663"/>
  </r>
  <r>
    <n v="86"/>
    <n v="88"/>
    <s v=" Admiring the dedication of volunteers at a local charity. "/>
    <x v="12"/>
    <d v="2023-02-24T11:30:00"/>
    <s v=" CharityAdmirer  "/>
    <x v="0"/>
    <s v=" #Admiration #Volunteers                     "/>
    <n v="20"/>
    <n v="40"/>
    <x v="2"/>
    <n v="2023"/>
    <n v="2"/>
    <n v="24"/>
    <n v="11"/>
    <s v="Admiring the dedication of volunteers at a local charity."/>
    <s v="Admiration"/>
    <s v="CharityAdmirer"/>
    <x v="0"/>
    <s v="#Admiration,#Volunteers"/>
    <x v="0"/>
    <n v="44981.479166666664"/>
    <b v="0"/>
    <n v="60"/>
    <n v="0.66666666666666663"/>
  </r>
  <r>
    <n v="87"/>
    <n v="89"/>
    <s v=" Sending affectionate vibes to friends and family.        "/>
    <x v="13"/>
    <d v="2023-02-24T16:00:00"/>
    <s v=" FamilyLover     "/>
    <x v="1"/>
    <s v=" #Affection #FamilyLove                      "/>
    <n v="15"/>
    <n v="30"/>
    <x v="7"/>
    <n v="2023"/>
    <n v="2"/>
    <n v="24"/>
    <n v="16"/>
    <s v="Sending affectionate vibes to friends and family."/>
    <s v="Affection"/>
    <s v="FamilyLover"/>
    <x v="1"/>
    <s v="#Affection,#FamilyLove"/>
    <x v="0"/>
    <n v="44981.666666666664"/>
    <b v="0"/>
    <n v="45"/>
    <n v="0.66666666666666663"/>
  </r>
  <r>
    <n v="88"/>
    <n v="90"/>
    <s v=" Awe-struck by the beauty of the night sky.               "/>
    <x v="14"/>
    <d v="2023-02-24T20:30:00"/>
    <s v=" Stargazer       "/>
    <x v="2"/>
    <s v=" #Awe #StarryNight                        "/>
    <n v="22"/>
    <n v="45"/>
    <x v="4"/>
    <n v="2023"/>
    <n v="2"/>
    <n v="24"/>
    <n v="20"/>
    <s v="Awe-struck by the beauty of the night sky."/>
    <s v="Awe"/>
    <s v="Stargazer"/>
    <x v="2"/>
    <s v="#Awe,#StarryNight"/>
    <x v="3"/>
    <n v="44981.854166666664"/>
    <b v="0"/>
    <n v="67"/>
    <n v="0.67164179104477617"/>
  </r>
  <r>
    <n v="89"/>
    <n v="91"/>
    <s v=" Disappointed with the lack of progress in a personal project. "/>
    <x v="15"/>
    <d v="2023-02-25T09:00:00"/>
    <s v=" ProjectStruggle "/>
    <x v="0"/>
    <s v=" #Disappointed #Project                     "/>
    <n v="18"/>
    <n v="35"/>
    <x v="22"/>
    <n v="2023"/>
    <n v="2"/>
    <n v="25"/>
    <n v="9"/>
    <s v="Disappointed with the lack of progress in a personal project."/>
    <s v="Disappointed"/>
    <s v="ProjectStruggle"/>
    <x v="0"/>
    <s v="#Disappointed,#Project"/>
    <x v="4"/>
    <n v="44982.375"/>
    <b v="0"/>
    <n v="53"/>
    <n v="0.660377358490566"/>
  </r>
  <r>
    <n v="90"/>
    <n v="92"/>
    <s v=" A surprise visit from an old friend brought tears of joy. "/>
    <x v="16"/>
    <d v="2023-02-25T14:45:00"/>
    <s v=" JoyfulReunion   "/>
    <x v="1"/>
    <s v=" #Surprise #OldFriends                       "/>
    <n v="25"/>
    <n v="50"/>
    <x v="21"/>
    <n v="2023"/>
    <n v="2"/>
    <n v="25"/>
    <n v="14"/>
    <s v="A surprise visit from an old friend brought tears of joy."/>
    <s v="Surprise"/>
    <s v="JoyfulReunion"/>
    <x v="1"/>
    <s v="#Surprise,#OldFriends"/>
    <x v="0"/>
    <n v="44982.614583333336"/>
    <b v="0"/>
    <n v="75"/>
    <n v="0.66666666666666663"/>
  </r>
  <r>
    <n v="91"/>
    <n v="93"/>
    <s v=" Embracing acceptance of life's ups and downs.           "/>
    <x v="17"/>
    <d v="2023-02-25T18:20:00"/>
    <s v=" LifeAcceptance  "/>
    <x v="2"/>
    <s v=" #Acceptance #LifeJourney                   "/>
    <n v="15"/>
    <n v="30"/>
    <x v="20"/>
    <n v="2023"/>
    <n v="2"/>
    <n v="25"/>
    <n v="18"/>
    <s v="Embracing acceptance of life's ups and downs."/>
    <s v="Acceptance"/>
    <s v="LifeAcceptance"/>
    <x v="2"/>
    <s v="#Acceptance,#LifeJourney"/>
    <x v="1"/>
    <n v="44982.763888888891"/>
    <b v="0"/>
    <n v="45"/>
    <n v="0.66666666666666663"/>
  </r>
  <r>
    <n v="92"/>
    <n v="94"/>
    <s v=" Overflowing adoration for a cute rescue puppy! ðŸ¶       "/>
    <x v="18"/>
    <d v="2023-02-26T10:45:00"/>
    <s v=" PuppyAdmirer    "/>
    <x v="0"/>
    <s v=" #Adoration #PuppyLove                       "/>
    <n v="22"/>
    <n v="45"/>
    <x v="18"/>
    <n v="2023"/>
    <n v="2"/>
    <n v="26"/>
    <n v="10"/>
    <s v="Overflowing adoration for a cute rescue puppy! ðŸ¶"/>
    <s v="Adoration"/>
    <s v="PuppyAdmirer"/>
    <x v="0"/>
    <s v="#Adoration,#PuppyLove"/>
    <x v="2"/>
    <n v="44983.447916666664"/>
    <b v="0"/>
    <n v="67"/>
    <n v="0.67164179104477617"/>
  </r>
  <r>
    <n v="93"/>
    <n v="95"/>
    <s v=" Anticipating the release of a much-awaited movie.       "/>
    <x v="19"/>
    <d v="2023-02-26T07:30:00"/>
    <s v=" MovieBuff2      "/>
    <x v="1"/>
    <s v=" #Anticipation #MovieRelease                 "/>
    <n v="20"/>
    <n v="40"/>
    <x v="27"/>
    <n v="2023"/>
    <n v="2"/>
    <n v="26"/>
    <n v="7"/>
    <s v="Anticipating the release of a much-awaited movie."/>
    <s v="Anticipation"/>
    <s v="MovieBuff2"/>
    <x v="1"/>
    <s v="#Anticipation,#MovieRelease"/>
    <x v="3"/>
    <n v="44983.3125"/>
    <b v="0"/>
    <n v="60"/>
    <n v="0.66666666666666663"/>
  </r>
  <r>
    <n v="94"/>
    <n v="96"/>
    <s v=" Bitter experience at the customer service department.   "/>
    <x v="20"/>
    <d v="2023-02-26T15:00:00"/>
    <s v=" CustomerWoes    "/>
    <x v="2"/>
    <s v=" #BitterExperience #CustomerService         "/>
    <n v="18"/>
    <n v="35"/>
    <x v="9"/>
    <n v="2023"/>
    <n v="2"/>
    <n v="26"/>
    <n v="15"/>
    <s v="Bitter experience at the customer service department."/>
    <s v="Bitter"/>
    <s v="CustomerWoes"/>
    <x v="2"/>
    <s v="#BitterExperience,#CustomerService"/>
    <x v="0"/>
    <n v="44983.625"/>
    <b v="0"/>
    <n v="53"/>
    <n v="0.660377358490566"/>
  </r>
  <r>
    <n v="95"/>
    <n v="97"/>
    <s v=" Finding calmness amidst the chaos of daily life.        "/>
    <x v="21"/>
    <d v="2023-02-27T09:30:00"/>
    <s v=" CalmSoul        "/>
    <x v="0"/>
    <s v=" #Calmness #InnerPeace                      "/>
    <n v="15"/>
    <n v="30"/>
    <x v="13"/>
    <n v="2023"/>
    <n v="2"/>
    <n v="27"/>
    <n v="9"/>
    <s v="Finding calmness amidst the chaos of daily life."/>
    <s v="Calmness"/>
    <s v="CalmSoul"/>
    <x v="0"/>
    <s v="#Calmness,#InnerPeace"/>
    <x v="4"/>
    <n v="44984.395833333336"/>
    <b v="0"/>
    <n v="45"/>
    <n v="0.66666666666666663"/>
  </r>
  <r>
    <n v="96"/>
    <n v="98"/>
    <s v=" Confusion reigns as I try to make sense of recent events."/>
    <x v="22"/>
    <d v="2023-02-27T14:20:00"/>
    <s v=" ConfusedMind2   "/>
    <x v="1"/>
    <s v=" #Confusion #MakingSense                    "/>
    <n v="25"/>
    <n v="50"/>
    <x v="17"/>
    <n v="2023"/>
    <n v="2"/>
    <n v="27"/>
    <n v="14"/>
    <s v="Confusion reigns as I try to make sense of recent events."/>
    <s v="Confusion"/>
    <s v="ConfusedMind2"/>
    <x v="1"/>
    <s v="#Confusion,#MakingSense"/>
    <x v="2"/>
    <n v="44984.597222222219"/>
    <b v="0"/>
    <n v="75"/>
    <n v="0.66666666666666663"/>
  </r>
  <r>
    <n v="97"/>
    <n v="99"/>
    <s v=" Excitement building up for a surprise birthday party.   "/>
    <x v="23"/>
    <d v="2023-02-27T18:45:00"/>
    <s v=" BirthdayExcite  "/>
    <x v="2"/>
    <s v=" #Excitement #SurpriseParty                 "/>
    <n v="22"/>
    <n v="45"/>
    <x v="14"/>
    <n v="2023"/>
    <n v="2"/>
    <n v="27"/>
    <n v="18"/>
    <s v="Excitement building up for a surprise birthday party."/>
    <s v="Excitement"/>
    <s v="BirthdayExcite"/>
    <x v="2"/>
    <s v="#Excitement,#SurpriseParty"/>
    <x v="1"/>
    <n v="44984.78125"/>
    <b v="0"/>
    <n v="67"/>
    <n v="0.67164179104477617"/>
  </r>
  <r>
    <n v="98"/>
    <n v="100"/>
    <s v=" Witnessed an act of kindness that made my day.          "/>
    <x v="24"/>
    <d v="2023-02-28T11:30:00"/>
    <s v=" KindnessObserver"/>
    <x v="0"/>
    <s v=" #Kindness #ActsOfKindness                  "/>
    <n v="20"/>
    <n v="40"/>
    <x v="9"/>
    <n v="2023"/>
    <n v="2"/>
    <n v="28"/>
    <n v="11"/>
    <s v="Witnessed an act of kindness that made my day."/>
    <s v="Kind"/>
    <s v="KindnessObserver"/>
    <x v="0"/>
    <s v="#Kindness,#ActsOfKindness"/>
    <x v="0"/>
    <n v="44985.479166666664"/>
    <b v="0"/>
    <n v="60"/>
    <n v="0.66666666666666663"/>
  </r>
  <r>
    <n v="99"/>
    <n v="101"/>
    <s v=" Pride in completing a challenging fitness challenge.    "/>
    <x v="25"/>
    <d v="2023-02-28T16:00:00"/>
    <s v=" FitAchiever     "/>
    <x v="1"/>
    <s v=" #Pride #FitnessChallengeCompleted          "/>
    <n v="30"/>
    <n v="60"/>
    <x v="28"/>
    <n v="2023"/>
    <n v="2"/>
    <n v="28"/>
    <n v="16"/>
    <s v="Pride in completing a challenging fitness challenge."/>
    <s v="Pride"/>
    <s v="FitAchiever"/>
    <x v="1"/>
    <s v="#Pride,#FitnessChallengeCompleted"/>
    <x v="2"/>
    <n v="44985.666666666664"/>
    <b v="0"/>
    <n v="90"/>
    <n v="0.66666666666666663"/>
  </r>
  <r>
    <n v="100"/>
    <n v="102"/>
    <s v=" A moment of shame for not speaking up against injustice."/>
    <x v="26"/>
    <d v="2023-02-28T19:45:00"/>
    <s v=" ReflectiveSelf2 "/>
    <x v="2"/>
    <s v=" #Shame #Injustice                           "/>
    <n v="15"/>
    <n v="30"/>
    <x v="13"/>
    <n v="2023"/>
    <n v="2"/>
    <n v="28"/>
    <n v="19"/>
    <s v="A moment of shame for not speaking up against injustice."/>
    <s v="Shame"/>
    <s v="ReflectiveSelf2"/>
    <x v="2"/>
    <s v="#Shame,#Injustice"/>
    <x v="4"/>
    <n v="44985.822916666664"/>
    <b v="0"/>
    <n v="45"/>
    <n v="0.66666666666666663"/>
  </r>
  <r>
    <n v="101"/>
    <n v="103"/>
    <s v=" Reflecting on the beauty of diversity in our world.     "/>
    <x v="17"/>
    <d v="2023-03-01T10:45:00"/>
    <s v=" DiversityLover  "/>
    <x v="0"/>
    <s v=" #Acceptance #Diversity                      "/>
    <n v="22"/>
    <n v="45"/>
    <x v="4"/>
    <n v="2023"/>
    <n v="3"/>
    <n v="1"/>
    <n v="10"/>
    <s v="Reflecting on the beauty of diversity in our world."/>
    <s v="Acceptance"/>
    <s v="DiversityLover"/>
    <x v="0"/>
    <s v="#Acceptance,#Diversity"/>
    <x v="3"/>
    <n v="44986.447916666664"/>
    <b v="0"/>
    <n v="67"/>
    <n v="0.67164179104477617"/>
  </r>
  <r>
    <n v="102"/>
    <n v="104"/>
    <s v=" Excitement for a quiet evening with a good book.        "/>
    <x v="23"/>
    <d v="2023-03-01T13:30:00"/>
    <s v=" BookwormJoy     "/>
    <x v="1"/>
    <s v=" #Excitement #BookTime                       "/>
    <n v="18"/>
    <n v="35"/>
    <x v="21"/>
    <n v="2023"/>
    <n v="3"/>
    <n v="1"/>
    <n v="13"/>
    <s v="Excitement for a quiet evening with a good book."/>
    <s v="Excitement"/>
    <s v="BookwormJoy"/>
    <x v="1"/>
    <s v="#Excitement,#BookTime"/>
    <x v="0"/>
    <n v="44986.5625"/>
    <b v="0"/>
    <n v="53"/>
    <n v="0.660377358490566"/>
  </r>
  <r>
    <n v="103"/>
    <n v="105"/>
    <s v=" Feeling bitter about the unfairness in the workplace.   "/>
    <x v="20"/>
    <d v="2023-03-01T17:45:00"/>
    <s v=" WorkplaceWoes   "/>
    <x v="0"/>
    <s v=" #Bitter #Unfairness                         "/>
    <n v="15"/>
    <n v="30"/>
    <x v="8"/>
    <n v="2023"/>
    <n v="3"/>
    <n v="1"/>
    <n v="17"/>
    <s v="Feeling bitter about the unfairness in the workplace."/>
    <s v="Bitter"/>
    <s v="WorkplaceWoes"/>
    <x v="0"/>
    <s v="#Bitter,#Unfairness"/>
    <x v="1"/>
    <n v="44986.739583333336"/>
    <b v="0"/>
    <n v="45"/>
    <n v="0.66666666666666663"/>
  </r>
  <r>
    <n v="104"/>
    <n v="106"/>
    <s v=" Calmness prevails as I practice mindfulness.            "/>
    <x v="21"/>
    <d v="2023-03-02T18:00:00"/>
    <s v=" MindfulMe       "/>
    <x v="2"/>
    <s v=" #Calmness #Mindfulness                      "/>
    <n v="15"/>
    <n v="30"/>
    <x v="15"/>
    <n v="2023"/>
    <n v="3"/>
    <n v="2"/>
    <n v="18"/>
    <s v="Calmness prevails as I practice mindfulness."/>
    <s v="Calmness"/>
    <s v="MindfulMe"/>
    <x v="2"/>
    <s v="#Calmness,#Mindfulness"/>
    <x v="2"/>
    <n v="44987.75"/>
    <b v="0"/>
    <n v="45"/>
    <n v="0.66666666666666663"/>
  </r>
  <r>
    <n v="105"/>
    <n v="107"/>
    <s v=" Confusion surrounds me as I navigate through life's choices. "/>
    <x v="27"/>
    <d v="2023-03-02T13:15:00"/>
    <s v=" ConfusedMind3   "/>
    <x v="1"/>
    <s v=" #Confusion #LifeChoices                     "/>
    <n v="30"/>
    <n v="60"/>
    <x v="29"/>
    <n v="2023"/>
    <n v="3"/>
    <n v="2"/>
    <n v="13"/>
    <s v="Confusion surrounds me as I navigate through life's choices."/>
    <s v="Confusion"/>
    <s v="ConfusedMind3"/>
    <x v="1"/>
    <s v="#Confusion,#LifeChoices"/>
    <x v="0"/>
    <n v="44987.552083333336"/>
    <b v="0"/>
    <n v="90"/>
    <n v="0.66666666666666663"/>
  </r>
  <r>
    <n v="106"/>
    <n v="108"/>
    <s v=" Excitement for a weekend road trip to explore new places. "/>
    <x v="28"/>
    <d v="2023-03-02T16:45:00"/>
    <s v=" RoadTripper2    "/>
    <x v="0"/>
    <s v=" #Excitement #WeekendAdventure               "/>
    <n v="25"/>
    <n v="50"/>
    <x v="13"/>
    <n v="2023"/>
    <n v="3"/>
    <n v="2"/>
    <n v="16"/>
    <s v="Excitement for a weekend road trip to explore new places."/>
    <s v="Excitement"/>
    <s v="RoadTripper2"/>
    <x v="0"/>
    <s v="#Excitement,#WeekendAdventure"/>
    <x v="4"/>
    <n v="44987.697916666664"/>
    <b v="0"/>
    <n v="75"/>
    <n v="0.66666666666666663"/>
  </r>
  <r>
    <n v="107"/>
    <n v="109"/>
    <s v=" Kindness witnessed today restores my faith in humanity.  "/>
    <x v="24"/>
    <d v="2023-03-03T11:30:00"/>
    <s v=" KindnessPrevails2"/>
    <x v="2"/>
    <s v=" #Kindness #HumanityRestored                 "/>
    <n v="22"/>
    <n v="45"/>
    <x v="9"/>
    <n v="2023"/>
    <n v="3"/>
    <n v="3"/>
    <n v="11"/>
    <s v="Kindness witnessed today restores my faith in humanity."/>
    <s v="Kind"/>
    <s v="KindnessPrevails2"/>
    <x v="2"/>
    <s v="#Kindness,#HumanityRestored"/>
    <x v="0"/>
    <n v="44988.479166666664"/>
    <b v="0"/>
    <n v="67"/>
    <n v="0.67164179104477617"/>
  </r>
  <r>
    <n v="108"/>
    <n v="110"/>
    <s v=" Pride in accomplishing personal and professional goals.  "/>
    <x v="25"/>
    <d v="2023-03-03T14:30:00"/>
    <s v=" GoalAchiever    "/>
    <x v="1"/>
    <s v=" #Pride #Accomplishments                     "/>
    <n v="12"/>
    <n v="25"/>
    <x v="14"/>
    <n v="2023"/>
    <n v="3"/>
    <n v="3"/>
    <n v="14"/>
    <s v="Pride in accomplishing personal and professional goals."/>
    <s v="Pride"/>
    <s v="GoalAchiever"/>
    <x v="1"/>
    <s v="#Pride,#Accomplishments"/>
    <x v="1"/>
    <n v="44988.604166666664"/>
    <b v="0"/>
    <n v="37"/>
    <n v="0.67567567567567566"/>
  </r>
  <r>
    <n v="109"/>
    <n v="111"/>
    <s v=" Shame for not being true to my values in a difficult situation."/>
    <x v="29"/>
    <d v="2023-03-03T12:00:00"/>
    <s v=" ReflectiveSelf3 "/>
    <x v="0"/>
    <s v=" #Shame #Integrity                           "/>
    <n v="15"/>
    <n v="30"/>
    <x v="15"/>
    <n v="2023"/>
    <n v="3"/>
    <n v="3"/>
    <n v="12"/>
    <s v="Shame for not being true to my values in a difficult situation."/>
    <s v="Shame"/>
    <s v="ReflectiveSelf3"/>
    <x v="0"/>
    <s v="#Shame,#Integrity"/>
    <x v="2"/>
    <n v="44988.5"/>
    <b v="0"/>
    <n v="45"/>
    <n v="0.66666666666666663"/>
  </r>
  <r>
    <n v="110"/>
    <n v="112"/>
    <s v=" Revisiting old memories, feeling a sense of elation. "/>
    <x v="30"/>
    <d v="2010-05-15T15:30:00"/>
    <s v=" NostalgiaFan    "/>
    <x v="0"/>
    <s v=" #Elation #Memories                             "/>
    <n v="20"/>
    <n v="40"/>
    <x v="8"/>
    <n v="2010"/>
    <n v="5"/>
    <n v="15"/>
    <n v="15"/>
    <s v="Revisiting old memories, feeling a sense of elation."/>
    <s v="Elation"/>
    <s v="NostalgiaFan"/>
    <x v="0"/>
    <s v="#Elation,#Memories"/>
    <x v="1"/>
    <n v="40313.645833333336"/>
    <b v="0"/>
    <n v="60"/>
    <n v="0.66666666666666663"/>
  </r>
  <r>
    <n v="111"/>
    <n v="113"/>
    <s v=" The victory of our team brought euphoria to the city. "/>
    <x v="31"/>
    <d v="2021-08-10T21:15:00"/>
    <s v=" SportsFanatic   "/>
    <x v="1"/>
    <s v=" #Euphoria #Victory                             "/>
    <n v="15"/>
    <n v="30"/>
    <x v="0"/>
    <n v="2021"/>
    <n v="8"/>
    <n v="10"/>
    <n v="21"/>
    <s v="The victory of our team brought euphoria to the city."/>
    <s v="Euphoria"/>
    <s v="SportsFanatic"/>
    <x v="1"/>
    <s v="#Euphoria,#Victory"/>
    <x v="0"/>
    <n v="44418.885416666664"/>
    <b v="0"/>
    <n v="45"/>
    <n v="0.66666666666666663"/>
  </r>
  <r>
    <n v="112"/>
    <n v="114"/>
    <s v=" Embracing the beauty of nature, a moment of contentment. "/>
    <x v="32"/>
    <d v="2011-06-20T14:45:00"/>
    <s v=" NatureLover2    "/>
    <x v="2"/>
    <s v=" #Contentment #Nature                           "/>
    <n v="25"/>
    <n v="50"/>
    <x v="30"/>
    <n v="2011"/>
    <n v="6"/>
    <n v="20"/>
    <n v="14"/>
    <s v="Embracing the beauty of nature, a moment of contentment."/>
    <s v="Contentment"/>
    <s v="NatureLover2"/>
    <x v="2"/>
    <s v="#Contentment,#Nature"/>
    <x v="4"/>
    <n v="40714.614583333336"/>
    <b v="0"/>
    <n v="75"/>
    <n v="0.66666666666666663"/>
  </r>
  <r>
    <n v="113"/>
    <n v="115"/>
    <s v=" Meditating by the serene lake, finding inner peace.   "/>
    <x v="33"/>
    <d v="2022-02-12T18:20:00"/>
    <s v=" ZenMaster2      "/>
    <x v="0"/>
    <s v=" #Serenity #Meditation                          "/>
    <n v="18"/>
    <n v="35"/>
    <x v="31"/>
    <n v="2022"/>
    <n v="2"/>
    <n v="12"/>
    <n v="18"/>
    <s v="Meditating by the serene lake, finding inner peace."/>
    <s v="Serenity"/>
    <s v="ZenMaster2"/>
    <x v="0"/>
    <s v="#Serenity,#Meditation"/>
    <x v="2"/>
    <n v="44604.763888888891"/>
    <b v="0"/>
    <n v="53"/>
    <n v="0.660377358490566"/>
  </r>
  <r>
    <n v="114"/>
    <n v="116"/>
    <s v=" Overflowing with gratitude for life's blessings.      "/>
    <x v="34"/>
    <d v="2012-11-25T10:00:00"/>
    <s v=" ThankfulHeart   "/>
    <x v="1"/>
    <s v=" #Gratitude #Blessed                            "/>
    <n v="30"/>
    <n v="60"/>
    <x v="26"/>
    <n v="2012"/>
    <n v="11"/>
    <n v="25"/>
    <n v="10"/>
    <s v="Overflowing with gratitude for life's blessings."/>
    <s v="Gratitude"/>
    <s v="ThankfulHeart"/>
    <x v="1"/>
    <s v="#Gratitude,#Blessed"/>
    <x v="3"/>
    <n v="41238.416666666664"/>
    <b v="0"/>
    <n v="90"/>
    <n v="0.66666666666666663"/>
  </r>
  <r>
    <n v="115"/>
    <n v="117"/>
    <s v=" Hopeful for a brighter tomorrow, despite challenges.  "/>
    <x v="35"/>
    <d v="2013-04-05T19:30:00"/>
    <s v=" OptimisticSoul  "/>
    <x v="2"/>
    <s v=" #Hope #Optimism                                "/>
    <n v="22"/>
    <n v="45"/>
    <x v="0"/>
    <n v="2013"/>
    <n v="4"/>
    <n v="5"/>
    <n v="19"/>
    <s v="Hopeful for a brighter tomorrow, despite challenges."/>
    <s v="Hope"/>
    <s v="OptimisticSoul"/>
    <x v="2"/>
    <s v="#Hope,#Optimism"/>
    <x v="0"/>
    <n v="41369.8125"/>
    <b v="0"/>
    <n v="67"/>
    <n v="0.67164179104477617"/>
  </r>
  <r>
    <n v="116"/>
    <n v="118"/>
    <s v=" Empowered to make a difference in my community.        "/>
    <x v="36"/>
    <d v="2014-09-14T08:30:00"/>
    <s v=" CommunityLeader "/>
    <x v="0"/>
    <s v=" #Empowerment #Community                        "/>
    <n v="15"/>
    <n v="30"/>
    <x v="3"/>
    <n v="2014"/>
    <n v="9"/>
    <n v="14"/>
    <n v="8"/>
    <s v="Empowered to make a difference in my community."/>
    <s v="Empowerment"/>
    <s v="CommunityLeader"/>
    <x v="0"/>
    <s v="#Empowerment,#Community"/>
    <x v="2"/>
    <n v="41896.354166666664"/>
    <b v="0"/>
    <n v="45"/>
    <n v="0.66666666666666663"/>
  </r>
  <r>
    <n v="117"/>
    <n v="119"/>
    <s v=" Compassion in action: supporting a local charity event. "/>
    <x v="37"/>
    <d v="2015-07-18T14:20:00"/>
    <s v=" CharitySupporter"/>
    <x v="1"/>
    <s v=" #Compassion #CharityEvent                   "/>
    <n v="18"/>
    <n v="35"/>
    <x v="14"/>
    <n v="2015"/>
    <n v="7"/>
    <n v="18"/>
    <n v="14"/>
    <s v="Compassion in action: supporting a local charity event."/>
    <s v="Compassion"/>
    <s v="CharitySupporter"/>
    <x v="1"/>
    <s v="#Compassion,#CharityEvent"/>
    <x v="1"/>
    <n v="42203.597222222219"/>
    <b v="0"/>
    <n v="53"/>
    <n v="0.660377358490566"/>
  </r>
  <r>
    <n v="118"/>
    <n v="120"/>
    <s v=" A moment of tenderness, connecting with loved ones.    "/>
    <x v="38"/>
    <d v="2016-02-23T19:45:00"/>
    <s v=" LovingHeart     "/>
    <x v="2"/>
    <s v=" #Tenderness #FamilyTime                       "/>
    <n v="25"/>
    <n v="50"/>
    <x v="31"/>
    <n v="2016"/>
    <n v="2"/>
    <n v="23"/>
    <n v="19"/>
    <s v="A moment of tenderness, connecting with loved ones."/>
    <s v="Tenderness"/>
    <s v="LovingHeart"/>
    <x v="2"/>
    <s v="#Tenderness,#FamilyTime"/>
    <x v="2"/>
    <n v="42423.822916666664"/>
    <b v="0"/>
    <n v="75"/>
    <n v="0.66666666666666663"/>
  </r>
  <r>
    <n v="119"/>
    <n v="121"/>
    <s v=" Arousal of excitement as I await a special announcement."/>
    <x v="39"/>
    <d v="2017-10-30T11:30:00"/>
    <s v=" ExcitementFan   "/>
    <x v="0"/>
    <s v=" #Arousal #Excitement                           "/>
    <n v="20"/>
    <n v="40"/>
    <x v="4"/>
    <n v="2017"/>
    <n v="10"/>
    <n v="30"/>
    <n v="11"/>
    <s v="Arousal of excitement as I await a special announcement."/>
    <s v="Arousal"/>
    <s v="ExcitementFan"/>
    <x v="0"/>
    <s v="#Arousal,#Excitement"/>
    <x v="3"/>
    <n v="43038.479166666664"/>
    <b v="0"/>
    <n v="60"/>
    <n v="0.66666666666666663"/>
  </r>
  <r>
    <n v="120"/>
    <n v="122"/>
    <s v=" Enthusiastically diving into a new project.            "/>
    <x v="40"/>
    <d v="2018-06-15T16:00:00"/>
    <s v=" ProjectEnthusiast"/>
    <x v="1"/>
    <s v=" #Enthusiasm #NewProject                       "/>
    <n v="15"/>
    <n v="30"/>
    <x v="32"/>
    <n v="2018"/>
    <n v="6"/>
    <n v="15"/>
    <n v="16"/>
    <s v="Enthusiastically diving into a new project."/>
    <s v="Enthusiasm"/>
    <s v="ProjectEnthusiast"/>
    <x v="1"/>
    <s v="#Enthusiasm,#NewProject"/>
    <x v="0"/>
    <n v="43266.666666666664"/>
    <b v="0"/>
    <n v="45"/>
    <n v="0.66666666666666663"/>
  </r>
  <r>
    <n v="121"/>
    <n v="123"/>
    <s v=" Feeling a sense of fulfillment after reaching a milestone."/>
    <x v="41"/>
    <d v="2019-03-28T18:20:00"/>
    <s v=" MilestoneAchiever"/>
    <x v="2"/>
    <s v=" #Fulfillment #Milestone                       "/>
    <n v="22"/>
    <n v="45"/>
    <x v="13"/>
    <n v="2019"/>
    <n v="3"/>
    <n v="28"/>
    <n v="18"/>
    <s v="Feeling a sense of fulfillment after reaching a milestone."/>
    <s v="Fulfillment"/>
    <s v="MilestoneAchiever"/>
    <x v="2"/>
    <s v="#Fulfillment,#Milestone"/>
    <x v="4"/>
    <n v="43552.763888888891"/>
    <b v="0"/>
    <n v="67"/>
    <n v="0.67164179104477617"/>
  </r>
  <r>
    <n v="122"/>
    <n v="124"/>
    <s v=" Reverence for the beauty of a historic landmark.       "/>
    <x v="42"/>
    <d v="2019-11-11T15:00:00"/>
    <s v=" HistoryLover    "/>
    <x v="0"/>
    <s v=" #Reverence #History                           "/>
    <n v="18"/>
    <n v="35"/>
    <x v="33"/>
    <n v="2019"/>
    <n v="11"/>
    <n v="11"/>
    <n v="15"/>
    <s v="Reverence for the beauty of a historic landmark."/>
    <s v="Reverence"/>
    <s v="HistoryLover"/>
    <x v="0"/>
    <s v="#Reverence,#History"/>
    <x v="2"/>
    <n v="43780.625"/>
    <b v="0"/>
    <n v="53"/>
    <n v="0.660377358490566"/>
  </r>
  <r>
    <n v="123"/>
    <n v="125"/>
    <s v=" Elation after a surprise reunion with old friends.    "/>
    <x v="30"/>
    <d v="2020-04-02T09:30:00"/>
    <s v=" JoyfulReunion2  "/>
    <x v="1"/>
    <s v=" #Elation #OldFriends                          "/>
    <n v="25"/>
    <n v="50"/>
    <x v="34"/>
    <n v="2020"/>
    <n v="4"/>
    <n v="2"/>
    <n v="9"/>
    <s v="Elation after a surprise reunion with old friends."/>
    <s v="Elation"/>
    <s v="JoyfulReunion2"/>
    <x v="1"/>
    <s v="#Elation,#OldFriends"/>
    <x v="1"/>
    <n v="43923.395833333336"/>
    <b v="0"/>
    <n v="75"/>
    <n v="0.66666666666666663"/>
  </r>
  <r>
    <n v="124"/>
    <n v="126"/>
    <s v=" The euphoria of a live music concert under the stars.  "/>
    <x v="31"/>
    <d v="2021-06-19T14:45:00"/>
    <s v=" MusicEnthusiast "/>
    <x v="2"/>
    <s v=" #Euphoria #LiveMusic                          "/>
    <n v="15"/>
    <n v="30"/>
    <x v="10"/>
    <n v="2021"/>
    <n v="6"/>
    <n v="19"/>
    <n v="14"/>
    <s v="The euphoria of a live music concert under the stars."/>
    <s v="Euphoria"/>
    <s v="MusicEnthusiast"/>
    <x v="2"/>
    <s v="#Euphoria,#LiveMusic"/>
    <x v="0"/>
    <n v="44366.614583333336"/>
    <b v="0"/>
    <n v="45"/>
    <n v="0.66666666666666663"/>
  </r>
  <r>
    <n v="125"/>
    <n v="127"/>
    <s v=" Contentment in the simplicity of a quiet Sunday.       "/>
    <x v="32"/>
    <d v="2010-08-15T10:00:00"/>
    <s v=" SimpleJoys      "/>
    <x v="0"/>
    <s v=" #Contentment #SundayMood                      "/>
    <n v="30"/>
    <n v="60"/>
    <x v="4"/>
    <n v="2010"/>
    <n v="8"/>
    <n v="15"/>
    <n v="10"/>
    <s v="Contentment in the simplicity of a quiet Sunday."/>
    <s v="Contentment"/>
    <s v="SimpleJoys"/>
    <x v="0"/>
    <s v="#Contentment,#SundayMood"/>
    <x v="3"/>
    <n v="40405.416666666664"/>
    <b v="0"/>
    <n v="90"/>
    <n v="0.66666666666666663"/>
  </r>
  <r>
    <n v="126"/>
    <n v="128"/>
    <s v=" Serenity found in the pages of a favorite book.        "/>
    <x v="33"/>
    <d v="2011-09-22T19:30:00"/>
    <s v=" BookLover3      "/>
    <x v="1"/>
    <s v=" #Serenity #BookTime                           "/>
    <n v="22"/>
    <n v="45"/>
    <x v="31"/>
    <n v="2011"/>
    <n v="9"/>
    <n v="22"/>
    <n v="19"/>
    <s v="Serenity found in the pages of a favorite book."/>
    <s v="Serenity"/>
    <s v="BookLover3"/>
    <x v="1"/>
    <s v="#Serenity,#BookTime"/>
    <x v="2"/>
    <n v="40808.8125"/>
    <b v="0"/>
    <n v="67"/>
    <n v="0.67164179104477617"/>
  </r>
  <r>
    <n v="127"/>
    <n v="129"/>
    <s v=" Gratitude for the support received during tough times. "/>
    <x v="34"/>
    <d v="2012-03-10T08:30:00"/>
    <s v=" SupportiveFriend"/>
    <x v="2"/>
    <s v=" #Gratitude #Supportive                        "/>
    <n v="15"/>
    <n v="30"/>
    <x v="13"/>
    <n v="2012"/>
    <n v="3"/>
    <n v="10"/>
    <n v="8"/>
    <s v="Gratitude for the support received during tough times."/>
    <s v="Gratitude"/>
    <s v="SupportiveFriend"/>
    <x v="2"/>
    <s v="#Gratitude,#Supportive"/>
    <x v="4"/>
    <n v="40978.354166666664"/>
    <b v="0"/>
    <n v="45"/>
    <n v="0.66666666666666663"/>
  </r>
  <r>
    <n v="128"/>
    <n v="130"/>
    <s v=" Hopeful about the possibilities of a new journey.      "/>
    <x v="35"/>
    <d v="2013-12-05T16:00:00"/>
    <s v=" JourneyOptimist "/>
    <x v="0"/>
    <s v=" #Hope #NewBeginnings                          "/>
    <n v="18"/>
    <n v="35"/>
    <x v="8"/>
    <n v="2013"/>
    <n v="12"/>
    <n v="5"/>
    <n v="16"/>
    <s v="Hopeful about the possibilities of a new journey."/>
    <s v="Hope"/>
    <s v="JourneyOptimist"/>
    <x v="0"/>
    <s v="#Hope,#NewBeginnings"/>
    <x v="1"/>
    <n v="41613.666666666664"/>
    <b v="0"/>
    <n v="53"/>
    <n v="0.660377358490566"/>
  </r>
  <r>
    <n v="129"/>
    <n v="131"/>
    <s v=" Empowerment through learning and personal growth.      "/>
    <x v="36"/>
    <d v="2014-07-20T11:30:00"/>
    <s v=" GrowthSeeker    "/>
    <x v="1"/>
    <s v=" #Empowerment #PersonalGrowth                  "/>
    <n v="25"/>
    <n v="50"/>
    <x v="7"/>
    <n v="2014"/>
    <n v="7"/>
    <n v="20"/>
    <n v="11"/>
    <s v="Empowerment through learning and personal growth."/>
    <s v="Empowerment"/>
    <s v="GrowthSeeker"/>
    <x v="1"/>
    <s v="#Empowerment,#PersonalGrowth"/>
    <x v="0"/>
    <n v="41840.479166666664"/>
    <b v="0"/>
    <n v="75"/>
    <n v="0.66666666666666663"/>
  </r>
  <r>
    <n v="130"/>
    <n v="132"/>
    <s v=" Compassion towards those in need during the holidays.  "/>
    <x v="37"/>
    <d v="2015-12-22T14:20:00"/>
    <s v=" HolidayHelper   "/>
    <x v="2"/>
    <s v=" #Compassion #HolidaySupport                   "/>
    <n v="18"/>
    <n v="35"/>
    <x v="0"/>
    <n v="2015"/>
    <n v="12"/>
    <n v="22"/>
    <n v="14"/>
    <s v="Compassion towards those in need during the holidays."/>
    <s v="Compassion"/>
    <s v="HolidayHelper"/>
    <x v="2"/>
    <s v="#Compassion,#HolidaySupport"/>
    <x v="0"/>
    <n v="42360.597222222219"/>
    <b v="0"/>
    <n v="53"/>
    <n v="0.660377358490566"/>
  </r>
  <r>
    <n v="131"/>
    <n v="133"/>
    <s v=" Tenderness in the warmth of a cozy winter evening.     "/>
    <x v="38"/>
    <d v="2016-02-10T19:45:00"/>
    <s v=" WinterWarmth    "/>
    <x v="0"/>
    <s v=" #Tenderness #CozyEvening                     "/>
    <n v="25"/>
    <n v="50"/>
    <x v="3"/>
    <n v="2016"/>
    <n v="2"/>
    <n v="10"/>
    <n v="19"/>
    <s v="Tenderness in the warmth of a cozy winter evening."/>
    <s v="Tenderness"/>
    <s v="WinterWarmth"/>
    <x v="0"/>
    <s v="#Tenderness,#CozyEvening"/>
    <x v="2"/>
    <n v="42410.822916666664"/>
    <b v="0"/>
    <n v="75"/>
    <n v="0.66666666666666663"/>
  </r>
  <r>
    <n v="132"/>
    <n v="134"/>
    <s v=" Arousal of excitement for an upcoming adventure.       "/>
    <x v="39"/>
    <d v="2017-04-30T11:30:00"/>
    <s v=" AdventureAwaits "/>
    <x v="1"/>
    <s v=" #Arousal #AdventureTime                       "/>
    <n v="20"/>
    <n v="40"/>
    <x v="4"/>
    <n v="2017"/>
    <n v="4"/>
    <n v="30"/>
    <n v="11"/>
    <s v="Arousal of excitement for an upcoming adventure."/>
    <s v="Arousal"/>
    <s v="AdventureAwaits"/>
    <x v="1"/>
    <s v="#Arousal,#AdventureTime"/>
    <x v="3"/>
    <n v="42855.479166666664"/>
    <b v="0"/>
    <n v="60"/>
    <n v="0.66666666666666663"/>
  </r>
  <r>
    <n v="133"/>
    <n v="135"/>
    <s v=" Enthusiasm for a creative project in the making.       "/>
    <x v="40"/>
    <d v="2018-09-15T16:00:00"/>
    <s v=" CreativeSpirit  "/>
    <x v="2"/>
    <s v=" #Enthusiasm #Creativity                       "/>
    <n v="15"/>
    <n v="30"/>
    <x v="8"/>
    <n v="2018"/>
    <n v="9"/>
    <n v="15"/>
    <n v="16"/>
    <s v="Enthusiasm for a creative project in the making."/>
    <s v="Enthusiasm"/>
    <s v="CreativeSpirit"/>
    <x v="2"/>
    <s v="#Enthusiasm,#Creativity"/>
    <x v="1"/>
    <n v="43358.666666666664"/>
    <b v="0"/>
    <n v="45"/>
    <n v="0.66666666666666663"/>
  </r>
  <r>
    <n v="134"/>
    <n v="136"/>
    <s v=" Fulfillment in completing a challenging workout routine."/>
    <x v="41"/>
    <d v="2019-06-28T18:20:00"/>
    <s v=" FitnessAchiever "/>
    <x v="0"/>
    <s v=" #Fulfillment #FitnessGoals                   "/>
    <n v="22"/>
    <n v="45"/>
    <x v="13"/>
    <n v="2019"/>
    <n v="6"/>
    <n v="28"/>
    <n v="18"/>
    <s v="Fulfillment in completing a challenging workout routine."/>
    <s v="Fulfillment"/>
    <s v="FitnessAchiever"/>
    <x v="0"/>
    <s v="#Fulfillment,#FitnessGoals"/>
    <x v="4"/>
    <n v="43644.763888888891"/>
    <b v="0"/>
    <n v="67"/>
    <n v="0.67164179104477617"/>
  </r>
  <r>
    <n v="135"/>
    <n v="137"/>
    <s v=" Reverence for the artistry displayed in a museum.      "/>
    <x v="42"/>
    <d v="2020-11-11T15:00:00"/>
    <s v=" ArtAppreciator  "/>
    <x v="1"/>
    <s v=" #Reverence #ArtAppreciation                  "/>
    <n v="18"/>
    <n v="35"/>
    <x v="15"/>
    <n v="2020"/>
    <n v="11"/>
    <n v="11"/>
    <n v="15"/>
    <s v="Reverence for the artistry displayed in a museum."/>
    <s v="Reverence"/>
    <s v="ArtAppreciator"/>
    <x v="1"/>
    <s v="#Reverence,#ArtAppreciation"/>
    <x v="2"/>
    <n v="44146.625"/>
    <b v="0"/>
    <n v="53"/>
    <n v="0.660377358490566"/>
  </r>
  <r>
    <n v="136"/>
    <n v="138"/>
    <s v=" Elation after achieving a personal goal.               "/>
    <x v="30"/>
    <d v="2021-03-02T09:30:00"/>
    <s v=" GoalAchiever2   "/>
    <x v="2"/>
    <s v=" #Elation #PersonalAchievement                "/>
    <n v="25"/>
    <n v="50"/>
    <x v="0"/>
    <n v="2021"/>
    <n v="3"/>
    <n v="2"/>
    <n v="9"/>
    <s v="Elation after achieving a personal goal."/>
    <s v="Elation"/>
    <s v="GoalAchiever2"/>
    <x v="2"/>
    <s v="#Elation,#PersonalAchievement"/>
    <x v="0"/>
    <n v="44257.395833333336"/>
    <b v="0"/>
    <n v="75"/>
    <n v="0.66666666666666663"/>
  </r>
  <r>
    <n v="137"/>
    <n v="139"/>
    <s v=" Elation over discovering a hidden gem in the city.   "/>
    <x v="30"/>
    <d v="2012-02-18T14:30:00"/>
    <s v=" UrbanExplorer2  "/>
    <x v="0"/>
    <s v=" #Elation #HiddenGem                            "/>
    <n v="20"/>
    <n v="40"/>
    <x v="0"/>
    <n v="2012"/>
    <n v="2"/>
    <n v="18"/>
    <n v="14"/>
    <s v="Elation over discovering a hidden gem in the city."/>
    <s v="Elation"/>
    <s v="UrbanExplorer2"/>
    <x v="0"/>
    <s v="#Elation,#HiddenGem"/>
    <x v="0"/>
    <n v="40957.604166666664"/>
    <b v="0"/>
    <n v="60"/>
    <n v="0.66666666666666663"/>
  </r>
  <r>
    <n v="138"/>
    <n v="140"/>
    <s v=" The euphoria of a surprise birthday celebration.     "/>
    <x v="31"/>
    <d v="2018-11-05T21:45:00"/>
    <s v=" BirthdayJoy     "/>
    <x v="1"/>
    <s v=" #Euphoria #BirthdaySurprise                   "/>
    <n v="15"/>
    <n v="30"/>
    <x v="17"/>
    <n v="2018"/>
    <n v="11"/>
    <n v="5"/>
    <n v="21"/>
    <s v="The euphoria of a surprise birthday celebration."/>
    <s v="Euphoria"/>
    <s v="BirthdayJoy"/>
    <x v="1"/>
    <s v="#Euphoria,#BirthdaySurprise"/>
    <x v="2"/>
    <n v="43409.90625"/>
    <b v="0"/>
    <n v="45"/>
    <n v="0.66666666666666663"/>
  </r>
  <r>
    <n v="139"/>
    <n v="141"/>
    <s v=" Contentment in the simplicity of a home-cooked meal. "/>
    <x v="32"/>
    <d v="2015-09-12T13:20:00"/>
    <s v=" HomeChef        "/>
    <x v="2"/>
    <s v=" #Contentment #HomeCooking                     "/>
    <n v="25"/>
    <n v="50"/>
    <x v="5"/>
    <n v="2015"/>
    <n v="9"/>
    <n v="12"/>
    <n v="13"/>
    <s v="Contentment in the simplicity of a home-cooked meal."/>
    <s v="Contentment"/>
    <s v="HomeChef"/>
    <x v="2"/>
    <s v="#Contentment,#HomeCooking"/>
    <x v="4"/>
    <n v="42259.555555555555"/>
    <b v="0"/>
    <n v="75"/>
    <n v="0.66666666666666663"/>
  </r>
  <r>
    <n v="140"/>
    <n v="142"/>
    <s v=" Serenity found in the melody of a peaceful piano.    "/>
    <x v="33"/>
    <d v="2016-07-30T18:10:00"/>
    <s v=" MusicLover4     "/>
    <x v="0"/>
    <s v=" #Serenity #PeacefulMelody                    "/>
    <n v="18"/>
    <n v="35"/>
    <x v="34"/>
    <n v="2016"/>
    <n v="7"/>
    <n v="30"/>
    <n v="18"/>
    <s v="Serenity found in the melody of a peaceful piano."/>
    <s v="Serenity"/>
    <s v="MusicLover4"/>
    <x v="0"/>
    <s v="#Serenity,#PeacefulMelody"/>
    <x v="1"/>
    <n v="42581.756944444445"/>
    <b v="0"/>
    <n v="53"/>
    <n v="0.660377358490566"/>
  </r>
  <r>
    <n v="141"/>
    <n v="143"/>
    <s v=" Gratitude for the supportive community around me.    "/>
    <x v="34"/>
    <d v="2013-04-20T10:30:00"/>
    <s v=" CommunityLove   "/>
    <x v="1"/>
    <s v=" #Gratitude #CommunitySupport                   "/>
    <n v="30"/>
    <n v="60"/>
    <x v="10"/>
    <n v="2013"/>
    <n v="4"/>
    <n v="20"/>
    <n v="10"/>
    <s v="Gratitude for the supportive community around me."/>
    <s v="Gratitude"/>
    <s v="CommunityLove"/>
    <x v="1"/>
    <s v="#Gratitude,#CommunitySupport"/>
    <x v="0"/>
    <n v="41384.4375"/>
    <b v="0"/>
    <n v="90"/>
    <n v="0.66666666666666663"/>
  </r>
  <r>
    <n v="142"/>
    <n v="144"/>
    <s v=" Hopeful about the prospects of a new business venture."/>
    <x v="35"/>
    <d v="2017-12-08T19:15:00"/>
    <s v=" EntrepreneurHope"/>
    <x v="2"/>
    <s v=" #Hope #BusinessVenture                        "/>
    <n v="22"/>
    <n v="45"/>
    <x v="8"/>
    <n v="2017"/>
    <n v="12"/>
    <n v="8"/>
    <n v="19"/>
    <s v="Hopeful about the prospects of a new business venture."/>
    <s v="Hope"/>
    <s v="EntrepreneurHope"/>
    <x v="2"/>
    <s v="#Hope,#BusinessVenture"/>
    <x v="1"/>
    <n v="43077.802083333336"/>
    <b v="0"/>
    <n v="67"/>
    <n v="0.67164179104477617"/>
  </r>
  <r>
    <n v="143"/>
    <n v="145"/>
    <s v=" Empowerment through mentoring and guiding others.    "/>
    <x v="36"/>
    <d v="2014-06-03T08:20:00"/>
    <s v=" MentorEmpower   "/>
    <x v="0"/>
    <s v=" #Empowerment #Mentorship                      "/>
    <n v="15"/>
    <n v="30"/>
    <x v="3"/>
    <n v="2014"/>
    <n v="6"/>
    <n v="3"/>
    <n v="8"/>
    <s v="Empowerment through mentoring and guiding others."/>
    <s v="Empowerment"/>
    <s v="MentorEmpower"/>
    <x v="0"/>
    <s v="#Empowerment,#Mentorship"/>
    <x v="2"/>
    <n v="41793.347222222219"/>
    <b v="0"/>
    <n v="45"/>
    <n v="0.66666666666666663"/>
  </r>
  <r>
    <n v="144"/>
    <n v="146"/>
    <s v=" Compassion shown through acts of kindness in the community."/>
    <x v="43"/>
    <d v="2019-01-15T14:50:00"/>
    <s v=" KindnessInAction"/>
    <x v="1"/>
    <s v=" #Compassion #CommunityKindness               "/>
    <n v="18"/>
    <n v="35"/>
    <x v="4"/>
    <n v="2019"/>
    <n v="1"/>
    <n v="15"/>
    <n v="14"/>
    <s v="Compassion shown through acts of kindness in the community."/>
    <s v="Compassion"/>
    <s v="KindnessInAction"/>
    <x v="1"/>
    <s v="#Compassion,#CommunityKindness"/>
    <x v="3"/>
    <n v="43480.618055555555"/>
    <b v="0"/>
    <n v="53"/>
    <n v="0.660377358490566"/>
  </r>
  <r>
    <n v="145"/>
    <n v="147"/>
    <s v=" Tenderness in a heartfelt message to a loved one.    "/>
    <x v="38"/>
    <d v="2016-12-25T19:30:00"/>
    <s v=" LoveExpress     "/>
    <x v="2"/>
    <s v=" #Tenderness #LoveNote                         "/>
    <n v="25"/>
    <n v="50"/>
    <x v="31"/>
    <n v="2016"/>
    <n v="12"/>
    <n v="25"/>
    <n v="19"/>
    <s v="Tenderness in a heartfelt message to a loved one."/>
    <s v="Tenderness"/>
    <s v="LoveExpress"/>
    <x v="2"/>
    <s v="#Tenderness,#LoveNote"/>
    <x v="2"/>
    <n v="42729.8125"/>
    <b v="0"/>
    <n v="75"/>
    <n v="0.66666666666666663"/>
  </r>
  <r>
    <n v="146"/>
    <n v="148"/>
    <s v=" Arousal of excitement before a much-awaited trip.    "/>
    <x v="39"/>
    <d v="2018-03-10T09:45:00"/>
    <s v=" TravelExcitement"/>
    <x v="0"/>
    <s v=" #Arousal #TravelAdventure                     "/>
    <n v="20"/>
    <n v="40"/>
    <x v="5"/>
    <n v="2018"/>
    <n v="3"/>
    <n v="10"/>
    <n v="9"/>
    <s v="Arousal of excitement before a much-awaited trip."/>
    <s v="Arousal"/>
    <s v="TravelExcitement"/>
    <x v="0"/>
    <s v="#Arousal,#TravelAdventure"/>
    <x v="4"/>
    <n v="43169.40625"/>
    <b v="0"/>
    <n v="60"/>
    <n v="0.66666666666666663"/>
  </r>
  <r>
    <n v="147"/>
    <n v="149"/>
    <s v=" Enthusiasm for a new artistic project in the works.  "/>
    <x v="40"/>
    <d v="2020-09-17T16:30:00"/>
    <s v=" ArtisticSpirit  "/>
    <x v="1"/>
    <s v=" #Enthusiasm #ArtisticProject                 "/>
    <n v="15"/>
    <n v="30"/>
    <x v="9"/>
    <n v="2020"/>
    <n v="9"/>
    <n v="17"/>
    <n v="16"/>
    <s v="Enthusiasm for a new artistic project in the works."/>
    <s v="Enthusiasm"/>
    <s v="ArtisticSpirit"/>
    <x v="1"/>
    <s v="#Enthusiasm,#ArtisticProject"/>
    <x v="0"/>
    <n v="44091.6875"/>
    <b v="0"/>
    <n v="45"/>
    <n v="0.66666666666666663"/>
  </r>
  <r>
    <n v="148"/>
    <n v="150"/>
    <s v=" Feeling a sense of fulfillment after helping others. "/>
    <x v="44"/>
    <d v="2011-08-28T18:45:00"/>
    <s v=" HelperHeart     "/>
    <x v="2"/>
    <s v=" #Fulfillment #HelpingOthers                  "/>
    <n v="22"/>
    <n v="45"/>
    <x v="8"/>
    <n v="2011"/>
    <n v="8"/>
    <n v="28"/>
    <n v="18"/>
    <s v="Feeling a sense of fulfillment after helping others."/>
    <s v="Fulfillment"/>
    <s v="HelperHeart"/>
    <x v="2"/>
    <s v="#Fulfillment,#HelpingOthers"/>
    <x v="1"/>
    <n v="40783.78125"/>
    <b v="0"/>
    <n v="67"/>
    <n v="0.67164179104477617"/>
  </r>
  <r>
    <n v="149"/>
    <n v="151"/>
    <s v=" Reverence for the historical significance of a landmark."/>
    <x v="45"/>
    <d v="2017-11-01T15:30:00"/>
    <s v=" HistoryBuff     "/>
    <x v="0"/>
    <s v=" #Reverence #HistoricalSite                   "/>
    <n v="18"/>
    <n v="35"/>
    <x v="4"/>
    <n v="2017"/>
    <n v="11"/>
    <n v="1"/>
    <n v="15"/>
    <s v="Reverence for the historical significance of a landmark."/>
    <s v="Reverence"/>
    <s v="HistoryBuff"/>
    <x v="0"/>
    <s v="#Reverence,#HistoricalSite"/>
    <x v="3"/>
    <n v="43040.645833333336"/>
    <b v="0"/>
    <n v="53"/>
    <n v="0.660377358490566"/>
  </r>
  <r>
    <n v="150"/>
    <n v="152"/>
    <s v=" Elation after achieving a fitness milestone.         "/>
    <x v="30"/>
    <d v="2019-06-15T10:00:00"/>
    <s v=" FitnessAchiever2"/>
    <x v="1"/>
    <s v=" #Elation #FitnessMilestone                   "/>
    <n v="25"/>
    <n v="50"/>
    <x v="24"/>
    <n v="2019"/>
    <n v="6"/>
    <n v="15"/>
    <n v="10"/>
    <s v="Elation after achieving a fitness milestone."/>
    <s v="Elation"/>
    <s v="FitnessAchiever2"/>
    <x v="1"/>
    <s v="#Elation,#FitnessMilestone"/>
    <x v="2"/>
    <n v="43631.416666666664"/>
    <b v="0"/>
    <n v="75"/>
    <n v="0.66666666666666663"/>
  </r>
  <r>
    <n v="151"/>
    <n v="153"/>
    <s v=" The euphoria of a successful product launch.         "/>
    <x v="31"/>
    <d v="2022-04-03T11:45:00"/>
    <s v=" ProductLaunchJoy"/>
    <x v="2"/>
    <s v=" #Euphoria #ProductLaunchSuccess              "/>
    <n v="15"/>
    <n v="30"/>
    <x v="9"/>
    <n v="2022"/>
    <n v="4"/>
    <n v="3"/>
    <n v="11"/>
    <s v="The euphoria of a successful product launch."/>
    <s v="Euphoria"/>
    <s v="ProductLaunchJoy"/>
    <x v="2"/>
    <s v="#Euphoria,#ProductLaunchSuccess"/>
    <x v="0"/>
    <n v="44654.489583333336"/>
    <b v="0"/>
    <n v="45"/>
    <n v="0.66666666666666663"/>
  </r>
  <r>
    <n v="152"/>
    <n v="154"/>
    <s v=" Contentment in the embrace of a loved one.           "/>
    <x v="32"/>
    <d v="2010-11-12T20:20:00"/>
    <s v=" LovingEmbrace   "/>
    <x v="0"/>
    <s v=" #Contentment #Love                             "/>
    <n v="30"/>
    <n v="60"/>
    <x v="5"/>
    <n v="2010"/>
    <n v="11"/>
    <n v="12"/>
    <n v="20"/>
    <s v="Contentment in the embrace of a loved one."/>
    <s v="Contentment"/>
    <s v="LovingEmbrace"/>
    <x v="0"/>
    <s v="#Contentment,#Love"/>
    <x v="4"/>
    <n v="40494.847222222219"/>
    <b v="0"/>
    <n v="90"/>
    <n v="0.66666666666666663"/>
  </r>
  <r>
    <n v="153"/>
    <n v="155"/>
    <s v=" Serenity found in the beauty of a sunset by the sea.  "/>
    <x v="33"/>
    <d v="2011-07-22T18:30:00"/>
    <s v=" SunsetWatcher2  "/>
    <x v="1"/>
    <s v=" #Serenity #SunsetViews                       "/>
    <n v="22"/>
    <n v="45"/>
    <x v="20"/>
    <n v="2011"/>
    <n v="7"/>
    <n v="22"/>
    <n v="18"/>
    <s v="Serenity found in the beauty of a sunset by the sea."/>
    <s v="Serenity"/>
    <s v="SunsetWatcher2"/>
    <x v="1"/>
    <s v="#Serenity,#SunsetViews"/>
    <x v="1"/>
    <n v="40746.770833333336"/>
    <b v="0"/>
    <n v="67"/>
    <n v="0.67164179104477617"/>
  </r>
  <r>
    <n v="154"/>
    <n v="156"/>
    <s v=" Gratitude for the small joys that each day brings.   "/>
    <x v="34"/>
    <d v="2012-03-30T11:20:00"/>
    <s v=" JoyfulHeart2    "/>
    <x v="2"/>
    <s v=" #Gratitude #SmallJoys                        "/>
    <n v="15"/>
    <n v="30"/>
    <x v="26"/>
    <n v="2012"/>
    <n v="3"/>
    <n v="30"/>
    <n v="11"/>
    <s v="Gratitude for the small joys that each day brings."/>
    <s v="Gratitude"/>
    <s v="JoyfulHeart2"/>
    <x v="2"/>
    <s v="#Gratitude,#SmallJoys"/>
    <x v="3"/>
    <n v="40998.472222222219"/>
    <b v="0"/>
    <n v="45"/>
    <n v="0.66666666666666663"/>
  </r>
  <r>
    <n v="155"/>
    <n v="157"/>
    <s v=" Hopeful about the potential for personal growth.      "/>
    <x v="35"/>
    <d v="2013-10-05T16:40:00"/>
    <s v=" GrowthOptimist  "/>
    <x v="0"/>
    <s v=" #Hope #PersonalDevelopment                    "/>
    <n v="18"/>
    <n v="35"/>
    <x v="3"/>
    <n v="2013"/>
    <n v="10"/>
    <n v="5"/>
    <n v="16"/>
    <s v="Hopeful about the potential for personal growth."/>
    <s v="Hope"/>
    <s v="GrowthOptimist"/>
    <x v="0"/>
    <s v="#Hope,#PersonalDevelopment"/>
    <x v="2"/>
    <n v="41552.694444444445"/>
    <b v="0"/>
    <n v="53"/>
    <n v="0.660377358490566"/>
  </r>
  <r>
    <n v="156"/>
    <n v="158"/>
    <s v=" Empowerment through learning a new skill.            "/>
    <x v="36"/>
    <d v="2014-07-10T13:15:00"/>
    <s v=" SkillEmpower    "/>
    <x v="1"/>
    <s v=" #Empowerment #SkillBuilding                   "/>
    <n v="25"/>
    <n v="50"/>
    <x v="35"/>
    <n v="2014"/>
    <n v="7"/>
    <n v="10"/>
    <n v="13"/>
    <s v="Empowerment through learning a new skill."/>
    <s v="Empowerment"/>
    <s v="SkillEmpower"/>
    <x v="1"/>
    <s v="#Empowerment,#SkillBuilding"/>
    <x v="4"/>
    <n v="41830.552083333336"/>
    <b v="0"/>
    <n v="75"/>
    <n v="0.66666666666666663"/>
  </r>
  <r>
    <n v="157"/>
    <n v="159"/>
    <s v=" Compassion in volunteering for a local charity.       "/>
    <x v="37"/>
    <d v="2015-12-18T14:20:00"/>
    <s v=" CharityVolunteer"/>
    <x v="2"/>
    <s v=" #Compassion #VolunteerWork                   "/>
    <n v="18"/>
    <n v="35"/>
    <x v="0"/>
    <n v="2015"/>
    <n v="12"/>
    <n v="18"/>
    <n v="14"/>
    <s v="Compassion in volunteering for a local charity."/>
    <s v="Compassion"/>
    <s v="CharityVolunteer"/>
    <x v="2"/>
    <s v="#Compassion,#VolunteerWork"/>
    <x v="0"/>
    <n v="42356.597222222219"/>
    <b v="0"/>
    <n v="53"/>
    <n v="0.660377358490566"/>
  </r>
  <r>
    <n v="158"/>
    <n v="160"/>
    <s v=" Tenderness in a quiet moment shared with a pet.      "/>
    <x v="38"/>
    <d v="2016-02-10T19:45:00"/>
    <s v=" PetLove         "/>
    <x v="0"/>
    <s v=" #Tenderness #PetLove                          "/>
    <n v="25"/>
    <n v="50"/>
    <x v="1"/>
    <n v="2016"/>
    <n v="2"/>
    <n v="10"/>
    <n v="19"/>
    <s v="Tenderness in a quiet moment shared with a pet."/>
    <s v="Tenderness"/>
    <s v="PetLove"/>
    <x v="0"/>
    <s v="#Tenderness,#PetLove"/>
    <x v="1"/>
    <n v="42410.822916666664"/>
    <b v="0"/>
    <n v="75"/>
    <n v="0.66666666666666663"/>
  </r>
  <r>
    <n v="159"/>
    <n v="161"/>
    <s v=" Arousal of excitement for an upcoming festival.       "/>
    <x v="39"/>
    <d v="2017-09-25T11:30:00"/>
    <s v=" FestivalFan     "/>
    <x v="1"/>
    <s v=" #Arousal #FestivalExcitement               "/>
    <n v="20"/>
    <n v="40"/>
    <x v="12"/>
    <n v="2017"/>
    <n v="9"/>
    <n v="25"/>
    <n v="11"/>
    <s v="Arousal of excitement for an upcoming festival."/>
    <s v="Arousal"/>
    <s v="FestivalFan"/>
    <x v="1"/>
    <s v="#Arousal,#FestivalExcitement"/>
    <x v="2"/>
    <n v="43003.479166666664"/>
    <b v="0"/>
    <n v="60"/>
    <n v="0.66666666666666663"/>
  </r>
  <r>
    <n v="160"/>
    <n v="162"/>
    <s v=" Enthusiasm for a DIY home improvement project.       "/>
    <x v="40"/>
    <d v="2018-04-15T16:00:00"/>
    <s v=" DIYEnthusiast   "/>
    <x v="2"/>
    <s v=" #Enthusiasm #HomeImprovement                 "/>
    <n v="15"/>
    <n v="30"/>
    <x v="26"/>
    <n v="2018"/>
    <n v="4"/>
    <n v="15"/>
    <n v="16"/>
    <s v="Enthusiasm for a DIY home improvement project."/>
    <s v="Enthusiasm"/>
    <s v="DIYEnthusiast"/>
    <x v="2"/>
    <s v="#Enthusiasm,#HomeImprovement"/>
    <x v="3"/>
    <n v="43205.666666666664"/>
    <b v="0"/>
    <n v="45"/>
    <n v="0.66666666666666663"/>
  </r>
  <r>
    <n v="161"/>
    <n v="163"/>
    <s v=" Fulfillment in completing a challenging puzzle.      "/>
    <x v="44"/>
    <d v="2019-11-28T18:20:00"/>
    <s v=" PuzzleMaster    "/>
    <x v="0"/>
    <s v=" #Fulfillment #PuzzleChallenge                "/>
    <n v="22"/>
    <n v="45"/>
    <x v="5"/>
    <n v="2019"/>
    <n v="11"/>
    <n v="28"/>
    <n v="18"/>
    <s v="Fulfillment in completing a challenging puzzle."/>
    <s v="Fulfillment"/>
    <s v="PuzzleMaster"/>
    <x v="0"/>
    <s v="#Fulfillment,#PuzzleChallenge"/>
    <x v="4"/>
    <n v="43797.763888888891"/>
    <b v="0"/>
    <n v="67"/>
    <n v="0.67164179104477617"/>
  </r>
  <r>
    <n v="162"/>
    <n v="164"/>
    <s v=" Reverence for the wonders of nature on a hiking trail."/>
    <x v="45"/>
    <d v="2020-05-11T15:00:00"/>
    <s v=" NatureAdmirer   "/>
    <x v="1"/>
    <s v=" #Reverence #NatureExploration                "/>
    <n v="18"/>
    <n v="35"/>
    <x v="2"/>
    <n v="2020"/>
    <n v="5"/>
    <n v="11"/>
    <n v="15"/>
    <s v="Reverence for the wonders of nature on a hiking trail."/>
    <s v="Reverence"/>
    <s v="NatureAdmirer"/>
    <x v="1"/>
    <s v="#Reverence,#NatureExploration"/>
    <x v="0"/>
    <n v="43962.625"/>
    <b v="0"/>
    <n v="53"/>
    <n v="0.660377358490566"/>
  </r>
  <r>
    <n v="163"/>
    <n v="165"/>
    <s v=" Elation after a surprise reunion with a childhood friend."/>
    <x v="46"/>
    <d v="2021-02-05T09:30:00"/>
    <s v=" ChildhoodJoy    "/>
    <x v="2"/>
    <s v=" #Elation #FriendshipReunion                  "/>
    <n v="25"/>
    <n v="50"/>
    <x v="34"/>
    <n v="2021"/>
    <n v="2"/>
    <n v="5"/>
    <n v="9"/>
    <s v="Elation after a surprise reunion with a childhood friend."/>
    <s v="Elation"/>
    <s v="ChildhoodJoy"/>
    <x v="2"/>
    <s v="#Elation,#FriendshipReunion"/>
    <x v="1"/>
    <n v="44232.395833333336"/>
    <b v="0"/>
    <n v="75"/>
    <n v="0.66666666666666663"/>
  </r>
  <r>
    <n v="164"/>
    <n v="166"/>
    <s v=" Suffering from despair after another setback.      "/>
    <x v="47"/>
    <d v="2021-03-10T08:30:00"/>
    <s v=" StrugglingSoul    "/>
    <x v="0"/>
    <s v=" #Despair #Struggle                              "/>
    <n v="5"/>
    <n v="10"/>
    <x v="21"/>
    <n v="2021"/>
    <n v="3"/>
    <n v="10"/>
    <n v="8"/>
    <s v="Suffering from despair after another setback."/>
    <s v="Despair"/>
    <s v="StrugglingSoul"/>
    <x v="0"/>
    <s v="#Despair,#Struggle"/>
    <x v="0"/>
    <n v="44265.354166666664"/>
    <b v="0"/>
    <n v="15"/>
    <n v="0.66666666666666663"/>
  </r>
  <r>
    <n v="165"/>
    <n v="167"/>
    <s v=" Overwhelmed by grief, missing a loved one dearly.  "/>
    <x v="48"/>
    <d v="2022-07-05T15:45:00"/>
    <s v=" MourningHeart     "/>
    <x v="1"/>
    <s v=" #Grief #Loss                                   "/>
    <n v="8"/>
    <n v="15"/>
    <x v="36"/>
    <n v="2022"/>
    <n v="7"/>
    <n v="5"/>
    <n v="15"/>
    <s v="Overwhelmed by grief, missing a loved one dearly."/>
    <s v="Grief"/>
    <s v="MourningHeart"/>
    <x v="1"/>
    <s v="#Grief,#Loss"/>
    <x v="1"/>
    <n v="44747.65625"/>
    <b v="0"/>
    <n v="23"/>
    <n v="0.65217391304347827"/>
  </r>
  <r>
    <n v="166"/>
    <n v="168"/>
    <s v=" Loneliness creeps in as the night grows colder.    "/>
    <x v="49"/>
    <d v="2019-11-18T21:20:00"/>
    <s v=" SolitarySoul      "/>
    <x v="2"/>
    <s v=" #Loneliness #Isolation                         "/>
    <n v="10"/>
    <n v="20"/>
    <x v="24"/>
    <n v="2019"/>
    <n v="11"/>
    <n v="18"/>
    <n v="21"/>
    <s v="Loneliness creeps in as the night grows colder."/>
    <s v="Loneliness"/>
    <s v="SolitarySoul"/>
    <x v="2"/>
    <s v="#Loneliness,#Isolation"/>
    <x v="2"/>
    <n v="43787.888888888891"/>
    <b v="0"/>
    <n v="30"/>
    <n v="0.66666666666666663"/>
  </r>
  <r>
    <n v="167"/>
    <n v="169"/>
    <s v=" Jealousy consumes me as I witness others' success. "/>
    <x v="50"/>
    <d v="2020-08-12T11:30:00"/>
    <s v=" EnviousObserver   "/>
    <x v="0"/>
    <s v=" #Jealousy #Envy                               "/>
    <n v="12"/>
    <n v="25"/>
    <x v="37"/>
    <n v="2020"/>
    <n v="8"/>
    <n v="12"/>
    <n v="11"/>
    <s v="Jealousy consumes me as I witness others' success."/>
    <s v="Jealousy"/>
    <s v="EnviousObserver"/>
    <x v="0"/>
    <s v="#Jealousy,#Envy"/>
    <x v="4"/>
    <n v="44055.479166666664"/>
    <b v="0"/>
    <n v="37"/>
    <n v="0.67567567567567566"/>
  </r>
  <r>
    <n v="168"/>
    <n v="170"/>
    <s v=" Resentment building up over past betrayals.        "/>
    <x v="51"/>
    <d v="2018-05-22T14:45:00"/>
    <s v=" BitterHeart       "/>
    <x v="1"/>
    <s v=" #Resentment #Bitterness                       "/>
    <n v="7"/>
    <n v="15"/>
    <x v="38"/>
    <n v="2018"/>
    <n v="5"/>
    <n v="22"/>
    <n v="14"/>
    <s v="Resentment building up over past betrayals."/>
    <s v="Resentment"/>
    <s v="BitterHeart"/>
    <x v="1"/>
    <s v="#Resentment,#Bitterness"/>
    <x v="3"/>
    <n v="43242.614583333336"/>
    <b v="0"/>
    <n v="22"/>
    <n v="0.68181818181818177"/>
  </r>
  <r>
    <n v="169"/>
    <n v="171"/>
    <s v=" Frustration mounts as obstacles block my path.     "/>
    <x v="52"/>
    <d v="2017-01-30T16:10:00"/>
    <s v=" BlockedGoals      "/>
    <x v="2"/>
    <s v=" #Frustration #Obstacles                       "/>
    <n v="10"/>
    <n v="20"/>
    <x v="21"/>
    <n v="2017"/>
    <n v="1"/>
    <n v="30"/>
    <n v="16"/>
    <s v="Frustration mounts as obstacles block my path."/>
    <s v="Frustration"/>
    <s v="BlockedGoals"/>
    <x v="2"/>
    <s v="#Frustration,#Obstacles"/>
    <x v="0"/>
    <n v="42765.673611111109"/>
    <b v="0"/>
    <n v="30"/>
    <n v="0.66666666666666663"/>
  </r>
  <r>
    <n v="170"/>
    <n v="172"/>
    <s v=" Boredom sets in, the day feels endlessly dull.     "/>
    <x v="53"/>
    <d v="2016-09-28T19:45:00"/>
    <s v=" BoredMind         "/>
    <x v="0"/>
    <s v=" #Boredom #LackOfInterest                     "/>
    <n v="8"/>
    <n v="15"/>
    <x v="39"/>
    <n v="2016"/>
    <n v="9"/>
    <n v="28"/>
    <n v="19"/>
    <s v="Boredom sets in, the day feels endlessly dull."/>
    <s v="Boredom"/>
    <s v="BoredMind"/>
    <x v="0"/>
    <s v="#Boredom,#LackOfInterest"/>
    <x v="1"/>
    <n v="42641.822916666664"/>
    <b v="0"/>
    <n v="23"/>
    <n v="0.65217391304347827"/>
  </r>
  <r>
    <n v="171"/>
    <n v="173"/>
    <s v=" Anxiety grips my heart, worry clouds my thoughts.  "/>
    <x v="54"/>
    <d v="2019-04-15T09:00:00"/>
    <s v=" WorriedMind       "/>
    <x v="1"/>
    <s v=" #Anxiety #Worry                               "/>
    <n v="12"/>
    <n v="25"/>
    <x v="24"/>
    <n v="2019"/>
    <n v="4"/>
    <n v="15"/>
    <n v="9"/>
    <s v="Anxiety grips my heart, worry clouds my thoughts."/>
    <s v="Anxiety"/>
    <s v="WorriedMind"/>
    <x v="1"/>
    <s v="#Anxiety,#Worry"/>
    <x v="2"/>
    <n v="43570.375"/>
    <b v="0"/>
    <n v="37"/>
    <n v="0.67567567567567566"/>
  </r>
  <r>
    <n v="172"/>
    <n v="174"/>
    <s v=" Intimidation by the unknown future ahead.          "/>
    <x v="55"/>
    <d v="2021-12-03T18:30:00"/>
    <s v=" FearfulSoul       "/>
    <x v="2"/>
    <s v=" #Intimidation #Fear                           "/>
    <n v="15"/>
    <n v="30"/>
    <x v="37"/>
    <n v="2021"/>
    <n v="12"/>
    <n v="3"/>
    <n v="18"/>
    <s v="Intimidation by the unknown future ahead."/>
    <s v="Intimidation"/>
    <s v="FearfulSoul"/>
    <x v="2"/>
    <s v="#Intimidation,#Fear"/>
    <x v="4"/>
    <n v="44533.770833333336"/>
    <b v="0"/>
    <n v="45"/>
    <n v="0.66666666666666663"/>
  </r>
  <r>
    <n v="173"/>
    <n v="175"/>
    <s v=" Helplessness sinks in as challenges pile up.       "/>
    <x v="56"/>
    <d v="2020-06-20T14:20:00"/>
    <s v=" OverwhelmedHeart  "/>
    <x v="0"/>
    <s v=" #Helplessness #Overwhelmed                    "/>
    <n v="8"/>
    <n v="15"/>
    <x v="27"/>
    <n v="2020"/>
    <n v="6"/>
    <n v="20"/>
    <n v="14"/>
    <s v="Helplessness sinks in as challenges pile up."/>
    <s v="Helplessness"/>
    <s v="OverwhelmedHeart"/>
    <x v="0"/>
    <s v="#Helplessness,#Overwhelmed"/>
    <x v="3"/>
    <n v="44002.597222222219"/>
    <b v="0"/>
    <n v="23"/>
    <n v="0.65217391304347827"/>
  </r>
  <r>
    <n v="174"/>
    <n v="176"/>
    <s v=" Envy eats away at me as I see others' prosperity.  "/>
    <x v="57"/>
    <d v="2018-11-07T11:30:00"/>
    <s v=" CovetousMind     "/>
    <x v="1"/>
    <s v=" #Envy #Desire                                "/>
    <n v="10"/>
    <n v="20"/>
    <x v="39"/>
    <n v="2018"/>
    <n v="11"/>
    <n v="7"/>
    <n v="11"/>
    <s v="Envy eats away at me as I see others' prosperity."/>
    <s v="Envy"/>
    <s v="CovetousMind"/>
    <x v="1"/>
    <s v="#Envy,#Desire"/>
    <x v="1"/>
    <n v="43411.479166666664"/>
    <b v="0"/>
    <n v="30"/>
    <n v="0.66666666666666663"/>
  </r>
  <r>
    <n v="175"/>
    <n v="177"/>
    <s v=" Regret over missed opportunities haunts my thoughts."/>
    <x v="58"/>
    <d v="2017-08-25T16:00:00"/>
    <s v=" RemorsefulSoul   "/>
    <x v="2"/>
    <s v=" #Regret #MissedChances                       "/>
    <n v="12"/>
    <n v="25"/>
    <x v="24"/>
    <n v="2017"/>
    <n v="8"/>
    <n v="25"/>
    <n v="16"/>
    <s v="Regret over missed opportunities haunts my thoughts."/>
    <s v="Regret"/>
    <s v="RemorsefulSoul"/>
    <x v="2"/>
    <s v="#Regret,#MissedChances"/>
    <x v="2"/>
    <n v="42972.666666666664"/>
    <b v="0"/>
    <n v="37"/>
    <n v="0.67567567567567566"/>
  </r>
  <r>
    <n v="176"/>
    <n v="178"/>
    <s v=" Disgust at the sight of injustice and cruelty.     "/>
    <x v="59"/>
    <d v="2019-02-11T09:45:00"/>
    <s v=" DisgustedHeart   "/>
    <x v="0"/>
    <s v=" #Disgust #Injustice                          "/>
    <n v="7"/>
    <n v="15"/>
    <x v="37"/>
    <n v="2019"/>
    <n v="2"/>
    <n v="11"/>
    <n v="9"/>
    <s v="Disgust at the sight of injustice and cruelty."/>
    <s v="Disgust"/>
    <s v="DisgustedHeart"/>
    <x v="0"/>
    <s v="#Disgust,#Injustice"/>
    <x v="4"/>
    <n v="43507.40625"/>
    <b v="0"/>
    <n v="22"/>
    <n v="0.68181818181818177"/>
  </r>
  <r>
    <n v="177"/>
    <n v="179"/>
    <s v=" Drowning in despair, hope slipping through my fingers."/>
    <x v="60"/>
    <d v="2016-04-02T20:20:00"/>
    <s v=" HopelessHeart    "/>
    <x v="1"/>
    <s v=" #Despair #Hopeless                           "/>
    <n v="10"/>
    <n v="20"/>
    <x v="21"/>
    <n v="2016"/>
    <n v="4"/>
    <n v="2"/>
    <n v="20"/>
    <s v="Drowning in despair, hope slipping through my fingers."/>
    <s v="Despair"/>
    <s v="HopelessHeart"/>
    <x v="1"/>
    <s v="#Despair,#Hopeless"/>
    <x v="0"/>
    <n v="42462.847222222219"/>
    <b v="0"/>
    <n v="30"/>
    <n v="0.66666666666666663"/>
  </r>
  <r>
    <n v="178"/>
    <n v="180"/>
    <s v=" Grief weighs heavy, tears a constant companion.    "/>
    <x v="48"/>
    <d v="2015-10-18T15:30:00"/>
    <s v=" TearfulSoul      "/>
    <x v="2"/>
    <s v=" #Grief #Tears                                "/>
    <n v="12"/>
    <n v="25"/>
    <x v="39"/>
    <n v="2015"/>
    <n v="10"/>
    <n v="18"/>
    <n v="15"/>
    <s v="Grief weighs heavy, tears a constant companion."/>
    <s v="Grief"/>
    <s v="TearfulSoul"/>
    <x v="2"/>
    <s v="#Grief,#Tears"/>
    <x v="1"/>
    <n v="42295.645833333336"/>
    <b v="0"/>
    <n v="37"/>
    <n v="0.67567567567567566"/>
  </r>
  <r>
    <n v="179"/>
    <n v="181"/>
    <s v=" Loneliness in a crowded room, a silent cry for connection."/>
    <x v="61"/>
    <d v="2019-07-12T18:10:00"/>
    <s v=" IsolatedMind     "/>
    <x v="0"/>
    <s v=" #Loneliness #SeekingConnection              "/>
    <n v="15"/>
    <n v="30"/>
    <x v="28"/>
    <n v="2019"/>
    <n v="7"/>
    <n v="12"/>
    <n v="18"/>
    <s v="Loneliness in a crowded room, a silent cry for connection."/>
    <s v="Loneliness"/>
    <s v="IsolatedMind"/>
    <x v="0"/>
    <s v="#Loneliness,#SeekingConnection"/>
    <x v="2"/>
    <n v="43658.756944444445"/>
    <b v="0"/>
    <n v="45"/>
    <n v="0.66666666666666663"/>
  </r>
  <r>
    <n v="180"/>
    <n v="182"/>
    <s v=" Jealousy gnaws at my confidence, a toxic emotion.  "/>
    <x v="50"/>
    <d v="2018-06-03T16:30:00"/>
    <s v=" SelfDoubt        "/>
    <x v="1"/>
    <s v=" #Jealousy #Insecurity                       "/>
    <n v="8"/>
    <n v="15"/>
    <x v="40"/>
    <n v="2018"/>
    <n v="6"/>
    <n v="3"/>
    <n v="16"/>
    <s v="Jealousy gnaws at my confidence, a toxic emotion."/>
    <s v="Jealousy"/>
    <s v="SelfDoubt"/>
    <x v="1"/>
    <s v="#Jealousy,#Insecurity"/>
    <x v="4"/>
    <n v="43254.6875"/>
    <b v="0"/>
    <n v="23"/>
    <n v="0.65217391304347827"/>
  </r>
  <r>
    <n v="181"/>
    <n v="183"/>
    <s v=" Resentment festers, poisoning relationships.       "/>
    <x v="51"/>
    <d v="2022-01-15T12:00:00"/>
    <s v=" BrokenTrust      "/>
    <x v="2"/>
    <s v=" #Resentment #BrokenTrust                     "/>
    <n v="10"/>
    <n v="20"/>
    <x v="27"/>
    <n v="2022"/>
    <n v="1"/>
    <n v="15"/>
    <n v="12"/>
    <s v="Resentment festers, poisoning relationships."/>
    <s v="Resentment"/>
    <s v="BrokenTrust"/>
    <x v="2"/>
    <s v="#Resentment,#BrokenTrust"/>
    <x v="3"/>
    <n v="44576.5"/>
    <b v="0"/>
    <n v="30"/>
    <n v="0.66666666666666663"/>
  </r>
  <r>
    <n v="182"/>
    <n v="184"/>
    <s v=" Frustration boils over, a volcanic eruption of emotions."/>
    <x v="62"/>
    <d v="2017-04-10T14:45:00"/>
    <s v=" ExplosiveMind    "/>
    <x v="0"/>
    <s v=" #Frustration #EmotionalOutburst             "/>
    <n v="12"/>
    <n v="25"/>
    <x v="21"/>
    <n v="2017"/>
    <n v="4"/>
    <n v="10"/>
    <n v="14"/>
    <s v="Frustration boils over, a volcanic eruption of emotions."/>
    <s v="Frustration"/>
    <s v="ExplosiveMind"/>
    <x v="0"/>
    <s v="#Frustration,#EmotionalOutburst"/>
    <x v="0"/>
    <n v="42835.614583333336"/>
    <b v="0"/>
    <n v="37"/>
    <n v="0.67567567567567566"/>
  </r>
  <r>
    <n v="183"/>
    <n v="185"/>
    <s v=" Boredom settles like dust, life feels mundane.     "/>
    <x v="53"/>
    <d v="2016-11-28T19:00:00"/>
    <s v=" MundaneHeart     "/>
    <x v="1"/>
    <s v=" #Boredom #Monotony                          "/>
    <n v="7"/>
    <n v="15"/>
    <x v="39"/>
    <n v="2016"/>
    <n v="11"/>
    <n v="28"/>
    <n v="19"/>
    <s v="Boredom settles like dust, life feels mundane."/>
    <s v="Boredom"/>
    <s v="MundaneHeart"/>
    <x v="1"/>
    <s v="#Boredom,#Monotony"/>
    <x v="1"/>
    <n v="42702.791666666664"/>
    <b v="0"/>
    <n v="22"/>
    <n v="0.68181818181818177"/>
  </r>
  <r>
    <n v="184"/>
    <n v="186"/>
    <s v=" Anxiety grips my chest, a relentless grip on my thoughts."/>
    <x v="63"/>
    <d v="2018-09-05T09:30:00"/>
    <s v=" RestlessMind     "/>
    <x v="2"/>
    <s v=" #Anxiety #Restlessness                      "/>
    <n v="10"/>
    <n v="20"/>
    <x v="28"/>
    <n v="2018"/>
    <n v="9"/>
    <n v="5"/>
    <n v="9"/>
    <s v="Anxiety grips my chest, a relentless grip on my thoughts."/>
    <s v="Anxiety"/>
    <s v="RestlessMind"/>
    <x v="2"/>
    <s v="#Anxiety,#Restlessness"/>
    <x v="2"/>
    <n v="43348.395833333336"/>
    <b v="0"/>
    <n v="30"/>
    <n v="0.66666666666666663"/>
  </r>
  <r>
    <n v="185"/>
    <n v="187"/>
    <s v=" Intimidation by the challenges ahead, fear takes hold."/>
    <x v="64"/>
    <d v="2021-10-22T18:30:00"/>
    <s v=" FearfulJourney   "/>
    <x v="0"/>
    <s v=" #Intimidation #FacingFear                   "/>
    <n v="15"/>
    <n v="30"/>
    <x v="40"/>
    <n v="2021"/>
    <n v="10"/>
    <n v="22"/>
    <n v="18"/>
    <s v="Intimidation by the challenges ahead, fear takes hold."/>
    <s v="Intimidation"/>
    <s v="FearfulJourney"/>
    <x v="0"/>
    <s v="#Intimidation,#FacingFear"/>
    <x v="4"/>
    <n v="44491.770833333336"/>
    <b v="0"/>
    <n v="45"/>
    <n v="0.66666666666666663"/>
  </r>
  <r>
    <n v="186"/>
    <n v="188"/>
    <s v=" Helplessness engulfs me, drowning in a sea of problems."/>
    <x v="65"/>
    <d v="2019-05-08T14:20:00"/>
    <s v=" OverwhelmedSoul  "/>
    <x v="1"/>
    <s v=" #Helplessness #Struggling                   "/>
    <n v="8"/>
    <n v="15"/>
    <x v="27"/>
    <n v="2019"/>
    <n v="5"/>
    <n v="8"/>
    <n v="14"/>
    <s v="Helplessness engulfs me, drowning in a sea of problems."/>
    <s v="Helplessness"/>
    <s v="OverwhelmedSoul"/>
    <x v="1"/>
    <s v="#Helplessness,#Struggling"/>
    <x v="3"/>
    <n v="43593.597222222219"/>
    <b v="0"/>
    <n v="23"/>
    <n v="0.65217391304347827"/>
  </r>
  <r>
    <n v="187"/>
    <n v="189"/>
    <s v=" Envy poisons my thoughts, coveting others' success."/>
    <x v="57"/>
    <d v="2017-03-20T11:30:00"/>
    <s v=" GreenEyedMonster "/>
    <x v="2"/>
    <s v=" #Envy #Success                              "/>
    <n v="10"/>
    <n v="20"/>
    <x v="39"/>
    <n v="2017"/>
    <n v="3"/>
    <n v="20"/>
    <n v="11"/>
    <s v="Envy poisons my thoughts, coveting others' success."/>
    <s v="Envy"/>
    <s v="GreenEyedMonster"/>
    <x v="2"/>
    <s v="#Envy,#Success"/>
    <x v="1"/>
    <n v="42814.479166666664"/>
    <b v="0"/>
    <n v="30"/>
    <n v="0.66666666666666663"/>
  </r>
  <r>
    <n v="188"/>
    <n v="190"/>
    <s v=" Regret for decisions that led to a painful present."/>
    <x v="58"/>
    <d v="2018-12-15T16:00:00"/>
    <s v=" RegretfulMind    "/>
    <x v="0"/>
    <s v=" #Regret #PastChoices                        "/>
    <n v="12"/>
    <n v="25"/>
    <x v="21"/>
    <n v="2018"/>
    <n v="12"/>
    <n v="15"/>
    <n v="16"/>
    <s v="Regret for decisions that led to a painful present."/>
    <s v="Regret"/>
    <s v="RegretfulMind"/>
    <x v="0"/>
    <s v="#Regret,#PastChoices"/>
    <x v="0"/>
    <n v="43449.666666666664"/>
    <b v="0"/>
    <n v="37"/>
    <n v="0.67567567567567566"/>
  </r>
  <r>
    <n v="189"/>
    <n v="191"/>
    <s v=" Disgust at the corruption that stains society.     "/>
    <x v="59"/>
    <d v="2016-07-01T09:45:00"/>
    <s v=" CorruptedHeart   "/>
    <x v="1"/>
    <s v=" #Disgust #Corruption                        "/>
    <n v="7"/>
    <n v="15"/>
    <x v="28"/>
    <n v="2016"/>
    <n v="7"/>
    <n v="1"/>
    <n v="9"/>
    <s v="Disgust at the corruption that stains society."/>
    <s v="Disgust"/>
    <s v="CorruptedHeart"/>
    <x v="1"/>
    <s v="#Disgust,#Corruption"/>
    <x v="2"/>
    <n v="42552.40625"/>
    <b v="0"/>
    <n v="22"/>
    <n v="0.68181818181818177"/>
  </r>
  <r>
    <n v="190"/>
    <n v="192"/>
    <s v=" Sinking in despair, each day darker than the last. "/>
    <x v="47"/>
    <d v="2020-08-20T20:20:00"/>
    <s v=" DrowningSoul     "/>
    <x v="2"/>
    <s v=" #Despair #DarkDays                          "/>
    <n v="10"/>
    <n v="20"/>
    <x v="40"/>
    <n v="2020"/>
    <n v="8"/>
    <n v="20"/>
    <n v="20"/>
    <s v="Sinking in despair, each day darker than the last."/>
    <s v="Despair"/>
    <s v="DrowningSoul"/>
    <x v="2"/>
    <s v="#Despair,#DarkDays"/>
    <x v="4"/>
    <n v="44063.847222222219"/>
    <b v="0"/>
    <n v="30"/>
    <n v="0.66666666666666663"/>
  </r>
  <r>
    <n v="191"/>
    <n v="193"/>
    <s v=" Grief overwhelms, a storm of emotions within.      "/>
    <x v="48"/>
    <d v="2021-02-25T15:30:00"/>
    <s v=" StormyHeart      "/>
    <x v="0"/>
    <s v=" #Grief #EmotionalStorm                      "/>
    <n v="12"/>
    <n v="25"/>
    <x v="39"/>
    <n v="2021"/>
    <n v="2"/>
    <n v="25"/>
    <n v="15"/>
    <s v="Grief overwhelms, a storm of emotions within."/>
    <s v="Grief"/>
    <s v="StormyHeart"/>
    <x v="0"/>
    <s v="#Grief,#EmotionalStorm"/>
    <x v="1"/>
    <n v="44252.645833333336"/>
    <b v="0"/>
    <n v="37"/>
    <n v="0.67567567567567566"/>
  </r>
  <r>
    <n v="192"/>
    <n v="194"/>
    <s v=" Loneliness echoes in empty spaces, yearning for connection."/>
    <x v="61"/>
    <d v="2019-09-12T18:10:00"/>
    <s v=" EchoingSoul     "/>
    <x v="1"/>
    <s v=" #Loneliness #YearningForConnection         "/>
    <n v="15"/>
    <n v="30"/>
    <x v="38"/>
    <n v="2019"/>
    <n v="9"/>
    <n v="12"/>
    <n v="18"/>
    <s v="Loneliness echoes in empty spaces, yearning for connection."/>
    <s v="Loneliness"/>
    <s v="EchoingSoul"/>
    <x v="1"/>
    <s v="#Loneliness,#YearningForConnection"/>
    <x v="3"/>
    <n v="43720.756944444445"/>
    <b v="0"/>
    <n v="45"/>
    <n v="0.66666666666666663"/>
  </r>
  <r>
    <n v="193"/>
    <n v="195"/>
    <s v=" Jealousy poisons my thoughts, resentment brewing within."/>
    <x v="66"/>
    <d v="2018-08-05T16:30:00"/>
    <s v=" PoisonedMind    "/>
    <x v="2"/>
    <s v=" #Jealousy #Resentment                       "/>
    <n v="8"/>
    <n v="15"/>
    <x v="41"/>
    <n v="2018"/>
    <n v="8"/>
    <n v="5"/>
    <n v="16"/>
    <s v="Jealousy poisons my thoughts, resentment brewing within."/>
    <s v="Jealousy"/>
    <s v="PoisonedMind"/>
    <x v="2"/>
    <s v="#Jealousy,#Resentment"/>
    <x v="0"/>
    <n v="43317.6875"/>
    <b v="0"/>
    <n v="23"/>
    <n v="0.65217391304347827"/>
  </r>
  <r>
    <n v="194"/>
    <n v="196"/>
    <s v=" Resentment festers, a wound that refuses to heal.  "/>
    <x v="51"/>
    <d v="2017-01-12T12:00:00"/>
    <s v=" UnforgivingSoul  "/>
    <x v="0"/>
    <s v=" #Resentment #Unforgiving                    "/>
    <n v="10"/>
    <n v="20"/>
    <x v="40"/>
    <n v="2017"/>
    <n v="1"/>
    <n v="12"/>
    <n v="12"/>
    <s v="Resentment festers, a wound that refuses to heal."/>
    <s v="Resentment"/>
    <s v="UnforgivingSoul"/>
    <x v="0"/>
    <s v="#Resentment,#Unforgiving"/>
    <x v="4"/>
    <n v="42747.5"/>
    <b v="0"/>
    <n v="30"/>
    <n v="0.66666666666666663"/>
  </r>
  <r>
    <n v="195"/>
    <n v="197"/>
    <s v=" Frustration escalates, a thunderstorm of emotions. "/>
    <x v="52"/>
    <d v="2022-04-05T14:45:00"/>
    <s v=" ThunderingMind   "/>
    <x v="1"/>
    <s v=" #Frustration #EmotionalOutburst            "/>
    <n v="12"/>
    <n v="25"/>
    <x v="28"/>
    <n v="2022"/>
    <n v="4"/>
    <n v="5"/>
    <n v="14"/>
    <s v="Frustration escalates, a thunderstorm of emotions."/>
    <s v="Frustration"/>
    <s v="ThunderingMind"/>
    <x v="1"/>
    <s v="#Frustration,#EmotionalOutburst"/>
    <x v="2"/>
    <n v="44656.614583333336"/>
    <b v="0"/>
    <n v="37"/>
    <n v="0.67567567567567566"/>
  </r>
  <r>
    <n v="196"/>
    <n v="198"/>
    <s v=" Boredom lingers, a stagnant pool of indifference.  "/>
    <x v="53"/>
    <d v="2021-10-02T19:00:00"/>
    <s v=" StagnantHeart    "/>
    <x v="2"/>
    <s v=" #Boredom #Stagnation                        "/>
    <n v="7"/>
    <n v="15"/>
    <x v="39"/>
    <n v="2021"/>
    <n v="10"/>
    <n v="2"/>
    <n v="19"/>
    <s v="Boredom lingers, a stagnant pool of indifference."/>
    <s v="Boredom"/>
    <s v="StagnantHeart"/>
    <x v="2"/>
    <s v="#Boredom,#Stagnation"/>
    <x v="1"/>
    <n v="44471.791666666664"/>
    <b v="0"/>
    <n v="22"/>
    <n v="0.68181818181818177"/>
  </r>
  <r>
    <n v="197"/>
    <n v="199"/>
    <s v=" Embarking on a journey of discovery, fueled by curiosity and a thirst for knowledge. "/>
    <x v="67"/>
    <d v="2023-04-15T10:15:00"/>
    <s v=" InquisitiveMind   "/>
    <x v="0"/>
    <s v=" #Curiosity #Learning                        "/>
    <n v="15"/>
    <n v="30"/>
    <x v="21"/>
    <n v="2023"/>
    <n v="4"/>
    <n v="15"/>
    <n v="10"/>
    <s v="Embarking on a journey of discovery, fueled by curiosity and a thirst for knowledge."/>
    <s v="Curiosity"/>
    <s v="InquisitiveMind"/>
    <x v="0"/>
    <s v="#Curiosity,#Learning"/>
    <x v="0"/>
    <n v="45031.427083333336"/>
    <b v="0"/>
    <n v="45"/>
    <n v="0.66666666666666663"/>
  </r>
  <r>
    <n v="198"/>
    <n v="200"/>
    <s v=" Lost in the vast sea of information, an indifferent wave in the digital ocean. "/>
    <x v="68"/>
    <d v="2022-11-28T17:30:00"/>
    <s v=" ApatheticObserver "/>
    <x v="1"/>
    <s v=" #Indifference #DigitalOverload              "/>
    <n v="7"/>
    <n v="15"/>
    <x v="36"/>
    <n v="2022"/>
    <n v="11"/>
    <n v="28"/>
    <n v="17"/>
    <s v="Lost in the vast sea of information, an indifferent wave in the digital ocean."/>
    <s v="Indifference"/>
    <s v="ApatheticObserver"/>
    <x v="1"/>
    <s v="#Indifference,#DigitalOverload"/>
    <x v="1"/>
    <n v="44893.729166666664"/>
    <b v="0"/>
    <n v="22"/>
    <n v="0.68181818181818177"/>
  </r>
  <r>
    <n v="199"/>
    <n v="201"/>
    <s v=" The complex puzzle of life leaves me in a state of perpetual confusion, seeking answers in the chaos. "/>
    <x v="69"/>
    <d v="2020-04-02T09:45:00"/>
    <s v=" SeekingClarity    "/>
    <x v="2"/>
    <s v=" #Confusion #LifePuzzle                     "/>
    <n v="10"/>
    <n v="20"/>
    <x v="24"/>
    <n v="2020"/>
    <n v="4"/>
    <n v="2"/>
    <n v="9"/>
    <s v="The complex puzzle of life leaves me in a state of perpetual confusion, seeking answers in the chaos."/>
    <s v="Confusion"/>
    <s v="SeekingClarity"/>
    <x v="2"/>
    <s v="#Confusion,#LifePuzzle"/>
    <x v="2"/>
    <n v="43923.40625"/>
    <b v="0"/>
    <n v="30"/>
    <n v="0.66666666666666663"/>
  </r>
  <r>
    <n v="200"/>
    <n v="202"/>
    <s v=" A numbness settles over me, a shield against the overwhelming emotions life throws my way. "/>
    <x v="70"/>
    <d v="2021-08-10T14:00:00"/>
    <s v=" EmotionallyDistant "/>
    <x v="0"/>
    <s v=" #Numbness #EmotionalShield                 "/>
    <n v="8"/>
    <n v="15"/>
    <x v="37"/>
    <n v="2021"/>
    <n v="8"/>
    <n v="10"/>
    <n v="14"/>
    <s v="A numbness settles over me, a shield against the overwhelming emotions life throws my way."/>
    <s v="Numbness"/>
    <s v="EmotionallyDistant"/>
    <x v="0"/>
    <s v="#Numbness,#EmotionalShield"/>
    <x v="4"/>
    <n v="44418.583333333336"/>
    <b v="0"/>
    <n v="23"/>
    <n v="0.65217391304347827"/>
  </r>
  <r>
    <n v="201"/>
    <n v="203"/>
    <s v=" Gazing at the sunset, a melancholic longing for moments that slip through the fingers of time. "/>
    <x v="71"/>
    <d v="2019-06-18T20:45:00"/>
    <s v=" SunsetDreamer     "/>
    <x v="1"/>
    <s v=" #Melancholy #SunsetMoments                 "/>
    <n v="12"/>
    <n v="25"/>
    <x v="38"/>
    <n v="2019"/>
    <n v="6"/>
    <n v="18"/>
    <n v="20"/>
    <s v="Gazing at the sunset, a melancholic longing for moments that slip through the fingers of time."/>
    <s v="Melancholy"/>
    <s v="SunsetDreamer"/>
    <x v="1"/>
    <s v="#Melancholy,#SunsetMoments"/>
    <x v="3"/>
    <n v="43634.864583333336"/>
    <b v="0"/>
    <n v="37"/>
    <n v="0.67567567567567566"/>
  </r>
  <r>
    <n v="202"/>
    <n v="204"/>
    <s v=" Revisiting old photographs, caught in the embrace of nostalgia's bittersweet symphony. "/>
    <x v="72"/>
    <d v="2018-02-05T15:15:00"/>
    <s v=" MemoryLaneTraveler "/>
    <x v="2"/>
    <s v=" #Nostalgia #MemoryLane                     "/>
    <n v="10"/>
    <n v="20"/>
    <x v="21"/>
    <n v="2018"/>
    <n v="2"/>
    <n v="5"/>
    <n v="15"/>
    <s v="Revisiting old photographs, caught in the embrace of nostalgia's bittersweet symphony."/>
    <s v="Nostalgia"/>
    <s v="MemoryLaneTraveler"/>
    <x v="2"/>
    <s v="#Nostalgia,#MemoryLane"/>
    <x v="0"/>
    <n v="43136.635416666664"/>
    <b v="0"/>
    <n v="30"/>
    <n v="0.66666666666666663"/>
  </r>
  <r>
    <n v="203"/>
    <n v="205"/>
    <s v=" Torn between conflicting emotions, an ambivalence that paints my decisions in shades of uncertainty. "/>
    <x v="73"/>
    <d v="2022-05-30T11:30:00"/>
    <s v=" MixedFeelings     "/>
    <x v="0"/>
    <s v=" #Ambivalence #UncertainChoices             "/>
    <n v="12"/>
    <n v="25"/>
    <x v="39"/>
    <n v="2022"/>
    <n v="5"/>
    <n v="30"/>
    <n v="11"/>
    <s v="Torn between conflicting emotions, an ambivalence that paints my decisions in shades of uncertainty."/>
    <s v="Ambivalence"/>
    <s v="MixedFeelings"/>
    <x v="0"/>
    <s v="#Ambivalence,#UncertainChoices"/>
    <x v="1"/>
    <n v="44711.479166666664"/>
    <b v="0"/>
    <n v="37"/>
    <n v="0.67567567567567566"/>
  </r>
  <r>
    <n v="204"/>
    <n v="206"/>
    <s v=" Embracing the ebb and flow of life, finding acceptance in the dance of existence. "/>
    <x v="74"/>
    <d v="2023-01-10T16:20:00"/>
    <s v=" ZenLifestyle      "/>
    <x v="1"/>
    <s v=" #Acceptance #LifeJourney                   "/>
    <n v="15"/>
    <n v="30"/>
    <x v="24"/>
    <n v="2023"/>
    <n v="1"/>
    <n v="10"/>
    <n v="16"/>
    <s v="Embracing the ebb and flow of life, finding acceptance in the dance of existence."/>
    <s v="Acceptance"/>
    <s v="ZenLifestyle"/>
    <x v="1"/>
    <s v="#Acceptance,#LifeJourney"/>
    <x v="2"/>
    <n v="44936.680555555555"/>
    <b v="0"/>
    <n v="45"/>
    <n v="0.66666666666666663"/>
  </r>
  <r>
    <n v="205"/>
    <n v="207"/>
    <s v=" Facing challenges head-on, a determination that fuels the fire within to achieve the impossible. "/>
    <x v="75"/>
    <d v="2020-09-18T13:45:00"/>
    <s v=" ResilientSpirit   "/>
    <x v="2"/>
    <s v=" #Determination #AchieveTheImpossible       "/>
    <n v="10"/>
    <n v="20"/>
    <x v="37"/>
    <n v="2020"/>
    <n v="9"/>
    <n v="18"/>
    <n v="13"/>
    <s v="Facing challenges head-on, a determination that fuels the fire within to achieve the impossible."/>
    <s v="Determination"/>
    <s v="ResilientSpirit"/>
    <x v="2"/>
    <s v="#Determination,#AchieveTheImpossible"/>
    <x v="4"/>
    <n v="44092.572916666664"/>
    <b v="0"/>
    <n v="30"/>
    <n v="0.66666666666666663"/>
  </r>
  <r>
    <n v="206"/>
    <n v="208"/>
    <s v=" Serenity found in the stillness of nature, a tranquil retreat from the chaos of the modern world. "/>
    <x v="76"/>
    <d v="2021-07-03T19:00:00"/>
    <s v=" NatureSoul        "/>
    <x v="0"/>
    <s v=" #Serenity #NatureRetreat                   "/>
    <n v="12"/>
    <n v="25"/>
    <x v="27"/>
    <n v="2021"/>
    <n v="7"/>
    <n v="3"/>
    <n v="19"/>
    <s v="Serenity found in the stillness of nature, a tranquil retreat from the chaos of the modern world."/>
    <s v="Serenity"/>
    <s v="NatureSoul"/>
    <x v="0"/>
    <s v="#Serenity,#NatureRetreat"/>
    <x v="3"/>
    <n v="44380.791666666664"/>
    <b v="0"/>
    <n v="37"/>
    <n v="0.67567567567567566"/>
  </r>
  <r>
    <n v="207"/>
    <n v="209"/>
    <s v=" Curiosity leading me down the rabbit hole of knowledge, a perpetual student in life's classroom. "/>
    <x v="67"/>
    <d v="2022-10-08T08:15:00"/>
    <s v=" EternalLearner    "/>
    <x v="1"/>
    <s v=" #Curiosity #KnowledgeQuest                "/>
    <n v="20"/>
    <n v="40"/>
    <x v="21"/>
    <n v="2022"/>
    <n v="10"/>
    <n v="8"/>
    <n v="8"/>
    <s v="Curiosity leading me down the rabbit hole of knowledge, a perpetual student in life's classroom."/>
    <s v="Curiosity"/>
    <s v="EternalLearner"/>
    <x v="1"/>
    <s v="#Curiosity,#KnowledgeQuest"/>
    <x v="0"/>
    <n v="44842.34375"/>
    <b v="0"/>
    <n v="60"/>
    <n v="0.66666666666666663"/>
  </r>
  <r>
    <n v="208"/>
    <n v="210"/>
    <s v=" Floating through the day with an air of indifference, detached from the mundane happenings around. "/>
    <x v="68"/>
    <d v="2023-03-22T16:30:00"/>
    <s v=" AloofObserver     "/>
    <x v="2"/>
    <s v=" #Indifference #FloatingThroughLife        "/>
    <n v="10"/>
    <n v="20"/>
    <x v="39"/>
    <n v="2023"/>
    <n v="3"/>
    <n v="22"/>
    <n v="16"/>
    <s v="Floating through the day with an air of indifference, detached from the mundane happenings around."/>
    <s v="Indifference"/>
    <s v="AloofObserver"/>
    <x v="2"/>
    <s v="#Indifference,#FloatingThroughLife"/>
    <x v="1"/>
    <n v="45007.6875"/>
    <b v="0"/>
    <n v="30"/>
    <n v="0.66666666666666663"/>
  </r>
  <r>
    <n v="209"/>
    <n v="211"/>
    <s v=" Entangled in the web of thoughts, confusion reigning as I navigate the labyrinth of ideas. "/>
    <x v="69"/>
    <d v="2021-05-15T11:45:00"/>
    <s v=" ThoughtExplorer   "/>
    <x v="0"/>
    <s v=" #Confusion #ThoughtLabyrinth              "/>
    <n v="15"/>
    <n v="30"/>
    <x v="28"/>
    <n v="2021"/>
    <n v="5"/>
    <n v="15"/>
    <n v="11"/>
    <s v="Entangled in the web of thoughts, confusion reigning as I navigate the labyrinth of ideas."/>
    <s v="Confusion"/>
    <s v="ThoughtExplorer"/>
    <x v="0"/>
    <s v="#Confusion,#ThoughtLabyrinth"/>
    <x v="2"/>
    <n v="44331.489583333336"/>
    <b v="0"/>
    <n v="45"/>
    <n v="0.66666666666666663"/>
  </r>
  <r>
    <n v="210"/>
    <n v="212"/>
    <s v=" Numb to the chaos, emotions locked away, a stoic facade concealing the inner turmoil. "/>
    <x v="70"/>
    <d v="2019-12-28T14:30:00"/>
    <s v=" StoicSoul         "/>
    <x v="1"/>
    <s v=" #Numbness #StoicFacade                    "/>
    <n v="8"/>
    <n v="15"/>
    <x v="38"/>
    <n v="2019"/>
    <n v="12"/>
    <n v="28"/>
    <n v="14"/>
    <s v="Numb to the chaos, emotions locked away, a stoic facade concealing the inner turmoil."/>
    <s v="Numbness"/>
    <s v="StoicSoul"/>
    <x v="1"/>
    <s v="#Numbness,#StoicFacade"/>
    <x v="3"/>
    <n v="43827.604166666664"/>
    <b v="0"/>
    <n v="23"/>
    <n v="0.65217391304347827"/>
  </r>
  <r>
    <n v="211"/>
    <n v="213"/>
    <s v=" Melancholy whispers in the breeze, a silent conversation with the echoes of forgotten dreams. "/>
    <x v="71"/>
    <d v="2020-03-01T19:00:00"/>
    <s v=" DreamerInSilence  "/>
    <x v="2"/>
    <s v=" #Melancholy #WhispersInTheBreeze         "/>
    <n v="12"/>
    <n v="25"/>
    <x v="40"/>
    <n v="2020"/>
    <n v="3"/>
    <n v="1"/>
    <n v="19"/>
    <s v="Melancholy whispers in the breeze, a silent conversation with the echoes of forgotten dreams."/>
    <s v="Melancholy"/>
    <s v="DreamerInSilence"/>
    <x v="2"/>
    <s v="#Melancholy,#WhispersInTheBreeze"/>
    <x v="4"/>
    <n v="43891.791666666664"/>
    <b v="0"/>
    <n v="37"/>
    <n v="0.67567567567567566"/>
  </r>
  <r>
    <n v="212"/>
    <n v="214"/>
    <s v=" Stumbling upon an old journal, nostalgia flooding in waves, carrying me to moments long gone. "/>
    <x v="72"/>
    <d v="2018-07-10T15:45:00"/>
    <s v=" JournalKeeper     "/>
    <x v="0"/>
    <s v=" #Nostalgia #JournalMoments               "/>
    <n v="10"/>
    <n v="20"/>
    <x v="39"/>
    <n v="2018"/>
    <n v="7"/>
    <n v="10"/>
    <n v="15"/>
    <s v="Stumbling upon an old journal, nostalgia flooding in waves, carrying me to moments long gone."/>
    <s v="Nostalgia"/>
    <s v="JournalKeeper"/>
    <x v="0"/>
    <s v="#Nostalgia,#JournalMoments"/>
    <x v="1"/>
    <n v="43291.65625"/>
    <b v="0"/>
    <n v="30"/>
    <n v="0.66666666666666663"/>
  </r>
  <r>
    <n v="213"/>
    <n v="215"/>
    <s v=" A tapestry of conflicting feelings, weaving through uncertainty, caught in the threads of ambivalence. "/>
    <x v="73"/>
    <d v="2022-01-05T10:30:00"/>
    <s v=" ThreadWeaver      "/>
    <x v="1"/>
    <s v=" #Ambivalence #ConflictingFeelings        "/>
    <n v="12"/>
    <n v="25"/>
    <x v="28"/>
    <n v="2022"/>
    <n v="1"/>
    <n v="5"/>
    <n v="10"/>
    <s v="A tapestry of conflicting feelings, weaving through uncertainty, caught in the threads of ambivalence."/>
    <s v="Ambivalence"/>
    <s v="ThreadWeaver"/>
    <x v="1"/>
    <s v="#Ambivalence,#ConflictingFeelings"/>
    <x v="2"/>
    <n v="44566.4375"/>
    <b v="0"/>
    <n v="37"/>
    <n v="0.67567567567567566"/>
  </r>
  <r>
    <n v="214"/>
    <n v="216"/>
    <s v=" Embracing the flaws, finding acceptance in imperfection, a journey towards self-love. "/>
    <x v="74"/>
    <d v="2021-08-20T16:20:00"/>
    <s v=" SelfLoveAdvocate  "/>
    <x v="2"/>
    <s v=" #Acceptance #SelfLoveJourney              "/>
    <n v="15"/>
    <n v="30"/>
    <x v="27"/>
    <n v="2021"/>
    <n v="8"/>
    <n v="20"/>
    <n v="16"/>
    <s v="Embracing the flaws, finding acceptance in imperfection, a journey towards self-love."/>
    <s v="Acceptance"/>
    <s v="SelfLoveAdvocate"/>
    <x v="2"/>
    <s v="#Acceptance,#SelfLoveJourney"/>
    <x v="3"/>
    <n v="44428.680555555555"/>
    <b v="0"/>
    <n v="45"/>
    <n v="0.66666666666666663"/>
  </r>
  <r>
    <n v="215"/>
    <n v="217"/>
    <s v=" Determination burning like a wildfire, overcoming obstacles, turning dreams into reality. "/>
    <x v="75"/>
    <d v="2019-11-03T13:45:00"/>
    <s v=" DreamChaser       "/>
    <x v="0"/>
    <s v=" #Determination #DreamsIntoReality        "/>
    <n v="18"/>
    <n v="35"/>
    <x v="21"/>
    <n v="2019"/>
    <n v="11"/>
    <n v="3"/>
    <n v="13"/>
    <s v="Determination burning like a wildfire, overcoming obstacles, turning dreams into reality."/>
    <s v="Determination"/>
    <s v="DreamChaser"/>
    <x v="0"/>
    <s v="#Determination,#DreamsIntoReality"/>
    <x v="0"/>
    <n v="43772.572916666664"/>
    <b v="0"/>
    <n v="53"/>
    <n v="0.660377358490566"/>
  </r>
  <r>
    <n v="216"/>
    <n v="218"/>
    <s v=" Tranquil moments by the ocean, serenity washing over, a peaceful retreat within the waves' embrace. "/>
    <x v="76"/>
    <d v="2020-04-12T19:30:00"/>
    <s v=" OceanSoul         "/>
    <x v="1"/>
    <s v=" #Serenity #OceanRetreat                   "/>
    <n v="25"/>
    <n v="50"/>
    <x v="39"/>
    <n v="2020"/>
    <n v="4"/>
    <n v="12"/>
    <n v="19"/>
    <s v="Tranquil moments by the ocean, serenity washing over, a peaceful retreat within the waves' embrace."/>
    <s v="Serenity"/>
    <s v="OceanSoul"/>
    <x v="1"/>
    <s v="#Serenity,#OceanRetreat"/>
    <x v="1"/>
    <n v="43933.8125"/>
    <b v="0"/>
    <n v="75"/>
    <n v="0.66666666666666663"/>
  </r>
  <r>
    <n v="217"/>
    <n v="219"/>
    <s v=" Exploring new horizons with the spark of curiosity, an adventurer in the vast landscape of knowledge. "/>
    <x v="67"/>
    <d v="2022-04-15T08:45:00"/>
    <s v=" HorizonExplorer   "/>
    <x v="2"/>
    <s v=" #Curiosity #NewHorizons                  "/>
    <n v="22"/>
    <n v="45"/>
    <x v="40"/>
    <n v="2022"/>
    <n v="4"/>
    <n v="15"/>
    <n v="8"/>
    <s v="Exploring new horizons with the spark of curiosity, an adventurer in the vast landscape of knowledge."/>
    <s v="Curiosity"/>
    <s v="HorizonExplorer"/>
    <x v="2"/>
    <s v="#Curiosity,#NewHorizons"/>
    <x v="4"/>
    <n v="44666.364583333336"/>
    <b v="0"/>
    <n v="67"/>
    <n v="0.67164179104477617"/>
  </r>
  <r>
    <n v="218"/>
    <n v="220"/>
    <s v=" Drifting through the day with a nonchalant demeanor, embracing the art of indifference. "/>
    <x v="68"/>
    <d v="2023-02-10T17:00:00"/>
    <s v=" NonchalantSpirit  "/>
    <x v="0"/>
    <s v=" #Indifference #DriftingThroughLife       "/>
    <n v="9"/>
    <n v="18"/>
    <x v="28"/>
    <n v="2023"/>
    <n v="2"/>
    <n v="10"/>
    <n v="17"/>
    <s v="Drifting through the day with a nonchalant demeanor, embracing the art of indifference."/>
    <s v="Indifference"/>
    <s v="NonchalantSpirit"/>
    <x v="0"/>
    <s v="#Indifference,#DriftingThroughLife"/>
    <x v="2"/>
    <n v="44967.708333333336"/>
    <b v="0"/>
    <n v="27"/>
    <n v="0.66666666666666663"/>
  </r>
  <r>
    <n v="219"/>
    <n v="221"/>
    <s v=" Wrestling with thoughts, a perplexed mind lost in the labyrinth of life's complexities. "/>
    <x v="69"/>
    <d v="2020-08-05T12:15:00"/>
    <s v=" ComplexThinker    "/>
    <x v="1"/>
    <s v=" #Confusion #PerplexedMind                "/>
    <n v="14"/>
    <n v="28"/>
    <x v="27"/>
    <n v="2020"/>
    <n v="8"/>
    <n v="5"/>
    <n v="12"/>
    <s v="Wrestling with thoughts, a perplexed mind lost in the labyrinth of life's complexities."/>
    <s v="Confusion"/>
    <s v="ComplexThinker"/>
    <x v="1"/>
    <s v="#Confusion,#PerplexedMind"/>
    <x v="3"/>
    <n v="44048.510416666664"/>
    <b v="0"/>
    <n v="42"/>
    <n v="0.66666666666666663"/>
  </r>
  <r>
    <n v="220"/>
    <n v="222"/>
    <s v=" Immersed in a state of emotional numbness, a shield against the storm of daily struggles. "/>
    <x v="70"/>
    <d v="2021-12-01T15:30:00"/>
    <s v=" ShieldedHeart     "/>
    <x v="2"/>
    <s v=" #Numbness #EmotionalShield               "/>
    <n v="10"/>
    <n v="20"/>
    <x v="21"/>
    <n v="2021"/>
    <n v="12"/>
    <n v="1"/>
    <n v="15"/>
    <s v="Immersed in a state of emotional numbness, a shield against the storm of daily struggles."/>
    <s v="Numbness"/>
    <s v="ShieldedHeart"/>
    <x v="2"/>
    <s v="#Numbness,#EmotionalShield"/>
    <x v="0"/>
    <n v="44531.645833333336"/>
    <b v="0"/>
    <n v="30"/>
    <n v="0.66666666666666663"/>
  </r>
  <r>
    <n v="221"/>
    <n v="223"/>
    <s v=" A melancholic symphony playing in the background, the soundtrack of a wistful heart. "/>
    <x v="71"/>
    <d v="2019-03-25T21:00:00"/>
    <s v=" SymphonySoul      "/>
    <x v="0"/>
    <s v=" #Melancholy #WistfulHeart                "/>
    <n v="13"/>
    <n v="26"/>
    <x v="39"/>
    <n v="2019"/>
    <n v="3"/>
    <n v="25"/>
    <n v="21"/>
    <s v="A melancholic symphony playing in the background, the soundtrack of a wistful heart."/>
    <s v="Melancholy"/>
    <s v="SymphonySoul"/>
    <x v="0"/>
    <s v="#Melancholy,#WistfulHeart"/>
    <x v="1"/>
    <n v="43549.875"/>
    <b v="0"/>
    <n v="39"/>
    <n v="0.66666666666666663"/>
  </r>
  <r>
    <n v="222"/>
    <n v="224"/>
    <s v=" Flipping through the pages of an old yearbook, nostalgia painting smiles and tears on my face. "/>
    <x v="72"/>
    <d v="2017-06-18T14:45:00"/>
    <s v=" YearbookExplorer  "/>
    <x v="1"/>
    <s v=" #Nostalgia #YearbookMemories            "/>
    <n v="12"/>
    <n v="25"/>
    <x v="40"/>
    <n v="2017"/>
    <n v="6"/>
    <n v="18"/>
    <n v="14"/>
    <s v="Flipping through the pages of an old yearbook, nostalgia painting smiles and tears on my face."/>
    <s v="Nostalgia"/>
    <s v="YearbookExplorer"/>
    <x v="1"/>
    <s v="#Nostalgia,#YearbookMemories"/>
    <x v="4"/>
    <n v="42904.614583333336"/>
    <b v="0"/>
    <n v="37"/>
    <n v="0.67567567567567566"/>
  </r>
  <r>
    <n v="223"/>
    <n v="225"/>
    <s v=" Torn between opposing emotions, an ambivalence that colors my decisions with shades of uncertainty. "/>
    <x v="73"/>
    <d v="2022-07-08T11:30:00"/>
    <s v=" DecisiveDilemma   "/>
    <x v="2"/>
    <s v=" #Ambivalence #ShadesOfUncertainty       "/>
    <n v="15"/>
    <n v="30"/>
    <x v="27"/>
    <n v="2022"/>
    <n v="7"/>
    <n v="8"/>
    <n v="11"/>
    <s v="Torn between opposing emotions, an ambivalence that colors my decisions with shades of uncertainty."/>
    <s v="Ambivalence"/>
    <s v="DecisiveDilemma"/>
    <x v="2"/>
    <s v="#Ambivalence,#ShadesOfUncertainty"/>
    <x v="3"/>
    <n v="44750.479166666664"/>
    <b v="0"/>
    <n v="45"/>
    <n v="0.66666666666666663"/>
  </r>
  <r>
    <n v="224"/>
    <n v="226"/>
    <s v=" Embracing life's imperfections, finding acceptance in the journey, scars and all. "/>
    <x v="74"/>
    <d v="2023-05-15T16:20:00"/>
    <s v=" ImperfectHarmony  "/>
    <x v="0"/>
    <s v=" #Acceptance #ImperfectJourney            "/>
    <n v="18"/>
    <n v="36"/>
    <x v="39"/>
    <n v="2023"/>
    <n v="5"/>
    <n v="15"/>
    <n v="16"/>
    <s v="Embracing life's imperfections, finding acceptance in the journey, scars and all."/>
    <s v="Acceptance"/>
    <s v="ImperfectHarmony"/>
    <x v="0"/>
    <s v="#Acceptance,#ImperfectJourney"/>
    <x v="1"/>
    <n v="45061.680555555555"/>
    <b v="0"/>
    <n v="54"/>
    <n v="0.66666666666666663"/>
  </r>
  <r>
    <n v="225"/>
    <n v="227"/>
    <s v=" A fiery determination burning within, fueled by the vision of reaching unparalleled heights. "/>
    <x v="75"/>
    <d v="2021-09-10T14:45:00"/>
    <s v=" VisionarySpirit   "/>
    <x v="1"/>
    <s v=" #Determination #UnparalleledHeights      "/>
    <n v="20"/>
    <n v="40"/>
    <x v="28"/>
    <n v="2021"/>
    <n v="9"/>
    <n v="10"/>
    <n v="14"/>
    <s v="A fiery determination burning within, fueled by the vision of reaching unparalleled heights."/>
    <s v="Determination"/>
    <s v="VisionarySpirit"/>
    <x v="1"/>
    <s v="#Determination,#UnparalleledHeights"/>
    <x v="2"/>
    <n v="44449.614583333336"/>
    <b v="0"/>
    <n v="60"/>
    <n v="0.66666666666666663"/>
  </r>
  <r>
    <n v="226"/>
    <n v="228"/>
    <s v=" Basking in the serenity of a quiet forest, where the whispers of nature bring peace to the soul. "/>
    <x v="76"/>
    <d v="2020-02-28T18:30:00"/>
    <s v=" ForestDreamer     "/>
    <x v="2"/>
    <s v=" #Serenity #NatureWhispers                "/>
    <n v="25"/>
    <n v="50"/>
    <x v="21"/>
    <n v="2020"/>
    <n v="2"/>
    <n v="28"/>
    <n v="18"/>
    <s v="Basking in the serenity of a quiet forest, where the whispers of nature bring peace to the soul."/>
    <s v="Serenity"/>
    <s v="ForestDreamer"/>
    <x v="2"/>
    <s v="#Serenity,#NatureWhispers"/>
    <x v="0"/>
    <n v="43889.770833333336"/>
    <b v="0"/>
    <n v="75"/>
    <n v="0.66666666666666663"/>
  </r>
  <r>
    <n v="227"/>
    <n v="231"/>
    <s v=" Indifferent to the noise of the world, a silent observer in the midst of life's cacophony. "/>
    <x v="68"/>
    <d v="2023-03-10T16:30:00"/>
    <s v=" SilentSpectator   "/>
    <x v="1"/>
    <s v=" #Indifference #SilentObserver            "/>
    <n v="9"/>
    <n v="18"/>
    <x v="40"/>
    <n v="2023"/>
    <n v="3"/>
    <n v="10"/>
    <n v="16"/>
    <s v="Indifferent to the noise of the world, a silent observer in the midst of life's cacophony."/>
    <s v="Indifference"/>
    <s v="SilentSpectator"/>
    <x v="1"/>
    <s v="#Indifference,#SilentObserver"/>
    <x v="4"/>
    <n v="44995.6875"/>
    <b v="0"/>
    <n v="27"/>
    <n v="0.66666666666666663"/>
  </r>
  <r>
    <n v="228"/>
    <n v="232"/>
    <s v=" Navigating through the labyrinth of thoughts, confusion a constant companion in the maze of ideas. "/>
    <x v="69"/>
    <d v="2021-05-02T11:45:00"/>
    <s v=" MazeNavigator     "/>
    <x v="2"/>
    <s v=" #Confusion #ThoughtLabyrinth              "/>
    <n v="14"/>
    <n v="28"/>
    <x v="27"/>
    <n v="2021"/>
    <n v="5"/>
    <n v="2"/>
    <n v="11"/>
    <s v="Navigating through the labyrinth of thoughts, confusion a constant companion in the maze of ideas."/>
    <s v="Confusion"/>
    <s v="MazeNavigator"/>
    <x v="2"/>
    <s v="#Confusion,#ThoughtLabyrinth"/>
    <x v="3"/>
    <n v="44318.489583333336"/>
    <b v="0"/>
    <n v="42"/>
    <n v="0.66666666666666663"/>
  </r>
  <r>
    <n v="229"/>
    <n v="233"/>
    <s v=" An impenetrable numbness shields me from the emotional storms, a fortress of stoic resilience. "/>
    <x v="70"/>
    <d v="2019-10-18T14:30:00"/>
    <s v=" ResilientFortress "/>
    <x v="0"/>
    <s v=" #Numbness #StoicResilience               "/>
    <n v="11"/>
    <n v="22"/>
    <x v="28"/>
    <n v="2019"/>
    <n v="10"/>
    <n v="18"/>
    <n v="14"/>
    <s v="An impenetrable numbness shields me from the emotional storms, a fortress of stoic resilience."/>
    <s v="Numbness"/>
    <s v="ResilientFortress"/>
    <x v="0"/>
    <s v="#Numbness,#StoicResilience"/>
    <x v="2"/>
    <n v="43756.604166666664"/>
    <b v="0"/>
    <n v="33"/>
    <n v="0.66666666666666663"/>
  </r>
  <r>
    <n v="230"/>
    <n v="234"/>
    <s v=" Melancholy painting the world in hues of nostalgia, a canvas of bittersweet memories. "/>
    <x v="71"/>
    <d v="2020-01-05T20:00:00"/>
    <s v=" CanvasDreamer     "/>
    <x v="1"/>
    <s v=" #Melancholy #BittersweetMemories         "/>
    <n v="13"/>
    <n v="26"/>
    <x v="21"/>
    <n v="2020"/>
    <n v="1"/>
    <n v="5"/>
    <n v="20"/>
    <s v="Melancholy painting the world in hues of nostalgia, a canvas of bittersweet memories."/>
    <s v="Melancholy"/>
    <s v="CanvasDreamer"/>
    <x v="1"/>
    <s v="#Melancholy,#BittersweetMemories"/>
    <x v="0"/>
    <n v="43835.833333333336"/>
    <b v="0"/>
    <n v="39"/>
    <n v="0.66666666666666663"/>
  </r>
  <r>
    <n v="231"/>
    <n v="235"/>
    <s v=" A journey into the past, flipping through the pages of an old diary, nostalgia taking the lead. "/>
    <x v="72"/>
    <d v="2018-08-10T15:45:00"/>
    <s v=" DiaryExplorer     "/>
    <x v="2"/>
    <s v=" #Nostalgia #DiaryJourney                 "/>
    <n v="12"/>
    <n v="25"/>
    <x v="39"/>
    <n v="2018"/>
    <n v="8"/>
    <n v="10"/>
    <n v="15"/>
    <s v="A journey into the past, flipping through the pages of an old diary, nostalgia taking the lead."/>
    <s v="Nostalgia"/>
    <s v="DiaryExplorer"/>
    <x v="2"/>
    <s v="#Nostalgia,#DiaryJourney"/>
    <x v="1"/>
    <n v="43322.65625"/>
    <b v="0"/>
    <n v="37"/>
    <n v="0.67567567567567566"/>
  </r>
  <r>
    <n v="232"/>
    <n v="236"/>
    <s v=" Ambivalence clouding decisions, caught in the crossroads of conflicting emotions. "/>
    <x v="73"/>
    <d v="2022-01-15T10:30:00"/>
    <s v=" CrossroadsTraveler "/>
    <x v="0"/>
    <s v=" #Ambivalence #ConflictingEmotions        "/>
    <n v="15"/>
    <n v="30"/>
    <x v="40"/>
    <n v="2022"/>
    <n v="1"/>
    <n v="15"/>
    <n v="10"/>
    <s v="Ambivalence clouding decisions, caught in the crossroads of conflicting emotions."/>
    <s v="Ambivalence"/>
    <s v="CrossroadsTraveler"/>
    <x v="0"/>
    <s v="#Ambivalence,#ConflictingEmotions"/>
    <x v="4"/>
    <n v="44576.4375"/>
    <b v="0"/>
    <n v="45"/>
    <n v="0.66666666666666663"/>
  </r>
  <r>
    <n v="233"/>
    <n v="237"/>
    <s v=" Embracing imperfections, finding acceptance in the mosaic of life's beautiful chaos. "/>
    <x v="74"/>
    <d v="2021-07-20T16:20:00"/>
    <s v=" MosaicDreamer     "/>
    <x v="1"/>
    <s v=" #Acceptance #BeautifulChaos              "/>
    <n v="18"/>
    <n v="36"/>
    <x v="38"/>
    <n v="2021"/>
    <n v="7"/>
    <n v="20"/>
    <n v="16"/>
    <s v="Embracing imperfections, finding acceptance in the mosaic of life's beautiful chaos."/>
    <s v="Acceptance"/>
    <s v="MosaicDreamer"/>
    <x v="1"/>
    <s v="#Acceptance,#BeautifulChaos"/>
    <x v="3"/>
    <n v="44397.680555555555"/>
    <b v="0"/>
    <n v="54"/>
    <n v="0.66666666666666663"/>
  </r>
  <r>
    <n v="234"/>
    <n v="238"/>
    <s v=" Determination as the driving force, propelling me forward on the path to extraordinary achievements. "/>
    <x v="75"/>
    <d v="2019-12-03T13:45:00"/>
    <s v=" PathfinderSpirit  "/>
    <x v="2"/>
    <s v=" #Determination #ExtraordinaryPath        "/>
    <n v="20"/>
    <n v="40"/>
    <x v="21"/>
    <n v="2019"/>
    <n v="12"/>
    <n v="3"/>
    <n v="13"/>
    <s v="Determination as the driving force, propelling me forward on the path to extraordinary achievements."/>
    <s v="Determination"/>
    <s v="PathfinderSpirit"/>
    <x v="2"/>
    <s v="#Determination,#ExtraordinaryPath"/>
    <x v="0"/>
    <n v="43802.572916666664"/>
    <b v="0"/>
    <n v="60"/>
    <n v="0.66666666666666663"/>
  </r>
  <r>
    <n v="235"/>
    <n v="239"/>
    <s v=" Seeking serenity in the melody of raindrops, a tranquil escape from the noise of everyday life. "/>
    <x v="76"/>
    <d v="2020-04-12T19:30:00"/>
    <s v=" RaindropHarmony   "/>
    <x v="0"/>
    <s v=" #Serenity #RaindropMelody                "/>
    <n v="25"/>
    <n v="50"/>
    <x v="39"/>
    <n v="2020"/>
    <n v="4"/>
    <n v="12"/>
    <n v="19"/>
    <s v="Seeking serenity in the melody of raindrops, a tranquil escape from the noise of everyday life."/>
    <s v="Serenity"/>
    <s v="RaindropHarmony"/>
    <x v="0"/>
    <s v="#Serenity,#RaindropMelody"/>
    <x v="1"/>
    <n v="43933.8125"/>
    <b v="0"/>
    <n v="75"/>
    <n v="0.66666666666666663"/>
  </r>
  <r>
    <n v="236"/>
    <n v="240"/>
    <s v=" Curiosity driving the exploration of the unknown, a seeker of knowledge in uncharted territories. "/>
    <x v="67"/>
    <d v="2022-05-08T08:45:00"/>
    <s v=" SeekerOfUnknowns  "/>
    <x v="1"/>
    <s v=" #Curiosity #SeekerOfKnowledge            "/>
    <n v="22"/>
    <n v="45"/>
    <x v="28"/>
    <n v="2022"/>
    <n v="5"/>
    <n v="8"/>
    <n v="8"/>
    <s v="Curiosity driving the exploration of the unknown, a seeker of knowledge in uncharted territories."/>
    <s v="Curiosity"/>
    <s v="SeekerOfUnknowns"/>
    <x v="1"/>
    <s v="#Curiosity,#SeekerOfKnowledge"/>
    <x v="2"/>
    <n v="44689.364583333336"/>
    <b v="0"/>
    <n v="67"/>
    <n v="0.67164179104477617"/>
  </r>
  <r>
    <n v="237"/>
    <n v="241"/>
    <s v=" Drifting through the day with an air of nonchalance, indifferent to the trivialities of life. "/>
    <x v="68"/>
    <d v="2023-02-22T17:00:00"/>
    <s v=" NonchalantWanderer"/>
    <x v="2"/>
    <s v=" #Indifference #DriftingThroughLife       "/>
    <n v="9"/>
    <n v="18"/>
    <x v="40"/>
    <n v="2023"/>
    <n v="2"/>
    <n v="22"/>
    <n v="17"/>
    <s v="Drifting through the day with an air of nonchalance, indifferent to the trivialities of life."/>
    <s v="Indifference"/>
    <s v="NonchalantWanderer"/>
    <x v="2"/>
    <s v="#Indifference,#DriftingThroughLife"/>
    <x v="4"/>
    <n v="44979.708333333336"/>
    <b v="0"/>
    <n v="27"/>
    <n v="0.66666666666666663"/>
  </r>
  <r>
    <n v="238"/>
    <n v="242"/>
    <s v=" Lost in the labyrinth of thoughts, confusion casting shadows on the quest for clarity. "/>
    <x v="69"/>
    <d v="2020-06-05T12:15:00"/>
    <s v=" ShadowedSeeker    "/>
    <x v="0"/>
    <s v=" #Confusion #LabyrinthOfThoughts          "/>
    <n v="14"/>
    <n v="28"/>
    <x v="27"/>
    <n v="2020"/>
    <n v="6"/>
    <n v="5"/>
    <n v="12"/>
    <s v="Lost in the labyrinth of thoughts, confusion casting shadows on the quest for clarity."/>
    <s v="Confusion"/>
    <s v="ShadowedSeeker"/>
    <x v="0"/>
    <s v="#Confusion,#LabyrinthOfThoughts"/>
    <x v="3"/>
    <n v="43987.510416666664"/>
    <b v="0"/>
    <n v="42"/>
    <n v="0.66666666666666663"/>
  </r>
  <r>
    <n v="239"/>
    <n v="243"/>
    <s v=" Wrapped in the cloak of emotional numbness, a shield against the storms of life's turbulence. "/>
    <x v="70"/>
    <d v="2021-11-30T15:30:00"/>
    <s v=" TurbulentShield   "/>
    <x v="1"/>
    <s v=" #Numbness #EmotionalStorms               "/>
    <n v="10"/>
    <n v="20"/>
    <x v="39"/>
    <n v="2021"/>
    <n v="11"/>
    <n v="30"/>
    <n v="15"/>
    <s v="Wrapped in the cloak of emotional numbness, a shield against the storms of life's turbulence."/>
    <s v="Numbness"/>
    <s v="TurbulentShield"/>
    <x v="1"/>
    <s v="#Numbness,#EmotionalStorms"/>
    <x v="1"/>
    <n v="44530.645833333336"/>
    <b v="0"/>
    <n v="30"/>
    <n v="0.66666666666666663"/>
  </r>
  <r>
    <n v="240"/>
    <n v="244"/>
    <s v=" Melancholy as a companion, painting the canvas of life with the brushstrokes of wistful yearning. "/>
    <x v="71"/>
    <d v="2019-02-25T21:00:00"/>
    <s v=" WistfulPainter    "/>
    <x v="2"/>
    <s v=" #Melancholy #WistfulYearning             "/>
    <n v="13"/>
    <n v="26"/>
    <x v="28"/>
    <n v="2019"/>
    <n v="2"/>
    <n v="25"/>
    <n v="21"/>
    <s v="Melancholy as a companion, painting the canvas of life with the brushstrokes of wistful yearning."/>
    <s v="Melancholy"/>
    <s v="WistfulPainter"/>
    <x v="2"/>
    <s v="#Melancholy,#WistfulYearning"/>
    <x v="2"/>
    <n v="43521.875"/>
    <b v="0"/>
    <n v="39"/>
    <n v="0.66666666666666663"/>
  </r>
  <r>
    <n v="241"/>
    <n v="245"/>
    <s v=" Leafing through the pages of an old photo album, nostalgia weaving tales of laughter and tears. "/>
    <x v="72"/>
    <d v="2017-05-18T14:45:00"/>
    <s v=" TaleWeaver        "/>
    <x v="0"/>
    <s v=" #Nostalgia #PhotoAlbumStories            "/>
    <n v="12"/>
    <n v="25"/>
    <x v="21"/>
    <n v="2017"/>
    <n v="5"/>
    <n v="18"/>
    <n v="14"/>
    <s v="Leafing through the pages of an old photo album, nostalgia weaving tales of laughter and tears."/>
    <s v="Nostalgia"/>
    <s v="TaleWeaver"/>
    <x v="0"/>
    <s v="#Nostalgia,#PhotoAlbumStories"/>
    <x v="0"/>
    <n v="42873.614583333336"/>
    <b v="0"/>
    <n v="37"/>
    <n v="0.67567567567567566"/>
  </r>
  <r>
    <n v="242"/>
    <n v="246"/>
    <s v=" Ambivalence in the air, caught between the crossroads of conflicting emotions and decisions. "/>
    <x v="73"/>
    <d v="2022-08-05T11:30:00"/>
    <s v=" CrossroadsExplorer"/>
    <x v="1"/>
    <s v=" #Ambivalence #CrossroadsConfusion        "/>
    <n v="15"/>
    <n v="30"/>
    <x v="39"/>
    <n v="2022"/>
    <n v="8"/>
    <n v="5"/>
    <n v="11"/>
    <s v="Ambivalence in the air, caught between the crossroads of conflicting emotions and decisions."/>
    <s v="Ambivalence"/>
    <s v="CrossroadsExplorer"/>
    <x v="1"/>
    <s v="#Ambivalence,#CrossroadsConfusion"/>
    <x v="1"/>
    <n v="44778.479166666664"/>
    <b v="0"/>
    <n v="45"/>
    <n v="0.66666666666666663"/>
  </r>
  <r>
    <n v="243"/>
    <n v="247"/>
    <s v=" Embracing the beauty in imperfections, finding acceptance in the mosaic of life's unpredictable art. "/>
    <x v="74"/>
    <d v="2023-06-15T16:20:00"/>
    <s v=" MosaicArtist      "/>
    <x v="2"/>
    <s v=" #Acceptance #UnpredictableArt            "/>
    <n v="18"/>
    <n v="36"/>
    <x v="27"/>
    <n v="2023"/>
    <n v="6"/>
    <n v="15"/>
    <n v="16"/>
    <s v="Embracing the beauty in imperfections, finding acceptance in the mosaic of life's unpredictable art."/>
    <s v="Acceptance"/>
    <s v="MosaicArtist"/>
    <x v="2"/>
    <s v="#Acceptance,#UnpredictableArt"/>
    <x v="3"/>
    <n v="45092.680555555555"/>
    <b v="0"/>
    <n v="54"/>
    <n v="0.66666666666666663"/>
  </r>
  <r>
    <n v="244"/>
    <n v="248"/>
    <s v=" Determination ablaze, forging a path through challenges, sculpting dreams into tangible realities. "/>
    <x v="75"/>
    <d v="2021-10-10T14:45:00"/>
    <s v=" DreamSculptor     "/>
    <x v="0"/>
    <s v=" #Determination #SculptingDreams          "/>
    <n v="20"/>
    <n v="40"/>
    <x v="28"/>
    <n v="2021"/>
    <n v="10"/>
    <n v="10"/>
    <n v="14"/>
    <s v="Determination ablaze, forging a path through challenges, sculpting dreams into tangible realities."/>
    <s v="Determination"/>
    <s v="DreamSculptor"/>
    <x v="0"/>
    <s v="#Determination,#SculptingDreams"/>
    <x v="2"/>
    <n v="44479.614583333336"/>
    <b v="0"/>
    <n v="60"/>
    <n v="0.66666666666666663"/>
  </r>
  <r>
    <n v="245"/>
    <n v="249"/>
    <s v=" Immerse in the serenity of a moonlit night, where the quiet whispers of nature bring peace to the soul. "/>
    <x v="76"/>
    <d v="2020-05-12T19:30:00"/>
    <s v=" MoonlitSoul       "/>
    <x v="1"/>
    <s v=" #Serenity #MoonlitPeace                  "/>
    <n v="25"/>
    <n v="50"/>
    <x v="21"/>
    <n v="2020"/>
    <n v="5"/>
    <n v="12"/>
    <n v="19"/>
    <s v="Immerse in the serenity of a moonlit night, where the quiet whispers of nature bring peace to the soul."/>
    <s v="Serenity"/>
    <s v="MoonlitSoul"/>
    <x v="1"/>
    <s v="#Serenity,#MoonlitPeace"/>
    <x v="0"/>
    <n v="43963.8125"/>
    <b v="0"/>
    <n v="75"/>
    <n v="0.66666666666666663"/>
  </r>
  <r>
    <n v="246"/>
    <n v="250"/>
    <s v=" Fueled by curiosity, venturing into uncharted realms, a fearless explorer of the mysteries of the world. "/>
    <x v="67"/>
    <d v="2022-12-01T09:15:00"/>
    <s v=" FearlessExplorer  "/>
    <x v="2"/>
    <s v=" #Curiosity #FearlessExplorer              "/>
    <n v="22"/>
    <n v="44"/>
    <x v="40"/>
    <n v="2022"/>
    <n v="12"/>
    <n v="1"/>
    <n v="9"/>
    <s v="Fueled by curiosity, venturing into uncharted realms, a fearless explorer of the mysteries of the world."/>
    <s v="Curiosity"/>
    <s v="FearlessExplorer"/>
    <x v="2"/>
    <s v="#Curiosity,#FearlessExplorer"/>
    <x v="4"/>
    <n v="44896.385416666664"/>
    <b v="0"/>
    <n v="66"/>
    <n v="0.66666666666666663"/>
  </r>
  <r>
    <n v="247"/>
    <n v="251"/>
    <s v="Wrapped in the cloak of emotional numbness, a shield against the storms of life's turbulence. "/>
    <x v="77"/>
    <d v="2021-11-30T15:30:00"/>
    <s v=" TurbulentShield "/>
    <x v="1"/>
    <s v=" #Numbness #EmotionalStorms "/>
    <n v="10"/>
    <n v="20"/>
    <x v="14"/>
    <n v="2021"/>
    <n v="11"/>
    <n v="30"/>
    <n v="15"/>
    <s v="Wrapped in the cloak of emotional numbness, a shield against the storms of life's turbulence."/>
    <s v="Numbness"/>
    <s v="TurbulentShield"/>
    <x v="1"/>
    <s v="#Numbness,#EmotionalStorms"/>
    <x v="1"/>
    <n v="44530.645833333336"/>
    <b v="0"/>
    <n v="30"/>
    <n v="0.66666666666666663"/>
  </r>
  <r>
    <n v="248"/>
    <n v="252"/>
    <s v=" Dancing through life with the exuberance of a carefree spirit, embracing joy and zest at every turn. "/>
    <x v="78"/>
    <d v="2018-07-12T17:45:00"/>
    <s v=" JoyfulDancer "/>
    <x v="3"/>
    <s v=" #Zest #CarefreeSpirit "/>
    <n v="15"/>
    <n v="30"/>
    <x v="10"/>
    <n v="2018"/>
    <n v="7"/>
    <n v="12"/>
    <n v="17"/>
    <s v="Dancing through life with the exuberance of a carefree spirit, embracing joy and zest at every turn."/>
    <s v="Zest"/>
    <s v="JoyfulDancer"/>
    <x v="0"/>
    <s v="#Zest,#CarefreeSpirit"/>
    <x v="0"/>
    <n v="43293.739583333336"/>
    <b v="0"/>
    <n v="45"/>
    <n v="0.66666666666666663"/>
  </r>
  <r>
    <n v="249"/>
    <n v="253"/>
    <s v=" Basking in the golden glow of contentment, a serene river flowing through the landscape of the heart. "/>
    <x v="79"/>
    <d v="2020-09-05T20:10:00"/>
    <s v=" SereneBasker "/>
    <x v="2"/>
    <s v=" #Contentment #GoldenGlow "/>
    <n v="18"/>
    <n v="36"/>
    <x v="4"/>
    <n v="2020"/>
    <n v="9"/>
    <n v="5"/>
    <n v="20"/>
    <s v="Basking in the golden glow of contentment, a serene river flowing through the landscape of the heart."/>
    <s v="Contentment"/>
    <s v="SereneBasker"/>
    <x v="2"/>
    <s v="#Contentment,#GoldenGlow"/>
    <x v="3"/>
    <n v="44079.840277777781"/>
    <b v="0"/>
    <n v="54"/>
    <n v="0.66666666666666663"/>
  </r>
  <r>
    <n v="250"/>
    <n v="254"/>
    <s v=" Gazing towards the horizon with hopeful eyes, painting a canvas of dreams illuminated by the sun of optimism. "/>
    <x v="80"/>
    <d v="2022-04-18T08:00:00"/>
    <s v=" DreamPainter "/>
    <x v="1"/>
    <s v=" #Hopeful #CanvasOfDreams "/>
    <n v="12"/>
    <n v="24"/>
    <x v="16"/>
    <n v="2022"/>
    <n v="4"/>
    <n v="18"/>
    <n v="8"/>
    <s v="Gazing towards the horizon with hopeful eyes, painting a canvas of dreams illuminated by the sun of optimism."/>
    <s v="Hopeful"/>
    <s v="DreamPainter"/>
    <x v="1"/>
    <s v="#Hopeful,#CanvasOfDreams"/>
    <x v="4"/>
    <n v="44669.333333333336"/>
    <b v="0"/>
    <n v="36"/>
    <n v="0.66666666666666663"/>
  </r>
  <r>
    <n v="251"/>
    <n v="255"/>
    <s v=" Standing tall, proud as an oak, the branches of achievement reaching towards the sky of accomplishment. "/>
    <x v="81"/>
    <d v="2019-12-10T12:20:00"/>
    <s v=" OakAchiever "/>
    <x v="3"/>
    <s v=" #Proud #BranchesOfAchievement "/>
    <n v="25"/>
    <n v="50"/>
    <x v="14"/>
    <n v="2019"/>
    <n v="12"/>
    <n v="10"/>
    <n v="12"/>
    <s v="Standing tall, proud as an oak, the branches of achievement reaching towards the sky of accomplishment."/>
    <s v="Proud"/>
    <s v="OakAchiever"/>
    <x v="0"/>
    <s v="#Proud,#BranchesOfAchievement"/>
    <x v="1"/>
    <n v="43809.513888888891"/>
    <b v="0"/>
    <n v="75"/>
    <n v="0.66666666666666663"/>
  </r>
  <r>
    <n v="252"/>
    <n v="256"/>
    <s v=" A heart overflowing with gratitude, a garden where appreciation blooms in the soil of kindness and connection. "/>
    <x v="82"/>
    <d v="2023-02-28T09:45:00"/>
    <s v=" HeartGardener "/>
    <x v="2"/>
    <s v=" #Grateful #BlossomingConnection "/>
    <n v="20"/>
    <n v="40"/>
    <x v="10"/>
    <n v="2023"/>
    <n v="2"/>
    <n v="28"/>
    <n v="9"/>
    <s v="A heart overflowing with gratitude, a garden where appreciation blooms in the soil of kindness and connection."/>
    <s v="Grateful"/>
    <s v="HeartGardener"/>
    <x v="2"/>
    <s v="#Grateful,#BlossomingConnection"/>
    <x v="0"/>
    <n v="44985.40625"/>
    <b v="0"/>
    <n v="60"/>
    <n v="0.66666666666666663"/>
  </r>
  <r>
    <n v="253"/>
    <n v="257"/>
    <s v=" Extending a hand, empathetic threads weaving a tapestry of understanding, embracing the joys and sorrows of others. "/>
    <x v="83"/>
    <d v="2018-04-03T14:15:00"/>
    <s v=" ThreadWeaver "/>
    <x v="1"/>
    <s v=" #Empathetic #TapestryOfUnderstanding "/>
    <n v="15"/>
    <n v="30"/>
    <x v="12"/>
    <n v="2018"/>
    <n v="4"/>
    <n v="3"/>
    <n v="14"/>
    <s v="Extending a hand, empathetic threads weaving a tapestry of understanding, embracing the joys and sorrows of others."/>
    <s v="Empathetic"/>
    <s v="ThreadWeaver"/>
    <x v="1"/>
    <s v="#Empathetic,#TapestryOfUnderstanding"/>
    <x v="2"/>
    <n v="43193.59375"/>
    <b v="0"/>
    <n v="45"/>
    <n v="0.66666666666666663"/>
  </r>
  <r>
    <n v="254"/>
    <n v="258"/>
    <s v=" Compassionate clouds, heavy with care, showering empathy on the parched grounds of human suffering. "/>
    <x v="84"/>
    <d v="2022-06-20T10:30:00"/>
    <s v=" CloudCaretaker "/>
    <x v="3"/>
    <s v=" #Compassionate #ShowerOfEmpathy "/>
    <n v="18"/>
    <n v="36"/>
    <x v="4"/>
    <n v="2022"/>
    <n v="6"/>
    <n v="20"/>
    <n v="10"/>
    <s v="Compassionate clouds, heavy with care, showering empathy on the parched grounds of human suffering."/>
    <s v="Compassionate"/>
    <s v="CloudCaretaker"/>
    <x v="0"/>
    <s v="#Compassionate,#ShowerOfEmpathy"/>
    <x v="3"/>
    <n v="44732.4375"/>
    <b v="0"/>
    <n v="54"/>
    <n v="0.66666666666666663"/>
  </r>
  <r>
    <n v="255"/>
    <n v="259"/>
    <s v=" Playfully dancing in the rain of laughter, a whimsical spirit twirling in the puddles of joy and lightheartedness. "/>
    <x v="85"/>
    <d v="2020-07-08T18:00:00"/>
    <s v=" RainDancer "/>
    <x v="2"/>
    <s v=" #Playful #DanceInTheRain "/>
    <n v="22"/>
    <n v="44"/>
    <x v="14"/>
    <n v="2020"/>
    <n v="7"/>
    <n v="8"/>
    <n v="18"/>
    <s v="Playfully dancing in the rain of laughter, a whimsical spirit twirling in the puddles of joy and lightheartedness."/>
    <s v="Playful"/>
    <s v="RainDancer"/>
    <x v="2"/>
    <s v="#Playful,#DanceInTheRain"/>
    <x v="1"/>
    <n v="44020.75"/>
    <b v="0"/>
    <n v="66"/>
    <n v="0.66666666666666663"/>
  </r>
  <r>
    <n v="256"/>
    <n v="260"/>
    <s v=" Soaring on the wings of a free spirit, unburdened by the chains of conformity, painting the sky with independence. "/>
    <x v="86"/>
    <d v="2021-08-15T11:10:00"/>
    <s v=" SkyPainter "/>
    <x v="1"/>
    <s v=" #FreeSpirit #PaintingTheSky "/>
    <n v="20"/>
    <n v="40"/>
    <x v="16"/>
    <n v="2021"/>
    <n v="8"/>
    <n v="15"/>
    <n v="11"/>
    <s v="Soaring on the wings of a free spirit, unburdened by the chains of conformity, painting the sky with independence."/>
    <s v="Free-Spirited"/>
    <s v="SkyPainter"/>
    <x v="1"/>
    <s v="#FreeSpirit,#PaintingTheSky"/>
    <x v="4"/>
    <n v="44423.465277777781"/>
    <b v="0"/>
    <n v="60"/>
    <n v="0.66666666666666663"/>
  </r>
  <r>
    <n v="257"/>
    <n v="261"/>
    <s v=" Bathed in the glow of inspiration, a creative phoenix rising from the ashes of ordinary thoughts to explore new realms. "/>
    <x v="87"/>
    <d v="2019-10-25T16:50:00"/>
    <s v=" PhoenixExplorer "/>
    <x v="3"/>
    <s v=" #Inspired #CreativePhoenix "/>
    <n v="15"/>
    <n v="30"/>
    <x v="12"/>
    <n v="2019"/>
    <n v="10"/>
    <n v="25"/>
    <n v="16"/>
    <s v="Bathed in the glow of inspiration, a creative phoenix rising from the ashes of ordinary thoughts to explore new realms."/>
    <s v="Inspired"/>
    <s v="PhoenixExplorer"/>
    <x v="0"/>
    <s v="#Inspired,#CreativePhoenix"/>
    <x v="2"/>
    <n v="43763.701388888891"/>
    <b v="0"/>
    <n v="45"/>
    <n v="0.66666666666666663"/>
  </r>
  <r>
    <n v="258"/>
    <n v="262"/>
    <s v=" Navigating the sea of hope, sailing towards the sunrise of possibilities, confident in the ship of positive anticipation. "/>
    <x v="80"/>
    <d v="2023-10-05T07:30:00"/>
    <s v=" SunriseNavigator "/>
    <x v="2"/>
    <s v=" #Hopeful #SunriseOfPossibilities "/>
    <n v="12"/>
    <n v="24"/>
    <x v="10"/>
    <n v="2023"/>
    <n v="10"/>
    <n v="5"/>
    <n v="7"/>
    <s v="Navigating the sea of hope, sailing towards the sunrise of possibilities, confident in the ship of positive anticipation."/>
    <s v="Hopeful"/>
    <s v="SunriseNavigator"/>
    <x v="2"/>
    <s v="#Hopeful,#SunriseOfPossibilities"/>
    <x v="0"/>
    <n v="45204.3125"/>
    <b v="0"/>
    <n v="36"/>
    <n v="0.66666666666666663"/>
  </r>
  <r>
    <n v="259"/>
    <n v="263"/>
    <s v=" Striding with confidence, footprints of self-assuredness imprinted on the sands of challenges conquered and victories claimed. "/>
    <x v="88"/>
    <d v="2022-02-15T13:15:00"/>
    <s v=" SandStrider "/>
    <x v="1"/>
    <s v=" #Confident #FootprintsOfAssuredness "/>
    <n v="25"/>
    <n v="50"/>
    <x v="4"/>
    <n v="2022"/>
    <n v="2"/>
    <n v="15"/>
    <n v="13"/>
    <s v="Striding with confidence, footprints of self-assuredness imprinted on the sands of challenges conquered and victories claimed."/>
    <s v="Confident"/>
    <s v="SandStrider"/>
    <x v="1"/>
    <s v="#Confident,#FootprintsOfAssuredness"/>
    <x v="3"/>
    <n v="44607.552083333336"/>
    <b v="0"/>
    <n v="75"/>
    <n v="0.66666666666666663"/>
  </r>
  <r>
    <n v="260"/>
    <n v="264"/>
    <s v=" Lost in the symphony of the night, a moonlit serenade that whispers tales of wanderlust and moonlit dreams. "/>
    <x v="89"/>
    <d v="2021-05-08T22:00:00"/>
    <s v=" NightSerenader "/>
    <x v="3"/>
    <s v=" #Serenity #MoonlitSerenade "/>
    <n v="13"/>
    <n v="26"/>
    <x v="14"/>
    <n v="2021"/>
    <n v="5"/>
    <n v="8"/>
    <n v="22"/>
    <s v="Lost in the symphony of the night, a moonlit serenade that whispers tales of wanderlust and moonlit dreams."/>
    <s v="Serenity"/>
    <s v="NightSerenader"/>
    <x v="0"/>
    <s v="#Serenity,#MoonlitSerenade"/>
    <x v="1"/>
    <n v="44324.916666666664"/>
    <b v="0"/>
    <n v="39"/>
    <n v="0.66666666666666663"/>
  </r>
  <r>
    <n v="261"/>
    <n v="265"/>
    <s v=" Unveiling the layers of curiosity, a labyrinth of questions leading to the treasure troves of undiscovered knowledge. "/>
    <x v="90"/>
    <d v="2020-11-29T14:45:00"/>
    <s v=" KnowledgeSeeker "/>
    <x v="1"/>
    <s v=" #Curiosity #LabyrinthOfQuestions "/>
    <n v="17"/>
    <n v="34"/>
    <x v="10"/>
    <n v="2020"/>
    <n v="11"/>
    <n v="29"/>
    <n v="14"/>
    <s v="Unveiling the layers of curiosity, a labyrinth of questions leading to the treasure troves of undiscovered knowledge."/>
    <s v="Curiosity"/>
    <s v="KnowledgeSeeker"/>
    <x v="1"/>
    <s v="#Curiosity,#LabyrinthOfQuestions"/>
    <x v="0"/>
    <n v="44164.614583333336"/>
    <b v="0"/>
    <n v="51"/>
    <n v="0.66666666666666663"/>
  </r>
  <r>
    <n v="262"/>
    <n v="266"/>
    <s v=" In the embrace of the autumn breeze, leaves of ambivalence dancing in a waltz between choices and uncertainties. "/>
    <x v="91"/>
    <d v="2019-09-14T10:20:00"/>
    <s v=" BreezeWaltzer "/>
    <x v="2"/>
    <s v=" #Ambivalence #AutumnWaltz "/>
    <n v="14"/>
    <n v="28"/>
    <x v="12"/>
    <n v="2019"/>
    <n v="9"/>
    <n v="14"/>
    <n v="10"/>
    <s v="In the embrace of the autumn breeze, leaves of ambivalence dancing in a waltz between choices and uncertainties."/>
    <s v="Ambivalence"/>
    <s v="BreezeWaltzer"/>
    <x v="2"/>
    <s v="#Ambivalence,#AutumnWaltz"/>
    <x v="2"/>
    <n v="43722.430555555555"/>
    <b v="0"/>
    <n v="42"/>
    <n v="0.66666666666666663"/>
  </r>
  <r>
    <n v="263"/>
    <n v="267"/>
    <s v=" Gratitude as a guiding star, navigating the constellation of blessings in the vast universe of life's precious moments. "/>
    <x v="82"/>
    <d v="2022-03-12T19:55:00"/>
    <s v=" StarNavigator "/>
    <x v="3"/>
    <s v=" #Grateful #GuidingStar "/>
    <n v="19"/>
    <n v="38"/>
    <x v="4"/>
    <n v="2022"/>
    <n v="3"/>
    <n v="12"/>
    <n v="19"/>
    <s v="Gratitude as a guiding star, navigating the constellation of blessings in the vast universe of life's precious moments."/>
    <s v="Grateful"/>
    <s v="StarNavigator"/>
    <x v="0"/>
    <s v="#Grateful,#GuidingStar"/>
    <x v="3"/>
    <n v="44632.829861111109"/>
    <b v="0"/>
    <n v="57"/>
    <n v="0.66666666666666663"/>
  </r>
  <r>
    <n v="264"/>
    <n v="268"/>
    <s v=" With a zestful heart, sprinting through fields of enthusiasm, chasing sunbeams and laughter in the meadows of joy. "/>
    <x v="78"/>
    <d v="2023-03-30T16:30:00"/>
    <s v=" MeadowSprinter "/>
    <x v="1"/>
    <s v=" #Zest #FieldsOfEnthusiasm "/>
    <n v="16"/>
    <n v="32"/>
    <x v="16"/>
    <n v="2023"/>
    <n v="3"/>
    <n v="30"/>
    <n v="16"/>
    <s v="With a zestful heart, sprinting through fields of enthusiasm, chasing sunbeams and laughter in the meadows of joy."/>
    <s v="Zest"/>
    <s v="MeadowSprinter"/>
    <x v="1"/>
    <s v="#Zest,#FieldsOfEnthusiasm"/>
    <x v="4"/>
    <n v="45015.6875"/>
    <b v="0"/>
    <n v="48"/>
    <n v="0.66666666666666663"/>
  </r>
  <r>
    <n v="265"/>
    <n v="269"/>
    <s v=" A compassionate rain, tears of empathy falling gently, nurturing the seeds of kindness in the garden of human connections. "/>
    <x v="84"/>
    <d v="2021-07-01T12:10:00"/>
    <s v=" RainNurturer "/>
    <x v="2"/>
    <s v=" #Compassionate #TearsOfEmpathy "/>
    <n v="21"/>
    <n v="42"/>
    <x v="14"/>
    <n v="2021"/>
    <n v="7"/>
    <n v="1"/>
    <n v="12"/>
    <s v="A compassionate rain, tears of empathy falling gently, nurturing the seeds of kindness in the garden of human connections."/>
    <s v="Compassionate"/>
    <s v="RainNurturer"/>
    <x v="2"/>
    <s v="#Compassionate,#TearsOfEmpathy"/>
    <x v="1"/>
    <n v="44378.506944444445"/>
    <b v="0"/>
    <n v="63"/>
    <n v="0.66666666666666663"/>
  </r>
  <r>
    <n v="266"/>
    <n v="270"/>
    <s v=" Proudly scaling the peaks of achievement, a mountaineer conquering challenges and planting the flag of success. "/>
    <x v="81"/>
    <d v="2020-01-05T08:45:00"/>
    <s v=" PeakConqueror "/>
    <x v="3"/>
    <s v=" #Proud #ScalingPeaks "/>
    <n v="23"/>
    <n v="46"/>
    <x v="10"/>
    <n v="2020"/>
    <n v="1"/>
    <n v="5"/>
    <n v="8"/>
    <s v="Proudly scaling the peaks of achievement, a mountaineer conquering challenges and planting the flag of success."/>
    <s v="Proud"/>
    <s v="PeakConqueror"/>
    <x v="0"/>
    <s v="#Proud,#ScalingPeaks"/>
    <x v="0"/>
    <n v="43835.364583333336"/>
    <b v="0"/>
    <n v="69"/>
    <n v="0.66666666666666663"/>
  </r>
  <r>
    <n v="267"/>
    <n v="271"/>
    <s v=" Embraced by the hopeful dawn, a gardener sowing seeds of optimism, tending to the blooms of a brighter tomorrow. "/>
    <x v="80"/>
    <d v="2022-07-17T06:15:00"/>
    <s v=" DawnGardener "/>
    <x v="1"/>
    <s v=" #Hopeful #SeedsOfOptimism "/>
    <n v="14"/>
    <n v="28"/>
    <x v="12"/>
    <n v="2022"/>
    <n v="7"/>
    <n v="17"/>
    <n v="6"/>
    <s v="Embraced by the hopeful dawn, a gardener sowing seeds of optimism, tending to the blooms of a brighter tomorrow."/>
    <s v="Hopeful"/>
    <s v="DawnGardener"/>
    <x v="1"/>
    <s v="#Hopeful,#SeedsOfOptimism"/>
    <x v="2"/>
    <n v="44759.260416666664"/>
    <b v="0"/>
    <n v="42"/>
    <n v="0.66666666666666663"/>
  </r>
  <r>
    <n v="268"/>
    <n v="272"/>
    <s v=" A playful escapade in the carnival of life, carousel laughter and cotton candy dreams swirling in the joyous atmosphere. "/>
    <x v="85"/>
    <d v="2018-08-22T17:20:00"/>
    <s v=" CarnivalDreamer "/>
    <x v="2"/>
    <s v=" #Playful #CarnivalEscapade "/>
    <n v="24"/>
    <n v="48"/>
    <x v="4"/>
    <n v="2018"/>
    <n v="8"/>
    <n v="22"/>
    <n v="17"/>
    <s v="A playful escapade in the carnival of life, carousel laughter and cotton candy dreams swirling in the joyous atmosphere."/>
    <s v="Playful"/>
    <s v="CarnivalDreamer"/>
    <x v="2"/>
    <s v="#Playful,#CarnivalEscapade"/>
    <x v="3"/>
    <n v="43334.722222222219"/>
    <b v="0"/>
    <n v="72"/>
    <n v="0.66666666666666663"/>
  </r>
  <r>
    <n v="269"/>
    <n v="273"/>
    <s v=" Floating on clouds of inspiration, an artist painting the sky with strokes of creativity, creating a masterpiece of dreams. "/>
    <x v="87"/>
    <d v="2021-12-08T14:30:00"/>
    <s v=" SkyArtist "/>
    <x v="3"/>
    <s v=" #Inspired #CloudsOfCreativity "/>
    <n v="18"/>
    <n v="36"/>
    <x v="16"/>
    <n v="2021"/>
    <n v="12"/>
    <n v="8"/>
    <n v="14"/>
    <s v="Floating on clouds of inspiration, an artist painting the sky with strokes of creativity, creating a masterpiece of dreams."/>
    <s v="Inspired"/>
    <s v="SkyArtist"/>
    <x v="0"/>
    <s v="#Inspired,#CloudsOfCreativity"/>
    <x v="4"/>
    <n v="44538.604166666664"/>
    <b v="0"/>
    <n v="54"/>
    <n v="0.66666666666666663"/>
  </r>
  <r>
    <n v="270"/>
    <n v="274"/>
    <s v=" Navigating the river of contentment, a serene boat cruise through the tranquil waters of inner peace and acceptance. "/>
    <x v="79"/>
    <d v="2019-04-27T09:50:00"/>
    <s v=" RiverNavigator "/>
    <x v="1"/>
    <s v=" #Contentment #TranquilWaters "/>
    <n v="20"/>
    <n v="40"/>
    <x v="14"/>
    <n v="2019"/>
    <n v="4"/>
    <n v="27"/>
    <n v="9"/>
    <s v="Navigating the river of contentment, a serene boat cruise through the tranquil waters of inner peace and acceptance."/>
    <s v="Contentment"/>
    <s v="RiverNavigator"/>
    <x v="1"/>
    <s v="#Contentment,#TranquilWaters"/>
    <x v="1"/>
    <n v="43582.409722222219"/>
    <b v="0"/>
    <n v="60"/>
    <n v="0.66666666666666663"/>
  </r>
  <r>
    <n v="271"/>
    <n v="275"/>
    <s v=" With empathy as a lantern, wandering through the dark alleys of sorrow, illuminating the path with compassion and care. "/>
    <x v="83"/>
    <d v="2023-09-03T21:40:00"/>
    <s v=" LanternWanderer "/>
    <x v="2"/>
    <s v=" #Empathetic #LanternOfCompassion "/>
    <n v="16"/>
    <n v="32"/>
    <x v="10"/>
    <n v="2023"/>
    <n v="9"/>
    <n v="3"/>
    <n v="21"/>
    <s v="With empathy as a lantern, wandering through the dark alleys of sorrow, illuminating the path with compassion and care."/>
    <s v="Empathetic"/>
    <s v="LanternWanderer"/>
    <x v="2"/>
    <s v="#Empathetic,#LanternOfCompassion"/>
    <x v="0"/>
    <n v="45172.902777777781"/>
    <b v="0"/>
    <n v="48"/>
    <n v="0.66666666666666663"/>
  </r>
  <r>
    <n v="272"/>
    <n v="276"/>
    <s v=" A free spirit soaring on the wings of dreams, leaving trails of independence in the azure sky of boundless possibilities. "/>
    <x v="86"/>
    <d v="2020-06-10T10:05:00"/>
    <s v=" DreamSoarer "/>
    <x v="3"/>
    <s v=" #FreeSpirit #WingsOfDreams "/>
    <n v="22"/>
    <n v="44"/>
    <x v="12"/>
    <n v="2020"/>
    <n v="6"/>
    <n v="10"/>
    <n v="10"/>
    <s v="A free spirit soaring on the wings of dreams, leaving trails of independence in the azure sky of boundless possibilities."/>
    <s v="Free-Spirited"/>
    <s v="DreamSoarer"/>
    <x v="0"/>
    <s v="#FreeSpirit,#WingsOfDreams"/>
    <x v="2"/>
    <n v="43992.420138888891"/>
    <b v="0"/>
    <n v="66"/>
    <n v="0.66666666666666663"/>
  </r>
  <r>
    <n v="273"/>
    <n v="277"/>
    <s v=" Bathed in the golden hues of gratefulness, a sunset of appreciation casting its warm glow on the landscapes of the heart. "/>
    <x v="82"/>
    <d v="2022-04-01T18:30:00"/>
    <s v=" SunsetAdmirer "/>
    <x v="1"/>
    <s v=" #Grateful #GoldenHues "/>
    <n v="19"/>
    <n v="38"/>
    <x v="4"/>
    <n v="2022"/>
    <n v="4"/>
    <n v="1"/>
    <n v="18"/>
    <s v="Bathed in the golden hues of gratefulness, a sunset of appreciation casting its warm glow on the landscapes of the heart."/>
    <s v="Grateful"/>
    <s v="SunsetAdmirer"/>
    <x v="1"/>
    <s v="#Grateful,#GoldenHues"/>
    <x v="3"/>
    <n v="44652.770833333336"/>
    <b v="0"/>
    <n v="57"/>
    <n v="0.66666666666666663"/>
  </r>
  <r>
    <n v="274"/>
    <n v="278"/>
    <s v=" Confident strides in the dance of life, a ballroom where self-assuredness leads, twirling through challenges with grace. "/>
    <x v="88"/>
    <d v="2021-01-15T13:00:00"/>
    <s v=" DanceStrider "/>
    <x v="2"/>
    <s v=" #Confident #DanceOfLife "/>
    <n v="23"/>
    <n v="46"/>
    <x v="14"/>
    <n v="2021"/>
    <n v="1"/>
    <n v="15"/>
    <n v="13"/>
    <s v="Confident strides in the dance of life, a ballroom where self-assuredness leads, twirling through challenges with grace."/>
    <s v="Confident"/>
    <s v="DanceStrider"/>
    <x v="2"/>
    <s v="#Confident,#DanceOfLife"/>
    <x v="1"/>
    <n v="44211.541666666664"/>
    <b v="0"/>
    <n v="69"/>
    <n v="0.66666666666666663"/>
  </r>
  <r>
    <n v="275"/>
    <n v="279"/>
    <s v=" Hopeful whispers of wind, carrying the promises of a brighter tomorrow, a symphony of optimism in the air of possibilities. "/>
    <x v="80"/>
    <d v="2023-05-06T07:20:00"/>
    <s v=" WindWhisperer "/>
    <x v="3"/>
    <s v=" #Hopeful #BrighterTomorrows "/>
    <n v="15"/>
    <n v="30"/>
    <x v="16"/>
    <n v="2023"/>
    <n v="5"/>
    <n v="6"/>
    <n v="7"/>
    <s v="Hopeful whispers of wind, carrying the promises of a brighter tomorrow, a symphony of optimism in the air of possibilities."/>
    <s v="Hopeful"/>
    <s v="WindWhisperer"/>
    <x v="0"/>
    <s v="#Hopeful,#BrighterTomorrows"/>
    <x v="4"/>
    <n v="45052.305555555555"/>
    <b v="0"/>
    <n v="45"/>
    <n v="0.66666666666666663"/>
  </r>
  <r>
    <n v="276"/>
    <n v="280"/>
    <s v=" Playfully juggling responsibilities, a circus performer balancing the acts of work and joy, tossing laughter into the air. "/>
    <x v="85"/>
    <d v="2019-11-18T15:15:00"/>
    <s v=" JugglingArtist "/>
    <x v="1"/>
    <s v=" #Playful #JugglingResponsibilities "/>
    <n v="25"/>
    <n v="50"/>
    <x v="10"/>
    <n v="2019"/>
    <n v="11"/>
    <n v="18"/>
    <n v="15"/>
    <s v="Playfully juggling responsibilities, a circus performer balancing the acts of work and joy, tossing laughter into the air."/>
    <s v="Playful"/>
    <s v="JugglingArtist"/>
    <x v="1"/>
    <s v="#Playful,#JugglingResponsibilities"/>
    <x v="0"/>
    <n v="43787.635416666664"/>
    <b v="0"/>
    <n v="75"/>
    <n v="0.66666666666666663"/>
  </r>
  <r>
    <n v="277"/>
    <n v="281"/>
    <s v=" Whispering tales of inspiration to the stars, a storyteller crafting constellations from the threads of imagination. "/>
    <x v="87"/>
    <d v="2020-08-29T20:45:00"/>
    <s v=" StarStoryteller "/>
    <x v="2"/>
    <s v=" #Inspired #TalesToTheStars "/>
    <n v="14"/>
    <n v="28"/>
    <x v="12"/>
    <n v="2020"/>
    <n v="8"/>
    <n v="29"/>
    <n v="20"/>
    <s v="Whispering tales of inspiration to the stars, a storyteller crafting constellations from the threads of imagination."/>
    <s v="Inspired"/>
    <s v="StarStoryteller"/>
    <x v="2"/>
    <s v="#Inspired,#TalesToTheStars"/>
    <x v="2"/>
    <n v="44072.864583333336"/>
    <b v="0"/>
    <n v="42"/>
    <n v="0.66666666666666663"/>
  </r>
  <r>
    <n v="278"/>
    <n v="282"/>
    <s v=" Charting a course through the waves of hopeful anticipation, a sailor steering towards the shores of dreams yet unexplored. "/>
    <x v="80"/>
    <d v="2022-10-30T11:40:00"/>
    <s v=" WaveNavigator "/>
    <x v="3"/>
    <s v=" #Hopeful #SailorOfDreams "/>
    <n v="17"/>
    <n v="34"/>
    <x v="4"/>
    <n v="2022"/>
    <n v="10"/>
    <n v="30"/>
    <n v="11"/>
    <s v="Charting a course through the waves of hopeful anticipation, a sailor steering towards the shores of dreams yet unexplored."/>
    <s v="Hopeful"/>
    <s v="WaveNavigator"/>
    <x v="0"/>
    <s v="#Hopeful,#SailorOfDreams"/>
    <x v="3"/>
    <n v="44864.486111111109"/>
    <b v="0"/>
    <n v="51"/>
    <n v="0.66666666666666663"/>
  </r>
  <r>
    <n v="279"/>
    <n v="283"/>
    <s v=" A compassionate rain, tears of empathy falling gently, nurturing the seeds of kindness in the garden of human connections. "/>
    <x v="84"/>
    <d v="2021-07-01T12:10:00"/>
    <s v=" RainNurturer "/>
    <x v="1"/>
    <s v=" #Compassionate #TearsOfEmpathy "/>
    <n v="21"/>
    <n v="42"/>
    <x v="14"/>
    <n v="2021"/>
    <n v="7"/>
    <n v="1"/>
    <n v="12"/>
    <s v="A compassionate rain, tears of empathy falling gently, nurturing the seeds of kindness in the garden of human connections."/>
    <s v="Compassionate"/>
    <s v="RainNurturer"/>
    <x v="1"/>
    <s v="#Compassionate,#TearsOfEmpathy"/>
    <x v="1"/>
    <n v="44378.506944444445"/>
    <b v="1"/>
    <n v="63"/>
    <n v="0.66666666666666663"/>
  </r>
  <r>
    <n v="280"/>
    <n v="284"/>
    <s v=" Proudly scaling the peaks of achievement, a mountaineer conquering challenges and planting the flag of success. "/>
    <x v="81"/>
    <d v="2020-01-05T08:45:00"/>
    <s v=" PeakConqueror "/>
    <x v="3"/>
    <s v=" #Proud #ScalingPeaks "/>
    <n v="23"/>
    <n v="46"/>
    <x v="10"/>
    <n v="2020"/>
    <n v="1"/>
    <n v="5"/>
    <n v="8"/>
    <s v="Proudly scaling the peaks of achievement, a mountaineer conquering challenges and planting the flag of success."/>
    <s v="Proud"/>
    <s v="PeakConqueror"/>
    <x v="0"/>
    <s v="#Proud,#ScalingPeaks"/>
    <x v="0"/>
    <n v="43835.364583333336"/>
    <b v="1"/>
    <n v="69"/>
    <n v="0.66666666666666663"/>
  </r>
  <r>
    <n v="281"/>
    <n v="285"/>
    <s v=" Embraced by the hopeful dawn, a gardener sowing seeds of optimism, tending to the blooms of a brighter tomorrow. "/>
    <x v="80"/>
    <d v="2022-07-17T06:15:00"/>
    <s v=" DawnGardener "/>
    <x v="1"/>
    <s v=" #Hopeful #SeedsOfOptimism "/>
    <n v="14"/>
    <n v="28"/>
    <x v="12"/>
    <n v="2022"/>
    <n v="7"/>
    <n v="17"/>
    <n v="6"/>
    <s v="Embraced by the hopeful dawn, a gardener sowing seeds of optimism, tending to the blooms of a brighter tomorrow."/>
    <s v="Hopeful"/>
    <s v="DawnGardener"/>
    <x v="1"/>
    <s v="#Hopeful,#SeedsOfOptimism"/>
    <x v="2"/>
    <n v="44759.260416666664"/>
    <b v="1"/>
    <n v="42"/>
    <n v="0.66666666666666663"/>
  </r>
  <r>
    <n v="282"/>
    <n v="286"/>
    <s v=" A playful escapade in the carnival of life, carousel laughter and cotton candy dreams swirling in the joyous atmosphere. "/>
    <x v="85"/>
    <d v="2018-08-22T17:20:00"/>
    <s v=" CarnivalDreamer "/>
    <x v="2"/>
    <s v=" #Playful #CarnivalEscapade "/>
    <n v="24"/>
    <n v="48"/>
    <x v="4"/>
    <n v="2018"/>
    <n v="8"/>
    <n v="22"/>
    <n v="17"/>
    <s v="A playful escapade in the carnival of life, carousel laughter and cotton candy dreams swirling in the joyous atmosphere."/>
    <s v="Playful"/>
    <s v="CarnivalDreamer"/>
    <x v="2"/>
    <s v="#Playful,#CarnivalEscapade"/>
    <x v="3"/>
    <n v="43334.722222222219"/>
    <b v="1"/>
    <n v="72"/>
    <n v="0.66666666666666663"/>
  </r>
  <r>
    <n v="283"/>
    <n v="287"/>
    <s v=" Floating on clouds of inspiration, an artist painting the sky with strokes of creativity, creating a masterpiece of dreams. "/>
    <x v="87"/>
    <d v="2021-12-08T14:30:00"/>
    <s v=" SkyArtist "/>
    <x v="3"/>
    <s v=" #Inspired #CloudsOfCreativity "/>
    <n v="18"/>
    <n v="36"/>
    <x v="16"/>
    <n v="2021"/>
    <n v="12"/>
    <n v="8"/>
    <n v="14"/>
    <s v="Floating on clouds of inspiration, an artist painting the sky with strokes of creativity, creating a masterpiece of dreams."/>
    <s v="Inspired"/>
    <s v="SkyArtist"/>
    <x v="0"/>
    <s v="#Inspired,#CloudsOfCreativity"/>
    <x v="4"/>
    <n v="44538.604166666664"/>
    <b v="1"/>
    <n v="54"/>
    <n v="0.66666666666666663"/>
  </r>
  <r>
    <n v="284"/>
    <n v="288"/>
    <s v=" Navigating the river of contentment, a serene boat cruise through the tranquil waters of inner peace and acceptance. "/>
    <x v="79"/>
    <d v="2019-04-27T09:50:00"/>
    <s v=" RiverNavigator "/>
    <x v="1"/>
    <s v=" #Contentment #TranquilWaters "/>
    <n v="20"/>
    <n v="40"/>
    <x v="14"/>
    <n v="2019"/>
    <n v="4"/>
    <n v="27"/>
    <n v="9"/>
    <s v="Navigating the river of contentment, a serene boat cruise through the tranquil waters of inner peace and acceptance."/>
    <s v="Contentment"/>
    <s v="RiverNavigator"/>
    <x v="1"/>
    <s v="#Contentment,#TranquilWaters"/>
    <x v="1"/>
    <n v="43582.409722222219"/>
    <b v="1"/>
    <n v="60"/>
    <n v="0.66666666666666663"/>
  </r>
  <r>
    <n v="285"/>
    <n v="289"/>
    <s v=" With empathy as a lantern, wandering through the dark alleys of sorrow, illuminating the path with compassion and care. "/>
    <x v="83"/>
    <d v="2023-09-03T21:40:00"/>
    <s v=" LanternWanderer "/>
    <x v="2"/>
    <s v=" #Empathetic #LanternOfCompassion "/>
    <n v="16"/>
    <n v="32"/>
    <x v="10"/>
    <n v="2023"/>
    <n v="9"/>
    <n v="3"/>
    <n v="21"/>
    <s v="With empathy as a lantern, wandering through the dark alleys of sorrow, illuminating the path with compassion and care."/>
    <s v="Empathetic"/>
    <s v="LanternWanderer"/>
    <x v="2"/>
    <s v="#Empathetic,#LanternOfCompassion"/>
    <x v="0"/>
    <n v="45172.902777777781"/>
    <b v="1"/>
    <n v="48"/>
    <n v="0.66666666666666663"/>
  </r>
  <r>
    <n v="286"/>
    <n v="290"/>
    <s v=" A free spirit soaring on the wings of dreams, leaving trails of independence in the azure sky of boundless possibilities. "/>
    <x v="86"/>
    <d v="2020-06-10T10:05:00"/>
    <s v=" DreamSoarer "/>
    <x v="3"/>
    <s v=" #FreeSpirit #WingsOfDreams "/>
    <n v="22"/>
    <n v="44"/>
    <x v="12"/>
    <n v="2020"/>
    <n v="6"/>
    <n v="10"/>
    <n v="10"/>
    <s v="A free spirit soaring on the wings of dreams, leaving trails of independence in the azure sky of boundless possibilities."/>
    <s v="Free-Spirited"/>
    <s v="DreamSoarer"/>
    <x v="0"/>
    <s v="#FreeSpirit,#WingsOfDreams"/>
    <x v="2"/>
    <n v="43992.420138888891"/>
    <b v="1"/>
    <n v="66"/>
    <n v="0.66666666666666663"/>
  </r>
  <r>
    <n v="287"/>
    <n v="291"/>
    <s v=" Bathed in the golden hues of gratefulness, a sunset of appreciation casting its warm glow on the landscapes of the heart. "/>
    <x v="82"/>
    <d v="2022-04-01T18:30:00"/>
    <s v=" SunsetAdmirer "/>
    <x v="1"/>
    <s v=" #Grateful #GoldenHues "/>
    <n v="19"/>
    <n v="38"/>
    <x v="4"/>
    <n v="2022"/>
    <n v="4"/>
    <n v="1"/>
    <n v="18"/>
    <s v="Bathed in the golden hues of gratefulness, a sunset of appreciation casting its warm glow on the landscapes of the heart."/>
    <s v="Grateful"/>
    <s v="SunsetAdmirer"/>
    <x v="1"/>
    <s v="#Grateful,#GoldenHues"/>
    <x v="3"/>
    <n v="44652.770833333336"/>
    <b v="1"/>
    <n v="57"/>
    <n v="0.66666666666666663"/>
  </r>
  <r>
    <n v="288"/>
    <n v="292"/>
    <s v=" Confident strides in the dance of life, a ballroom where self-assuredness leads, twirling through challenges with grace. "/>
    <x v="88"/>
    <d v="2021-01-15T13:00:00"/>
    <s v=" DanceStrider "/>
    <x v="2"/>
    <s v=" #Confident #DanceOfLife "/>
    <n v="23"/>
    <n v="46"/>
    <x v="14"/>
    <n v="2021"/>
    <n v="1"/>
    <n v="15"/>
    <n v="13"/>
    <s v="Confident strides in the dance of life, a ballroom where self-assuredness leads, twirling through challenges with grace."/>
    <s v="Confident"/>
    <s v="DanceStrider"/>
    <x v="2"/>
    <s v="#Confident,#DanceOfLife"/>
    <x v="1"/>
    <n v="44211.541666666664"/>
    <b v="1"/>
    <n v="69"/>
    <n v="0.66666666666666663"/>
  </r>
  <r>
    <n v="289"/>
    <n v="293"/>
    <s v=" Hopeful whispers of wind, carrying the promises of a brighter tomorrow, a symphony of optimism in the air of possibilities. "/>
    <x v="80"/>
    <d v="2023-05-06T07:20:00"/>
    <s v=" WindWhisperer "/>
    <x v="3"/>
    <s v=" #Hopeful #BrighterTomorrows "/>
    <n v="15"/>
    <n v="30"/>
    <x v="16"/>
    <n v="2023"/>
    <n v="5"/>
    <n v="6"/>
    <n v="7"/>
    <s v="Hopeful whispers of wind, carrying the promises of a brighter tomorrow, a symphony of optimism in the air of possibilities."/>
    <s v="Hopeful"/>
    <s v="WindWhisperer"/>
    <x v="0"/>
    <s v="#Hopeful,#BrighterTomorrows"/>
    <x v="4"/>
    <n v="45052.305555555555"/>
    <b v="1"/>
    <n v="45"/>
    <n v="0.66666666666666663"/>
  </r>
  <r>
    <n v="290"/>
    <n v="294"/>
    <s v=" Playfully juggling responsibilities, a circus performer balancing the acts of work and joy, tossing laughter into the air. "/>
    <x v="85"/>
    <d v="2019-11-18T15:15:00"/>
    <s v=" JugglingArtist "/>
    <x v="1"/>
    <s v=" #Playful #JugglingResponsibilities "/>
    <n v="25"/>
    <n v="50"/>
    <x v="10"/>
    <n v="2019"/>
    <n v="11"/>
    <n v="18"/>
    <n v="15"/>
    <s v="Playfully juggling responsibilities, a circus performer balancing the acts of work and joy, tossing laughter into the air."/>
    <s v="Playful"/>
    <s v="JugglingArtist"/>
    <x v="1"/>
    <s v="#Playful,#JugglingResponsibilities"/>
    <x v="0"/>
    <n v="43787.635416666664"/>
    <b v="1"/>
    <n v="75"/>
    <n v="0.66666666666666663"/>
  </r>
  <r>
    <n v="291"/>
    <n v="295"/>
    <s v=" Whispering tales of inspiration to the stars, a storyteller crafting constellations from the threads of imagination. "/>
    <x v="87"/>
    <d v="2020-08-29T20:45:00"/>
    <s v=" StarStoryteller "/>
    <x v="2"/>
    <s v=" #Inspired #TalesToTheStars "/>
    <n v="14"/>
    <n v="28"/>
    <x v="12"/>
    <n v="2020"/>
    <n v="8"/>
    <n v="29"/>
    <n v="20"/>
    <s v="Whispering tales of inspiration to the stars, a storyteller crafting constellations from the threads of imagination."/>
    <s v="Inspired"/>
    <s v="StarStoryteller"/>
    <x v="2"/>
    <s v="#Inspired,#TalesToTheStars"/>
    <x v="2"/>
    <n v="44072.864583333336"/>
    <b v="1"/>
    <n v="42"/>
    <n v="0.66666666666666663"/>
  </r>
  <r>
    <n v="292"/>
    <n v="296"/>
    <s v=" Charting a course through the waves of hopeful anticipation, a sailor steering towards the shores of dreams yet unexplored. "/>
    <x v="80"/>
    <d v="2022-10-30T11:40:00"/>
    <s v=" WaveNavigator "/>
    <x v="3"/>
    <s v=" #Hopeful #SailorOfDreams "/>
    <n v="17"/>
    <n v="34"/>
    <x v="4"/>
    <n v="2022"/>
    <n v="10"/>
    <n v="30"/>
    <n v="11"/>
    <s v="Charting a course through the waves of hopeful anticipation, a sailor steering towards the shores of dreams yet unexplored."/>
    <s v="Hopeful"/>
    <s v="WaveNavigator"/>
    <x v="0"/>
    <s v="#Hopeful,#SailorOfDreams"/>
    <x v="3"/>
    <n v="44864.486111111109"/>
    <b v="1"/>
    <n v="51"/>
    <n v="0.66666666666666663"/>
  </r>
  <r>
    <n v="293"/>
    <n v="297"/>
    <s v=" A compassionate rain, tears of empathy falling gently, nurturing the seeds of kindness in the garden of human connections. "/>
    <x v="84"/>
    <d v="2021-07-01T12:10:00"/>
    <s v=" RainNurturer "/>
    <x v="1"/>
    <s v=" #Compassionate #TearsOfEmpathy "/>
    <n v="21"/>
    <n v="42"/>
    <x v="14"/>
    <n v="2021"/>
    <n v="7"/>
    <n v="1"/>
    <n v="12"/>
    <s v="A compassionate rain, tears of empathy falling gently, nurturing the seeds of kindness in the garden of human connections."/>
    <s v="Compassionate"/>
    <s v="RainNurturer"/>
    <x v="1"/>
    <s v="#Compassionate,#TearsOfEmpathy"/>
    <x v="1"/>
    <n v="44378.506944444445"/>
    <b v="1"/>
    <n v="63"/>
    <n v="0.66666666666666663"/>
  </r>
  <r>
    <n v="294"/>
    <n v="298"/>
    <s v=" Proudly scaling the peaks of achievement, a mountaineer conquering challenges and planting the flag of success. "/>
    <x v="81"/>
    <d v="2020-01-05T08:45:00"/>
    <s v=" PeakConqueror "/>
    <x v="3"/>
    <s v=" #Proud #ScalingPeaks "/>
    <n v="23"/>
    <n v="46"/>
    <x v="10"/>
    <n v="2020"/>
    <n v="1"/>
    <n v="5"/>
    <n v="8"/>
    <s v="Proudly scaling the peaks of achievement, a mountaineer conquering challenges and planting the flag of success."/>
    <s v="Proud"/>
    <s v="PeakConqueror"/>
    <x v="0"/>
    <s v="#Proud,#ScalingPeaks"/>
    <x v="0"/>
    <n v="43835.364583333336"/>
    <b v="1"/>
    <n v="69"/>
    <n v="0.66666666666666663"/>
  </r>
  <r>
    <n v="295"/>
    <n v="299"/>
    <s v=" Embraced by the hopeful dawn, a gardener sowing seeds of optimism, tending to the blooms of a brighter tomorrow. "/>
    <x v="80"/>
    <d v="2022-07-17T06:15:00"/>
    <s v=" DawnGardener "/>
    <x v="1"/>
    <s v=" #Hopeful #SeedsOfOptimism "/>
    <n v="14"/>
    <n v="28"/>
    <x v="16"/>
    <n v="2022"/>
    <n v="7"/>
    <n v="17"/>
    <n v="6"/>
    <s v="Embraced by the hopeful dawn, a gardener sowing seeds of optimism, tending to the blooms of a brighter tomorrow."/>
    <s v="Hopeful"/>
    <s v="DawnGardener"/>
    <x v="1"/>
    <s v="#Hopeful,#SeedsOfOptimism"/>
    <x v="4"/>
    <n v="44759.260416666664"/>
    <b v="1"/>
    <n v="42"/>
    <n v="0.66666666666666663"/>
  </r>
  <r>
    <n v="296"/>
    <n v="300"/>
    <s v=" A playful escapade in the carnival of life, carousel laughter and cotton candy dreams swirling in the joyous atmosphere. "/>
    <x v="85"/>
    <d v="2018-08-22T17:20:00"/>
    <s v=" CarnivalDreamer "/>
    <x v="2"/>
    <s v=" #Playful #CarnivalEscapade "/>
    <n v="24"/>
    <n v="48"/>
    <x v="4"/>
    <n v="2018"/>
    <n v="8"/>
    <n v="22"/>
    <n v="17"/>
    <s v="A playful escapade in the carnival of life, carousel laughter and cotton candy dreams swirling in the joyous atmosphere."/>
    <s v="Playful"/>
    <s v="CarnivalDreamer"/>
    <x v="2"/>
    <s v="#Playful,#CarnivalEscapade"/>
    <x v="3"/>
    <n v="43334.722222222219"/>
    <b v="1"/>
    <n v="72"/>
    <n v="0.66666666666666663"/>
  </r>
  <r>
    <n v="297"/>
    <n v="301"/>
    <s v=" Drowning in the abyss of despair, a heart shattered into fragments, lost in the echoing silence of hopelessness. "/>
    <x v="92"/>
    <d v="2021-09-15T16:00:00"/>
    <s v=" ShatteredHeart "/>
    <x v="1"/>
    <s v=" #Despair #EchoingSilence "/>
    <n v="8"/>
    <n v="16"/>
    <x v="14"/>
    <n v="2021"/>
    <n v="9"/>
    <n v="15"/>
    <n v="16"/>
    <s v="Drowning in the abyss of despair, a heart shattered into fragments, lost in the echoing silence of hopelessness."/>
    <s v="Despair"/>
    <s v="ShatteredHeart"/>
    <x v="1"/>
    <s v="#Despair,#EchoingSilence"/>
    <x v="1"/>
    <n v="44454.666666666664"/>
    <b v="0"/>
    <n v="24"/>
    <n v="0.66666666666666663"/>
  </r>
  <r>
    <n v="298"/>
    <n v="302"/>
    <s v=" Bitterness festering like a venomous vine, entwining the soul in a web of resentment, poisoning the garden of peace. "/>
    <x v="93"/>
    <d v="2019-03-08T14:20:00"/>
    <s v=" VenomousSoul "/>
    <x v="2"/>
    <s v=" #Bitterness #ResentmentWeb "/>
    <n v="12"/>
    <n v="24"/>
    <x v="12"/>
    <n v="2019"/>
    <n v="3"/>
    <n v="8"/>
    <n v="14"/>
    <s v="Bitterness festering like a venomous vine, entwining the soul in a web of resentment, poisoning the garden of peace."/>
    <s v="Bitterness"/>
    <s v="VenomousSoul"/>
    <x v="2"/>
    <s v="#Bitterness,#ResentmentWeb"/>
    <x v="2"/>
    <n v="43532.597222222219"/>
    <b v="0"/>
    <n v="36"/>
    <n v="0.66666666666666663"/>
  </r>
  <r>
    <n v="299"/>
    <n v="303"/>
    <s v=" Wandering through the desert of loneliness, each step a heavy sigh, mirages of connection shimmering but never materializing. "/>
    <x v="61"/>
    <d v="2017-07-20T11:45:00"/>
    <s v=" DesertWanderer "/>
    <x v="3"/>
    <s v=" #Loneliness #MiragesOfConnection "/>
    <n v="15"/>
    <n v="30"/>
    <x v="10"/>
    <n v="2017"/>
    <n v="7"/>
    <n v="20"/>
    <n v="11"/>
    <s v="Wandering through the desert of loneliness, each step a heavy sigh, mirages of connection shimmering but never materializing."/>
    <s v="Loneliness"/>
    <s v="DesertWanderer"/>
    <x v="0"/>
    <s v="#Loneliness,#MiragesOfConnection"/>
    <x v="0"/>
    <n v="42936.489583333336"/>
    <b v="0"/>
    <n v="45"/>
    <n v="0.66666666666666663"/>
  </r>
  <r>
    <n v="300"/>
    <n v="304"/>
    <s v=" Yearning for a touch that's not there, echoes of a distant warmth haunting the heart in the cold embrace of solitude. "/>
    <x v="94"/>
    <d v="2020-11-02T19:30:00"/>
    <s v=" ColdEmbrace "/>
    <x v="1"/>
    <s v=" #Yearning #DistantWarmth "/>
    <n v="10"/>
    <n v="20"/>
    <x v="4"/>
    <n v="2020"/>
    <n v="11"/>
    <n v="2"/>
    <n v="19"/>
    <s v="Yearning for a touch that's not there, echoes of a distant warmth haunting the heart in the cold embrace of solitude."/>
    <s v="Yearning"/>
    <s v="ColdEmbrace"/>
    <x v="1"/>
    <s v="#Yearning,#DistantWarmth"/>
    <x v="3"/>
    <n v="44137.8125"/>
    <b v="0"/>
    <n v="30"/>
    <n v="0.66666666666666663"/>
  </r>
  <r>
    <n v="301"/>
    <n v="305"/>
    <s v=" Eyes wide open in the night, fearful shadows dancing on the walls, the mind a prisoner of imagined horrors. "/>
    <x v="95"/>
    <d v="2022-05-12T02:00:00"/>
    <s v=" NightPrisoner "/>
    <x v="2"/>
    <s v=" #Fearful #ImaginedHorrors "/>
    <n v="18"/>
    <n v="36"/>
    <x v="16"/>
    <n v="2022"/>
    <n v="5"/>
    <n v="12"/>
    <n v="2"/>
    <s v="Eyes wide open in the night, fearful shadows dancing on the walls, the mind a prisoner of imagined horrors."/>
    <s v="Fearful"/>
    <s v="NightPrisoner"/>
    <x v="2"/>
    <s v="#Fearful,#ImaginedHorrors"/>
    <x v="4"/>
    <n v="44693.083333333336"/>
    <b v="0"/>
    <n v="54"/>
    <n v="0.66666666666666663"/>
  </r>
  <r>
    <n v="302"/>
    <n v="306"/>
    <s v=" Apprehensive steps on the tightrope of uncertainty, a balancing act where the fall seems inevitable, anxiety a constant companion. "/>
    <x v="96"/>
    <d v="2023-04-08T13:15:00"/>
    <s v=" TightropeWalker "/>
    <x v="3"/>
    <s v=" #Apprehensive #BalancingAct "/>
    <n v="14"/>
    <n v="28"/>
    <x v="12"/>
    <n v="2023"/>
    <n v="4"/>
    <n v="8"/>
    <n v="13"/>
    <s v="Apprehensive steps on the tightrope of uncertainty, a balancing act where the fall seems inevitable, anxiety a constant companion."/>
    <s v="Apprehensive"/>
    <s v="TightropeWalker"/>
    <x v="0"/>
    <s v="#Apprehensive,#BalancingAct"/>
    <x v="2"/>
    <n v="45024.552083333336"/>
    <b v="0"/>
    <n v="42"/>
    <n v="0.66666666666666663"/>
  </r>
  <r>
    <n v="303"/>
    <n v="307"/>
    <s v=" Overwhelmed by the weight of the world, Atlas with trembling shoulders, each responsibility a boulder in the landscape of exhaustion. "/>
    <x v="97"/>
    <d v="2021-06-25T17:50:00"/>
    <s v=" AtlasBearer "/>
    <x v="1"/>
    <s v=" #Overwhelmed #BouldersOfExhaustion "/>
    <n v="22"/>
    <n v="44"/>
    <x v="14"/>
    <n v="2021"/>
    <n v="6"/>
    <n v="25"/>
    <n v="17"/>
    <s v="Overwhelmed by the weight of the world, Atlas with trembling shoulders, each responsibility a boulder in the landscape of exhaustion."/>
    <s v="Overwhelmed"/>
    <s v="AtlasBearer"/>
    <x v="1"/>
    <s v="#Overwhelmed,#BouldersOfExhaustion"/>
    <x v="1"/>
    <n v="44372.743055555555"/>
    <b v="0"/>
    <n v="66"/>
    <n v="0.66666666666666663"/>
  </r>
  <r>
    <n v="304"/>
    <n v="308"/>
    <s v=" Jealousy, a green-eyed monster, lurking in the shadows, casting a dark cloud over the sunshine of others' success. "/>
    <x v="98"/>
    <d v="2019-08-30T10:10:00"/>
    <s v=" GreenMonster "/>
    <x v="2"/>
    <s v=" #Jealous #GreenEyedMonster "/>
    <n v="16"/>
    <n v="32"/>
    <x v="10"/>
    <n v="2019"/>
    <n v="8"/>
    <n v="30"/>
    <n v="10"/>
    <s v="Jealousy, a green-eyed monster, lurking in the shadows, casting a dark cloud over the sunshine of others' success."/>
    <s v="Jealous"/>
    <s v="GreenMonster"/>
    <x v="2"/>
    <s v="#Jealous,#GreenEyedMonster"/>
    <x v="0"/>
    <n v="43707.423611111109"/>
    <b v="0"/>
    <n v="48"/>
    <n v="0.66666666666666663"/>
  </r>
  <r>
    <n v="305"/>
    <n v="309"/>
    <s v=" Devastated by the storm of betrayal, the wreckage of trust scattered like debris, a heart torn by the winds of broken promises. "/>
    <x v="99"/>
    <d v="2022-08-03T15:30:00"/>
    <s v=" StormSurvivor "/>
    <x v="3"/>
    <s v=" #Devastated #WindsOfBrokenPromises "/>
    <n v="25"/>
    <n v="50"/>
    <x v="4"/>
    <n v="2022"/>
    <n v="8"/>
    <n v="3"/>
    <n v="15"/>
    <s v="Devastated by the storm of betrayal, the wreckage of trust scattered like debris, a heart torn by the winds of broken promises."/>
    <s v="Devastated"/>
    <s v="StormSurvivor"/>
    <x v="0"/>
    <s v="#Devastated,#WindsOfBrokenPromises"/>
    <x v="3"/>
    <n v="44776.645833333336"/>
    <b v="0"/>
    <n v="75"/>
    <n v="0.66666666666666663"/>
  </r>
  <r>
    <n v="306"/>
    <n v="310"/>
    <s v=" Frustrated fingers tapping on the keyboard, a symphony of annoyance composing an unsolvable puzzle of unmet expectations. "/>
    <x v="100"/>
    <d v="2020-12-17T09:20:00"/>
    <s v=" PuzzleComposer "/>
    <x v="1"/>
    <s v=" #Frustrated #UnsolvablePuzzle "/>
    <n v="12"/>
    <n v="24"/>
    <x v="16"/>
    <n v="2020"/>
    <n v="12"/>
    <n v="17"/>
    <n v="9"/>
    <s v="Frustrated fingers tapping on the keyboard, a symphony of annoyance composing an unsolvable puzzle of unmet expectations."/>
    <s v="Frustrated"/>
    <s v="PuzzleComposer"/>
    <x v="1"/>
    <s v="#Frustrated,#UnsolvablePuzzle"/>
    <x v="4"/>
    <n v="44182.388888888891"/>
    <b v="0"/>
    <n v="36"/>
    <n v="0.66666666666666663"/>
  </r>
  <r>
    <n v="307"/>
    <n v="311"/>
    <s v=" Envious eyes fixated on the gilded prize, a heartache fueled by the painful desire for possessions that seem forever out of reach. "/>
    <x v="101"/>
    <d v="2021-02-28T22:45:00"/>
    <s v=" GildedHeartache "/>
    <x v="2"/>
    <s v=" #Envious #GildedPrize "/>
    <n v="20"/>
    <n v="40"/>
    <x v="10"/>
    <n v="2021"/>
    <n v="2"/>
    <n v="28"/>
    <n v="22"/>
    <s v="Envious eyes fixated on the gilded prize, a heartache fueled by the painful desire for possessions that seem forever out of reach."/>
    <s v="Envious"/>
    <s v="GildedHeartache"/>
    <x v="2"/>
    <s v="#Envious,#GildedPrize"/>
    <x v="0"/>
    <n v="44255.947916666664"/>
    <b v="0"/>
    <n v="60"/>
    <n v="0.66666666666666663"/>
  </r>
  <r>
    <n v="308"/>
    <n v="312"/>
    <s v=" Dismissive glances, a fortress built with indifference, walls impenetrable to the pleas of understanding and recognition. "/>
    <x v="102"/>
    <d v="2018-05-10T14:00:00"/>
    <s v=" IndifferentFort "/>
    <x v="3"/>
    <s v=" #Dismissive #ImpenetrableWalls "/>
    <n v="14"/>
    <n v="28"/>
    <x v="12"/>
    <n v="2018"/>
    <n v="5"/>
    <n v="10"/>
    <n v="14"/>
    <s v="Dismissive glances, a fortress built with indifference, walls impenetrable to the pleas of understanding and recognition."/>
    <s v="Dismissive"/>
    <s v="IndifferentFort"/>
    <x v="0"/>
    <s v="#Dismissive,#ImpenetrableWalls"/>
    <x v="2"/>
    <n v="43230.583333333336"/>
    <b v="0"/>
    <n v="42"/>
    <n v="0.66666666666666663"/>
  </r>
  <r>
    <n v="309"/>
    <n v="313"/>
    <s v=" Shattered dreams lie on the floor like fragments of glass, a mosaic of disappointment crafted by the hands of frustration. "/>
    <x v="100"/>
    <d v="2022-01-07T11:10:00"/>
    <s v=" DreamMosaic "/>
    <x v="1"/>
    <s v=" #Frustrated #MosaicOfDisappointment "/>
    <n v="15"/>
    <n v="30"/>
    <x v="14"/>
    <n v="2022"/>
    <n v="1"/>
    <n v="7"/>
    <n v="11"/>
    <s v="Shattered dreams lie on the floor like fragments of glass, a mosaic of disappointment crafted by the hands of frustration."/>
    <s v="Frustrated"/>
    <s v="DreamMosaic"/>
    <x v="1"/>
    <s v="#Frustrated,#MosaicOfDisappointment"/>
    <x v="1"/>
    <n v="44568.465277777781"/>
    <b v="0"/>
    <n v="45"/>
    <n v="0.66666666666666663"/>
  </r>
  <r>
    <n v="310"/>
    <n v="314"/>
    <s v=" Loneliness, a silent companion in the night, the only echo in the chamber of solitude, a heart's solitary nocturne. "/>
    <x v="61"/>
    <d v="2019-09-19T03:30:00"/>
    <s v=" NocturnalEcho "/>
    <x v="2"/>
    <s v=" #Loneliness #SolitaryNocturne "/>
    <n v="18"/>
    <n v="36"/>
    <x v="4"/>
    <n v="2019"/>
    <n v="9"/>
    <n v="19"/>
    <n v="3"/>
    <s v="Loneliness, a silent companion in the night, the only echo in the chamber of solitude, a heart's solitary nocturne."/>
    <s v="Loneliness"/>
    <s v="NocturnalEcho"/>
    <x v="2"/>
    <s v="#Loneliness,#SolitaryNocturne"/>
    <x v="3"/>
    <n v="43727.145833333336"/>
    <b v="0"/>
    <n v="54"/>
    <n v="0.66666666666666663"/>
  </r>
  <r>
    <n v="311"/>
    <n v="315"/>
    <s v=" Fearful whispers in the dark, the mind haunted by the specter of the unknown, shadows dancing to the rhythm of anxiety's tune. "/>
    <x v="95"/>
    <d v="2023-07-14T23:00:00"/>
    <s v=" DarkWhispers "/>
    <x v="3"/>
    <s v=" #Fearful #SpecterOfTheUnknown "/>
    <n v="13"/>
    <n v="26"/>
    <x v="12"/>
    <n v="2023"/>
    <n v="7"/>
    <n v="14"/>
    <n v="23"/>
    <s v="Fearful whispers in the dark, the mind haunted by the specter of the unknown, shadows dancing to the rhythm of anxiety's tune."/>
    <s v="Fearful"/>
    <s v="DarkWhispers"/>
    <x v="0"/>
    <s v="#Fearful,#SpecterOfTheUnknown"/>
    <x v="2"/>
    <n v="45121.958333333336"/>
    <b v="0"/>
    <n v="39"/>
    <n v="0.66666666666666663"/>
  </r>
  <r>
    <n v="312"/>
    <n v="316"/>
    <s v=" Bitterness, a bitter aftertaste lingering on the tongue, each word a reminder of wounds that refuse to heal with the passing of time. "/>
    <x v="93"/>
    <d v="2020-04-05T16:20:00"/>
    <s v=" LingeringTaste "/>
    <x v="1"/>
    <s v=" #Bitterness #BitterAftertaste "/>
    <n v="10"/>
    <n v="20"/>
    <x v="16"/>
    <n v="2020"/>
    <n v="4"/>
    <n v="5"/>
    <n v="16"/>
    <s v="Bitterness, a bitter aftertaste lingering on the tongue, each word a reminder of wounds that refuse to heal with the passing of time."/>
    <s v="Bitterness"/>
    <s v="LingeringTaste"/>
    <x v="1"/>
    <s v="#Bitterness,#BitterAftertaste"/>
    <x v="4"/>
    <n v="43926.680555555555"/>
    <b v="0"/>
    <n v="30"/>
    <n v="0.66666666666666663"/>
  </r>
  <r>
    <n v="313"/>
    <n v="317"/>
    <s v=" Overwhelmed by the cacophony of expectations, a drowning soul in the tempest of pressure, struggling to stay afloat. "/>
    <x v="97"/>
    <d v="2021-11-29T08:45:00"/>
    <s v=" TempestSurvivor "/>
    <x v="2"/>
    <s v=" #Overwhelmed #DrowningSoul "/>
    <n v="20"/>
    <n v="40"/>
    <x v="10"/>
    <n v="2021"/>
    <n v="11"/>
    <n v="29"/>
    <n v="8"/>
    <s v="Overwhelmed by the cacophony of expectations, a drowning soul in the tempest of pressure, struggling to stay afloat."/>
    <s v="Overwhelmed"/>
    <s v="TempestSurvivor"/>
    <x v="2"/>
    <s v="#Overwhelmed,#DrowningSoul"/>
    <x v="0"/>
    <n v="44529.364583333336"/>
    <b v="0"/>
    <n v="60"/>
    <n v="0.66666666666666663"/>
  </r>
  <r>
    <n v="314"/>
    <n v="318"/>
    <s v=" Jealousy, a venom that seeps through the veins, poisoning the heart and turning it into a breeding ground for discontent. "/>
    <x v="98"/>
    <d v="2019-12-12T17:00:00"/>
    <s v=" VenomousHeart "/>
    <x v="3"/>
    <s v=" #Jealous #HeartOfDiscontent "/>
    <n v="16"/>
    <n v="32"/>
    <x v="4"/>
    <n v="2019"/>
    <n v="12"/>
    <n v="12"/>
    <n v="17"/>
    <s v="Jealousy, a venom that seeps through the veins, poisoning the heart and turning it into a breeding ground for discontent."/>
    <s v="Jealous"/>
    <s v="VenomousHeart"/>
    <x v="0"/>
    <s v="#Jealous,#HeartOfDiscontent"/>
    <x v="3"/>
    <n v="43811.708333333336"/>
    <b v="0"/>
    <n v="48"/>
    <n v="0.66666666666666663"/>
  </r>
  <r>
    <n v="315"/>
    <n v="319"/>
    <s v=" Devastated by the revelation of betrayal, the trust shattered like fragile glass, leaving shards of pain in its wake. "/>
    <x v="99"/>
    <d v="2022-05-20T14:50:00"/>
    <s v=" FragileTrust "/>
    <x v="1"/>
    <s v=" #Devastated #ShatteredTrust "/>
    <n v="25"/>
    <n v="50"/>
    <x v="14"/>
    <n v="2022"/>
    <n v="5"/>
    <n v="20"/>
    <n v="14"/>
    <s v="Devastated by the revelation of betrayal, the trust shattered like fragile glass, leaving shards of pain in its wake."/>
    <s v="Devastated"/>
    <s v="FragileTrust"/>
    <x v="1"/>
    <s v="#Devastated,#ShatteredTrust"/>
    <x v="1"/>
    <n v="44701.618055555555"/>
    <b v="0"/>
    <n v="75"/>
    <n v="0.66666666666666663"/>
  </r>
  <r>
    <n v="316"/>
    <n v="320"/>
    <s v=" Frustrated attempts to mend a broken connection, the threads of understanding slipping through the fingers like grains of sand. "/>
    <x v="100"/>
    <d v="2020-09-03T12:15:00"/>
    <s v=" BrokenThreads "/>
    <x v="2"/>
    <s v=" #Frustrated #SlippingThreads "/>
    <n v="14"/>
    <n v="28"/>
    <x v="12"/>
    <n v="2020"/>
    <n v="9"/>
    <n v="3"/>
    <n v="12"/>
    <s v="Frustrated attempts to mend a broken connection, the threads of understanding slipping through the fingers like grains of sand."/>
    <s v="Frustrated"/>
    <s v="BrokenThreads"/>
    <x v="2"/>
    <s v="#Frustrated,#SlippingThreads"/>
    <x v="2"/>
    <n v="44077.510416666664"/>
    <b v="0"/>
    <n v="42"/>
    <n v="0.66666666666666663"/>
  </r>
  <r>
    <n v="317"/>
    <n v="321"/>
    <s v=" Envious gazes cast upon the podium of success, a bitter pill swallowed, the taste lingering as a constant reminder of unattained heights. "/>
    <x v="101"/>
    <d v="2021-02-10T19:30:00"/>
    <s v=" SuccessPill "/>
    <x v="3"/>
    <s v=" #Envious #BitterPill "/>
    <n v="20"/>
    <n v="40"/>
    <x v="10"/>
    <n v="2021"/>
    <n v="2"/>
    <n v="10"/>
    <n v="19"/>
    <s v="Envious gazes cast upon the podium of success, a bitter pill swallowed, the taste lingering as a constant reminder of unattained heights."/>
    <s v="Envious"/>
    <s v="SuccessPill"/>
    <x v="0"/>
    <s v="#Envious,#BitterPill"/>
    <x v="0"/>
    <n v="44237.8125"/>
    <b v="0"/>
    <n v="60"/>
    <n v="0.66666666666666663"/>
  </r>
  <r>
    <n v="318"/>
    <n v="322"/>
    <s v=" Dismissive gestures, a curtain drawn to shield the vulnerability, a stage where emotions take a backseat to the performance of indifference. "/>
    <x v="102"/>
    <d v="2018-08-18T14:40:00"/>
    <s v=" CurtainShield "/>
    <x v="1"/>
    <s v=" #Dismissive #IndifferencePerformance "/>
    <n v="12"/>
    <n v="24"/>
    <x v="4"/>
    <n v="2018"/>
    <n v="8"/>
    <n v="18"/>
    <n v="14"/>
    <s v="Dismissive gestures, a curtain drawn to shield the vulnerability, a stage where emotions take a backseat to the performance of indifference."/>
    <s v="Dismissive"/>
    <s v="CurtainShield"/>
    <x v="1"/>
    <s v="#Dismissive,#IndifferencePerformance"/>
    <x v="3"/>
    <n v="43330.611111111109"/>
    <b v="0"/>
    <n v="36"/>
    <n v="0.66666666666666663"/>
  </r>
  <r>
    <n v="319"/>
    <n v="323"/>
    <s v=" Despair like a heavy fog, enveloping every thought, blurring the path ahead, a journey in the labyrinth of utter hopelessness. "/>
    <x v="92"/>
    <d v="2022-02-28T21:00:00"/>
    <s v=" FoggyLabyrinth "/>
    <x v="2"/>
    <s v=" #Despair #LabyrinthOfHopelessness "/>
    <n v="8"/>
    <n v="16"/>
    <x v="14"/>
    <n v="2022"/>
    <n v="2"/>
    <n v="28"/>
    <n v="21"/>
    <s v="Despair like a heavy fog, enveloping every thought, blurring the path ahead, a journey in the labyrinth of utter hopelessness."/>
    <s v="Despair"/>
    <s v="FoggyLabyrinth"/>
    <x v="2"/>
    <s v="#Despair,#LabyrinthOfHopelessness"/>
    <x v="1"/>
    <n v="44620.875"/>
    <b v="0"/>
    <n v="24"/>
    <n v="0.66666666666666663"/>
  </r>
  <r>
    <n v="320"/>
    <n v="324"/>
    <s v=" Bitterness, a bitter chill in the air, freezing moments into icicles of resentment that dangle precariously over the landscape of memory. "/>
    <x v="93"/>
    <d v="2019-10-15T10:30:00"/>
    <s v=" IcyResentment "/>
    <x v="3"/>
    <s v=" #Bitterness #IciclesOfResentment "/>
    <n v="15"/>
    <n v="30"/>
    <x v="12"/>
    <n v="2019"/>
    <n v="10"/>
    <n v="15"/>
    <n v="10"/>
    <s v="Bitterness, a bitter chill in the air, freezing moments into icicles of resentment that dangle precariously over the landscape of memory."/>
    <s v="Bitterness"/>
    <s v="IcyResentment"/>
    <x v="0"/>
    <s v="#Bitterness,#IciclesOfResentment"/>
    <x v="2"/>
    <n v="43753.4375"/>
    <b v="0"/>
    <n v="45"/>
    <n v="0.66666666666666663"/>
  </r>
  <r>
    <n v="321"/>
    <n v="325"/>
    <s v=" Loneliness, a solitary moon in a starless sky, casting a cold glow on the landscape of isolation, where echoes bounce in empty spaces. "/>
    <x v="61"/>
    <d v="2017-12-01T18:50:00"/>
    <s v=" SolitaryMoon "/>
    <x v="1"/>
    <s v=" #Loneliness #StarlessSky "/>
    <n v="18"/>
    <n v="36"/>
    <x v="10"/>
    <n v="2017"/>
    <n v="12"/>
    <n v="1"/>
    <n v="18"/>
    <s v="Loneliness, a solitary moon in a starless sky, casting a cold glow on the landscape of isolation, where echoes bounce in empty spaces."/>
    <s v="Loneliness"/>
    <s v="SolitaryMoon"/>
    <x v="1"/>
    <s v="#Loneliness,#StarlessSky"/>
    <x v="0"/>
    <n v="43070.784722222219"/>
    <b v="0"/>
    <n v="54"/>
    <n v="0.66666666666666663"/>
  </r>
  <r>
    <n v="322"/>
    <n v="326"/>
    <s v=" Yearning for the warmth of a vanished sun, a heartache painted in the hues of a sunset that never graced the horizon. "/>
    <x v="94"/>
    <d v="2020-04-18T16:15:00"/>
    <s v=" VanishedSunset "/>
    <x v="2"/>
    <s v=" #Yearning #HuesOfSunset "/>
    <n v="10"/>
    <n v="20"/>
    <x v="4"/>
    <n v="2020"/>
    <n v="4"/>
    <n v="18"/>
    <n v="16"/>
    <s v="Yearning for the warmth of a vanished sun, a heartache painted in the hues of a sunset that never graced the horizon."/>
    <s v="Yearning"/>
    <s v="VanishedSunset"/>
    <x v="2"/>
    <s v="#Yearning,#HuesOfSunset"/>
    <x v="3"/>
    <n v="43939.677083333336"/>
    <b v="0"/>
    <n v="30"/>
    <n v="0.66666666666666663"/>
  </r>
  <r>
    <n v="323"/>
    <n v="327"/>
    <s v=" Fearful eyes scanning the shadows, a prisoner of the night, terrorized by the lurking monsters born from the mind's darkest corners. "/>
    <x v="95"/>
    <d v="2023-01-07T03:30:00"/>
    <s v=" NightPrisoner "/>
    <x v="3"/>
    <s v=" #Fearful #LurkingMonsters "/>
    <n v="18"/>
    <n v="36"/>
    <x v="16"/>
    <n v="2023"/>
    <n v="1"/>
    <n v="7"/>
    <n v="3"/>
    <s v="Fearful eyes scanning the shadows, a prisoner of the night, terrorized by the lurking monsters born from the mind's darkest corners."/>
    <s v="Fearful"/>
    <s v="NightPrisoner"/>
    <x v="0"/>
    <s v="#Fearful,#LurkingMonsters"/>
    <x v="4"/>
    <n v="44933.145833333336"/>
    <b v="0"/>
    <n v="54"/>
    <n v="0.66666666666666663"/>
  </r>
  <r>
    <n v="324"/>
    <n v="328"/>
    <s v=" Apprehensive whispers in the wind, a forecast of uncertainty, the mind's weather vane spinning wildly in the storm of doubt. "/>
    <x v="96"/>
    <d v="2021-06-10T10:00:00"/>
    <s v=" WindWhisperer "/>
    <x v="1"/>
    <s v=" #Apprehensive #StormOfDoubt "/>
    <n v="14"/>
    <n v="28"/>
    <x v="14"/>
    <n v="2021"/>
    <n v="6"/>
    <n v="10"/>
    <n v="10"/>
    <s v="Apprehensive whispers in the wind, a forecast of uncertainty, the mind's weather vane spinning wildly in the storm of doubt."/>
    <s v="Apprehensive"/>
    <s v="WindWhisperer"/>
    <x v="1"/>
    <s v="#Apprehensive,#StormOfDoubt"/>
    <x v="1"/>
    <n v="44357.416666666664"/>
    <b v="0"/>
    <n v="42"/>
    <n v="0.66666666666666663"/>
  </r>
  <r>
    <n v="325"/>
    <n v="329"/>
    <s v=" Overwhelmed by the maze of expectations, a minotaur of pressure lurking in the labyrinth, waiting to devour the spirit of resilience. "/>
    <x v="97"/>
    <d v="2020-02-22T15:20:00"/>
    <s v=" MazeExplorer "/>
    <x v="2"/>
    <s v=" #Overwhelmed #MinotaurOfPressure "/>
    <n v="22"/>
    <n v="44"/>
    <x v="10"/>
    <n v="2020"/>
    <n v="2"/>
    <n v="22"/>
    <n v="15"/>
    <s v="Overwhelmed by the maze of expectations, a minotaur of pressure lurking in the labyrinth, waiting to devour the spirit of resilience."/>
    <s v="Overwhelmed"/>
    <s v="MazeExplorer"/>
    <x v="2"/>
    <s v="#Overwhelmed,#MinotaurOfPressure"/>
    <x v="0"/>
    <n v="43883.638888888891"/>
    <b v="0"/>
    <n v="66"/>
    <n v="0.66666666666666663"/>
  </r>
  <r>
    <n v="326"/>
    <n v="330"/>
    <s v=" Jealousy, a festering wound, the pain intensifying with each glance at the garden of others' achievements, blooming beyond the fence. "/>
    <x v="98"/>
    <d v="2018-03-17T14:45:00"/>
    <s v=" WoundedGarden "/>
    <x v="3"/>
    <s v=" #Jealous #BloomingAchievements "/>
    <n v="16"/>
    <n v="32"/>
    <x v="12"/>
    <n v="2018"/>
    <n v="3"/>
    <n v="17"/>
    <n v="14"/>
    <s v="Jealousy, a festering wound, the pain intensifying with each glance at the garden of others' achievements, blooming beyond the fence."/>
    <s v="Jealous"/>
    <s v="WoundedGarden"/>
    <x v="0"/>
    <s v="#Jealous,#BloomingAchievements"/>
    <x v="2"/>
    <n v="43176.614583333336"/>
    <b v="0"/>
    <n v="48"/>
    <n v="0.66666666666666663"/>
  </r>
  <r>
    <n v="327"/>
    <n v="331"/>
    <s v=" Devastated, a heart in ruins, the echoes of shattered dreams reverberating in the chambers, a requiem for what once was whole. "/>
    <x v="99"/>
    <d v="2022-10-28T11:15:00"/>
    <s v=" RuinedHeart "/>
    <x v="1"/>
    <s v=" #Devastated #EchoesOfShatteredDreams "/>
    <n v="25"/>
    <n v="50"/>
    <x v="4"/>
    <n v="2022"/>
    <n v="10"/>
    <n v="28"/>
    <n v="11"/>
    <s v="Devastated, a heart in ruins, the echoes of shattered dreams reverberating in the chambers, a requiem for what once was whole."/>
    <s v="Devastated"/>
    <s v="RuinedHeart"/>
    <x v="1"/>
    <s v="#Devastated,#EchoesOfShatteredDreams"/>
    <x v="3"/>
    <n v="44862.46875"/>
    <b v="0"/>
    <n v="75"/>
    <n v="0.66666666666666663"/>
  </r>
  <r>
    <n v="328"/>
    <n v="332"/>
    <s v=" Frustrated attempts to untangle the knot of confusion, the threads of understanding slipping further into the labyrinth of miscommunication. "/>
    <x v="100"/>
    <d v="2020-11-01T12:30:00"/>
    <s v=" KnotUntangler "/>
    <x v="2"/>
    <s v=" #Frustrated #LabyrinthOfMiscommunication "/>
    <n v="14"/>
    <n v="28"/>
    <x v="16"/>
    <n v="2020"/>
    <n v="11"/>
    <n v="1"/>
    <n v="12"/>
    <s v="Frustrated attempts to untangle the knot of confusion, the threads of understanding slipping further into the labyrinth of miscommunication."/>
    <s v="Frustrated"/>
    <s v="KnotUntangler"/>
    <x v="2"/>
    <s v="#Frustrated,#LabyrinthOfMiscommunication"/>
    <x v="4"/>
    <n v="44136.520833333336"/>
    <b v="0"/>
    <n v="42"/>
    <n v="0.66666666666666663"/>
  </r>
  <r>
    <n v="329"/>
    <n v="333"/>
    <s v=" Envious eyes locked on the treasure chest of opportunities, a heartache fueled by the desire for keys that seem forever elusive. "/>
    <x v="101"/>
    <d v="2021-01-15T22:10:00"/>
    <s v=" ElusiveKeys "/>
    <x v="3"/>
    <s v=" #Envious #DesireForKeys "/>
    <n v="20"/>
    <n v="40"/>
    <x v="10"/>
    <n v="2021"/>
    <n v="1"/>
    <n v="15"/>
    <n v="22"/>
    <s v="Envious eyes locked on the treasure chest of opportunities, a heartache fueled by the desire for keys that seem forever elusive."/>
    <s v="Envious"/>
    <s v="ElusiveKeys"/>
    <x v="0"/>
    <s v="#Envious,#DesireForKeys"/>
    <x v="0"/>
    <n v="44211.923611111109"/>
    <b v="0"/>
    <n v="60"/>
    <n v="0.66666666666666663"/>
  </r>
  <r>
    <n v="330"/>
    <n v="334"/>
    <s v=" Dismissive gestures, a curtain drawn to shield the vulnerability, a stage where emotions take a backseat to the performance of indifference. "/>
    <x v="102"/>
    <d v="2018-08-18T14:00:00"/>
    <s v=" IndifferentFort "/>
    <x v="1"/>
    <s v=" #Dismissive #IndifferencePerformance "/>
    <n v="12"/>
    <n v="24"/>
    <x v="4"/>
    <n v="2018"/>
    <n v="8"/>
    <n v="18"/>
    <n v="14"/>
    <s v="Dismissive gestures, a curtain drawn to shield the vulnerability, a stage where emotions take a backseat to the performance of indifference."/>
    <s v="Dismissive"/>
    <s v="IndifferentFort"/>
    <x v="1"/>
    <s v="#Dismissive,#IndifferencePerformance"/>
    <x v="3"/>
    <n v="43330.583333333336"/>
    <b v="0"/>
    <n v="36"/>
    <n v="0.66666666666666663"/>
  </r>
  <r>
    <n v="331"/>
    <n v="335"/>
    <s v=" Shattered dreams lie on the floor like fragments of glass, a mosaic of disappointment crafted by the hands of frustration. "/>
    <x v="100"/>
    <d v="2022-01-07T11:10:00"/>
    <s v=" DreamMosaic "/>
    <x v="3"/>
    <s v=" #Frustrated #MosaicOfDisappointment "/>
    <n v="15"/>
    <n v="30"/>
    <x v="14"/>
    <n v="2022"/>
    <n v="1"/>
    <n v="7"/>
    <n v="11"/>
    <s v="Shattered dreams lie on the floor like fragments of glass, a mosaic of disappointment crafted by the hands of frustration."/>
    <s v="Frustrated"/>
    <s v="DreamMosaic"/>
    <x v="0"/>
    <s v="#Frustrated,#MosaicOfDisappointment"/>
    <x v="1"/>
    <n v="44568.465277777781"/>
    <b v="1"/>
    <n v="45"/>
    <n v="0.66666666666666663"/>
  </r>
  <r>
    <n v="332"/>
    <n v="336"/>
    <s v=" Loneliness, a silent companion in the night, the only echo in the chamber of solitude, a heart's solitary nocturne. "/>
    <x v="61"/>
    <d v="2019-09-19T03:30:00"/>
    <s v=" NocturnalEcho "/>
    <x v="2"/>
    <s v=" #Loneliness #SolitaryNocturne "/>
    <n v="18"/>
    <n v="36"/>
    <x v="4"/>
    <n v="2019"/>
    <n v="9"/>
    <n v="19"/>
    <n v="3"/>
    <s v="Loneliness, a silent companion in the night, the only echo in the chamber of solitude, a heart's solitary nocturne."/>
    <s v="Loneliness"/>
    <s v="NocturnalEcho"/>
    <x v="2"/>
    <s v="#Loneliness,#SolitaryNocturne"/>
    <x v="3"/>
    <n v="43727.145833333336"/>
    <b v="1"/>
    <n v="54"/>
    <n v="0.66666666666666663"/>
  </r>
  <r>
    <n v="333"/>
    <n v="337"/>
    <s v="Awe-struck by the breathtaking sunrise over the mountains.      "/>
    <x v="103"/>
    <d v="2022-04-03T06:15:00"/>
    <s v=" NatureAdmirer  "/>
    <x v="1"/>
    <s v=" #Awe #BreathtakingSunrise                   "/>
    <n v="28"/>
    <n v="55"/>
    <x v="42"/>
    <n v="2022"/>
    <n v="4"/>
    <n v="3"/>
    <n v="6"/>
    <s v="Awe-struck by the breathtaking sunrise over the mountains."/>
    <s v="Awe"/>
    <s v="NatureAdmirer"/>
    <x v="1"/>
    <s v="#Awe,#BreathtakingSunrise"/>
    <x v="0"/>
    <n v="44654.260416666664"/>
    <b v="0"/>
    <n v="83"/>
    <n v="0.66265060240963858"/>
  </r>
  <r>
    <n v="334"/>
    <n v="338"/>
    <s v="Navigating through the challenges with determination.          "/>
    <x v="104"/>
    <d v="2023-10-12T10:30:00"/>
    <s v=" GoalPursuer    "/>
    <x v="0"/>
    <s v=" #Determination #Challenges                  "/>
    <n v="15"/>
    <n v="30"/>
    <x v="43"/>
    <n v="2023"/>
    <n v="10"/>
    <n v="12"/>
    <n v="10"/>
    <s v="Navigating through the challenges with determination."/>
    <s v="Determination"/>
    <s v="GoalPursuer"/>
    <x v="0"/>
    <s v="#Determination,#Challenges"/>
    <x v="1"/>
    <n v="45211.4375"/>
    <b v="0"/>
    <n v="45"/>
    <n v="0.66666666666666663"/>
  </r>
  <r>
    <n v="335"/>
    <n v="339"/>
    <s v="Nostalgia hits while flipping through an old photo album.     "/>
    <x v="105"/>
    <d v="2019-06-28T19:00:00"/>
    <s v=" MemoryLane     "/>
    <x v="2"/>
    <s v=" #Nostalgia #OldMemories                     "/>
    <n v="22"/>
    <n v="45"/>
    <x v="44"/>
    <n v="2019"/>
    <n v="6"/>
    <n v="28"/>
    <n v="19"/>
    <s v="Nostalgia hits while flipping through an old photo album."/>
    <s v="Nostalgia"/>
    <s v="MemoryLane"/>
    <x v="2"/>
    <s v="#Nostalgia,#OldMemories"/>
    <x v="2"/>
    <n v="43644.791666666664"/>
    <b v="0"/>
    <n v="67"/>
    <n v="0.67164179104477617"/>
  </r>
  <r>
    <n v="336"/>
    <n v="340"/>
    <s v="Thrilled to witness the grandeur of a cultural festival.       "/>
    <x v="106"/>
    <d v="2020-09-15T14:45:00"/>
    <s v=" CultureEnthusiast "/>
    <x v="1"/>
    <s v=" #Thrill #CulturalCelebration              "/>
    <n v="40"/>
    <n v="80"/>
    <x v="45"/>
    <n v="2020"/>
    <n v="9"/>
    <n v="15"/>
    <n v="14"/>
    <s v="Thrilled to witness the grandeur of a cultural festival."/>
    <s v="Thrill"/>
    <s v="CultureEnthusiast"/>
    <x v="1"/>
    <s v="#Thrill,#CulturalCelebration"/>
    <x v="4"/>
    <n v="44089.614583333336"/>
    <b v="0"/>
    <n v="120"/>
    <n v="0.66666666666666663"/>
  </r>
  <r>
    <n v="337"/>
    <n v="341"/>
    <s v="Calmness found in the rhythm of raindrops on the windowpane.   "/>
    <x v="107"/>
    <d v="2017-11-08T21:20:00"/>
    <s v=" RainWatcher    "/>
    <x v="0"/>
    <s v=" #Calmness #RainyDays                        "/>
    <n v="18"/>
    <n v="35"/>
    <x v="46"/>
    <n v="2017"/>
    <n v="11"/>
    <n v="8"/>
    <n v="21"/>
    <s v="Calmness found in the rhythm of raindrops on the windowpane."/>
    <s v="Calmness"/>
    <s v="RainWatcher"/>
    <x v="0"/>
    <s v="#Calmness,#RainyDays"/>
    <x v="3"/>
    <n v="43047.888888888891"/>
    <b v="0"/>
    <n v="53"/>
    <n v="0.660377358490566"/>
  </r>
  <r>
    <n v="338"/>
    <n v="342"/>
    <s v="Overwhelmed by the support received during a personal challenge."/>
    <x v="108"/>
    <d v="2021-05-20T17:30:00"/>
    <s v=" PersonalJourney "/>
    <x v="2"/>
    <s v=" #Overwhelmed #SupportiveCommunity          "/>
    <n v="25"/>
    <n v="50"/>
    <x v="42"/>
    <n v="2021"/>
    <n v="5"/>
    <n v="20"/>
    <n v="17"/>
    <s v="Overwhelmed by the support received during a personal challenge."/>
    <s v="Overwhelmed"/>
    <s v="PersonalJourney"/>
    <x v="2"/>
    <s v="#Overwhelmed,#SupportiveCommunity"/>
    <x v="0"/>
    <n v="44336.729166666664"/>
    <b v="0"/>
    <n v="75"/>
    <n v="0.66666666666666663"/>
  </r>
  <r>
    <n v="339"/>
    <n v="343"/>
    <s v="Excitement builds as the countdown to a long-awaited vacation begins. "/>
    <x v="28"/>
    <d v="2023-01-10T12:00:00"/>
    <s v=" VacationDreamer "/>
    <x v="1"/>
    <s v=" #Excitement #VacationCountdown        "/>
    <n v="30"/>
    <n v="60"/>
    <x v="47"/>
    <n v="2023"/>
    <n v="1"/>
    <n v="10"/>
    <n v="12"/>
    <s v="Excitement builds as the countdown to a long-awaited vacation begins."/>
    <s v="Excitement"/>
    <s v="VacationDreamer"/>
    <x v="1"/>
    <s v="#Excitement,#VacationCountdown"/>
    <x v="5"/>
    <n v="44936.5"/>
    <b v="0"/>
    <n v="90"/>
    <n v="0.66666666666666663"/>
  </r>
  <r>
    <n v="340"/>
    <n v="344"/>
    <s v="Reflecting on life's journey, grateful for the lessons learned. "/>
    <x v="109"/>
    <d v="2018-12-05T08:45:00"/>
    <s v=" LifeLearner   "/>
    <x v="0"/>
    <s v=" #Gratitude #LifeLessons                    "/>
    <n v="35"/>
    <n v="70"/>
    <x v="48"/>
    <n v="2018"/>
    <n v="12"/>
    <n v="5"/>
    <n v="8"/>
    <s v="Reflecting on life's journey, grateful for the lessons learned."/>
    <s v="Gratitude"/>
    <s v="LifeLearner"/>
    <x v="0"/>
    <s v="#Gratitude,#LifeLessons"/>
    <x v="6"/>
    <n v="43439.364583333336"/>
    <b v="0"/>
    <n v="105"/>
    <n v="0.66666666666666663"/>
  </r>
  <r>
    <n v="341"/>
    <n v="345"/>
    <s v="Bittersweet emotions arise while bidding farewell to a dear friend. "/>
    <x v="110"/>
    <d v="2020-03-15T18:30:00"/>
    <s v=" FarewellSender "/>
    <x v="1"/>
    <s v=" #Bittersweet #Farewell                     "/>
    <n v="20"/>
    <n v="40"/>
    <x v="49"/>
    <n v="2020"/>
    <n v="3"/>
    <n v="15"/>
    <n v="18"/>
    <s v="Bittersweet emotions arise while bidding farewell to a dear friend."/>
    <s v="Bittersweet"/>
    <s v="FarewellSender"/>
    <x v="1"/>
    <s v="#Bittersweet,#Farewell"/>
    <x v="7"/>
    <n v="43905.770833333336"/>
    <b v="0"/>
    <n v="60"/>
    <n v="0.66666666666666663"/>
  </r>
  <r>
    <n v="342"/>
    <n v="346"/>
    <s v="Curiosity sparked by exploring a mysterious ancient ruin.      "/>
    <x v="111"/>
    <d v="2016-08-22T15:10:00"/>
    <s v=" HistoryExplorer "/>
    <x v="2"/>
    <s v=" #Curiosity #AncientDiscovery          "/>
    <n v="18"/>
    <n v="35"/>
    <x v="50"/>
    <n v="2016"/>
    <n v="8"/>
    <n v="22"/>
    <n v="15"/>
    <s v="Curiosity sparked by exploring a mysterious ancient ruin."/>
    <s v="Curiosity"/>
    <s v="HistoryExplorer"/>
    <x v="2"/>
    <s v="#Curiosity,#AncientDiscovery"/>
    <x v="8"/>
    <n v="42604.631944444445"/>
    <b v="0"/>
    <n v="53"/>
    <n v="0.660377358490566"/>
  </r>
  <r>
    <n v="343"/>
    <n v="347"/>
    <s v="Admiration for the intricate details of a handcrafted masterpiece. "/>
    <x v="112"/>
    <d v="2019-08-20T16:00:00"/>
    <s v=" CraftEnthusiast "/>
    <x v="1"/>
    <s v=" #Admiration #HandcraftedArt               "/>
    <n v="25"/>
    <n v="50"/>
    <x v="42"/>
    <n v="2019"/>
    <n v="8"/>
    <n v="20"/>
    <n v="16"/>
    <s v="Admiration for the intricate details of a handcrafted masterpiece."/>
    <s v="Admiration"/>
    <s v="CraftEnthusiast"/>
    <x v="1"/>
    <s v="#Admiration,#HandcraftedArt"/>
    <x v="0"/>
    <n v="43697.666666666664"/>
    <b v="0"/>
    <n v="75"/>
    <n v="0.66666666666666663"/>
  </r>
  <r>
    <n v="344"/>
    <n v="348"/>
    <s v="Overjoyed by the warmth of a cozy fireplace on a winter evening.   "/>
    <x v="113"/>
    <d v="2021-12-08T19:30:00"/>
    <s v=" WinterLover     "/>
    <x v="0"/>
    <s v=" #Overjoyed #WinterWarmth                  "/>
    <n v="18"/>
    <n v="35"/>
    <x v="43"/>
    <n v="2021"/>
    <n v="12"/>
    <n v="8"/>
    <n v="19"/>
    <s v="Overjoyed by the warmth of a cozy fireplace on a winter evening."/>
    <s v="Overjoyed"/>
    <s v="WinterLover"/>
    <x v="0"/>
    <s v="#Overjoyed,#WinterWarmth"/>
    <x v="1"/>
    <n v="44538.8125"/>
    <b v="0"/>
    <n v="53"/>
    <n v="0.660377358490566"/>
  </r>
  <r>
    <n v="345"/>
    <n v="349"/>
    <s v="Inspiration strikes while observing the colors of a vibrant sunset."/>
    <x v="114"/>
    <d v="2020-06-10T20:45:00"/>
    <s v=" SunsetWatcher   "/>
    <x v="1"/>
    <s v=" #Inspiration #ColorfulSunset             "/>
    <n v="30"/>
    <n v="60"/>
    <x v="44"/>
    <n v="2020"/>
    <n v="6"/>
    <n v="10"/>
    <n v="20"/>
    <s v="Inspiration strikes while observing the colors of a vibrant sunset."/>
    <s v="Inspiration"/>
    <s v="SunsetWatcher"/>
    <x v="1"/>
    <s v="#Inspiration,#ColorfulSunset"/>
    <x v="2"/>
    <n v="43992.864583333336"/>
    <b v="0"/>
    <n v="90"/>
    <n v="0.66666666666666663"/>
  </r>
  <r>
    <n v="346"/>
    <n v="350"/>
    <s v="Motivated to achieve fitness goals after an invigorating workout.  "/>
    <x v="115"/>
    <d v="2022-02-28T07:15:00"/>
    <s v=" FitnessJunkie   "/>
    <x v="2"/>
    <s v=" #Motivation #FitnessGoals                 "/>
    <n v="40"/>
    <n v="80"/>
    <x v="46"/>
    <n v="2022"/>
    <n v="2"/>
    <n v="28"/>
    <n v="7"/>
    <s v="Motivated to achieve fitness goals after an invigorating workout."/>
    <s v="Motivation"/>
    <s v="FitnessJunkie"/>
    <x v="2"/>
    <s v="#Motivation,#FitnessGoals"/>
    <x v="3"/>
    <n v="44620.302083333336"/>
    <b v="0"/>
    <n v="120"/>
    <n v="0.66666666666666663"/>
  </r>
  <r>
    <n v="347"/>
    <n v="351"/>
    <s v="Gratitude for the simple joys found in a cup of morning coffee.    "/>
    <x v="34"/>
    <d v="2017-04-15T08:00:00"/>
    <s v=" CoffeeLover     "/>
    <x v="0"/>
    <s v=" #Gratitude #MorningCoffee                 "/>
    <n v="22"/>
    <n v="45"/>
    <x v="51"/>
    <n v="2017"/>
    <n v="4"/>
    <n v="15"/>
    <n v="8"/>
    <s v="Gratitude for the simple joys found in a cup of morning coffee."/>
    <s v="Gratitude"/>
    <s v="CoffeeLover"/>
    <x v="0"/>
    <s v="#Gratitude,#MorningCoffee"/>
    <x v="4"/>
    <n v="42840.333333333336"/>
    <b v="0"/>
    <n v="67"/>
    <n v="0.67164179104477617"/>
  </r>
  <r>
    <n v="348"/>
    <n v="352"/>
    <s v="Feeling empowered after conquering a challenging hiking trail.     "/>
    <x v="36"/>
    <d v="2018-09-05T14:20:00"/>
    <s v=" HikingExplorer  "/>
    <x v="1"/>
    <s v=" #Empowerment #HikingAdventure             "/>
    <n v="35"/>
    <n v="70"/>
    <x v="42"/>
    <n v="2018"/>
    <n v="9"/>
    <n v="5"/>
    <n v="14"/>
    <s v="Feeling empowered after conquering a challenging hiking trail."/>
    <s v="Empowerment"/>
    <s v="HikingExplorer"/>
    <x v="1"/>
    <s v="#Empowerment,#HikingAdventure"/>
    <x v="0"/>
    <n v="43348.597222222219"/>
    <b v="0"/>
    <n v="105"/>
    <n v="0.66666666666666663"/>
  </r>
  <r>
    <n v="349"/>
    <n v="353"/>
    <s v="Amused by the antics of playful kittens during playtime.           "/>
    <x v="116"/>
    <d v="2022-10-22T12:45:00"/>
    <s v=" KittyObserver   "/>
    <x v="2"/>
    <s v=" #Amusement #PlayfulKittens               "/>
    <n v="15"/>
    <n v="30"/>
    <x v="43"/>
    <n v="2022"/>
    <n v="10"/>
    <n v="22"/>
    <n v="12"/>
    <s v="Amused by the antics of playful kittens during playtime."/>
    <s v="Amusement"/>
    <s v="KittyObserver"/>
    <x v="2"/>
    <s v="#Amusement,#PlayfulKittens"/>
    <x v="1"/>
    <n v="44856.53125"/>
    <b v="0"/>
    <n v="45"/>
    <n v="0.66666666666666663"/>
  </r>
  <r>
    <n v="350"/>
    <n v="354"/>
    <s v="Contemplating life's mysteries under the starry night sky.         "/>
    <x v="117"/>
    <d v="2016-07-02T23:30:00"/>
    <s v=" Stargazer       "/>
    <x v="0"/>
    <s v=" #Contemplation #StarryNight               "/>
    <n v="28"/>
    <n v="55"/>
    <x v="44"/>
    <n v="2016"/>
    <n v="7"/>
    <n v="2"/>
    <n v="23"/>
    <s v="Contemplating life's mysteries under the starry night sky."/>
    <s v="Contemplation"/>
    <s v="Stargazer"/>
    <x v="0"/>
    <s v="#Contemplation,#StarryNight"/>
    <x v="2"/>
    <n v="42553.979166666664"/>
    <b v="0"/>
    <n v="83"/>
    <n v="0.66265060240963858"/>
  </r>
  <r>
    <n v="351"/>
    <n v="355"/>
    <s v="Joyful reunion with long-lost friends after years of separation.   "/>
    <x v="118"/>
    <d v="2020-11-18T17:10:00"/>
    <s v=" FriendshipRenewal "/>
    <x v="1"/>
    <s v=" #JoyfulReunion #Friendship               "/>
    <n v="20"/>
    <n v="40"/>
    <x v="51"/>
    <n v="2020"/>
    <n v="11"/>
    <n v="18"/>
    <n v="17"/>
    <s v="Joyful reunion with long-lost friends after years of separation."/>
    <s v="Joyfulreunion"/>
    <s v="FriendshipRenewal"/>
    <x v="1"/>
    <s v="#JoyfulReunion,#Friendship"/>
    <x v="4"/>
    <n v="44153.715277777781"/>
    <b v="0"/>
    <n v="60"/>
    <n v="0.66666666666666663"/>
  </r>
  <r>
    <n v="352"/>
    <n v="356"/>
    <s v="Excitement builds while preparing for a surprise celebration.     "/>
    <x v="119"/>
    <d v="2023-03-05T15:00:00"/>
    <s v=" CelebrationPlanner "/>
    <x v="2"/>
    <s v=" #Excitement #SurpriseCelebration         "/>
    <n v="30"/>
    <n v="60"/>
    <x v="46"/>
    <n v="2023"/>
    <n v="3"/>
    <n v="5"/>
    <n v="15"/>
    <s v="Excitement builds while preparing for a surprise celebration."/>
    <s v="Excitement"/>
    <s v="CelebrationPlanner"/>
    <x v="2"/>
    <s v="#Excitement,#SurpriseCelebration"/>
    <x v="3"/>
    <n v="44990.625"/>
    <b v="0"/>
    <n v="90"/>
    <n v="0.66666666666666663"/>
  </r>
  <r>
    <n v="353"/>
    <n v="357"/>
    <s v="Satisfaction derived from successfully completing a DIY project.  "/>
    <x v="120"/>
    <d v="2015-12-01T11:30:00"/>
    <s v=" DIYEnthusiast   "/>
    <x v="0"/>
    <s v=" #Satisfaction #DIYProject                 "/>
    <n v="25"/>
    <n v="50"/>
    <x v="42"/>
    <n v="2015"/>
    <n v="12"/>
    <n v="1"/>
    <n v="11"/>
    <s v="Satisfaction derived from successfully completing a DIY project."/>
    <s v="Satisfaction"/>
    <s v="DIYEnthusiast"/>
    <x v="0"/>
    <s v="#Satisfaction,#DIYProject"/>
    <x v="0"/>
    <n v="42339.479166666664"/>
    <b v="0"/>
    <n v="75"/>
    <n v="0.66666666666666663"/>
  </r>
  <r>
    <n v="354"/>
    <n v="358"/>
    <s v="Feeling blessed for the supportive community in times of need.    "/>
    <x v="121"/>
    <d v="2021-09-10T09:45:00"/>
    <s v=" CommunityHelper "/>
    <x v="1"/>
    <s v=" #Blessed #SupportiveCommunity            "/>
    <n v="18"/>
    <n v="35"/>
    <x v="44"/>
    <n v="2021"/>
    <n v="9"/>
    <n v="10"/>
    <n v="9"/>
    <s v="Feeling blessed for the supportive community in times of need."/>
    <s v="Blessed"/>
    <s v="CommunityHelper"/>
    <x v="1"/>
    <s v="#Blessed,#SupportiveCommunity"/>
    <x v="2"/>
    <n v="44449.40625"/>
    <b v="0"/>
    <n v="53"/>
    <n v="0.660377358490566"/>
  </r>
  <r>
    <n v="355"/>
    <n v="359"/>
    <s v="Captivated by the serenity of a tranquil garden in full bloom.     "/>
    <x v="33"/>
    <d v="2018-05-12T14:20:00"/>
    <s v=" GardenEnthusiast "/>
    <x v="2"/>
    <s v=" #Serenity #TranquilGarden                "/>
    <n v="22"/>
    <n v="45"/>
    <x v="43"/>
    <n v="2018"/>
    <n v="5"/>
    <n v="12"/>
    <n v="14"/>
    <s v="Captivated by the serenity of a tranquil garden in full bloom."/>
    <s v="Serenity"/>
    <s v="GardenEnthusiast"/>
    <x v="2"/>
    <s v="#Serenity,#TranquilGarden"/>
    <x v="1"/>
    <n v="43232.597222222219"/>
    <b v="0"/>
    <n v="67"/>
    <n v="0.67164179104477617"/>
  </r>
  <r>
    <n v="356"/>
    <n v="360"/>
    <s v="Anticipation for an upcoming adventure in an exotic destination.   "/>
    <x v="122"/>
    <d v="2022-07-25T10:00:00"/>
    <s v=" Wanderlust      "/>
    <x v="0"/>
    <s v=" #Anticipation #AdventureAwaits           "/>
    <n v="40"/>
    <n v="80"/>
    <x v="51"/>
    <n v="2022"/>
    <n v="7"/>
    <n v="25"/>
    <n v="10"/>
    <s v="Anticipation for an upcoming adventure in an exotic destination."/>
    <s v="Anticipation"/>
    <s v="Wanderlust"/>
    <x v="0"/>
    <s v="#Anticipation,#AdventureAwaits"/>
    <x v="4"/>
    <n v="44767.416666666664"/>
    <b v="0"/>
    <n v="120"/>
    <n v="0.66666666666666663"/>
  </r>
  <r>
    <n v="357"/>
    <n v="361"/>
    <s v="Reflecting on personal growth achieved through life experiences.  "/>
    <x v="123"/>
    <d v="2019-03-08T18:30:00"/>
    <s v=" GrowthSeeker    "/>
    <x v="1"/>
    <s v=" #Reflection #PersonalGrowth              "/>
    <n v="35"/>
    <n v="70"/>
    <x v="42"/>
    <n v="2019"/>
    <n v="3"/>
    <n v="8"/>
    <n v="18"/>
    <s v="Reflecting on personal growth achieved through life experiences."/>
    <s v="Reflection"/>
    <s v="GrowthSeeker"/>
    <x v="1"/>
    <s v="#Reflection,#PersonalGrowth"/>
    <x v="0"/>
    <n v="43532.770833333336"/>
    <b v="0"/>
    <n v="105"/>
    <n v="0.66666666666666663"/>
  </r>
  <r>
    <n v="358"/>
    <n v="362"/>
    <s v="Nostalgic memories flood in while revisiting childhood favorites. "/>
    <x v="124"/>
    <d v="2017-01-28T21:15:00"/>
    <s v=" ChildhoodMemories "/>
    <x v="2"/>
    <s v=" #Nostalgia #ChildhoodFavorites           "/>
    <n v="20"/>
    <n v="40"/>
    <x v="46"/>
    <n v="2017"/>
    <n v="1"/>
    <n v="28"/>
    <n v="21"/>
    <s v="Nostalgic memories flood in while revisiting childhood favorites."/>
    <s v="Nostalgia"/>
    <s v="ChildhoodMemories"/>
    <x v="2"/>
    <s v="#Nostalgia,#ChildhoodFavorites"/>
    <x v="3"/>
    <n v="42763.885416666664"/>
    <b v="0"/>
    <n v="60"/>
    <n v="0.66666666666666663"/>
  </r>
  <r>
    <n v="359"/>
    <n v="363"/>
    <s v="Appreciation for the vibrant culture experienced during travel.   "/>
    <x v="125"/>
    <d v="2016-11-14T13:45:00"/>
    <s v=" CultureExplorer "/>
    <x v="0"/>
    <s v=" #Appreciation #CulturalExperience        "/>
    <n v="28"/>
    <n v="55"/>
    <x v="44"/>
    <n v="2016"/>
    <n v="11"/>
    <n v="14"/>
    <n v="13"/>
    <s v="Appreciation for the vibrant culture experienced during travel."/>
    <s v="Appreciation"/>
    <s v="CultureExplorer"/>
    <x v="0"/>
    <s v="#Appreciation,#CulturalExperience"/>
    <x v="2"/>
    <n v="42688.572916666664"/>
    <b v="0"/>
    <n v="83"/>
    <n v="0.66265060240963858"/>
  </r>
  <r>
    <n v="360"/>
    <n v="364"/>
    <s v="Confidence soars after overcoming public speaking anxiety.       "/>
    <x v="126"/>
    <d v="2020-04-02T17:30:00"/>
    <s v=" PublicSpeaker   "/>
    <x v="1"/>
    <s v=" #Confidence #OvercomingAnxiety          "/>
    <n v="15"/>
    <n v="30"/>
    <x v="42"/>
    <n v="2020"/>
    <n v="4"/>
    <n v="2"/>
    <n v="17"/>
    <s v="Confidence soars after overcoming public speaking anxiety."/>
    <s v="Confidence"/>
    <s v="PublicSpeaker"/>
    <x v="1"/>
    <s v="#Confidence,#OvercomingAnxiety"/>
    <x v="0"/>
    <n v="43923.729166666664"/>
    <b v="0"/>
    <n v="45"/>
    <n v="0.66666666666666663"/>
  </r>
  <r>
    <n v="361"/>
    <n v="365"/>
    <s v="Contentment in the midst of a family gathering filled with laughter. "/>
    <x v="32"/>
    <d v="2023-01-15T19:00:00"/>
    <s v=" FamilyCelebration "/>
    <x v="2"/>
    <s v=" #Contentment #FamilyLaughter             "/>
    <n v="25"/>
    <n v="50"/>
    <x v="43"/>
    <n v="2023"/>
    <n v="1"/>
    <n v="15"/>
    <n v="19"/>
    <s v="Contentment in the midst of a family gathering filled with laughter."/>
    <s v="Contentment"/>
    <s v="FamilyCelebration"/>
    <x v="2"/>
    <s v="#Contentment,#FamilyLaughter"/>
    <x v="1"/>
    <n v="44941.791666666664"/>
    <b v="0"/>
    <n v="75"/>
    <n v="0.66666666666666663"/>
  </r>
  <r>
    <n v="362"/>
    <n v="366"/>
    <s v="Enthusiasm for learning new skills and expanding knowledge.      "/>
    <x v="40"/>
    <d v="2018-08-07T12:15:00"/>
    <s v=" LifelongLearner "/>
    <x v="0"/>
    <s v=" #Enthusiasm #SkillBuilding               "/>
    <n v="30"/>
    <n v="60"/>
    <x v="51"/>
    <n v="2018"/>
    <n v="8"/>
    <n v="7"/>
    <n v="12"/>
    <s v="Enthusiasm for learning new skills and expanding knowledge."/>
    <s v="Enthusiasm"/>
    <s v="LifelongLearner"/>
    <x v="0"/>
    <s v="#Enthusiasm,#SkillBuilding"/>
    <x v="4"/>
    <n v="43319.510416666664"/>
    <b v="0"/>
    <n v="90"/>
    <n v="0.66666666666666663"/>
  </r>
  <r>
    <n v="363"/>
    <n v="367"/>
    <s v="Surprise and delight at discovering a hidden gem in the city.    "/>
    <x v="127"/>
    <d v="2019-10-18T16:45:00"/>
    <s v=" CityExplorer    "/>
    <x v="1"/>
    <s v=" #Surprise #HiddenGem                      "/>
    <n v="18"/>
    <n v="35"/>
    <x v="44"/>
    <n v="2019"/>
    <n v="10"/>
    <n v="18"/>
    <n v="16"/>
    <s v="Surprise and delight at discovering a hidden gem in the city."/>
    <s v="Surprise"/>
    <s v="CityExplorer"/>
    <x v="1"/>
    <s v="#Surprise,#HiddenGem"/>
    <x v="2"/>
    <n v="43756.697916666664"/>
    <b v="0"/>
    <n v="53"/>
    <n v="0.660377358490566"/>
  </r>
  <r>
    <n v="364"/>
    <n v="368"/>
    <s v="A sense of accomplishment after completing a challenging workout."/>
    <x v="128"/>
    <d v="2022-06-30T07:00:00"/>
    <s v=" FitnessAchiever "/>
    <x v="2"/>
    <s v=" #Accomplishment #FitnessSuccess         "/>
    <n v="22"/>
    <n v="45"/>
    <x v="46"/>
    <n v="2022"/>
    <n v="6"/>
    <n v="30"/>
    <n v="7"/>
    <s v="A sense of accomplishment after completing a challenging workout."/>
    <s v="Accomplishment"/>
    <s v="FitnessAchiever"/>
    <x v="2"/>
    <s v="#Accomplishment,#FitnessSuccess"/>
    <x v="3"/>
    <n v="44742.291666666664"/>
    <b v="0"/>
    <n v="67"/>
    <n v="0.67164179104477617"/>
  </r>
  <r>
    <n v="365"/>
    <n v="369"/>
    <s v="Wonderment at the beauty of a double rainbow after the rain.     "/>
    <x v="129"/>
    <d v="2017-06-12T18:20:00"/>
    <s v=" RainbowChaser   "/>
    <x v="0"/>
    <s v=" #Wonderment #DoubleRainbow               "/>
    <n v="35"/>
    <n v="70"/>
    <x v="42"/>
    <n v="2017"/>
    <n v="6"/>
    <n v="12"/>
    <n v="18"/>
    <s v="Wonderment at the beauty of a double rainbow after the rain."/>
    <s v="Wonderment"/>
    <s v="RainbowChaser"/>
    <x v="0"/>
    <s v="#Wonderment,#DoubleRainbow"/>
    <x v="0"/>
    <n v="42898.763888888891"/>
    <b v="0"/>
    <n v="105"/>
    <n v="0.66666666666666663"/>
  </r>
  <r>
    <n v="366"/>
    <n v="370"/>
    <s v="Optimism for a bright future amidst challenging times.           "/>
    <x v="130"/>
    <d v="2021-07-05T09:30:00"/>
    <s v=" FutureOptimist  "/>
    <x v="1"/>
    <s v=" #Optimism #BrightFuture                  "/>
    <n v="20"/>
    <n v="40"/>
    <x v="43"/>
    <n v="2021"/>
    <n v="7"/>
    <n v="5"/>
    <n v="9"/>
    <s v="Optimism for a bright future amidst challenging times."/>
    <s v="Optimism"/>
    <s v="FutureOptimist"/>
    <x v="1"/>
    <s v="#Optimism,#BrightFuture"/>
    <x v="1"/>
    <n v="44382.395833333336"/>
    <b v="0"/>
    <n v="60"/>
    <n v="0.66666666666666663"/>
  </r>
  <r>
    <n v="367"/>
    <n v="371"/>
    <s v="Pride in achieving a personal milestone in career progression.   "/>
    <x v="131"/>
    <d v="2016-04-15T14:50:00"/>
    <s v=" CareerAchiever  "/>
    <x v="2"/>
    <s v=" #Pride #CareerMilestone                  "/>
    <n v="28"/>
    <n v="55"/>
    <x v="44"/>
    <n v="2016"/>
    <n v="4"/>
    <n v="15"/>
    <n v="14"/>
    <s v="Pride in achieving a personal milestone in career progression."/>
    <s v="Pride"/>
    <s v="CareerAchiever"/>
    <x v="2"/>
    <s v="#Pride,#CareerMilestone"/>
    <x v="2"/>
    <n v="42475.618055555555"/>
    <b v="0"/>
    <n v="83"/>
    <n v="0.66265060240963858"/>
  </r>
  <r>
    <n v="368"/>
    <n v="372"/>
    <s v="Happiness blooms like flowers in a garden on a sunny day.        "/>
    <x v="132"/>
    <d v="2020-02-10T11:15:00"/>
    <s v=" SunnyDayEnthusiast "/>
    <x v="0"/>
    <s v=" #Happiness #SunnyDay                      "/>
    <n v="15"/>
    <n v="30"/>
    <x v="51"/>
    <n v="2020"/>
    <n v="2"/>
    <n v="10"/>
    <n v="11"/>
    <s v="Happiness blooms like flowers in a garden on a sunny day."/>
    <s v="Happiness"/>
    <s v="SunnyDayEnthusiast"/>
    <x v="0"/>
    <s v="#Happiness,#SunnyDay"/>
    <x v="4"/>
    <n v="43871.46875"/>
    <b v="0"/>
    <n v="45"/>
    <n v="0.66666666666666663"/>
  </r>
  <r>
    <n v="369"/>
    <n v="373"/>
    <s v="Elation over discovering a rare book in a quaint bookstore.      "/>
    <x v="30"/>
    <d v="2018-09-22T16:30:00"/>
    <s v=" Bookworm        "/>
    <x v="1"/>
    <s v=" #Elation #RareBookDiscovery              "/>
    <n v="40"/>
    <n v="80"/>
    <x v="42"/>
    <n v="2018"/>
    <n v="9"/>
    <n v="22"/>
    <n v="16"/>
    <s v="Elation over discovering a rare book in a quaint bookstore."/>
    <s v="Elation"/>
    <s v="Bookworm"/>
    <x v="1"/>
    <s v="#Elation,#RareBookDiscovery"/>
    <x v="0"/>
    <n v="43365.6875"/>
    <b v="0"/>
    <n v="120"/>
    <n v="0.66666666666666663"/>
  </r>
  <r>
    <n v="370"/>
    <n v="374"/>
    <s v="Curiosity piqued by the mysteries of an ancient archaeological site."/>
    <x v="133"/>
    <d v="2015-11-08T10:00:00"/>
    <s v=" ArchaeologyEnthusiast "/>
    <x v="2"/>
    <s v=" #Curiosity #AncientMysteries            "/>
    <n v="18"/>
    <n v="35"/>
    <x v="46"/>
    <n v="2015"/>
    <n v="11"/>
    <n v="8"/>
    <n v="10"/>
    <s v="Curiosity piqued by the mysteries of an ancient archaeological site."/>
    <s v="Curiosity"/>
    <s v="ArchaeologyEnthusiast"/>
    <x v="2"/>
    <s v="#Curiosity,#AncientMysteries"/>
    <x v="3"/>
    <n v="42316.416666666664"/>
    <b v="0"/>
    <n v="53"/>
    <n v="0.660377358490566"/>
  </r>
  <r>
    <n v="371"/>
    <n v="375"/>
    <s v="Mesmerized by the cosmic dance of fireflies on a moonlit night.    "/>
    <x v="134"/>
    <d v="2022-08-10T22:00:00"/>
    <s v=" NightSkyObserver "/>
    <x v="1"/>
    <s v=" #Enchantment #CosmicFireflies             "/>
    <n v="25"/>
    <n v="50"/>
    <x v="52"/>
    <n v="2022"/>
    <n v="8"/>
    <n v="10"/>
    <n v="22"/>
    <s v="Mesmerized by the cosmic dance of fireflies on a moonlit night."/>
    <s v="Enchantment"/>
    <s v="NightSkyObserver"/>
    <x v="1"/>
    <s v="#Enchantment,#CosmicFireflies"/>
    <x v="6"/>
    <n v="44783.916666666664"/>
    <b v="0"/>
    <n v="75"/>
    <n v="0.66666666666666663"/>
  </r>
  <r>
    <n v="372"/>
    <n v="376"/>
    <s v="Intrigued by the symphony of colors in an abstract art exhibition. "/>
    <x v="135"/>
    <d v="2019-04-05T17:30:00"/>
    <s v=" ArtConnoisseur  "/>
    <x v="0"/>
    <s v=" #Intrigue #AbstractArt                   "/>
    <n v="18"/>
    <n v="35"/>
    <x v="53"/>
    <n v="2019"/>
    <n v="4"/>
    <n v="5"/>
    <n v="17"/>
    <s v="Intrigued by the symphony of colors in an abstract art exhibition."/>
    <s v="Intrigue"/>
    <s v="ArtConnoisseur"/>
    <x v="0"/>
    <s v="#Intrigue,#AbstractArt"/>
    <x v="5"/>
    <n v="43560.729166666664"/>
    <b v="0"/>
    <n v="53"/>
    <n v="0.660377358490566"/>
  </r>
  <r>
    <n v="373"/>
    <n v="377"/>
    <s v="Giggles and joy echo in the air during a children's playdate.      "/>
    <x v="136"/>
    <d v="2020-12-15T15:45:00"/>
    <s v=" PlayfulParent   "/>
    <x v="2"/>
    <s v=" #PlayfulJoy #ChildrensPlaydate           "/>
    <n v="22"/>
    <n v="45"/>
    <x v="54"/>
    <n v="2020"/>
    <n v="12"/>
    <n v="15"/>
    <n v="15"/>
    <s v="Giggles and joy echo in the air during a children's playdate."/>
    <s v="Playfuljoy"/>
    <s v="PlayfulParent"/>
    <x v="2"/>
    <s v="#PlayfulJoy,#ChildrensPlaydate"/>
    <x v="7"/>
    <n v="44180.65625"/>
    <b v="0"/>
    <n v="67"/>
    <n v="0.67164179104477617"/>
  </r>
  <r>
    <n v="374"/>
    <n v="378"/>
    <s v="Enveloped in serenity while practicing mindfulness by the lake.    "/>
    <x v="137"/>
    <d v="2017-10-20T08:15:00"/>
    <s v=" ZenSeeker       "/>
    <x v="1"/>
    <s v=" #Mindfulness #LakeTranquility            "/>
    <n v="35"/>
    <n v="70"/>
    <x v="55"/>
    <n v="2017"/>
    <n v="10"/>
    <n v="20"/>
    <n v="8"/>
    <s v="Enveloped in serenity while practicing mindfulness by the lake."/>
    <s v="Mindfulness"/>
    <s v="ZenSeeker"/>
    <x v="1"/>
    <s v="#Mindfulness,#LakeTranquility"/>
    <x v="1"/>
    <n v="43028.34375"/>
    <b v="0"/>
    <n v="105"/>
    <n v="0.66666666666666663"/>
  </r>
  <r>
    <n v="375"/>
    <n v="379"/>
    <s v="Chasing dreams like a kite soaring high in the vast open sky.      "/>
    <x v="138"/>
    <d v="2021-02-28T13:00:00"/>
    <s v=" SkyDreamer      "/>
    <x v="0"/>
    <s v=" #DreamChaser #SkyHighDreams              "/>
    <n v="30"/>
    <n v="60"/>
    <x v="56"/>
    <n v="2021"/>
    <n v="2"/>
    <n v="28"/>
    <n v="13"/>
    <s v="Chasing dreams like a kite soaring high in the vast open sky."/>
    <s v="Dreamchaser"/>
    <s v="SkyDreamer"/>
    <x v="0"/>
    <s v="#DreamChaser,#SkyHighDreams"/>
    <x v="3"/>
    <n v="44255.541666666664"/>
    <b v="0"/>
    <n v="90"/>
    <n v="0.66666666666666663"/>
  </r>
  <r>
    <n v="376"/>
    <n v="380"/>
    <s v="Spellbound by the elegance of a ballroom dance under crystal chandeliers. "/>
    <x v="139"/>
    <d v="2018-06-12T20:30:00"/>
    <s v=" DanceEnthusiast "/>
    <x v="2"/>
    <s v=" #Elegance #BallroomDance                "/>
    <n v="28"/>
    <n v="55"/>
    <x v="57"/>
    <n v="2018"/>
    <n v="6"/>
    <n v="12"/>
    <n v="20"/>
    <s v="Spellbound by the elegance of a ballroom dance under crystal chandeliers."/>
    <s v="Elegance"/>
    <s v="DanceEnthusiast"/>
    <x v="2"/>
    <s v="#Elegance,#BallroomDance"/>
    <x v="2"/>
    <n v="43263.854166666664"/>
    <b v="0"/>
    <n v="83"/>
    <n v="0.66265060240963858"/>
  </r>
  <r>
    <n v="377"/>
    <n v="381"/>
    <s v="Whimsical delight in a world of fairy tales and magical creatures.  "/>
    <x v="140"/>
    <d v="2016-03-08T14:20:00"/>
    <s v=" FairyTaleExplorer "/>
    <x v="1"/>
    <s v=" #Whimsy #MagicalWorld                    "/>
    <n v="20"/>
    <n v="40"/>
    <x v="58"/>
    <n v="2016"/>
    <n v="3"/>
    <n v="8"/>
    <n v="14"/>
    <s v="Whimsical delight in a world of fairy tales and magical creatures."/>
    <s v="Whimsy"/>
    <s v="FairyTaleExplorer"/>
    <x v="1"/>
    <s v="#Whimsy,#MagicalWorld"/>
    <x v="0"/>
    <n v="42437.597222222219"/>
    <b v="0"/>
    <n v="60"/>
    <n v="0.66666666666666663"/>
  </r>
  <r>
    <n v="378"/>
    <n v="382"/>
    <s v="Pensive contemplation amid the ancient ruins of a forgotten civilization. "/>
    <x v="141"/>
    <d v="2023-04-18T17:10:00"/>
    <s v=" RuinsExplorer   "/>
    <x v="0"/>
    <s v=" #Pensive #AncientCivilization           "/>
    <n v="18"/>
    <n v="35"/>
    <x v="59"/>
    <n v="2023"/>
    <n v="4"/>
    <n v="18"/>
    <n v="17"/>
    <s v="Pensive contemplation amid the ancient ruins of a forgotten civilization."/>
    <s v="Pensive"/>
    <s v="RuinsExplorer"/>
    <x v="0"/>
    <s v="#Pensive,#AncientCivilization"/>
    <x v="8"/>
    <n v="45034.715277777781"/>
    <b v="0"/>
    <n v="53"/>
    <n v="0.660377358490566"/>
  </r>
  <r>
    <n v="379"/>
    <n v="383"/>
    <s v="Embracing the thrill of speed on a rollercoaster's exhilarating twists. "/>
    <x v="142"/>
    <d v="2020-07-25T12:45:00"/>
    <s v=" RollercoasterFan "/>
    <x v="2"/>
    <s v=" #Thrill #RollercoasterAdventure        "/>
    <n v="22"/>
    <n v="45"/>
    <x v="60"/>
    <n v="2020"/>
    <n v="7"/>
    <n v="25"/>
    <n v="12"/>
    <s v="Embracing the thrill of speed on a rollercoaster's exhilarating twists."/>
    <s v="Thrill"/>
    <s v="RollercoasterFan"/>
    <x v="2"/>
    <s v="#Thrill,#RollercoasterAdventure"/>
    <x v="9"/>
    <n v="44037.53125"/>
    <b v="0"/>
    <n v="67"/>
    <n v="0.67164179104477617"/>
  </r>
  <r>
    <n v="380"/>
    <n v="384"/>
    <s v="Harmony resonates as musicians play a melody of unity and togetherness. "/>
    <x v="143"/>
    <d v="2019-11-30T19:30:00"/>
    <s v=" MusicHarmonist  "/>
    <x v="1"/>
    <s v=" #Harmony #MusicalUnity                   "/>
    <n v="35"/>
    <n v="70"/>
    <x v="61"/>
    <n v="2019"/>
    <n v="11"/>
    <n v="30"/>
    <n v="19"/>
    <s v="Harmony resonates as musicians play a melody of unity and togetherness."/>
    <s v="Harmony"/>
    <s v="MusicHarmonist"/>
    <x v="1"/>
    <s v="#Harmony,#MusicalUnity"/>
    <x v="10"/>
    <n v="43799.8125"/>
    <b v="0"/>
    <n v="105"/>
    <n v="0.66666666666666663"/>
  </r>
  <r>
    <n v="381"/>
    <n v="385"/>
    <s v="A burst of creativity in the quiet solitude of an artist's studio.  "/>
    <x v="144"/>
    <d v="2015-09-01T16:00:00"/>
    <s v=" StudioArtist    "/>
    <x v="0"/>
    <s v=" #Creativity #ArtistsHaven               "/>
    <n v="15"/>
    <n v="30"/>
    <x v="62"/>
    <n v="2015"/>
    <n v="9"/>
    <n v="1"/>
    <n v="16"/>
    <s v="A burst of creativity in the quiet solitude of an artist's studio."/>
    <s v="Creativity"/>
    <s v="StudioArtist"/>
    <x v="0"/>
    <s v="#Creativity,#ArtistsHaven"/>
    <x v="11"/>
    <n v="42248.666666666664"/>
    <b v="0"/>
    <n v="45"/>
    <n v="0.66666666666666663"/>
  </r>
  <r>
    <n v="382"/>
    <n v="386"/>
    <s v="Radiant joy akin to blooming flowers on a sun-kissed spring morning. "/>
    <x v="145"/>
    <d v="2022-05-05T10:15:00"/>
    <s v=" SpringEnthusiast "/>
    <x v="2"/>
    <s v=" #Radiance #SpringBlooms                 "/>
    <n v="25"/>
    <n v="50"/>
    <x v="63"/>
    <n v="2022"/>
    <n v="5"/>
    <n v="5"/>
    <n v="10"/>
    <s v="Radiant joy akin to blooming flowers on a sun-kissed spring morning."/>
    <s v="Radiance"/>
    <s v="SpringEnthusiast"/>
    <x v="2"/>
    <s v="#Radiance,#SpringBlooms"/>
    <x v="12"/>
    <n v="44686.427083333336"/>
    <b v="0"/>
    <n v="75"/>
    <n v="0.66666666666666663"/>
  </r>
  <r>
    <n v="383"/>
    <n v="387"/>
    <s v="A sense of wonder at the vastness of the cosmos on a stargazing night. "/>
    <x v="146"/>
    <d v="2018-07-08T23:00:00"/>
    <s v=" CosmosExplorer  "/>
    <x v="1"/>
    <s v=" #Wonder #StargazingAdventure            "/>
    <n v="40"/>
    <n v="80"/>
    <x v="64"/>
    <n v="2018"/>
    <n v="7"/>
    <n v="8"/>
    <n v="23"/>
    <s v="A sense of wonder at the vastness of the cosmos on a stargazing night."/>
    <s v="Wonder"/>
    <s v="CosmosExplorer"/>
    <x v="1"/>
    <s v="#Wonder,#StargazingAdventure"/>
    <x v="13"/>
    <n v="43289.958333333336"/>
    <b v="0"/>
    <n v="120"/>
    <n v="0.66666666666666663"/>
  </r>
  <r>
    <n v="384"/>
    <n v="388"/>
    <s v="Rejuvenated by the salty breeze and the sound of waves at the seaside. "/>
    <x v="147"/>
    <d v="2021-09-20T14:30:00"/>
    <s v=" SeaBreezeLover "/>
    <x v="0"/>
    <s v=" #Rejuvenation #SeasideEscape            "/>
    <n v="18"/>
    <n v="35"/>
    <x v="65"/>
    <n v="2021"/>
    <n v="9"/>
    <n v="20"/>
    <n v="14"/>
    <s v="Rejuvenated by the salty breeze and the sound of waves at the seaside."/>
    <s v="Rejuvenation"/>
    <s v="SeaBreezeLover"/>
    <x v="0"/>
    <s v="#Rejuvenation,#SeasideEscape"/>
    <x v="14"/>
    <n v="44459.604166666664"/>
    <b v="0"/>
    <n v="53"/>
    <n v="0.660377358490566"/>
  </r>
  <r>
    <n v="385"/>
    <n v="389"/>
    <s v="Whispers of inspiration from the rustling leaves in a serene forest. "/>
    <x v="148"/>
    <d v="2016-11-15T11:45:00"/>
    <s v=" ForestDreamer   "/>
    <x v="2"/>
    <s v=" #Inspiration #ForestWhispers            "/>
    <n v="28"/>
    <n v="55"/>
    <x v="66"/>
    <n v="2016"/>
    <n v="11"/>
    <n v="15"/>
    <n v="11"/>
    <s v="Whispers of inspiration from the rustling leaves in a serene forest."/>
    <s v="Inspiration"/>
    <s v="ForestDreamer"/>
    <x v="2"/>
    <s v="#Inspiration,#ForestWhispers"/>
    <x v="15"/>
    <n v="42689.489583333336"/>
    <b v="0"/>
    <n v="83"/>
    <n v="0.66265060240963858"/>
  </r>
  <r>
    <n v="386"/>
    <n v="390"/>
    <s v="Savoring the warmth of a cup of cocoa on a chilly winter evening.   "/>
    <x v="149"/>
    <d v="2020-01-12T18:00:00"/>
    <s v=" WinterWarmth    "/>
    <x v="1"/>
    <s v=" #Coziness #WarmWinterEvening           "/>
    <n v="30"/>
    <n v="60"/>
    <x v="67"/>
    <n v="2020"/>
    <n v="1"/>
    <n v="12"/>
    <n v="18"/>
    <s v="Savoring the warmth of a cup of cocoa on a chilly winter evening."/>
    <s v="Coziness"/>
    <s v="WinterWarmth"/>
    <x v="1"/>
    <s v="#Coziness,#WarmWinterEvening"/>
    <x v="16"/>
    <n v="43842.75"/>
    <b v="0"/>
    <n v="90"/>
    <n v="0.66666666666666663"/>
  </r>
  <r>
    <n v="387"/>
    <n v="391"/>
    <s v="Heartfelt gratitude for the laughter shared during a family reunion. "/>
    <x v="150"/>
    <d v="2017-12-28T19:15:00"/>
    <s v=" FamilyGatherer "/>
    <x v="2"/>
    <s v=" #Gratitude #FamilyLaughter              "/>
    <n v="22"/>
    <n v="45"/>
    <x v="68"/>
    <n v="2017"/>
    <n v="12"/>
    <n v="28"/>
    <n v="19"/>
    <s v="Heartfelt gratitude for the laughter shared during a family reunion."/>
    <s v="Gratitude"/>
    <s v="FamilyGatherer"/>
    <x v="2"/>
    <s v="#Gratitude,#FamilyLaughter"/>
    <x v="17"/>
    <n v="43097.802083333336"/>
    <b v="0"/>
    <n v="67"/>
    <n v="0.67164179104477617"/>
  </r>
  <r>
    <n v="388"/>
    <n v="392"/>
    <s v="Embarking on a culinary adventure, savoring exotic flavors around the world. "/>
    <x v="151"/>
    <d v="2019-03-02T20:20:00"/>
    <s v=" CulinaryExplorer "/>
    <x v="0"/>
    <s v=" #Adventure #CulinaryJourney             "/>
    <n v="35"/>
    <n v="70"/>
    <x v="69"/>
    <n v="2019"/>
    <n v="3"/>
    <n v="2"/>
    <n v="20"/>
    <s v="Embarking on a culinary adventure, savoring exotic flavors around the world."/>
    <s v="Adventure"/>
    <s v="CulinaryExplorer"/>
    <x v="0"/>
    <s v="#Adventure,#CulinaryJourney"/>
    <x v="18"/>
    <n v="43526.847222222219"/>
    <b v="0"/>
    <n v="105"/>
    <n v="0.66666666666666663"/>
  </r>
  <r>
    <n v="389"/>
    <n v="393"/>
    <s v="Euphoria floods in as the final puzzle piece clicks into place.       "/>
    <x v="152"/>
    <d v="2022-06-08T15:30:00"/>
    <s v=" PuzzleSolver    "/>
    <x v="1"/>
    <s v=" #Euphoria #PuzzleCompletion            "/>
    <n v="20"/>
    <n v="40"/>
    <x v="70"/>
    <n v="2022"/>
    <n v="6"/>
    <n v="8"/>
    <n v="15"/>
    <s v="Euphoria floods in as the final puzzle piece clicks into place."/>
    <s v="Euphoria"/>
    <s v="PuzzleSolver"/>
    <x v="1"/>
    <s v="#Euphoria,#PuzzleCompletion"/>
    <x v="19"/>
    <n v="44720.645833333336"/>
    <b v="0"/>
    <n v="60"/>
    <n v="0.66666666666666663"/>
  </r>
  <r>
    <n v="390"/>
    <n v="394"/>
    <s v="Awe-inspired by the grandeur of an ancient cathedral's intricate architecture. "/>
    <x v="153"/>
    <d v="2018-08-18T14:45:00"/>
    <s v=" CathedralVisitor "/>
    <x v="2"/>
    <s v=" #Awe #ArchitecturalGrandeur            "/>
    <n v="18"/>
    <n v="35"/>
    <x v="71"/>
    <n v="2018"/>
    <n v="8"/>
    <n v="18"/>
    <n v="14"/>
    <s v="Awe-inspired by the grandeur of an ancient cathedral's intricate architecture."/>
    <s v="Awe"/>
    <s v="CathedralVisitor"/>
    <x v="2"/>
    <s v="#Awe,#ArchitecturalGrandeur"/>
    <x v="20"/>
    <n v="43330.614583333336"/>
    <b v="0"/>
    <n v="53"/>
    <n v="0.660377358490566"/>
  </r>
  <r>
    <n v="391"/>
    <n v="395"/>
    <s v="Captivated by the ethereal beauty of a field filled with fireflies. "/>
    <x v="134"/>
    <d v="2022-08-10T22:00:00"/>
    <s v=" NightSkyObserver "/>
    <x v="1"/>
    <s v=" #Enchantment #FireflyField              "/>
    <n v="25"/>
    <n v="50"/>
    <x v="52"/>
    <n v="2022"/>
    <n v="8"/>
    <n v="10"/>
    <n v="22"/>
    <s v="Captivated by the ethereal beauty of a field filled with fireflies."/>
    <s v="Enchantment"/>
    <s v="NightSkyObserver"/>
    <x v="1"/>
    <s v="#Enchantment,#FireflyField"/>
    <x v="6"/>
    <n v="44783.916666666664"/>
    <b v="1"/>
    <n v="75"/>
    <n v="0.66666666666666663"/>
  </r>
  <r>
    <n v="392"/>
    <n v="396"/>
    <s v="Immersed in the enchanting melodies of a street musician's violin. "/>
    <x v="154"/>
    <d v="2019-04-05T17:30:00"/>
    <s v=" MusicLover      "/>
    <x v="0"/>
    <s v=" #Melodic #StreetMusic                   "/>
    <n v="18"/>
    <n v="35"/>
    <x v="53"/>
    <n v="2019"/>
    <n v="4"/>
    <n v="5"/>
    <n v="17"/>
    <s v="Immersed in the enchanting melodies of a street musician's violin."/>
    <s v="Melodic"/>
    <s v="MusicLover"/>
    <x v="0"/>
    <s v="#Melodic,#StreetMusic"/>
    <x v="5"/>
    <n v="43560.729166666664"/>
    <b v="0"/>
    <n v="53"/>
    <n v="0.660377358490566"/>
  </r>
  <r>
    <n v="393"/>
    <n v="397"/>
    <s v="Joyful laughter resonates through a lively summer carnival.         "/>
    <x v="155"/>
    <d v="2020-12-15T15:45:00"/>
    <s v=" CarnivalGoer    "/>
    <x v="2"/>
    <s v=" #FestiveJoy #SummerCarnival             "/>
    <n v="22"/>
    <n v="45"/>
    <x v="54"/>
    <n v="2020"/>
    <n v="12"/>
    <n v="15"/>
    <n v="15"/>
    <s v="Joyful laughter resonates through a lively summer carnival."/>
    <s v="Festivejoy"/>
    <s v="CarnivalGoer"/>
    <x v="2"/>
    <s v="#FestiveJoy,#SummerCarnival"/>
    <x v="7"/>
    <n v="44180.65625"/>
    <b v="0"/>
    <n v="67"/>
    <n v="0.67164179104477617"/>
  </r>
  <r>
    <n v="394"/>
    <n v="398"/>
    <s v="Exploring the universe within during a mindful meditation session. "/>
    <x v="156"/>
    <d v="2017-10-20T08:15:00"/>
    <s v=" MindfulExplorer "/>
    <x v="1"/>
    <s v=" #InnerJourney #MeditationBliss          "/>
    <n v="35"/>
    <n v="70"/>
    <x v="55"/>
    <n v="2017"/>
    <n v="10"/>
    <n v="20"/>
    <n v="8"/>
    <s v="Exploring the universe within during a mindful meditation session."/>
    <s v="Innerjourney"/>
    <s v="MindfulExplorer"/>
    <x v="1"/>
    <s v="#InnerJourney,#MeditationBliss"/>
    <x v="1"/>
    <n v="43028.34375"/>
    <b v="0"/>
    <n v="105"/>
    <n v="0.66666666666666663"/>
  </r>
  <r>
    <n v="395"/>
    <n v="399"/>
    <s v="Soaring like a free spirit on the winds of a coastal cliff.        "/>
    <x v="157"/>
    <d v="2021-02-28T13:00:00"/>
    <s v=" CoastalExplorer "/>
    <x v="0"/>
    <s v=" #Freedom #CoastalAdventure              "/>
    <n v="30"/>
    <n v="60"/>
    <x v="56"/>
    <n v="2021"/>
    <n v="2"/>
    <n v="28"/>
    <n v="13"/>
    <s v="Soaring like a free spirit on the winds of a coastal cliff."/>
    <s v="Freedom"/>
    <s v="CoastalExplorer"/>
    <x v="0"/>
    <s v="#Freedom,#CoastalAdventure"/>
    <x v="3"/>
    <n v="44255.541666666664"/>
    <b v="0"/>
    <n v="90"/>
    <n v="0.66666666666666663"/>
  </r>
  <r>
    <n v="396"/>
    <n v="400"/>
    <s v="Dazzled by the elegance of a masquerade ball's dazzling costumes. "/>
    <x v="158"/>
    <d v="2018-06-12T20:30:00"/>
    <s v=" MasqueradeAttendee "/>
    <x v="2"/>
    <s v=" #Dazzle #MasqueradeElegance            "/>
    <n v="28"/>
    <n v="55"/>
    <x v="57"/>
    <n v="2018"/>
    <n v="6"/>
    <n v="12"/>
    <n v="20"/>
    <s v="Dazzled by the elegance of a masquerade ball's dazzling costumes."/>
    <s v="Dazzle"/>
    <s v="MasqueradeAttendee"/>
    <x v="2"/>
    <s v="#Dazzle,#MasqueradeElegance"/>
    <x v="2"/>
    <n v="43263.854166666664"/>
    <b v="0"/>
    <n v="83"/>
    <n v="0.66265060240963858"/>
  </r>
  <r>
    <n v="397"/>
    <n v="401"/>
    <s v="Whimsical delight in a world of whimsical fairy tales.             "/>
    <x v="140"/>
    <d v="2016-03-08T14:20:00"/>
    <s v=" FairyTaleAdventurer "/>
    <x v="1"/>
    <s v=" #Whimsy #FairyTaleMagic                 "/>
    <n v="20"/>
    <n v="40"/>
    <x v="58"/>
    <n v="2016"/>
    <n v="3"/>
    <n v="8"/>
    <n v="14"/>
    <s v="Whimsical delight in a world of whimsical fairy tales."/>
    <s v="Whimsy"/>
    <s v="FairyTaleAdventurer"/>
    <x v="1"/>
    <s v="#Whimsy,#FairyTaleMagic"/>
    <x v="0"/>
    <n v="42437.597222222219"/>
    <b v="0"/>
    <n v="60"/>
    <n v="0.66666666666666663"/>
  </r>
  <r>
    <n v="398"/>
    <n v="402"/>
    <s v="Reflective contemplation amid the ruins of a forgotten era.        "/>
    <x v="123"/>
    <d v="2023-04-18T17:10:00"/>
    <s v=" RuinsExplorer   "/>
    <x v="0"/>
    <s v=" #Reflection #ForgottenEra               "/>
    <n v="18"/>
    <n v="35"/>
    <x v="59"/>
    <n v="2023"/>
    <n v="4"/>
    <n v="18"/>
    <n v="17"/>
    <s v="Reflective contemplation amid the ruins of a forgotten era."/>
    <s v="Reflection"/>
    <s v="RuinsExplorer"/>
    <x v="0"/>
    <s v="#Reflection,#ForgottenEra"/>
    <x v="8"/>
    <n v="45034.715277777781"/>
    <b v="1"/>
    <n v="53"/>
    <n v="0.660377358490566"/>
  </r>
  <r>
    <n v="399"/>
    <n v="403"/>
    <s v="Riding the adrenaline rush on a rollercoaster's wild twists.      "/>
    <x v="159"/>
    <d v="2020-07-25T12:45:00"/>
    <s v=" ThrillSeeker    "/>
    <x v="2"/>
    <s v=" #Adrenaline #RollercoasterThrills      "/>
    <n v="22"/>
    <n v="45"/>
    <x v="60"/>
    <n v="2020"/>
    <n v="7"/>
    <n v="25"/>
    <n v="12"/>
    <s v="Riding the adrenaline rush on a rollercoaster's wild twists."/>
    <s v="Adrenaline"/>
    <s v="ThrillSeeker"/>
    <x v="2"/>
    <s v="#Adrenaline,#RollercoasterThrills"/>
    <x v="9"/>
    <n v="44037.53125"/>
    <b v="0"/>
    <n v="67"/>
    <n v="0.67164179104477617"/>
  </r>
  <r>
    <n v="400"/>
    <n v="404"/>
    <s v="Harmony resonates as musicians play a symphony of unity.           "/>
    <x v="160"/>
    <d v="2019-11-30T19:30:00"/>
    <s v=" MusicHarmonist  "/>
    <x v="1"/>
    <s v=" #Harmony #MusicalUnity                   "/>
    <n v="35"/>
    <n v="70"/>
    <x v="61"/>
    <n v="2019"/>
    <n v="11"/>
    <n v="30"/>
    <n v="19"/>
    <s v="Harmony resonates as musicians play a symphony of unity."/>
    <s v="Harmony"/>
    <s v="MusicHarmonist"/>
    <x v="1"/>
    <s v="#Harmony,#MusicalUnity"/>
    <x v="10"/>
    <n v="43799.8125"/>
    <b v="1"/>
    <n v="105"/>
    <n v="0.66666666666666663"/>
  </r>
  <r>
    <n v="401"/>
    <n v="405"/>
    <s v="A burst of artistic creativity in the quietude of an artist's studio. "/>
    <x v="161"/>
    <d v="2015-09-01T16:00:00"/>
    <s v=" StudioArtist    "/>
    <x v="0"/>
    <s v=" #ArtisticBurst #StudioCreativity       "/>
    <n v="15"/>
    <n v="30"/>
    <x v="62"/>
    <n v="2015"/>
    <n v="9"/>
    <n v="1"/>
    <n v="16"/>
    <s v="A burst of artistic creativity in the quietude of an artist's studio."/>
    <s v="Artisticburst"/>
    <s v="StudioArtist"/>
    <x v="0"/>
    <s v="#ArtisticBurst,#StudioCreativity"/>
    <x v="11"/>
    <n v="42248.666666666664"/>
    <b v="1"/>
    <n v="45"/>
    <n v="0.66666666666666663"/>
  </r>
  <r>
    <n v="402"/>
    <n v="406"/>
    <s v="Radiant joy akin to blossoming flowers on a sunlit spring morning. "/>
    <x v="162"/>
    <d v="2022-05-05T10:15:00"/>
    <s v=" SpringEnthusiast "/>
    <x v="2"/>
    <s v=" #Radiance #SpringBlooms                 "/>
    <n v="25"/>
    <n v="50"/>
    <x v="63"/>
    <n v="2022"/>
    <n v="5"/>
    <n v="5"/>
    <n v="10"/>
    <s v="Radiant joy akin to blossoming flowers on a sunlit spring morning."/>
    <s v="Radiance"/>
    <s v="SpringEnthusiast"/>
    <x v="2"/>
    <s v="#Radiance,#SpringBlooms"/>
    <x v="12"/>
    <n v="44686.427083333336"/>
    <b v="1"/>
    <n v="75"/>
    <n v="0.66666666666666663"/>
  </r>
  <r>
    <n v="403"/>
    <n v="407"/>
    <s v="Awe-inspired by the vastness of the cosmos on a stargazing night.   "/>
    <x v="163"/>
    <d v="2018-07-08T23:00:00"/>
    <s v=" CosmosExplorer  "/>
    <x v="1"/>
    <s v=" #Wonder #StargazingAdventure            "/>
    <n v="40"/>
    <n v="80"/>
    <x v="64"/>
    <n v="2018"/>
    <n v="7"/>
    <n v="8"/>
    <n v="23"/>
    <s v="Awe-inspired by the vastness of the cosmos on a stargazing night."/>
    <s v="Wonder"/>
    <s v="CosmosExplorer"/>
    <x v="1"/>
    <s v="#Wonder,#StargazingAdventure"/>
    <x v="13"/>
    <n v="43289.958333333336"/>
    <b v="1"/>
    <n v="120"/>
    <n v="0.66666666666666663"/>
  </r>
  <r>
    <n v="404"/>
    <n v="408"/>
    <s v="Rejuvenated by the salty breeze and the sound of waves at the seaside. "/>
    <x v="147"/>
    <d v="2021-09-20T14:30:00"/>
    <s v=" SeaBreezeLover "/>
    <x v="0"/>
    <s v=" #Rejuvenation #SeasideEscape            "/>
    <n v="18"/>
    <n v="35"/>
    <x v="65"/>
    <n v="2021"/>
    <n v="9"/>
    <n v="20"/>
    <n v="14"/>
    <s v="Rejuvenated by the salty breeze and the sound of waves at the seaside."/>
    <s v="Rejuvenation"/>
    <s v="SeaBreezeLover"/>
    <x v="0"/>
    <s v="#Rejuvenation,#SeasideEscape"/>
    <x v="14"/>
    <n v="44459.604166666664"/>
    <b v="1"/>
    <n v="53"/>
    <n v="0.660377358490566"/>
  </r>
  <r>
    <n v="405"/>
    <n v="409"/>
    <s v="Whispers of inspiration from the rustling leaves in a serene forest. "/>
    <x v="164"/>
    <d v="2016-11-15T11:45:00"/>
    <s v=" ForestDreamer   "/>
    <x v="2"/>
    <s v=" #Inspiration #ForestWhispers            "/>
    <n v="28"/>
    <n v="55"/>
    <x v="66"/>
    <n v="2016"/>
    <n v="11"/>
    <n v="15"/>
    <n v="11"/>
    <s v="Whispers of inspiration from the rustling leaves in a serene forest."/>
    <s v="Inspiration"/>
    <s v="ForestDreamer"/>
    <x v="2"/>
    <s v="#Inspiration,#ForestWhispers"/>
    <x v="15"/>
    <n v="42689.489583333336"/>
    <b v="1"/>
    <n v="83"/>
    <n v="0.66265060240963858"/>
  </r>
  <r>
    <n v="406"/>
    <n v="410"/>
    <s v="Savoring the warmth of a cup of cocoa on a chilly winter evening.   "/>
    <x v="149"/>
    <d v="2020-01-12T18:00:00"/>
    <s v=" WinterWarmth    "/>
    <x v="1"/>
    <s v=" #Coziness #WarmWinterEvening           "/>
    <n v="30"/>
    <n v="60"/>
    <x v="67"/>
    <n v="2020"/>
    <n v="1"/>
    <n v="12"/>
    <n v="18"/>
    <s v="Savoring the warmth of a cup of cocoa on a chilly winter evening."/>
    <s v="Coziness"/>
    <s v="WinterWarmth"/>
    <x v="1"/>
    <s v="#Coziness,#WarmWinterEvening"/>
    <x v="16"/>
    <n v="43842.75"/>
    <b v="1"/>
    <n v="90"/>
    <n v="0.66666666666666663"/>
  </r>
  <r>
    <n v="407"/>
    <n v="411"/>
    <s v="Heartfelt gratitude for the laughter shared during a family reunion. "/>
    <x v="150"/>
    <d v="2017-12-28T19:15:00"/>
    <s v=" FamilyGatherer "/>
    <x v="2"/>
    <s v=" #Gratitude #FamilyLaughter              "/>
    <n v="22"/>
    <n v="45"/>
    <x v="68"/>
    <n v="2017"/>
    <n v="12"/>
    <n v="28"/>
    <n v="19"/>
    <s v="Heartfelt gratitude for the laughter shared during a family reunion."/>
    <s v="Gratitude"/>
    <s v="FamilyGatherer"/>
    <x v="2"/>
    <s v="#Gratitude,#FamilyLaughter"/>
    <x v="17"/>
    <n v="43097.802083333336"/>
    <b v="1"/>
    <n v="67"/>
    <n v="0.67164179104477617"/>
  </r>
  <r>
    <n v="408"/>
    <n v="412"/>
    <s v="Embarking on a culinary odyssey, savoring flavors around the world. "/>
    <x v="165"/>
    <d v="2019-03-02T20:20:00"/>
    <s v=" CulinaryExplorer "/>
    <x v="0"/>
    <s v=" #CulinaryOdyssey #FlavorsAroundTheWorld "/>
    <n v="35"/>
    <n v="70"/>
    <x v="69"/>
    <n v="2019"/>
    <n v="3"/>
    <n v="2"/>
    <n v="20"/>
    <s v="Embarking on a culinary odyssey, savoring flavors around the world."/>
    <s v="Culinaryodyssey"/>
    <s v="CulinaryExplorer"/>
    <x v="0"/>
    <s v="#CulinaryOdyssey,#FlavorsAroundTheWorld"/>
    <x v="18"/>
    <n v="43526.847222222219"/>
    <b v="1"/>
    <n v="105"/>
    <n v="0.66666666666666663"/>
  </r>
  <r>
    <n v="409"/>
    <n v="413"/>
    <s v="Euphoria floods in as the final puzzle piece fits perfectly.       "/>
    <x v="166"/>
    <d v="2022-06-08T15:30:00"/>
    <s v=" PuzzleSolver    "/>
    <x v="1"/>
    <s v=" #Euphoria #PerfectPuzzle               "/>
    <n v="20"/>
    <n v="40"/>
    <x v="70"/>
    <n v="2022"/>
    <n v="6"/>
    <n v="8"/>
    <n v="15"/>
    <s v="Euphoria floods in as the final puzzle piece fits perfectly."/>
    <s v="Euphoria"/>
    <s v="PuzzleSolver"/>
    <x v="1"/>
    <s v="#Euphoria,#PerfectPuzzle"/>
    <x v="19"/>
    <n v="44720.645833333336"/>
    <b v="1"/>
    <n v="60"/>
    <n v="0.66666666666666663"/>
  </r>
  <r>
    <n v="410"/>
    <n v="414"/>
    <s v="Awe-struck by the grandeur of an ancient cathedral's intricate architecture. "/>
    <x v="153"/>
    <d v="2018-08-18T14:45:00"/>
    <s v=" CathedralVisitor "/>
    <x v="2"/>
    <s v=" #Awe #ArchitecturalGrandeur            "/>
    <n v="18"/>
    <n v="35"/>
    <x v="71"/>
    <n v="2018"/>
    <n v="8"/>
    <n v="18"/>
    <n v="14"/>
    <s v="Awe-struck by the grandeur of an ancient cathedral's intricate architecture."/>
    <s v="Awe"/>
    <s v="CathedralVisitor"/>
    <x v="2"/>
    <s v="#Awe,#ArchitecturalGrandeur"/>
    <x v="20"/>
    <n v="43330.614583333336"/>
    <b v="1"/>
    <n v="53"/>
    <n v="0.660377358490566"/>
  </r>
  <r>
    <n v="411"/>
    <n v="415"/>
    <s v="Curiosity awakened by the mysteries of an ancient archaeological site. "/>
    <x v="167"/>
    <d v="2015-11-08T10:00:00"/>
    <s v=" ArchaeologyEnthusiast "/>
    <x v="1"/>
    <s v=" #Curiosity #AncientMysteries          "/>
    <n v="18"/>
    <n v="35"/>
    <x v="4"/>
    <n v="2015"/>
    <n v="11"/>
    <n v="8"/>
    <n v="10"/>
    <s v="Curiosity awakened by the mysteries of an ancient archaeological site."/>
    <s v="Curiosity"/>
    <s v="ArchaeologyEnthusiast"/>
    <x v="1"/>
    <s v="#Curiosity,#AncientMysteries"/>
    <x v="3"/>
    <n v="42316.416666666664"/>
    <b v="1"/>
    <n v="53"/>
    <n v="0.660377358490566"/>
  </r>
  <r>
    <n v="412"/>
    <n v="416"/>
    <s v="Giddy with excitement as the first snowflakes dance from the sky. "/>
    <x v="23"/>
    <d v="2020-12-02T17:30:00"/>
    <s v=" SnowfallEnthusiast "/>
    <x v="0"/>
    <s v=" #Excitement #SnowfallMagic             "/>
    <n v="22"/>
    <n v="45"/>
    <x v="72"/>
    <n v="2020"/>
    <n v="12"/>
    <n v="2"/>
    <n v="17"/>
    <s v="Giddy with excitement as the first snowflakes dance from the sky."/>
    <s v="Excitement"/>
    <s v="SnowfallEnthusiast"/>
    <x v="0"/>
    <s v="#Excitement,#SnowfallMagic"/>
    <x v="1"/>
    <n v="44167.729166666664"/>
    <b v="0"/>
    <n v="67"/>
    <n v="0.67164179104477617"/>
  </r>
  <r>
    <n v="413"/>
    <n v="417"/>
    <s v="Contentment envelops as the aroma of freshly baked bread fills the air. "/>
    <x v="79"/>
    <d v="2017-06-10T12:15:00"/>
    <s v=" BreadLover     "/>
    <x v="1"/>
    <s v=" #Contentment #FreshBreadAroma          "/>
    <n v="28"/>
    <n v="55"/>
    <x v="73"/>
    <n v="2017"/>
    <n v="6"/>
    <n v="10"/>
    <n v="12"/>
    <s v="Contentment envelops as the aroma of freshly baked bread fills the air."/>
    <s v="Contentment"/>
    <s v="BreadLover"/>
    <x v="1"/>
    <s v="#Contentment,#FreshBreadAroma"/>
    <x v="5"/>
    <n v="42896.510416666664"/>
    <b v="0"/>
    <n v="83"/>
    <n v="0.66265060240963858"/>
  </r>
  <r>
    <n v="414"/>
    <n v="418"/>
    <s v="Inspired by the resilience of a lone tree standing tall in a storm. "/>
    <x v="168"/>
    <d v="2021-04-15T14:20:00"/>
    <s v=" NatureResilient "/>
    <x v="2"/>
    <s v=" #Resilience #StandingTall              "/>
    <n v="35"/>
    <n v="70"/>
    <x v="58"/>
    <n v="2021"/>
    <n v="4"/>
    <n v="15"/>
    <n v="14"/>
    <s v="Inspired by the resilience of a lone tree standing tall in a storm."/>
    <s v="Resilience"/>
    <s v="NatureResilient"/>
    <x v="2"/>
    <s v="#Resilience,#StandingTall"/>
    <x v="0"/>
    <n v="44301.597222222219"/>
    <b v="0"/>
    <n v="105"/>
    <n v="0.66666666666666663"/>
  </r>
  <r>
    <n v="415"/>
    <n v="419"/>
    <s v="Lost in the pages of a captivating novel, transported to another world. "/>
    <x v="169"/>
    <d v="2019-09-28T19:45:00"/>
    <s v=" Bookworm       "/>
    <x v="0"/>
    <s v=" #Immersion #CaptivatingNovel           "/>
    <n v="20"/>
    <n v="40"/>
    <x v="74"/>
    <n v="2019"/>
    <n v="9"/>
    <n v="28"/>
    <n v="19"/>
    <s v="Lost in the pages of a captivating novel, transported to another world."/>
    <s v="Immersion"/>
    <s v="Bookworm"/>
    <x v="0"/>
    <s v="#Immersion,#CaptivatingNovel"/>
    <x v="2"/>
    <n v="43736.822916666664"/>
    <b v="0"/>
    <n v="60"/>
    <n v="0.66666666666666663"/>
  </r>
  <r>
    <n v="416"/>
    <n v="420"/>
    <s v="Drenched in nostalgia while flipping through an old family photo album. "/>
    <x v="170"/>
    <d v="2016-12-05T21:00:00"/>
    <s v=" FamilyHistorian "/>
    <x v="1"/>
    <s v=" #Nostalgia #FamilyPhotoAlbum           "/>
    <n v="25"/>
    <n v="50"/>
    <x v="75"/>
    <n v="2016"/>
    <n v="12"/>
    <n v="5"/>
    <n v="21"/>
    <s v="Drenched in nostalgia while flipping through an old family photo album."/>
    <s v="Nostalgia"/>
    <s v="FamilyHistorian"/>
    <x v="1"/>
    <s v="#Nostalgia,#FamilyPhotoAlbum"/>
    <x v="4"/>
    <n v="42709.875"/>
    <b v="0"/>
    <n v="75"/>
    <n v="0.66666666666666663"/>
  </r>
  <r>
    <n v="417"/>
    <n v="421"/>
    <s v="Spark of inspiration ignites like a shooting star in the night sky. "/>
    <x v="171"/>
    <d v="2018-02-10T23:30:00"/>
    <s v=" NightSkyWatcher "/>
    <x v="2"/>
    <s v=" #Spark #InspirationIgnited             "/>
    <n v="30"/>
    <n v="60"/>
    <x v="76"/>
    <n v="2018"/>
    <n v="2"/>
    <n v="10"/>
    <n v="23"/>
    <s v="Spark of inspiration ignites like a shooting star in the night sky."/>
    <s v="Spark"/>
    <s v="NightSkyWatcher"/>
    <x v="2"/>
    <s v="#Spark,#InspirationIgnited"/>
    <x v="3"/>
    <n v="43141.979166666664"/>
    <b v="0"/>
    <n v="90"/>
    <n v="0.66666666666666663"/>
  </r>
  <r>
    <n v="418"/>
    <n v="422"/>
    <s v="Imbued with gratitude for the simple pleasure of a warm cup of tea. "/>
    <x v="172"/>
    <d v="2023-02-15T08:30:00"/>
    <s v=" TeaEnthusiast  "/>
    <x v="0"/>
    <s v=" #Gratitude #WarmTea                    "/>
    <n v="18"/>
    <n v="35"/>
    <x v="77"/>
    <n v="2023"/>
    <n v="2"/>
    <n v="15"/>
    <n v="8"/>
    <s v="Imbued with gratitude for the simple pleasure of a warm cup of tea."/>
    <s v="Gratitude"/>
    <s v="TeaEnthusiast"/>
    <x v="0"/>
    <s v="#Gratitude,#WarmTea"/>
    <x v="7"/>
    <n v="44972.354166666664"/>
    <b v="0"/>
    <n v="53"/>
    <n v="0.660377358490566"/>
  </r>
  <r>
    <n v="419"/>
    <n v="423"/>
    <s v="Marveling at the kaleidoscope of colors in a vibrant street market. "/>
    <x v="173"/>
    <d v="2015-08-22T15:00:00"/>
    <s v=" MarketExplorer "/>
    <x v="1"/>
    <s v=" #Marvel #ColorfulStreetMarket          "/>
    <n v="22"/>
    <n v="45"/>
    <x v="78"/>
    <n v="2015"/>
    <n v="8"/>
    <n v="22"/>
    <n v="15"/>
    <s v="Marveling at the kaleidoscope of colors in a vibrant street market."/>
    <s v="Marvel"/>
    <s v="MarketExplorer"/>
    <x v="1"/>
    <s v="#Marvel,#ColorfulStreetMarket"/>
    <x v="6"/>
    <n v="42238.625"/>
    <b v="0"/>
    <n v="67"/>
    <n v="0.67164179104477617"/>
  </r>
  <r>
    <n v="420"/>
    <n v="424"/>
    <s v="Awash with serenity as the sun sets over a tranquil lakeside retreat. "/>
    <x v="174"/>
    <d v="2020-11-20T18:45:00"/>
    <s v=" LakesideRetreater "/>
    <x v="2"/>
    <s v=" #Serenity #TranquilSunset              "/>
    <n v="28"/>
    <n v="55"/>
    <x v="79"/>
    <n v="2020"/>
    <n v="11"/>
    <n v="20"/>
    <n v="18"/>
    <s v="Awash with serenity as the sun sets over a tranquil lakeside retreat."/>
    <s v="Serenity"/>
    <s v="LakesideRetreater"/>
    <x v="2"/>
    <s v="#Serenity,#TranquilSunset"/>
    <x v="9"/>
    <n v="44155.78125"/>
    <b v="0"/>
    <n v="83"/>
    <n v="0.66265060240963858"/>
  </r>
  <r>
    <n v="421"/>
    <n v="425"/>
    <s v="Drowning in sorrow as memories of lost love resurface.            "/>
    <x v="175"/>
    <d v="2019-08-05T21:00:00"/>
    <s v=" LostInLove      "/>
    <x v="1"/>
    <s v=" #Heartbreak #LostLove                    "/>
    <n v="15"/>
    <n v="30"/>
    <x v="58"/>
    <n v="2019"/>
    <n v="8"/>
    <n v="5"/>
    <n v="21"/>
    <s v="Drowning in sorrow as memories of lost love resurface."/>
    <s v="Heartbreak"/>
    <s v="LostInLove"/>
    <x v="1"/>
    <s v="#Heartbreak,#LostLove"/>
    <x v="0"/>
    <n v="43682.875"/>
    <b v="0"/>
    <n v="45"/>
    <n v="0.66666666666666663"/>
  </r>
  <r>
    <n v="422"/>
    <n v="426"/>
    <s v="Numbness sets in as the weight of loneliness grows heavier.       "/>
    <x v="176"/>
    <d v="2021-02-12T16:45:00"/>
    <s v=" SolitudeSeeker "/>
    <x v="0"/>
    <s v=" #Loneliness #HeavyHeart                  "/>
    <n v="18"/>
    <n v="35"/>
    <x v="36"/>
    <n v="2021"/>
    <n v="2"/>
    <n v="12"/>
    <n v="16"/>
    <s v="Numbness sets in as the weight of loneliness grows heavier."/>
    <s v="Loneliness"/>
    <s v="SolitudeSeeker"/>
    <x v="0"/>
    <s v="#Loneliness,#HeavyHeart"/>
    <x v="1"/>
    <n v="44239.697916666664"/>
    <b v="0"/>
    <n v="53"/>
    <n v="0.660377358490566"/>
  </r>
  <r>
    <n v="423"/>
    <n v="427"/>
    <s v="Tears fall like raindrops, mourning the end of a cherished friendship. "/>
    <x v="177"/>
    <d v="2020-11-28T14:20:00"/>
    <s v=" FriendshipsEnd  "/>
    <x v="2"/>
    <s v=" #Grief #LostFriendship                  "/>
    <n v="22"/>
    <n v="45"/>
    <x v="74"/>
    <n v="2020"/>
    <n v="11"/>
    <n v="28"/>
    <n v="14"/>
    <s v="Tears fall like raindrops, mourning the end of a cherished friendship."/>
    <s v="Grief"/>
    <s v="FriendshipsEnd"/>
    <x v="2"/>
    <s v="#Grief,#LostFriendship"/>
    <x v="2"/>
    <n v="44163.597222222219"/>
    <b v="0"/>
    <n v="67"/>
    <n v="0.67164179104477617"/>
  </r>
  <r>
    <n v="424"/>
    <n v="428"/>
    <s v="Despair clouds the mind, feeling adrift in an endless sea of darkness. "/>
    <x v="178"/>
    <d v="2016-05-15T22:30:00"/>
    <s v=" LostInDarkness  "/>
    <x v="1"/>
    <s v=" #Despair #EndlessDarkness               "/>
    <n v="28"/>
    <n v="55"/>
    <x v="80"/>
    <n v="2016"/>
    <n v="5"/>
    <n v="15"/>
    <n v="22"/>
    <s v="Despair clouds the mind, feeling adrift in an endless sea of darkness."/>
    <s v="Despair"/>
    <s v="LostInDarkness"/>
    <x v="1"/>
    <s v="#Despair,#EndlessDarkness"/>
    <x v="3"/>
    <n v="42505.9375"/>
    <b v="0"/>
    <n v="83"/>
    <n v="0.66265060240963858"/>
  </r>
  <r>
    <n v="425"/>
    <n v="429"/>
    <s v="Shattered by betrayal, trust crumbles like fragile glass.          "/>
    <x v="179"/>
    <d v="2018-09-10T13:15:00"/>
    <s v=" BrokenTrust     "/>
    <x v="0"/>
    <s v=" #Betrayal #ShatteredTrust               "/>
    <n v="22"/>
    <n v="45"/>
    <x v="60"/>
    <n v="2018"/>
    <n v="9"/>
    <n v="10"/>
    <n v="13"/>
    <s v="Shattered by betrayal, trust crumbles like fragile glass."/>
    <s v="Betrayal"/>
    <s v="BrokenTrust"/>
    <x v="0"/>
    <s v="#Betrayal,#ShatteredTrust"/>
    <x v="9"/>
    <n v="43353.552083333336"/>
    <b v="0"/>
    <n v="67"/>
    <n v="0.67164179104477617"/>
  </r>
  <r>
    <n v="426"/>
    <n v="430"/>
    <s v="Aching heart, the symphony of pain plays in the silence of solitude. "/>
    <x v="180"/>
    <d v="2022-03-20T19:30:00"/>
    <s v=" SilentSufferer  "/>
    <x v="2"/>
    <s v=" #Suffering #HeartacheSymphony          "/>
    <n v="25"/>
    <n v="50"/>
    <x v="78"/>
    <n v="2022"/>
    <n v="3"/>
    <n v="20"/>
    <n v="19"/>
    <s v="Aching heart, the symphony of pain plays in the silence of solitude."/>
    <s v="Suffering"/>
    <s v="SilentSufferer"/>
    <x v="2"/>
    <s v="#Suffering,#HeartacheSymphony"/>
    <x v="6"/>
    <n v="44640.8125"/>
    <b v="0"/>
    <n v="75"/>
    <n v="0.66666666666666663"/>
  </r>
  <r>
    <n v="427"/>
    <n v="431"/>
    <s v="Emotional storm, a whirlwind of sadness engulfs every thought.    "/>
    <x v="181"/>
    <d v="2017-07-18T17:45:00"/>
    <s v=" StormyFeelings  "/>
    <x v="1"/>
    <s v=" #EmotionalStorm #SadnessWhirlwind      "/>
    <n v="30"/>
    <n v="60"/>
    <x v="75"/>
    <n v="2017"/>
    <n v="7"/>
    <n v="18"/>
    <n v="17"/>
    <s v="Emotional storm, a whirlwind of sadness engulfs every thought."/>
    <s v="Emotionalstorm"/>
    <s v="StormyFeelings"/>
    <x v="1"/>
    <s v="#EmotionalStorm,#SadnessWhirlwind"/>
    <x v="4"/>
    <n v="42934.739583333336"/>
    <b v="0"/>
    <n v="90"/>
    <n v="0.66666666666666663"/>
  </r>
  <r>
    <n v="428"/>
    <n v="432"/>
    <s v="Haunted by regrets, the ghost of the past lingers relentlessly.   "/>
    <x v="182"/>
    <d v="2018-12-15T10:00:00"/>
    <s v=" LingeringGhost  "/>
    <x v="0"/>
    <s v=" #Regret #HauntedPast                    "/>
    <n v="18"/>
    <n v="35"/>
    <x v="81"/>
    <n v="2018"/>
    <n v="12"/>
    <n v="15"/>
    <n v="10"/>
    <s v="Haunted by regrets, the ghost of the past lingers relentlessly."/>
    <s v="Regret"/>
    <s v="LingeringGhost"/>
    <x v="0"/>
    <s v="#Regret,#HauntedPast"/>
    <x v="5"/>
    <n v="43449.416666666664"/>
    <b v="0"/>
    <n v="53"/>
    <n v="0.660377358490566"/>
  </r>
  <r>
    <n v="429"/>
    <n v="433"/>
    <s v="Torn apart by grief, the echoes of loss reverberate through the soul. "/>
    <x v="177"/>
    <d v="2015-06-28T21:15:00"/>
    <s v=" EchoesOfLoss    "/>
    <x v="2"/>
    <s v=" #Grief #TornApart                       "/>
    <n v="28"/>
    <n v="55"/>
    <x v="82"/>
    <n v="2015"/>
    <n v="6"/>
    <n v="28"/>
    <n v="21"/>
    <s v="Torn apart by grief, the echoes of loss reverberate through the soul."/>
    <s v="Grief"/>
    <s v="EchoesOfLoss"/>
    <x v="2"/>
    <s v="#Grief,#TornApart"/>
    <x v="11"/>
    <n v="42183.885416666664"/>
    <b v="0"/>
    <n v="83"/>
    <n v="0.66265060240963858"/>
  </r>
  <r>
    <n v="430"/>
    <n v="434"/>
    <s v="Isolation deepens, an emotional winter where warmth is but a distant memory. "/>
    <x v="183"/>
    <d v="2020-04-02T14:20:00"/>
    <s v=" WinterOfEmotions "/>
    <x v="1"/>
    <s v=" #Isolation #EmotionalWinter            "/>
    <n v="35"/>
    <n v="70"/>
    <x v="83"/>
    <n v="2020"/>
    <n v="4"/>
    <n v="2"/>
    <n v="14"/>
    <s v="Isolation deepens, an emotional winter where warmth is but a distant memory."/>
    <s v="Isolation"/>
    <s v="WinterOfEmotions"/>
    <x v="1"/>
    <s v="#Isolation,#EmotionalWinter"/>
    <x v="7"/>
    <n v="43923.597222222219"/>
    <b v="0"/>
    <n v="105"/>
    <n v="0.66666666666666663"/>
  </r>
  <r>
    <n v="431"/>
    <n v="435"/>
    <s v="Soul-crushing disappointment, hopes shattered like fragile glass. "/>
    <x v="184"/>
    <d v="2019-10-08T18:30:00"/>
    <s v=" ShatteredHopes  "/>
    <x v="0"/>
    <s v=" #Disappointment #CrushedHopes          "/>
    <n v="20"/>
    <n v="40"/>
    <x v="84"/>
    <n v="2019"/>
    <n v="10"/>
    <n v="8"/>
    <n v="18"/>
    <s v="Soul-crushing disappointment, hopes shattered like fragile glass."/>
    <s v="Disappointment"/>
    <s v="ShatteredHopes"/>
    <x v="0"/>
    <s v="#Disappointment,#CrushedHopes"/>
    <x v="14"/>
    <n v="43746.770833333336"/>
    <b v="0"/>
    <n v="60"/>
    <n v="0.66666666666666663"/>
  </r>
  <r>
    <n v="432"/>
    <n v="436"/>
    <s v="Painful echoes of a love once cherished, now lost in the abyss of time. "/>
    <x v="185"/>
    <d v="2016-11-22T09:45:00"/>
    <s v=" AbyssOfTime     "/>
    <x v="2"/>
    <s v=" #LostLove #PainfulEchoes               "/>
    <n v="22"/>
    <n v="45"/>
    <x v="85"/>
    <n v="2016"/>
    <n v="11"/>
    <n v="22"/>
    <n v="9"/>
    <s v="Painful echoes of a love once cherished, now lost in the abyss of time."/>
    <s v="Lostlove"/>
    <s v="AbyssOfTime"/>
    <x v="2"/>
    <s v="#LostLove,#PainfulEchoes"/>
    <x v="12"/>
    <n v="42696.40625"/>
    <b v="0"/>
    <n v="67"/>
    <n v="0.67164179104477617"/>
  </r>
  <r>
    <n v="433"/>
    <n v="437"/>
    <s v="Heartache deepens, a solitary journey through the abyss of despair. "/>
    <x v="178"/>
    <d v="2022-08-18T22:00:00"/>
    <s v=" SolitaryDescent "/>
    <x v="1"/>
    <s v=" #Despair #AbyssOfHeartache             "/>
    <n v="40"/>
    <n v="80"/>
    <x v="86"/>
    <n v="2022"/>
    <n v="8"/>
    <n v="18"/>
    <n v="22"/>
    <s v="Heartache deepens, a solitary journey through the abyss of despair."/>
    <s v="Despair"/>
    <s v="SolitaryDescent"/>
    <x v="1"/>
    <s v="#Despair,#AbyssOfHeartache"/>
    <x v="13"/>
    <n v="44791.916666666664"/>
    <b v="0"/>
    <n v="120"/>
    <n v="0.66666666666666663"/>
  </r>
  <r>
    <n v="434"/>
    <n v="438"/>
    <s v="Melancholy lingers, a bittersweet serenade in the quietude of solitude. "/>
    <x v="186"/>
    <d v="2017-03-12T23:30:00"/>
    <s v=" SerenadeOfSolitude "/>
    <x v="3"/>
    <s v=" #Melancholy #QuietSerenade             "/>
    <n v="18"/>
    <n v="35"/>
    <x v="18"/>
    <n v="2017"/>
    <n v="3"/>
    <n v="12"/>
    <n v="23"/>
    <s v="Melancholy lingers, a bittersweet serenade in the quietude of solitude."/>
    <s v="Melancholy"/>
    <s v="SerenadeOfSolitude"/>
    <x v="0"/>
    <s v="#Melancholy,#QuietSerenade"/>
    <x v="2"/>
    <n v="42806.979166666664"/>
    <b v="0"/>
    <n v="53"/>
    <n v="0.660377358490566"/>
  </r>
  <r>
    <n v="435"/>
    <n v="439"/>
    <s v="Bitterness like a poison, seeping into every crevice of the wounded heart. "/>
    <x v="93"/>
    <d v="2015-12-15T16:15:00"/>
    <s v=" PoisonedHeart   "/>
    <x v="2"/>
    <s v=" #Bitterness #WoundedHeart              "/>
    <n v="25"/>
    <n v="50"/>
    <x v="26"/>
    <n v="2015"/>
    <n v="12"/>
    <n v="15"/>
    <n v="16"/>
    <s v="Bitterness like a poison, seeping into every crevice of the wounded heart."/>
    <s v="Bitterness"/>
    <s v="PoisonedHeart"/>
    <x v="2"/>
    <s v="#Bitterness,#WoundedHeart"/>
    <x v="3"/>
    <n v="42353.677083333336"/>
    <b v="0"/>
    <n v="75"/>
    <n v="0.66666666666666663"/>
  </r>
  <r>
    <n v="436"/>
    <n v="440"/>
    <s v="Emotional exhaustion, the weight of the world crushing weary shoulders. "/>
    <x v="187"/>
    <d v="2021-09-05T13:30:00"/>
    <s v=" WearySoulCrushed "/>
    <x v="1"/>
    <s v=" #Exhaustion #CrushedSpirit             "/>
    <n v="35"/>
    <n v="70"/>
    <x v="20"/>
    <n v="2021"/>
    <n v="9"/>
    <n v="5"/>
    <n v="13"/>
    <s v="Emotional exhaustion, the weight of the world crushing weary shoulders."/>
    <s v="Exhaustion"/>
    <s v="WearySoulCrushed"/>
    <x v="1"/>
    <s v="#Exhaustion,#CrushedSpirit"/>
    <x v="1"/>
    <n v="44444.5625"/>
    <b v="0"/>
    <n v="105"/>
    <n v="0.66666666666666663"/>
  </r>
  <r>
    <n v="437"/>
    <n v="441"/>
    <s v="Sorrowful echoes, a symphony of pain played by the strings of loss. "/>
    <x v="188"/>
    <d v="2018-05-22T20:45:00"/>
    <s v=" StringsOfSorrow "/>
    <x v="0"/>
    <s v=" #Sorrow #SymphonyOfLoss                "/>
    <n v="18"/>
    <n v="35"/>
    <x v="87"/>
    <n v="2018"/>
    <n v="5"/>
    <n v="22"/>
    <n v="20"/>
    <s v="Sorrowful echoes, a symphony of pain played by the strings of loss."/>
    <s v="Sorrow"/>
    <s v="StringsOfSorrow"/>
    <x v="0"/>
    <s v="#Sorrow,#SymphonyOfLoss"/>
    <x v="9"/>
    <n v="43242.864583333336"/>
    <b v="0"/>
    <n v="53"/>
    <n v="0.660377358490566"/>
  </r>
  <r>
    <n v="438"/>
    <n v="442"/>
    <s v="Darkness descends, engulfing the soul in the shadows of despair.  "/>
    <x v="189"/>
    <d v="2016-07-10T18:20:00"/>
    <s v=" SoulInShadow    "/>
    <x v="2"/>
    <s v=" #Darkness #SoulEngulfed                 "/>
    <n v="28"/>
    <n v="55"/>
    <x v="88"/>
    <n v="2016"/>
    <n v="7"/>
    <n v="10"/>
    <n v="18"/>
    <s v="Darkness descends, engulfing the soul in the shadows of despair."/>
    <s v="Darkness"/>
    <s v="SoulInShadow"/>
    <x v="2"/>
    <s v="#Darkness,#SoulEngulfed"/>
    <x v="0"/>
    <n v="42561.763888888891"/>
    <b v="0"/>
    <n v="83"/>
    <n v="0.66265060240963858"/>
  </r>
  <r>
    <n v="439"/>
    <n v="443"/>
    <s v="Desperation whispers, the silent plea for a glimmer of hope in the abyss. "/>
    <x v="190"/>
    <d v="2019-04-30T14:00:00"/>
    <s v=" WhisperedDespair "/>
    <x v="1"/>
    <s v=" #Desperation #GlimmerOfHope            "/>
    <n v="22"/>
    <n v="45"/>
    <x v="89"/>
    <n v="2019"/>
    <n v="4"/>
    <n v="30"/>
    <n v="14"/>
    <s v="Desperation whispers, the silent plea for a glimmer of hope in the abyss."/>
    <s v="Desperation"/>
    <s v="WhisperedDespair"/>
    <x v="1"/>
    <s v="#Desperation,#GlimmerOfHope"/>
    <x v="5"/>
    <n v="43585.583333333336"/>
    <b v="0"/>
    <n v="67"/>
    <n v="0.67164179104477617"/>
  </r>
  <r>
    <n v="440"/>
    <n v="444"/>
    <s v="Heart in ruins, the remnants of shattered dreams scattered in the wind. "/>
    <x v="191"/>
    <d v="2022-01-08T11:30:00"/>
    <s v=" DreamsInWind    "/>
    <x v="0"/>
    <s v=" #Ruins #ShatteredDreams                "/>
    <n v="20"/>
    <n v="40"/>
    <x v="90"/>
    <n v="2022"/>
    <n v="1"/>
    <n v="8"/>
    <n v="11"/>
    <s v="Heart in ruins, the remnants of shattered dreams scattered in the wind."/>
    <s v="Ruins"/>
    <s v="DreamsInWind"/>
    <x v="0"/>
    <s v="#Ruins,#ShatteredDreams"/>
    <x v="6"/>
    <n v="44569.479166666664"/>
    <b v="0"/>
    <n v="60"/>
    <n v="0.66666666666666663"/>
  </r>
  <r>
    <n v="441"/>
    <n v="445"/>
    <s v="Shattered by the echoes of a shattered dream, fragments of hope scattered. "/>
    <x v="192"/>
    <d v="2017-09-10T19:15:00"/>
    <s v=" DreamEchoes "/>
    <x v="3"/>
    <s v=" #Desolation #ScatteredHope "/>
    <n v="20"/>
    <n v="40"/>
    <x v="4"/>
    <n v="2017"/>
    <n v="9"/>
    <n v="10"/>
    <n v="19"/>
    <s v="Shattered by the echoes of a shattered dream, fragments of hope scattered."/>
    <s v="Desolation"/>
    <s v="DreamEchoes"/>
    <x v="0"/>
    <s v="#Desolation,#ScatteredHope"/>
    <x v="3"/>
    <n v="42988.802083333336"/>
    <b v="0"/>
    <n v="60"/>
    <n v="0.66666666666666663"/>
  </r>
  <r>
    <n v="442"/>
    <n v="446"/>
    <s v="Avoiding the thorns of regret, walking barefoot on the path of remorse. "/>
    <x v="193"/>
    <d v="2022-04-18T11:30:00"/>
    <s v=" RemorseWalker "/>
    <x v="1"/>
    <s v=" #Regret #PathOfRemorse "/>
    <n v="25"/>
    <n v="50"/>
    <x v="14"/>
    <n v="2022"/>
    <n v="4"/>
    <n v="18"/>
    <n v="11"/>
    <s v="Avoiding the thorns of regret, walking barefoot on the path of remorse."/>
    <s v="Regret"/>
    <s v="RemorseWalker"/>
    <x v="1"/>
    <s v="#Regret,#PathOfRemorse"/>
    <x v="1"/>
    <n v="44669.479166666664"/>
    <b v="0"/>
    <n v="75"/>
    <n v="0.66666666666666663"/>
  </r>
  <r>
    <n v="443"/>
    <n v="447"/>
    <s v="In the labyrinth of grief, the walls echo with the footsteps of lost joy. "/>
    <x v="194"/>
    <d v="2018-12-05T21:45:00"/>
    <s v=" JoyLabyrinth "/>
    <x v="2"/>
    <s v=" #Grief #LostJoyFootsteps "/>
    <n v="18"/>
    <n v="35"/>
    <x v="10"/>
    <n v="2018"/>
    <n v="12"/>
    <n v="5"/>
    <n v="21"/>
    <s v="In the labyrinth of grief, the walls echo with the footsteps of lost joy."/>
    <s v="Grief"/>
    <s v="JoyLabyrinth"/>
    <x v="2"/>
    <s v="#Grief,#LostJoyFootsteps"/>
    <x v="0"/>
    <n v="43439.90625"/>
    <b v="0"/>
    <n v="53"/>
    <n v="0.660377358490566"/>
  </r>
  <r>
    <n v="444"/>
    <n v="448"/>
    <s v="A soul adrift in the sea of solitude, waves of loneliness crashing relentlessly. "/>
    <x v="61"/>
    <d v="2016-06-28T14:20:00"/>
    <s v=" SolitudeSeas "/>
    <x v="3"/>
    <s v=" #Loneliness #CrashingWaves "/>
    <n v="22"/>
    <n v="45"/>
    <x v="12"/>
    <n v="2016"/>
    <n v="6"/>
    <n v="28"/>
    <n v="14"/>
    <s v="A soul adrift in the sea of solitude, waves of loneliness crashing relentlessly."/>
    <s v="Loneliness"/>
    <s v="SolitudeSeas"/>
    <x v="0"/>
    <s v="#Loneliness,#CrashingWaves"/>
    <x v="2"/>
    <n v="42549.597222222219"/>
    <b v="0"/>
    <n v="67"/>
    <n v="0.67164179104477617"/>
  </r>
  <r>
    <n v="445"/>
    <n v="449"/>
    <s v="The bitterness of betrayal, a taste that lingers, staining the palate of trust. "/>
    <x v="93"/>
    <d v="2019-10-22T17:00:00"/>
    <s v=" PalateStainer "/>
    <x v="1"/>
    <s v=" #Bitterness #StainedTrust "/>
    <n v="15"/>
    <n v="30"/>
    <x v="91"/>
    <n v="2019"/>
    <n v="10"/>
    <n v="22"/>
    <n v="17"/>
    <s v="The bitterness of betrayal, a taste that lingers, staining the palate of trust."/>
    <s v="Bitterness"/>
    <s v="PalateStainer"/>
    <x v="1"/>
    <s v="#Bitterness,#StainedTrust"/>
    <x v="9"/>
    <n v="43760.708333333336"/>
    <b v="0"/>
    <n v="45"/>
    <n v="0.66666666666666663"/>
  </r>
  <r>
    <n v="446"/>
    <n v="450"/>
    <s v="In the ruins of hope, echoes of shattered dreams whisper tales of loss. "/>
    <x v="192"/>
    <d v="2021-03-15T22:45:00"/>
    <s v=" HopeRuins "/>
    <x v="2"/>
    <s v=" #Desolation #WhisperedLoss "/>
    <n v="28"/>
    <n v="55"/>
    <x v="92"/>
    <n v="2021"/>
    <n v="3"/>
    <n v="15"/>
    <n v="22"/>
    <s v="In the ruins of hope, echoes of shattered dreams whisper tales of loss."/>
    <s v="Desolation"/>
    <s v="HopeRuins"/>
    <x v="2"/>
    <s v="#Desolation,#WhisperedLoss"/>
    <x v="6"/>
    <n v="44270.947916666664"/>
    <b v="0"/>
    <n v="83"/>
    <n v="0.66265060240963858"/>
  </r>
  <r>
    <n v="447"/>
    <n v="451"/>
    <s v="Sinking like a stone in the ocean of heartbreak, each ripple a sigh of despair. "/>
    <x v="195"/>
    <d v="2017-08-10T19:30:00"/>
    <s v=" OceanSinker "/>
    <x v="3"/>
    <s v=" #Heartbreak #RippleOfDespair "/>
    <n v="22"/>
    <n v="45"/>
    <x v="93"/>
    <n v="2017"/>
    <n v="8"/>
    <n v="10"/>
    <n v="19"/>
    <s v="Sinking like a stone in the ocean of heartbreak, each ripple a sigh of despair."/>
    <s v="Heartbreak"/>
    <s v="OceanSinker"/>
    <x v="0"/>
    <s v="#Heartbreak,#RippleOfDespair"/>
    <x v="5"/>
    <n v="42957.8125"/>
    <b v="0"/>
    <n v="67"/>
    <n v="0.67164179104477617"/>
  </r>
  <r>
    <n v="448"/>
    <n v="452"/>
    <s v="Tears, the ink staining the pages of a journal, a testament to silent grief. "/>
    <x v="194"/>
    <d v="2023-01-28T14:30:00"/>
    <s v=" InkJournalist "/>
    <x v="1"/>
    <s v=" #Grief #SilentTears "/>
    <n v="30"/>
    <n v="60"/>
    <x v="16"/>
    <n v="2023"/>
    <n v="1"/>
    <n v="28"/>
    <n v="14"/>
    <s v="Tears, the ink staining the pages of a journal, a testament to silent grief."/>
    <s v="Grief"/>
    <s v="InkJournalist"/>
    <x v="1"/>
    <s v="#Grief,#SilentTears"/>
    <x v="4"/>
    <n v="44954.604166666664"/>
    <b v="0"/>
    <n v="90"/>
    <n v="0.66666666666666663"/>
  </r>
  <r>
    <n v="449"/>
    <n v="453"/>
    <s v="In the wasteland of lost trust, the echoes of broken promises reverberate. "/>
    <x v="196"/>
    <d v="2016-12-12T10:00:00"/>
    <s v=" TrustWasteland "/>
    <x v="2"/>
    <s v=" #Betrayal #ReverberatingPromises "/>
    <n v="25"/>
    <n v="50"/>
    <x v="94"/>
    <n v="2016"/>
    <n v="12"/>
    <n v="12"/>
    <n v="10"/>
    <s v="In the wasteland of lost trust, the echoes of broken promises reverberate."/>
    <s v="Betrayal"/>
    <s v="TrustWasteland"/>
    <x v="2"/>
    <s v="#Betrayal,#ReverberatingPromises"/>
    <x v="11"/>
    <n v="42716.416666666664"/>
    <b v="0"/>
    <n v="75"/>
    <n v="0.66666666666666663"/>
  </r>
  <r>
    <n v="450"/>
    <n v="454"/>
    <s v="Avoiding the shards of shattered dreams, walking the tightrope of resilience. "/>
    <x v="197"/>
    <d v="2020-07-18T15:15:00"/>
    <s v=" DreamTightrope "/>
    <x v="3"/>
    <s v=" #Resilience #TightropeWalk "/>
    <n v="35"/>
    <n v="70"/>
    <x v="95"/>
    <n v="2020"/>
    <n v="7"/>
    <n v="18"/>
    <n v="15"/>
    <s v="Avoiding the shards of shattered dreams, walking the tightrope of resilience."/>
    <s v="Resilience"/>
    <s v="DreamTightrope"/>
    <x v="0"/>
    <s v="#Resilience,#TightropeWalk"/>
    <x v="7"/>
    <n v="44030.635416666664"/>
    <b v="0"/>
    <n v="105"/>
    <n v="0.66666666666666663"/>
  </r>
  <r>
    <n v="451"/>
    <n v="455"/>
    <s v="Suffocating in the silence of solitude, where echoes of laughter once thrived. "/>
    <x v="183"/>
    <d v="2022-05-20T20:30:00"/>
    <s v=" EchoedLaughter "/>
    <x v="1"/>
    <s v=" #Isolation #SilentSolitude "/>
    <n v="30"/>
    <n v="60"/>
    <x v="86"/>
    <n v="2022"/>
    <n v="5"/>
    <n v="20"/>
    <n v="20"/>
    <s v="Suffocating in the silence of solitude, where echoes of laughter once thrived."/>
    <s v="Isolation"/>
    <s v="EchoedLaughter"/>
    <x v="1"/>
    <s v="#Isolation,#SilentSolitude"/>
    <x v="13"/>
    <n v="44701.854166666664"/>
    <b v="0"/>
    <n v="90"/>
    <n v="0.66666666666666663"/>
  </r>
  <r>
    <n v="452"/>
    <n v="456"/>
    <s v="Haunted by the specter of lost possibilities, a ghost that refuses to fade away. "/>
    <x v="193"/>
    <d v="2019-11-08T14:45:00"/>
    <s v=" PossibilityGhost "/>
    <x v="3"/>
    <s v=" #Regret #FadingPossibilities "/>
    <n v="18"/>
    <n v="35"/>
    <x v="96"/>
    <n v="2019"/>
    <n v="11"/>
    <n v="8"/>
    <n v="14"/>
    <s v="Haunted by the specter of lost possibilities, a ghost that refuses to fade away."/>
    <s v="Regret"/>
    <s v="PossibilityGhost"/>
    <x v="0"/>
    <s v="#Regret,#FadingPossibilities"/>
    <x v="14"/>
    <n v="43777.614583333336"/>
    <b v="0"/>
    <n v="53"/>
    <n v="0.660377358490566"/>
  </r>
  <r>
    <n v="453"/>
    <n v="457"/>
    <s v="In the labyrinth of despair, the echoes of a broken heart reverberate endlessly. "/>
    <x v="92"/>
    <d v="2017-03-28T22:00:00"/>
    <s v=" EndlessLabyrinth "/>
    <x v="2"/>
    <s v=" #Despair #EndlessReverberation "/>
    <n v="28"/>
    <n v="55"/>
    <x v="4"/>
    <n v="2017"/>
    <n v="3"/>
    <n v="28"/>
    <n v="22"/>
    <s v="In the labyrinth of despair, the echoes of a broken heart reverberate endlessly."/>
    <s v="Despair"/>
    <s v="EndlessLabyrinth"/>
    <x v="2"/>
    <s v="#Despair,#EndlessReverberation"/>
    <x v="3"/>
    <n v="42822.916666666664"/>
    <b v="0"/>
    <n v="83"/>
    <n v="0.66265060240963858"/>
  </r>
  <r>
    <n v="454"/>
    <n v="458"/>
    <s v="Sinking like autumn leaves in the river of sorrow, carried away by the current. "/>
    <x v="198"/>
    <d v="2020-09-15T18:15:00"/>
    <s v=" RiverOfSorrow "/>
    <x v="1"/>
    <s v=" #Sorrow #AutumnLeaves "/>
    <n v="22"/>
    <n v="45"/>
    <x v="14"/>
    <n v="2020"/>
    <n v="9"/>
    <n v="15"/>
    <n v="18"/>
    <s v="Sinking like autumn leaves in the river of sorrow, carried away by the current."/>
    <s v="Sorrow"/>
    <s v="RiverOfSorrow"/>
    <x v="1"/>
    <s v="#Sorrow,#AutumnLeaves"/>
    <x v="1"/>
    <n v="44089.760416666664"/>
    <b v="0"/>
    <n v="67"/>
    <n v="0.67164179104477617"/>
  </r>
  <r>
    <n v="455"/>
    <n v="459"/>
    <s v="In the garden of broken dreams, petals fall, a silent testimony to shattered hopes. "/>
    <x v="192"/>
    <d v="2018-06-10T13:30:00"/>
    <s v=" DreamGardener "/>
    <x v="3"/>
    <s v=" #Desolation #ShatteredHopes "/>
    <n v="20"/>
    <n v="40"/>
    <x v="12"/>
    <n v="2018"/>
    <n v="6"/>
    <n v="10"/>
    <n v="13"/>
    <s v="In the garden of broken dreams, petals fall, a silent testimony to shattered hopes."/>
    <s v="Desolation"/>
    <s v="DreamGardener"/>
    <x v="0"/>
    <s v="#Desolation,#ShatteredHopes"/>
    <x v="2"/>
    <n v="43261.5625"/>
    <b v="0"/>
    <n v="60"/>
    <n v="0.66666666666666663"/>
  </r>
  <r>
    <n v="456"/>
    <n v="460"/>
    <s v="Tears, the currency of grief, spent in the marketplace of lost love and longing. "/>
    <x v="194"/>
    <d v="2016-12-22T21:45:00"/>
    <s v=" CurrencyOfTears "/>
    <x v="2"/>
    <s v=" #Grief #LostLoveLonging "/>
    <n v="25"/>
    <n v="50"/>
    <x v="10"/>
    <n v="2016"/>
    <n v="12"/>
    <n v="22"/>
    <n v="21"/>
    <s v="Tears, the currency of grief, spent in the marketplace of lost love and longing."/>
    <s v="Grief"/>
    <s v="CurrencyOfTears"/>
    <x v="2"/>
    <s v="#Grief,#LostLoveLonging"/>
    <x v="0"/>
    <n v="42726.90625"/>
    <b v="0"/>
    <n v="75"/>
    <n v="0.66666666666666663"/>
  </r>
  <r>
    <n v="457"/>
    <n v="461"/>
    <s v="Wandering in the maze of betrayal, the walls closing in with every wrong turn. "/>
    <x v="196"/>
    <d v="2021-01-05T16:20:00"/>
    <s v=" MazeWanderer "/>
    <x v="1"/>
    <s v=" #Betrayal #ClosingWalls "/>
    <n v="15"/>
    <n v="30"/>
    <x v="91"/>
    <n v="2021"/>
    <n v="1"/>
    <n v="5"/>
    <n v="16"/>
    <s v="Wandering in the maze of betrayal, the walls closing in with every wrong turn."/>
    <s v="Betrayal"/>
    <s v="MazeWanderer"/>
    <x v="1"/>
    <s v="#Betrayal,#ClosingWalls"/>
    <x v="9"/>
    <n v="44201.680555555555"/>
    <b v="0"/>
    <n v="45"/>
    <n v="0.66666666666666663"/>
  </r>
  <r>
    <n v="458"/>
    <n v="462"/>
    <s v="A soul weathered by the storm of heartbreak, seeking refuge in the calm after. "/>
    <x v="195"/>
    <d v="2019-04-18T11:00:00"/>
    <s v=" StormSeeker "/>
    <x v="3"/>
    <s v=" #Heartbreak #CalmAfterStorm "/>
    <n v="22"/>
    <n v="45"/>
    <x v="92"/>
    <n v="2019"/>
    <n v="4"/>
    <n v="18"/>
    <n v="11"/>
    <s v="A soul weathered by the storm of heartbreak, seeking refuge in the calm after."/>
    <s v="Heartbreak"/>
    <s v="StormSeeker"/>
    <x v="0"/>
    <s v="#Heartbreak,#CalmAfterStorm"/>
    <x v="6"/>
    <n v="43573.458333333336"/>
    <b v="0"/>
    <n v="67"/>
    <n v="0.67164179104477617"/>
  </r>
  <r>
    <n v="459"/>
    <n v="463"/>
    <s v="In the tapestry of despair, threads of hope unravel, leaving a portrait of sorrow. "/>
    <x v="92"/>
    <d v="2017-08-28T19:30:00"/>
    <s v=" TapestrySorrow "/>
    <x v="2"/>
    <s v=" #Despair #UnraveledHope "/>
    <n v="18"/>
    <n v="35"/>
    <x v="16"/>
    <n v="2017"/>
    <n v="8"/>
    <n v="28"/>
    <n v="19"/>
    <s v="In the tapestry of despair, threads of hope unravel, leaving a portrait of sorrow."/>
    <s v="Despair"/>
    <s v="TapestrySorrow"/>
    <x v="2"/>
    <s v="#Despair,#UnraveledHope"/>
    <x v="4"/>
    <n v="42975.8125"/>
    <b v="0"/>
    <n v="53"/>
    <n v="0.660377358490566"/>
  </r>
  <r>
    <n v="460"/>
    <n v="464"/>
    <s v="Like a withered rose in the garden of love, petals fall, a silent surrender to time. "/>
    <x v="199"/>
    <d v="2023-02-10T14:30:00"/>
    <s v=" WitheredRose "/>
    <x v="1"/>
    <s v=" #Loss #SilentSurrender "/>
    <n v="28"/>
    <n v="55"/>
    <x v="93"/>
    <n v="2023"/>
    <n v="2"/>
    <n v="10"/>
    <n v="14"/>
    <s v="Like a withered rose in the garden of love, petals fall, a silent surrender to time."/>
    <s v="Loss"/>
    <s v="WitheredRose"/>
    <x v="1"/>
    <s v="#Loss,#SilentSurrender"/>
    <x v="5"/>
    <n v="44967.604166666664"/>
    <b v="0"/>
    <n v="83"/>
    <n v="0.66265060240963858"/>
  </r>
  <r>
    <n v="461"/>
    <n v="465"/>
    <s v="In the void of heartache, echoes of a love song play, each note a pang of longing. "/>
    <x v="200"/>
    <d v="2022-07-10T22:15:00"/>
    <s v=" LoveSongEcho "/>
    <x v="1"/>
    <s v=" #Heartache #LoveSongLonging "/>
    <n v="30"/>
    <n v="60"/>
    <x v="95"/>
    <n v="2022"/>
    <n v="7"/>
    <n v="10"/>
    <n v="22"/>
    <s v="In the void of heartache, echoes of a love song play, each note a pang of longing."/>
    <s v="Heartache"/>
    <s v="LoveSongEcho"/>
    <x v="1"/>
    <s v="#Heartache,#LoveSongLonging"/>
    <x v="7"/>
    <n v="44752.927083333336"/>
    <b v="0"/>
    <n v="90"/>
    <n v="0.66666666666666663"/>
  </r>
  <r>
    <n v="462"/>
    <n v="466"/>
    <s v="Nostalgia, a bittersweet dance in the moonlit ballroom of cherished memories. "/>
    <x v="170"/>
    <d v="2019-05-15T21:30:00"/>
    <s v=" MoonlitMemories "/>
    <x v="3"/>
    <s v=" #Nostalgia #CherishedMemories "/>
    <n v="18"/>
    <n v="35"/>
    <x v="94"/>
    <n v="2019"/>
    <n v="5"/>
    <n v="15"/>
    <n v="21"/>
    <s v="Nostalgia, a bittersweet dance in the moonlit ballroom of cherished memories."/>
    <s v="Nostalgia"/>
    <s v="MoonlitMemories"/>
    <x v="0"/>
    <s v="#Nostalgia,#CherishedMemories"/>
    <x v="11"/>
    <n v="43600.895833333336"/>
    <b v="0"/>
    <n v="53"/>
    <n v="0.660377358490566"/>
  </r>
  <r>
    <n v="463"/>
    <n v="467"/>
    <s v="In the symphony of grief, each tear is a note, composing a melancholic melody. "/>
    <x v="194"/>
    <d v="2018-11-28T14:00:00"/>
    <s v=" SymphonyOfTears "/>
    <x v="2"/>
    <s v=" #Grief #MelancholicMelody "/>
    <n v="22"/>
    <n v="45"/>
    <x v="91"/>
    <n v="2018"/>
    <n v="11"/>
    <n v="28"/>
    <n v="14"/>
    <s v="In the symphony of grief, each tear is a note, composing a melancholic melody."/>
    <s v="Grief"/>
    <s v="SymphonyOfTears"/>
    <x v="2"/>
    <s v="#Grief,#MelancholicMelody"/>
    <x v="9"/>
    <n v="43432.583333333336"/>
    <b v="0"/>
    <n v="67"/>
    <n v="0.67164179104477617"/>
  </r>
  <r>
    <n v="464"/>
    <n v="468"/>
    <s v="Betrayal, a venomous serpent slithering through the garden of trust, poisoning roots. "/>
    <x v="196"/>
    <d v="2021-03-02T17:45:00"/>
    <s v=" VenomousGarden "/>
    <x v="1"/>
    <s v=" #Betrayal #PoisonedTrust "/>
    <n v="25"/>
    <n v="50"/>
    <x v="14"/>
    <n v="2021"/>
    <n v="3"/>
    <n v="2"/>
    <n v="17"/>
    <s v="Betrayal, a venomous serpent slithering through the garden of trust, poisoning roots."/>
    <s v="Betrayal"/>
    <s v="VenomousGarden"/>
    <x v="1"/>
    <s v="#Betrayal,#PoisonedTrust"/>
    <x v="1"/>
    <n v="44257.739583333336"/>
    <b v="0"/>
    <n v="75"/>
    <n v="0.66666666666666663"/>
  </r>
  <r>
    <n v="465"/>
    <n v="469"/>
    <s v="Sinking in the quicksand of despair, the harder you fight, the deeper you descend. "/>
    <x v="92"/>
    <d v="2016-10-18T19:30:00"/>
    <s v=" QuicksandFighter "/>
    <x v="3"/>
    <s v=" #Despair #DeepDescent "/>
    <n v="20"/>
    <n v="40"/>
    <x v="10"/>
    <n v="2016"/>
    <n v="10"/>
    <n v="18"/>
    <n v="19"/>
    <s v="Sinking in the quicksand of despair, the harder you fight, the deeper you descend."/>
    <s v="Despair"/>
    <s v="QuicksandFighter"/>
    <x v="0"/>
    <s v="#Despair,#DeepDescent"/>
    <x v="0"/>
    <n v="42661.8125"/>
    <b v="0"/>
    <n v="60"/>
    <n v="0.66666666666666663"/>
  </r>
  <r>
    <n v="466"/>
    <n v="470"/>
    <s v="Wandering through the cemetery of lost dreams, tombstones marking untold sorrows. "/>
    <x v="192"/>
    <d v="2020-08-15T12:30:00"/>
    <s v=" DreamCemetery "/>
    <x v="2"/>
    <s v=" #Desolation #UntoldSorrows "/>
    <n v="28"/>
    <n v="55"/>
    <x v="93"/>
    <n v="2020"/>
    <n v="8"/>
    <n v="15"/>
    <n v="12"/>
    <s v="Wandering through the cemetery of lost dreams, tombstones marking untold sorrows."/>
    <s v="Desolation"/>
    <s v="DreamCemetery"/>
    <x v="2"/>
    <s v="#Desolation,#UntoldSorrows"/>
    <x v="5"/>
    <n v="44058.520833333336"/>
    <b v="0"/>
    <n v="83"/>
    <n v="0.66265060240963858"/>
  </r>
  <r>
    <n v="467"/>
    <n v="471"/>
    <s v="Swept away by the river of regret, the currents of the past refusing to release. "/>
    <x v="193"/>
    <d v="2017-04-28T16:20:00"/>
    <s v=" RegretRiver "/>
    <x v="1"/>
    <s v=" #Regret #PastCurrents "/>
    <n v="18"/>
    <n v="35"/>
    <x v="12"/>
    <n v="2017"/>
    <n v="4"/>
    <n v="28"/>
    <n v="16"/>
    <s v="Swept away by the river of regret, the currents of the past refusing to release."/>
    <s v="Regret"/>
    <s v="RegretRiver"/>
    <x v="1"/>
    <s v="#Regret,#PastCurrents"/>
    <x v="2"/>
    <n v="42853.680555555555"/>
    <b v="0"/>
    <n v="53"/>
    <n v="0.660377358490566"/>
  </r>
  <r>
    <n v="468"/>
    <n v="472"/>
    <s v="Whispers of lost love linger in the attic of the heart, forgotten but not erased. "/>
    <x v="199"/>
    <d v="2019-09-10T21:00:00"/>
    <s v=" HeartAttic "/>
    <x v="3"/>
    <s v=" #Loss #ForgottenLove "/>
    <n v="22"/>
    <n v="45"/>
    <x v="4"/>
    <n v="2019"/>
    <n v="9"/>
    <n v="10"/>
    <n v="21"/>
    <s v="Whispers of lost love linger in the attic of the heart, forgotten but not erased."/>
    <s v="Loss"/>
    <s v="HeartAttic"/>
    <x v="0"/>
    <s v="#Loss,#ForgottenLove"/>
    <x v="3"/>
    <n v="43718.875"/>
    <b v="0"/>
    <n v="67"/>
    <n v="0.67164179104477617"/>
  </r>
  <r>
    <n v="469"/>
    <n v="473"/>
    <s v="In the gallery of broken promises, each shattered vow framed, a painful exhibition. "/>
    <x v="196"/>
    <d v="2022-01-28T13:45:00"/>
    <s v=" PromiseGallery "/>
    <x v="2"/>
    <s v=" #Betrayal #ShatteredVows "/>
    <n v="15"/>
    <n v="30"/>
    <x v="92"/>
    <n v="2022"/>
    <n v="1"/>
    <n v="28"/>
    <n v="13"/>
    <s v="In the gallery of broken promises, each shattered vow framed, a painful exhibition."/>
    <s v="Betrayal"/>
    <s v="PromiseGallery"/>
    <x v="2"/>
    <s v="#Betrayal,#ShatteredVows"/>
    <x v="6"/>
    <n v="44589.572916666664"/>
    <b v="0"/>
    <n v="45"/>
    <n v="0.66666666666666663"/>
  </r>
  <r>
    <n v="470"/>
    <n v="474"/>
    <s v="The echoes of solitude, a silent conversation between a soul and its shadows. "/>
    <x v="201"/>
    <d v="2016-06-15T22:30:00"/>
    <s v=" EchoedConversation "/>
    <x v="1"/>
    <s v=" #Solitude #ShadowConversation "/>
    <n v="30"/>
    <n v="60"/>
    <x v="96"/>
    <n v="2016"/>
    <n v="6"/>
    <n v="15"/>
    <n v="22"/>
    <s v="The echoes of solitude, a silent conversation between a soul and its shadows."/>
    <s v="Solitude"/>
    <s v="EchoedConversation"/>
    <x v="1"/>
    <s v="#Solitude,#ShadowConversation"/>
    <x v="14"/>
    <n v="42536.9375"/>
    <b v="0"/>
    <n v="90"/>
    <n v="0.66666666666666663"/>
  </r>
  <r>
    <n v="471"/>
    <n v="475"/>
    <s v="Dancing on sunshine, each step a celebration of the joy found in simple moments. "/>
    <x v="202"/>
    <d v="2021-08-20T15:45:00"/>
    <s v=" SunshineDancer "/>
    <x v="1"/>
    <s v=" #Joy #SimpleMoments "/>
    <n v="40"/>
    <n v="80"/>
    <x v="10"/>
    <n v="2021"/>
    <n v="8"/>
    <n v="20"/>
    <n v="15"/>
    <s v="Dancing on sunshine, each step a celebration of the joy found in simple moments."/>
    <s v="Joy"/>
    <s v="SunshineDancer"/>
    <x v="1"/>
    <s v="#Joy,#SimpleMoments"/>
    <x v="0"/>
    <n v="44428.65625"/>
    <b v="0"/>
    <n v="120"/>
    <n v="0.66666666666666663"/>
  </r>
  <r>
    <n v="472"/>
    <n v="476"/>
    <s v="Laughter echoes in the air, a chorus of happiness that lifts the spirit higher. "/>
    <x v="203"/>
    <d v="2018-04-12T18:30:00"/>
    <s v=" EchoedLaughter "/>
    <x v="3"/>
    <s v=" #Happiness #SpiritLifter "/>
    <n v="35"/>
    <n v="70"/>
    <x v="14"/>
    <n v="2018"/>
    <n v="4"/>
    <n v="12"/>
    <n v="18"/>
    <s v="Laughter echoes in the air, a chorus of happiness that lifts the spirit higher."/>
    <s v="Happiness"/>
    <s v="EchoedLaughter"/>
    <x v="0"/>
    <s v="#Happiness,#SpiritLifter"/>
    <x v="1"/>
    <n v="43202.770833333336"/>
    <b v="0"/>
    <n v="105"/>
    <n v="0.66666666666666663"/>
  </r>
  <r>
    <n v="473"/>
    <n v="477"/>
    <s v="In the garden of contentment, each bloom whispers tales of inner peace and joy. "/>
    <x v="79"/>
    <d v="2022-02-15T12:20:00"/>
    <s v=" GardenOfJoy "/>
    <x v="2"/>
    <s v=" #Contentment #InnerPeace "/>
    <n v="25"/>
    <n v="50"/>
    <x v="12"/>
    <n v="2022"/>
    <n v="2"/>
    <n v="15"/>
    <n v="12"/>
    <s v="In the garden of contentment, each bloom whispers tales of inner peace and joy."/>
    <s v="Contentment"/>
    <s v="GardenOfJoy"/>
    <x v="2"/>
    <s v="#Contentment,#InnerPeace"/>
    <x v="2"/>
    <n v="44607.513888888891"/>
    <b v="0"/>
    <n v="75"/>
    <n v="0.66666666666666663"/>
  </r>
  <r>
    <n v="474"/>
    <n v="478"/>
    <s v="Chasing dreams under the vibrant sky, a journey fueled by hope and enthusiasm. "/>
    <x v="204"/>
    <d v="2019-10-28T14:15:00"/>
    <s v=" DreamChaser "/>
    <x v="1"/>
    <s v=" #Enthusiasm #HopefulJourney "/>
    <n v="30"/>
    <n v="60"/>
    <x v="4"/>
    <n v="2019"/>
    <n v="10"/>
    <n v="28"/>
    <n v="14"/>
    <s v="Chasing dreams under the vibrant sky, a journey fueled by hope and enthusiasm."/>
    <s v="Enthusiasm"/>
    <s v="DreamChaser"/>
    <x v="1"/>
    <s v="#Enthusiasm,#HopefulJourney"/>
    <x v="3"/>
    <n v="43766.59375"/>
    <b v="0"/>
    <n v="90"/>
    <n v="0.66666666666666663"/>
  </r>
  <r>
    <n v="475"/>
    <n v="479"/>
    <s v="Serenading the stars with a heart full of gratitude, a melody of thankfulness. "/>
    <x v="205"/>
    <d v="2017-12-22T21:00:00"/>
    <s v=" StarSerenader "/>
    <x v="3"/>
    <s v=" #Gratitude #ThankfulMelody "/>
    <n v="22"/>
    <n v="45"/>
    <x v="16"/>
    <n v="2017"/>
    <n v="12"/>
    <n v="22"/>
    <n v="21"/>
    <s v="Serenading the stars with a heart full of gratitude, a melody of thankfulness."/>
    <s v="Gratitude"/>
    <s v="StarSerenader"/>
    <x v="0"/>
    <s v="#Gratitude,#ThankfulMelody"/>
    <x v="4"/>
    <n v="43091.875"/>
    <b v="0"/>
    <n v="67"/>
    <n v="0.67164179104477617"/>
  </r>
  <r>
    <n v="476"/>
    <n v="480"/>
    <s v="Basking in the glow of accomplishment, each milestone a stepping stone to happiness. "/>
    <x v="128"/>
    <d v="2020-06-10T17:30:00"/>
    <s v=" GlowAchiever "/>
    <x v="2"/>
    <s v=" #Accomplishment #HappinessMilestone "/>
    <n v="28"/>
    <n v="55"/>
    <x v="91"/>
    <n v="2020"/>
    <n v="6"/>
    <n v="10"/>
    <n v="17"/>
    <s v="Basking in the glow of accomplishment, each milestone a stepping stone to happiness."/>
    <s v="Accomplishment"/>
    <s v="GlowAchiever"/>
    <x v="2"/>
    <s v="#Accomplishment,#HappinessMilestone"/>
    <x v="9"/>
    <n v="43992.729166666664"/>
    <b v="0"/>
    <n v="83"/>
    <n v="0.66265060240963858"/>
  </r>
  <r>
    <n v="477"/>
    <n v="481"/>
    <s v="In the dance of positivity, every step is a rhythm, uplifting the soul in harmony. "/>
    <x v="206"/>
    <d v="2016-09-18T19:45:00"/>
    <s v=" DanceHarmony "/>
    <x v="1"/>
    <s v=" #Positivity #SoulUpliftment "/>
    <n v="18"/>
    <n v="35"/>
    <x v="93"/>
    <n v="2016"/>
    <n v="9"/>
    <n v="18"/>
    <n v="19"/>
    <s v="In the dance of positivity, every step is a rhythm, uplifting the soul in harmony."/>
    <s v="Positivity"/>
    <s v="DanceHarmony"/>
    <x v="1"/>
    <s v="#Positivity,#SoulUpliftment"/>
    <x v="5"/>
    <n v="42631.822916666664"/>
    <b v="0"/>
    <n v="53"/>
    <n v="0.660377358490566"/>
  </r>
  <r>
    <n v="478"/>
    <n v="482"/>
    <s v="Overflowing with joy, a cup of laughter shared with friends, a moment cherished. "/>
    <x v="202"/>
    <d v="2023-03-10T14:30:00"/>
    <s v=" LaughterCup "/>
    <x v="3"/>
    <s v=" #Joy #CherishedMoment "/>
    <n v="20"/>
    <n v="40"/>
    <x v="95"/>
    <n v="2023"/>
    <n v="3"/>
    <n v="10"/>
    <n v="14"/>
    <s v="Overflowing with joy, a cup of laughter shared with friends, a moment cherished."/>
    <s v="Joy"/>
    <s v="LaughterCup"/>
    <x v="0"/>
    <s v="#Joy,#CherishedMoment"/>
    <x v="7"/>
    <n v="44995.604166666664"/>
    <b v="0"/>
    <n v="60"/>
    <n v="0.66666666666666663"/>
  </r>
  <r>
    <n v="479"/>
    <n v="483"/>
    <s v="Draped in the warmth of kindness, a quilt of compassion stitched with love. "/>
    <x v="207"/>
    <d v="2019-05-05T12:15:00"/>
    <s v=" QuiltedCompassion "/>
    <x v="2"/>
    <s v=" #Kindness #LoveStitches "/>
    <n v="25"/>
    <n v="50"/>
    <x v="92"/>
    <n v="2019"/>
    <n v="5"/>
    <n v="5"/>
    <n v="12"/>
    <s v="Draped in the warmth of kindness, a quilt of compassion stitched with love."/>
    <s v="Kindness"/>
    <s v="QuiltedCompassion"/>
    <x v="2"/>
    <s v="#Kindness,#LoveStitches"/>
    <x v="6"/>
    <n v="43590.510416666664"/>
    <b v="0"/>
    <n v="75"/>
    <n v="0.66666666666666663"/>
  </r>
  <r>
    <n v="480"/>
    <n v="484"/>
    <s v="In the garden of friendships, each bloom a testament to the beauty of camaraderie. "/>
    <x v="208"/>
    <d v="2018-08-28T16:00:00"/>
    <s v=" FriendshipGarden "/>
    <x v="1"/>
    <s v=" #Friendship #CamaraderieBlooms "/>
    <n v="30"/>
    <n v="60"/>
    <x v="86"/>
    <n v="2018"/>
    <n v="8"/>
    <n v="28"/>
    <n v="16"/>
    <s v="In the garden of friendships, each bloom a testament to the beauty of camaraderie."/>
    <s v="Friendship"/>
    <s v="FriendshipGarden"/>
    <x v="1"/>
    <s v="#Friendship,#CamaraderieBlooms"/>
    <x v="13"/>
    <n v="43340.666666666664"/>
    <b v="0"/>
    <n v="90"/>
    <n v="0.66666666666666663"/>
  </r>
  <r>
    <n v="481"/>
    <n v="485"/>
    <s v="In the embrace of love, each heartbeat is a melody, dancing to the rhythm of affection. "/>
    <x v="209"/>
    <d v="2022-11-15T20:45:00"/>
    <s v=" MelodyOfLove "/>
    <x v="3"/>
    <s v=" #Love #RhythmOfAffection "/>
    <n v="35"/>
    <n v="70"/>
    <x v="10"/>
    <n v="2022"/>
    <n v="11"/>
    <n v="15"/>
    <n v="20"/>
    <s v="In the embrace of love, each heartbeat is a melody, dancing to the rhythm of affection."/>
    <s v="Love"/>
    <s v="MelodyOfLove"/>
    <x v="0"/>
    <s v="#Love,#RhythmOfAffection"/>
    <x v="0"/>
    <n v="44880.864583333336"/>
    <b v="0"/>
    <n v="105"/>
    <n v="0.66666666666666663"/>
  </r>
  <r>
    <n v="482"/>
    <n v="486"/>
    <s v="Surrounded by the colors of joy, a canvas painted with laughter and endless smiles. "/>
    <x v="202"/>
    <d v="2019-07-02T17:00:00"/>
    <s v=" ColorfulLaughter "/>
    <x v="1"/>
    <s v=" #Joy #EndlessSmiles "/>
    <n v="40"/>
    <n v="80"/>
    <x v="14"/>
    <n v="2019"/>
    <n v="7"/>
    <n v="2"/>
    <n v="17"/>
    <s v="Surrounded by the colors of joy, a canvas painted with laughter and endless smiles."/>
    <s v="Joy"/>
    <s v="ColorfulLaughter"/>
    <x v="1"/>
    <s v="#Joy,#EndlessSmiles"/>
    <x v="1"/>
    <n v="43648.708333333336"/>
    <b v="0"/>
    <n v="120"/>
    <n v="0.66666666666666663"/>
  </r>
  <r>
    <n v="483"/>
    <n v="487"/>
    <s v="In the symphony of excitement, each note is a burst of energy, igniting the soul with fervor. "/>
    <x v="28"/>
    <d v="2021-04-18T14:20:00"/>
    <s v=" SymphonyFervor "/>
    <x v="2"/>
    <s v=" #Excitement #IgnitedSoul "/>
    <n v="30"/>
    <n v="60"/>
    <x v="12"/>
    <n v="2021"/>
    <n v="4"/>
    <n v="18"/>
    <n v="14"/>
    <s v="In the symphony of excitement, each note is a burst of energy, igniting the soul with fervor."/>
    <s v="Excitement"/>
    <s v="SymphonyFervor"/>
    <x v="2"/>
    <s v="#Excitement,#IgnitedSoul"/>
    <x v="2"/>
    <n v="44304.597222222219"/>
    <b v="0"/>
    <n v="90"/>
    <n v="0.66666666666666663"/>
  </r>
  <r>
    <n v="484"/>
    <n v="488"/>
    <s v="A surprise gift, wrapped in anticipation, unfolds a moment of delight and wonder. "/>
    <x v="210"/>
    <d v="2023-02-05T19:30:00"/>
    <s v=" WrappedDelight "/>
    <x v="3"/>
    <s v=" #Surprise #WonderfulMoment "/>
    <n v="25"/>
    <n v="50"/>
    <x v="4"/>
    <n v="2023"/>
    <n v="2"/>
    <n v="5"/>
    <n v="19"/>
    <s v="A surprise gift, wrapped in anticipation, unfolds a moment of delight and wonder."/>
    <s v="Surprise"/>
    <s v="WrappedDelight"/>
    <x v="0"/>
    <s v="#Surprise,#WonderfulMoment"/>
    <x v="3"/>
    <n v="44962.8125"/>
    <b v="0"/>
    <n v="75"/>
    <n v="0.66666666666666663"/>
  </r>
  <r>
    <n v="485"/>
    <n v="489"/>
    <s v="Lost in the maze of curiosity, each twist and turn unveils the treasures of discovery. "/>
    <x v="90"/>
    <d v="2018-09-22T12:45:00"/>
    <s v=" MazeDiscovery "/>
    <x v="1"/>
    <s v=" #Curiosity #TreasuresOfDiscovery "/>
    <n v="22"/>
    <n v="45"/>
    <x v="16"/>
    <n v="2018"/>
    <n v="9"/>
    <n v="22"/>
    <n v="12"/>
    <s v="Lost in the maze of curiosity, each twist and turn unveils the treasures of discovery."/>
    <s v="Curiosity"/>
    <s v="MazeDiscovery"/>
    <x v="1"/>
    <s v="#Curiosity,#TreasuresOfDiscovery"/>
    <x v="4"/>
    <n v="43365.53125"/>
    <b v="0"/>
    <n v="67"/>
    <n v="0.67164179104477617"/>
  </r>
  <r>
    <n v="486"/>
    <n v="490"/>
    <s v="Floating on clouds of gratitude, each raindrop a blessing, a shower of thankfulness. "/>
    <x v="205"/>
    <d v="2016-12-10T21:15:00"/>
    <s v=" CloudsOfBlessings "/>
    <x v="2"/>
    <s v=" #Gratitude #ShowerOfThankfulness "/>
    <n v="28"/>
    <n v="55"/>
    <x v="91"/>
    <n v="2016"/>
    <n v="12"/>
    <n v="10"/>
    <n v="21"/>
    <s v="Floating on clouds of gratitude, each raindrop a blessing, a shower of thankfulness."/>
    <s v="Gratitude"/>
    <s v="CloudsOfBlessings"/>
    <x v="2"/>
    <s v="#Gratitude,#ShowerOfThankfulness"/>
    <x v="9"/>
    <n v="42714.885416666664"/>
    <b v="0"/>
    <n v="83"/>
    <n v="0.66265060240963858"/>
  </r>
  <r>
    <n v="487"/>
    <n v="491"/>
    <s v="Like a comet of inspiration, streaking through the sky of creativity, leaving trails of brilliance. "/>
    <x v="148"/>
    <d v="2020-05-28T16:00:00"/>
    <s v=" CometCreativity "/>
    <x v="3"/>
    <s v=" #Inspiration #BrilliantTrails "/>
    <n v="18"/>
    <n v="35"/>
    <x v="93"/>
    <n v="2020"/>
    <n v="5"/>
    <n v="28"/>
    <n v="16"/>
    <s v="Like a comet of inspiration, streaking through the sky of creativity, leaving trails of brilliance."/>
    <s v="Inspiration"/>
    <s v="CometCreativity"/>
    <x v="0"/>
    <s v="#Inspiration,#BrilliantTrails"/>
    <x v="5"/>
    <n v="43979.666666666664"/>
    <b v="0"/>
    <n v="53"/>
    <n v="0.660377358490566"/>
  </r>
  <r>
    <n v="488"/>
    <n v="492"/>
    <s v="In the celebration of success, fireworks of accomplishment light up the night sky of triumph. "/>
    <x v="211"/>
    <d v="2017-11-15T22:30:00"/>
    <s v=" FireworksTriumph "/>
    <x v="1"/>
    <s v=" #Success #NightSkyTriumph "/>
    <n v="22"/>
    <n v="45"/>
    <x v="95"/>
    <n v="2017"/>
    <n v="11"/>
    <n v="15"/>
    <n v="22"/>
    <s v="In the celebration of success, fireworks of accomplishment light up the night sky of triumph."/>
    <s v="Success"/>
    <s v="FireworksTriumph"/>
    <x v="1"/>
    <s v="#Success,#NightSkyTriumph"/>
    <x v="7"/>
    <n v="43054.9375"/>
    <b v="0"/>
    <n v="67"/>
    <n v="0.67164179104477617"/>
  </r>
  <r>
    <n v="489"/>
    <n v="493"/>
    <s v="A symphony of laughter, each note a key to unlocking the door of boundless happiness. "/>
    <x v="203"/>
    <d v="2021-08-02T19:00:00"/>
    <s v=" LaughterSymphony "/>
    <x v="2"/>
    <s v=" #Happiness #BoundlessLaughter "/>
    <n v="30"/>
    <n v="60"/>
    <x v="92"/>
    <n v="2021"/>
    <n v="8"/>
    <n v="2"/>
    <n v="19"/>
    <s v="A symphony of laughter, each note a key to unlocking the door of boundless happiness."/>
    <s v="Happiness"/>
    <s v="LaughterSymphony"/>
    <x v="2"/>
    <s v="#Happiness,#BoundlessLaughter"/>
    <x v="6"/>
    <n v="44410.791666666664"/>
    <b v="0"/>
    <n v="90"/>
    <n v="0.66666666666666663"/>
  </r>
  <r>
    <n v="490"/>
    <n v="494"/>
    <s v="In the carnival of emotions, the rollercoaster of thrill sends the heart on a wild ride. "/>
    <x v="212"/>
    <d v="2019-03-28T15:30:00"/>
    <s v=" EmotionCarnival "/>
    <x v="1"/>
    <s v=" #Thrill #WildHeartRide "/>
    <n v="35"/>
    <n v="70"/>
    <x v="86"/>
    <n v="2019"/>
    <n v="3"/>
    <n v="28"/>
    <n v="15"/>
    <s v="In the carnival of emotions, the rollercoaster of thrill sends the heart on a wild ride."/>
    <s v="Thrill"/>
    <s v="EmotionCarnival"/>
    <x v="1"/>
    <s v="#Thrill,#WildHeartRide"/>
    <x v="13"/>
    <n v="43552.645833333336"/>
    <b v="0"/>
    <n v="105"/>
    <n v="0.66666666666666663"/>
  </r>
  <r>
    <n v="491"/>
    <n v="495"/>
    <s v="Standing before the grandeur of the Eiffel Tower, a moment to reflect on the beauty of Parisian dreams. "/>
    <x v="213"/>
    <d v="2018-05-12T17:30:00"/>
    <s v=" ParisDreamer "/>
    <x v="3"/>
    <s v=" #Reflection #ParisianDreams "/>
    <n v="28"/>
    <n v="55"/>
    <x v="93"/>
    <n v="2018"/>
    <n v="5"/>
    <n v="12"/>
    <n v="17"/>
    <s v="Standing before the grandeur of the Eiffel Tower, a moment to reflect on the beauty of Parisian dreams."/>
    <s v="Reflection"/>
    <s v="ParisDreamer"/>
    <x v="0"/>
    <s v="#Reflection,#ParisianDreams"/>
    <x v="5"/>
    <n v="43232.729166666664"/>
    <b v="0"/>
    <n v="83"/>
    <n v="0.66265060240963858"/>
  </r>
  <r>
    <n v="492"/>
    <n v="496"/>
    <s v="Lost in the enchantment of Disneyland, each ride a journey into the realm of childhood fantasies. "/>
    <x v="214"/>
    <d v="2022-09-28T15:45:00"/>
    <s v=" DisneylandExplorer "/>
    <x v="1"/>
    <s v=" #Enchantment #ChildhoodFantasies "/>
    <n v="30"/>
    <n v="60"/>
    <x v="10"/>
    <n v="2022"/>
    <n v="9"/>
    <n v="28"/>
    <n v="15"/>
    <s v="Lost in the enchantment of Disneyland, each ride a journey into the realm of childhood fantasies."/>
    <s v="Enchantment"/>
    <s v="DisneylandExplorer"/>
    <x v="1"/>
    <s v="#Enchantment,#ChildhoodFantasies"/>
    <x v="0"/>
    <n v="44832.65625"/>
    <b v="0"/>
    <n v="90"/>
    <n v="0.66666666666666663"/>
  </r>
  <r>
    <n v="493"/>
    <n v="497"/>
    <s v="Exploring the wonders of Ferrari World, the roar of engines creating a symphony of speed. "/>
    <x v="28"/>
    <d v="2019-11-10T14:00:00"/>
    <s v=" FerrariSpeedster "/>
    <x v="2"/>
    <s v=" #Excitement #SymphonyOfSpeed "/>
    <n v="22"/>
    <n v="45"/>
    <x v="94"/>
    <n v="2019"/>
    <n v="11"/>
    <n v="10"/>
    <n v="14"/>
    <s v="Exploring the wonders of Ferrari World, the roar of engines creating a symphony of speed."/>
    <s v="Excitement"/>
    <s v="FerrariSpeedster"/>
    <x v="2"/>
    <s v="#Excitement,#SymphonyOfSpeed"/>
    <x v="11"/>
    <n v="43779.583333333336"/>
    <b v="0"/>
    <n v="67"/>
    <n v="0.67164179104477617"/>
  </r>
  <r>
    <n v="494"/>
    <n v="498"/>
    <s v="Amidst the tulip fields of Keukenhof, a tapestry of colors that paints the soul with springtime joy. "/>
    <x v="202"/>
    <d v="2021-04-02T18:20:00"/>
    <s v=" KeukenhofAdventurer "/>
    <x v="1"/>
    <s v=" #Joy #SpringtimeColors "/>
    <n v="35"/>
    <n v="70"/>
    <x v="97"/>
    <n v="2021"/>
    <n v="4"/>
    <n v="2"/>
    <n v="18"/>
    <s v="Amidst the tulip fields of Keukenhof, a tapestry of colors that paints the soul with springtime joy."/>
    <s v="Joy"/>
    <s v="KeukenhofAdventurer"/>
    <x v="1"/>
    <s v="#Joy,#SpringtimeColors"/>
    <x v="12"/>
    <n v="44288.763888888891"/>
    <b v="0"/>
    <n v="105"/>
    <n v="0.66666666666666663"/>
  </r>
  <r>
    <n v="495"/>
    <n v="499"/>
    <s v="Wandering through the historical streets of Kyoto, each step a journey into the heart of Japan's traditions. "/>
    <x v="215"/>
    <d v="2017-08-22T21:30:00"/>
    <s v=" KyotoAdventurer "/>
    <x v="3"/>
    <s v=" #Exploration #JapaneseTraditions "/>
    <n v="18"/>
    <n v="35"/>
    <x v="95"/>
    <n v="2017"/>
    <n v="8"/>
    <n v="22"/>
    <n v="21"/>
    <s v="Wandering through the historical streets of Kyoto, each step a journey into the heart of Japan's traditions."/>
    <s v="Exploration"/>
    <s v="KyotoAdventurer"/>
    <x v="0"/>
    <s v="#Exploration,#JapaneseTraditions"/>
    <x v="7"/>
    <n v="42969.895833333336"/>
    <b v="0"/>
    <n v="53"/>
    <n v="0.660377358490566"/>
  </r>
  <r>
    <n v="496"/>
    <n v="500"/>
    <s v="In the embrace of the Grand Canyon, nature's masterpiece, a moment to marvel at Earth's grandeur. "/>
    <x v="216"/>
    <d v="2020-06-15T16:45:00"/>
    <s v=" CanyonMarveler "/>
    <x v="1"/>
    <s v=" #Awe #EarthsGrandeur "/>
    <n v="25"/>
    <n v="50"/>
    <x v="10"/>
    <n v="2020"/>
    <n v="6"/>
    <n v="15"/>
    <n v="16"/>
    <s v="In the embrace of the Grand Canyon, nature's masterpiece, a moment to marvel at Earth's grandeur."/>
    <s v="Awe"/>
    <s v="CanyonMarveler"/>
    <x v="1"/>
    <s v="#Awe,#EarthsGrandeur"/>
    <x v="0"/>
    <n v="43997.697916666664"/>
    <b v="0"/>
    <n v="75"/>
    <n v="0.66666666666666663"/>
  </r>
  <r>
    <n v="497"/>
    <n v="501"/>
    <s v="Journeying through the serenity of Santorini, where each sunset paints the sky with hues of tranquility. "/>
    <x v="89"/>
    <d v="2016-09-10T19:15:00"/>
    <s v=" SantoriniTraveler "/>
    <x v="2"/>
    <s v=" #Serenity #SunsetHues "/>
    <n v="22"/>
    <n v="45"/>
    <x v="98"/>
    <n v="2016"/>
    <n v="9"/>
    <n v="10"/>
    <n v="19"/>
    <s v="Journeying through the serenity of Santorini, where each sunset paints the sky with hues of tranquility."/>
    <s v="Serenity"/>
    <s v="SantoriniTraveler"/>
    <x v="2"/>
    <s v="#Serenity,#SunsetHues"/>
    <x v="8"/>
    <n v="42623.802083333336"/>
    <b v="0"/>
    <n v="67"/>
    <n v="0.67164179104477617"/>
  </r>
  <r>
    <n v="498"/>
    <n v="502"/>
    <s v="Amazed by the architectural marvels of Petra, each stone telling tales of an ancient civilization. "/>
    <x v="217"/>
    <d v="2023-01-28T13:00:00"/>
    <s v=" PetraExplorer "/>
    <x v="3"/>
    <s v=" #Amazement #AncientTales "/>
    <n v="30"/>
    <n v="60"/>
    <x v="99"/>
    <n v="2023"/>
    <n v="1"/>
    <n v="28"/>
    <n v="13"/>
    <s v="Amazed by the architectural marvels of Petra, each stone telling tales of an ancient civilization."/>
    <s v="Amazement"/>
    <s v="PetraExplorer"/>
    <x v="0"/>
    <s v="#Amazement,#AncientTales"/>
    <x v="21"/>
    <n v="44954.541666666664"/>
    <b v="0"/>
    <n v="90"/>
    <n v="0.66666666666666663"/>
  </r>
  <r>
    <n v="499"/>
    <n v="503"/>
    <s v="Embarking on a gondola ride in Venice, each canal reflecting the romance of this timeless city. "/>
    <x v="218"/>
    <d v="2019-04-18T16:30:00"/>
    <s v=" VeniceRomantic "/>
    <x v="1"/>
    <s v=" #Romance #TimelessCity "/>
    <n v="20"/>
    <n v="40"/>
    <x v="94"/>
    <n v="2019"/>
    <n v="4"/>
    <n v="18"/>
    <n v="16"/>
    <s v="Embarking on a gondola ride in Venice, each canal reflecting the romance of this timeless city."/>
    <s v="Romance"/>
    <s v="VeniceRomantic"/>
    <x v="1"/>
    <s v="#Romance,#TimelessCity"/>
    <x v="11"/>
    <n v="43573.6875"/>
    <b v="0"/>
    <n v="60"/>
    <n v="0.66666666666666663"/>
  </r>
  <r>
    <n v="500"/>
    <n v="504"/>
    <s v="At the summit of Machu Picchu, a breathtaking panorama that whispers the secrets of ancient civilizations. "/>
    <x v="216"/>
    <d v="2017-11-05T22:00:00"/>
    <s v=" MachuPicchuAdventurer "/>
    <x v="2"/>
    <s v=" #Awe #AncientCivilizations "/>
    <n v="28"/>
    <n v="55"/>
    <x v="100"/>
    <n v="2017"/>
    <n v="11"/>
    <n v="5"/>
    <n v="22"/>
    <s v="At the summit of Machu Picchu, a breathtaking panorama that whispers the secrets of ancient civilizations."/>
    <s v="Awe"/>
    <s v="MachuPicchuAdventurer"/>
    <x v="2"/>
    <s v="#Awe,#AncientCivilizations"/>
    <x v="22"/>
    <n v="43044.916666666664"/>
    <b v="0"/>
    <n v="83"/>
    <n v="0.66265060240963858"/>
  </r>
  <r>
    <n v="501"/>
    <n v="505"/>
    <s v="In the heart of New York City, Times Square dazzles with lights, a vibrant spectacle of urban energy. "/>
    <x v="28"/>
    <d v="2022-07-20T21:45:00"/>
    <s v=" TimesSquareExplorer "/>
    <x v="1"/>
    <s v=" #Excitement #UrbanEnergy "/>
    <n v="35"/>
    <n v="70"/>
    <x v="10"/>
    <n v="2022"/>
    <n v="7"/>
    <n v="20"/>
    <n v="21"/>
    <s v="In the heart of New York City, Times Square dazzles with lights, a vibrant spectacle of urban energy."/>
    <s v="Excitement"/>
    <s v="TimesSquareExplorer"/>
    <x v="1"/>
    <s v="#Excitement,#UrbanEnergy"/>
    <x v="0"/>
    <n v="44762.90625"/>
    <b v="0"/>
    <n v="105"/>
    <n v="0.66666666666666663"/>
  </r>
  <r>
    <n v="502"/>
    <n v="506"/>
    <s v="Captivated by the historical charm of the Colosseum, each stone echoing tales of gladiator valor. "/>
    <x v="219"/>
    <d v="2018-03-15T17:30:00"/>
    <s v=" ColosseumAdventurer "/>
    <x v="3"/>
    <s v=" #Captivation #GladiatorTales "/>
    <n v="25"/>
    <n v="50"/>
    <x v="94"/>
    <n v="2018"/>
    <n v="3"/>
    <n v="15"/>
    <n v="17"/>
    <s v="Captivated by the historical charm of the Colosseum, each stone echoing tales of gladiator valor."/>
    <s v="Captivation"/>
    <s v="ColosseumAdventurer"/>
    <x v="0"/>
    <s v="#Captivation,#GladiatorTales"/>
    <x v="11"/>
    <n v="43174.729166666664"/>
    <b v="0"/>
    <n v="75"/>
    <n v="0.66666666666666663"/>
  </r>
  <r>
    <n v="503"/>
    <n v="507"/>
    <s v="Sailing the azure waters of the Maldives, each wave a whisper of serenity in paradise. "/>
    <x v="89"/>
    <d v="2019-10-28T14:15:00"/>
    <s v=" MaldivesSailor "/>
    <x v="2"/>
    <s v=" #Serenity #ParadiseWhispers "/>
    <n v="22"/>
    <n v="45"/>
    <x v="101"/>
    <n v="2019"/>
    <n v="10"/>
    <n v="28"/>
    <n v="14"/>
    <s v="Sailing the azure waters of the Maldives, each wave a whisper of serenity in paradise."/>
    <s v="Serenity"/>
    <s v="MaldivesSailor"/>
    <x v="2"/>
    <s v="#Serenity,#ParadiseWhispers"/>
    <x v="23"/>
    <n v="43766.59375"/>
    <b v="0"/>
    <n v="67"/>
    <n v="0.67164179104477617"/>
  </r>
  <r>
    <n v="504"/>
    <n v="508"/>
    <s v="In the midst of the Amazon rainforest, a symphony of wildlife creates an orchestra of nature's wonders. "/>
    <x v="220"/>
    <d v="2021-06-10T16:00:00"/>
    <s v=" AmazonExplorer "/>
    <x v="1"/>
    <s v=" #Wonder #NatureOrchestra "/>
    <n v="30"/>
    <n v="60"/>
    <x v="92"/>
    <n v="2021"/>
    <n v="6"/>
    <n v="10"/>
    <n v="16"/>
    <s v="In the midst of the Amazon rainforest, a symphony of wildlife creates an orchestra of nature's wonders."/>
    <s v="Wonder"/>
    <s v="AmazonExplorer"/>
    <x v="1"/>
    <s v="#Wonder,#NatureOrchestra"/>
    <x v="6"/>
    <n v="44357.666666666664"/>
    <b v="0"/>
    <n v="90"/>
    <n v="0.66666666666666663"/>
  </r>
  <r>
    <n v="505"/>
    <n v="509"/>
    <s v="Walking the Great Wall of China, each step a testament to ancient engineering marvels. "/>
    <x v="216"/>
    <d v="2017-08-18T19:30:00"/>
    <s v=" GreatWallWalker "/>
    <x v="3"/>
    <s v=" #Awe #EngineeringMarvels "/>
    <n v="18"/>
    <n v="35"/>
    <x v="102"/>
    <n v="2017"/>
    <n v="8"/>
    <n v="18"/>
    <n v="19"/>
    <s v="Walking the Great Wall of China, each step a testament to ancient engineering marvels."/>
    <s v="Awe"/>
    <s v="GreatWallWalker"/>
    <x v="0"/>
    <s v="#Awe,#EngineeringMarvels"/>
    <x v="24"/>
    <n v="42965.8125"/>
    <b v="0"/>
    <n v="53"/>
    <n v="0.660377358490566"/>
  </r>
  <r>
    <n v="506"/>
    <n v="510"/>
    <s v="At the summit of Mount Fuji, a breathtaking sunrise that paints the sky with hues of accomplishment. "/>
    <x v="128"/>
    <d v="2020-04-15T05:30:00"/>
    <s v=" FujiSummitAchiever "/>
    <x v="2"/>
    <s v=" #Accomplishment #SunriseHues "/>
    <n v="28"/>
    <n v="55"/>
    <x v="95"/>
    <n v="2020"/>
    <n v="4"/>
    <n v="15"/>
    <n v="5"/>
    <s v="At the summit of Mount Fuji, a breathtaking sunrise that paints the sky with hues of accomplishment."/>
    <s v="Accomplishment"/>
    <s v="FujiSummitAchiever"/>
    <x v="2"/>
    <s v="#Accomplishment,#SunriseHues"/>
    <x v="7"/>
    <n v="43936.229166666664"/>
    <b v="0"/>
    <n v="83"/>
    <n v="0.66265060240963858"/>
  </r>
  <r>
    <n v="507"/>
    <n v="511"/>
    <s v="Exploring the ancient ruins of Angkor Wat, each stone whispering stories of Khmer civilization. "/>
    <x v="215"/>
    <d v="2016-11-22T13:00:00"/>
    <s v=" AngkorWatAdventurer "/>
    <x v="1"/>
    <s v=" #Exploration #KhmerStories "/>
    <n v="20"/>
    <n v="40"/>
    <x v="103"/>
    <n v="2016"/>
    <n v="11"/>
    <n v="22"/>
    <n v="13"/>
    <s v="Exploring the ancient ruins of Angkor Wat, each stone whispering stories of Khmer civilization."/>
    <s v="Exploration"/>
    <s v="AngkorWatAdventurer"/>
    <x v="1"/>
    <s v="#Exploration,#KhmerStories"/>
    <x v="25"/>
    <n v="42696.541666666664"/>
    <b v="0"/>
    <n v="60"/>
    <n v="0.66666666666666663"/>
  </r>
  <r>
    <n v="508"/>
    <n v="512"/>
    <s v="Skiing down the slopes of the Swiss Alps, each turn a dance with the majesty of snow-capped peaks. "/>
    <x v="151"/>
    <d v="2019-01-10T14:45:00"/>
    <s v=" AlpsSkiAdventurer "/>
    <x v="3"/>
    <s v=" #Adventure #SnowPeakDance "/>
    <n v="22"/>
    <n v="45"/>
    <x v="104"/>
    <n v="2019"/>
    <n v="1"/>
    <n v="10"/>
    <n v="14"/>
    <s v="Skiing down the slopes of the Swiss Alps, each turn a dance with the majesty of snow-capped peaks."/>
    <s v="Adventure"/>
    <s v="AlpsSkiAdventurer"/>
    <x v="0"/>
    <s v="#Adventure,#SnowPeakDance"/>
    <x v="16"/>
    <n v="43475.614583333336"/>
    <b v="0"/>
    <n v="67"/>
    <n v="0.67164179104477617"/>
  </r>
  <r>
    <n v="509"/>
    <n v="513"/>
    <s v="In the tranquility of Kyoto's bamboo forest, whispers of ancient Zen wisdom echo through the groves. "/>
    <x v="221"/>
    <d v="2023-02-28T16:20:00"/>
    <s v=" KyotoBambooSeeker "/>
    <x v="2"/>
    <s v=" #Tranquility #ZenWisdom "/>
    <n v="25"/>
    <n v="50"/>
    <x v="95"/>
    <n v="2023"/>
    <n v="2"/>
    <n v="28"/>
    <n v="16"/>
    <s v="In the tranquility of Kyoto's bamboo forest, whispers of ancient Zen wisdom echo through the groves."/>
    <s v="Tranquility"/>
    <s v="KyotoBambooSeeker"/>
    <x v="2"/>
    <s v="#Tranquility,#ZenWisdom"/>
    <x v="7"/>
    <n v="44985.680555555555"/>
    <b v="0"/>
    <n v="75"/>
    <n v="0.66666666666666663"/>
  </r>
  <r>
    <n v="510"/>
    <n v="514"/>
    <s v="Cruising the fjords of Norway, each icy landscape a breathtaking masterpiece of nature's grandeur. "/>
    <x v="222"/>
    <d v="2018-05-28T18:30:00"/>
    <s v=" NorwayFjordExplorer "/>
    <x v="1"/>
    <s v=" #Grandeur #IcyMasterpiece "/>
    <n v="22"/>
    <n v="45"/>
    <x v="105"/>
    <n v="2018"/>
    <n v="5"/>
    <n v="28"/>
    <n v="18"/>
    <s v="Cruising the fjords of Norway, each icy landscape a breathtaking masterpiece of nature's grandeur."/>
    <s v="Grandeur"/>
    <s v="NorwayFjordExplorer"/>
    <x v="1"/>
    <s v="#Grandeur,#IcyMasterpiece"/>
    <x v="26"/>
    <n v="43248.770833333336"/>
    <b v="0"/>
    <n v="67"/>
    <n v="0.67164179104477617"/>
  </r>
  <r>
    <n v="511"/>
    <n v="515"/>
    <s v="At the front row of Adele's concert, each note of 'Someone Like You' resonates with soul-stirring emotion. "/>
    <x v="223"/>
    <d v="2022-09-15T20:00:00"/>
    <s v=" AdeleConcertGoer "/>
    <x v="1"/>
    <s v=" #Emotion #AdeleConcert "/>
    <n v="40"/>
    <n v="80"/>
    <x v="10"/>
    <n v="2022"/>
    <n v="9"/>
    <n v="15"/>
    <n v="20"/>
    <s v="At the front row of Adele's concert, each note of 'Someone Like You' resonates with soul-stirring emotion."/>
    <s v="Emotion"/>
    <s v="AdeleConcertGoer"/>
    <x v="1"/>
    <s v="#Emotion,#AdeleConcert"/>
    <x v="0"/>
    <n v="44819.833333333336"/>
    <b v="0"/>
    <n v="120"/>
    <n v="0.66666666666666663"/>
  </r>
  <r>
    <n v="512"/>
    <n v="516"/>
    <s v="Dancing under the stars at BeyoncÃ©'s live show, feeling the power of 'Single Ladies' in every move. "/>
    <x v="224"/>
    <d v="2019-07-28T21:30:00"/>
    <s v=" BeyonceDancer "/>
    <x v="3"/>
    <s v=" #Energy #BeyonceConcert "/>
    <n v="35"/>
    <n v="70"/>
    <x v="10"/>
    <n v="2019"/>
    <n v="7"/>
    <n v="28"/>
    <n v="21"/>
    <s v="Dancing under the stars at BeyoncÃ©'s live show, feeling the power of 'Single Ladies' in every move."/>
    <s v="Energy"/>
    <s v="BeyonceDancer"/>
    <x v="0"/>
    <s v="#Energy,#BeyonceConcert"/>
    <x v="0"/>
    <n v="43674.895833333336"/>
    <b v="0"/>
    <n v="105"/>
    <n v="0.66666666666666663"/>
  </r>
  <r>
    <n v="513"/>
    <n v="517"/>
    <s v="In the crowd of a Taylor Swift concert, the lyrics of 'Love Story' create an enchanting fairy tale. "/>
    <x v="214"/>
    <d v="2021-05-10T19:45:00"/>
    <s v=" SwiftieDreamer "/>
    <x v="2"/>
    <s v=" #Enchantment #TaylorSwift "/>
    <n v="30"/>
    <n v="60"/>
    <x v="10"/>
    <n v="2021"/>
    <n v="5"/>
    <n v="10"/>
    <n v="19"/>
    <s v="In the crowd of a Taylor Swift concert, the lyrics of 'Love Story' create an enchanting fairy tale."/>
    <s v="Enchantment"/>
    <s v="SwiftieDreamer"/>
    <x v="2"/>
    <s v="#Enchantment,#TaylorSwift"/>
    <x v="0"/>
    <n v="44326.822916666664"/>
    <b v="0"/>
    <n v="90"/>
    <n v="0.66666666666666663"/>
  </r>
  <r>
    <n v="514"/>
    <n v="518"/>
    <s v="Rocking out to the guitar solos at a Queen tribute concert, a journey back in time with Freddie's spirit. "/>
    <x v="170"/>
    <d v="2018-12-02T22:15:00"/>
    <s v=" QueenTributeFan "/>
    <x v="1"/>
    <s v=" #Nostalgia #QueenTribute "/>
    <n v="22"/>
    <n v="45"/>
    <x v="12"/>
    <n v="2018"/>
    <n v="12"/>
    <n v="2"/>
    <n v="22"/>
    <s v="Rocking out to the guitar solos at a Queen tribute concert, a journey back in time with Freddie's spirit."/>
    <s v="Nostalgia"/>
    <s v="QueenTributeFan"/>
    <x v="1"/>
    <s v="#Nostalgia,#QueenTribute"/>
    <x v="2"/>
    <n v="43436.927083333336"/>
    <b v="0"/>
    <n v="67"/>
    <n v="0.67164179104477617"/>
  </r>
  <r>
    <n v="515"/>
    <n v="519"/>
    <s v="Swaying to Ed Sheeran's acoustic melodies, a serene evening filled with 'Perfect' moments. "/>
    <x v="89"/>
    <d v="2020-08-18T19:00:00"/>
    <s v=" SheeranMelodyLover "/>
    <x v="3"/>
    <s v=" #Serenity #EdSheeranConcert "/>
    <n v="18"/>
    <n v="35"/>
    <x v="12"/>
    <n v="2020"/>
    <n v="8"/>
    <n v="18"/>
    <n v="19"/>
    <s v="Swaying to Ed Sheeran's acoustic melodies, a serene evening filled with 'Perfect' moments."/>
    <s v="Serenity"/>
    <s v="SheeranMelodyLover"/>
    <x v="0"/>
    <s v="#Serenity,#EdSheeranConcert"/>
    <x v="2"/>
    <n v="44061.791666666664"/>
    <b v="0"/>
    <n v="53"/>
    <n v="0.660377358490566"/>
  </r>
  <r>
    <n v="516"/>
    <n v="520"/>
    <s v="Immersed in the pulsating beats of a Bruno Mars concert, where 'Uptown Funk' becomes a city of joy. "/>
    <x v="202"/>
    <d v="2017-03-28T20:30:00"/>
    <s v=" MarsJoyExplorer "/>
    <x v="2"/>
    <s v=" #Joy #BrunoMars "/>
    <n v="28"/>
    <n v="55"/>
    <x v="10"/>
    <n v="2017"/>
    <n v="3"/>
    <n v="28"/>
    <n v="20"/>
    <s v="Immersed in the pulsating beats of a Bruno Mars concert, where 'Uptown Funk' becomes a city of joy."/>
    <s v="Joy"/>
    <s v="MarsJoyExplorer"/>
    <x v="2"/>
    <s v="#Joy,#BrunoMars"/>
    <x v="0"/>
    <n v="42822.854166666664"/>
    <b v="0"/>
    <n v="83"/>
    <n v="0.66265060240963858"/>
  </r>
  <r>
    <n v="517"/>
    <n v="521"/>
    <s v="At a Michael Jackson tribute show, moonwalking through the hits, a celebration of the King of Pop. "/>
    <x v="225"/>
    <d v="2022-01-15T21:15:00"/>
    <s v=" MJTributeDancer "/>
    <x v="1"/>
    <s v=" #Celebration #MJTribute "/>
    <n v="25"/>
    <n v="50"/>
    <x v="10"/>
    <n v="2022"/>
    <n v="1"/>
    <n v="15"/>
    <n v="21"/>
    <s v="At a Michael Jackson tribute show, moonwalking through the hits, a celebration of the King of Pop."/>
    <s v="Celebration"/>
    <s v="MJTributeDancer"/>
    <x v="1"/>
    <s v="#Celebration,#MJTribute"/>
    <x v="0"/>
    <n v="44576.885416666664"/>
    <b v="0"/>
    <n v="75"/>
    <n v="0.66666666666666663"/>
  </r>
  <r>
    <n v="518"/>
    <n v="522"/>
    <s v="Swinging to the rhythms of a Frank Sinatra tribute, feeling the timeless charm of 'Fly Me to the Moon'. "/>
    <x v="226"/>
    <d v="2019-06-10T18:45:00"/>
    <s v=" SinatraCharmListener "/>
    <x v="3"/>
    <s v=" #Charm #SinatraTribute "/>
    <n v="22"/>
    <n v="45"/>
    <x v="10"/>
    <n v="2019"/>
    <n v="6"/>
    <n v="10"/>
    <n v="18"/>
    <s v="Swinging to the rhythms of a Frank Sinatra tribute, feeling the timeless charm of 'Fly Me to the Moon'."/>
    <s v="Charm"/>
    <s v="SinatraCharmListener"/>
    <x v="0"/>
    <s v="#Charm,#SinatraTribute"/>
    <x v="0"/>
    <n v="43626.78125"/>
    <b v="0"/>
    <n v="67"/>
    <n v="0.67164179104477617"/>
  </r>
  <r>
    <n v="519"/>
    <n v="523"/>
    <s v="In the mosh pit of a Metallica concert, the thunderous chords create a symphony of headbanging ecstasy. "/>
    <x v="227"/>
    <d v="2023-03-20T22:30:00"/>
    <s v=" MetallicaMoshWarrior "/>
    <x v="2"/>
    <s v=" #Ecstasy #MetallicaConcert "/>
    <n v="35"/>
    <n v="70"/>
    <x v="10"/>
    <n v="2023"/>
    <n v="3"/>
    <n v="20"/>
    <n v="22"/>
    <s v="In the mosh pit of a Metallica concert, the thunderous chords create a symphony of headbanging ecstasy."/>
    <s v="Ecstasy"/>
    <s v="MetallicaMoshWarrior"/>
    <x v="2"/>
    <s v="#Ecstasy,#MetallicaConcert"/>
    <x v="0"/>
    <n v="45005.9375"/>
    <b v="0"/>
    <n v="105"/>
    <n v="0.66666666666666663"/>
  </r>
  <r>
    <n v="520"/>
    <n v="524"/>
    <s v="Experiencing the magic of a Coldplay concert, where 'Fix You' becomes a beacon of hope in the night. "/>
    <x v="228"/>
    <d v="2016-11-28T19:00:00"/>
    <s v=" ColdplayHopeSeeker "/>
    <x v="1"/>
    <s v=" #Hope #ColdplayMagic "/>
    <n v="30"/>
    <n v="60"/>
    <x v="12"/>
    <n v="2016"/>
    <n v="11"/>
    <n v="28"/>
    <n v="19"/>
    <s v="Experiencing the magic of a Coldplay concert, where 'Fix You' becomes a beacon of hope in the night."/>
    <s v="Hope"/>
    <s v="ColdplayHopeSeeker"/>
    <x v="1"/>
    <s v="#Hope,#ColdplayMagic"/>
    <x v="2"/>
    <n v="42702.791666666664"/>
    <b v="0"/>
    <n v="90"/>
    <n v="0.66666666666666663"/>
  </r>
  <r>
    <n v="521"/>
    <n v="525"/>
    <s v="At a Justin Bieber concert, the infectious beats of 'Baby' create a dance floor of unbridled enthusiasm. "/>
    <x v="204"/>
    <d v="2018-08-05T20:00:00"/>
    <s v=" BieberDanceEnthusiast "/>
    <x v="1"/>
    <s v=" #Enthusiasm #JustinBieber "/>
    <n v="40"/>
    <n v="80"/>
    <x v="14"/>
    <n v="2018"/>
    <n v="8"/>
    <n v="5"/>
    <n v="20"/>
    <s v="At a Justin Bieber concert, the infectious beats of 'Baby' create a dance floor of unbridled enthusiasm."/>
    <s v="Enthusiasm"/>
    <s v="BieberDanceEnthusiast"/>
    <x v="1"/>
    <s v="#Enthusiasm,#JustinBieber"/>
    <x v="1"/>
    <n v="43317.833333333336"/>
    <b v="0"/>
    <n v="120"/>
    <n v="0.66666666666666663"/>
  </r>
  <r>
    <n v="522"/>
    <n v="526"/>
    <s v="In the spotlight at a Lady Gaga show, each costume change is a metamorphosis of creativity and artistry. "/>
    <x v="229"/>
    <d v="2021-04-15T21:30:00"/>
    <s v=" GagaArtisticChameleon "/>
    <x v="3"/>
    <s v=" #Creativity #LadyGaga "/>
    <n v="35"/>
    <n v="70"/>
    <x v="10"/>
    <n v="2021"/>
    <n v="4"/>
    <n v="15"/>
    <n v="21"/>
    <s v="In the spotlight at a Lady Gaga show, each costume change is a metamorphosis of creativity and artistry."/>
    <s v="Creativity"/>
    <s v="GagaArtisticChameleon"/>
    <x v="0"/>
    <s v="#Creativity,#LadyGaga"/>
    <x v="0"/>
    <n v="44301.895833333336"/>
    <b v="0"/>
    <n v="105"/>
    <n v="0.66666666666666663"/>
  </r>
  <r>
    <n v="523"/>
    <n v="527"/>
    <s v="Immersed in the soulful melodies of Adele, tears flow freely, moved by the emotion of 'Hello'. "/>
    <x v="223"/>
    <d v="2019-11-28T19:45:00"/>
    <s v=" AdeleMelodyTearjerker "/>
    <x v="2"/>
    <s v=" #Emotion #AdeleMelodies "/>
    <n v="30"/>
    <n v="60"/>
    <x v="12"/>
    <n v="2019"/>
    <n v="11"/>
    <n v="28"/>
    <n v="19"/>
    <s v="Immersed in the soulful melodies of Adele, tears flow freely, moved by the emotion of 'Hello'."/>
    <s v="Emotion"/>
    <s v="AdeleMelodyTearjerker"/>
    <x v="2"/>
    <s v="#Emotion,#AdeleMelodies"/>
    <x v="2"/>
    <n v="43797.822916666664"/>
    <b v="0"/>
    <n v="90"/>
    <n v="0.66666666666666663"/>
  </r>
  <r>
    <n v="524"/>
    <n v="528"/>
    <s v="Drenched in confetti at a Katy Perry concert, a kaleidoscope of colors igniting the night sky. "/>
    <x v="230"/>
    <d v="2020-06-22T22:00:00"/>
    <s v=" KatyPerryColorExplosion "/>
    <x v="1"/>
    <s v=" #Colorful #KatyPerry "/>
    <n v="22"/>
    <n v="45"/>
    <x v="10"/>
    <n v="2020"/>
    <n v="6"/>
    <n v="22"/>
    <n v="22"/>
    <s v="Drenched in confetti at a Katy Perry concert, a kaleidoscope of colors igniting the night sky."/>
    <s v="Colorful"/>
    <s v="KatyPerryColorExplosion"/>
    <x v="1"/>
    <s v="#Colorful,#KatyPerry"/>
    <x v="0"/>
    <n v="44004.916666666664"/>
    <b v="0"/>
    <n v="67"/>
    <n v="0.67164179104477617"/>
  </r>
  <r>
    <n v="525"/>
    <n v="529"/>
    <s v="In the audience of a Jay-Z performance, the lyrics of 'Empire State of Mind' become an anthem of pride. "/>
    <x v="231"/>
    <d v="2017-09-10T20:15:00"/>
    <s v=" JayZEmpireListener "/>
    <x v="3"/>
    <s v=" #Pride #JayZAnthem "/>
    <n v="18"/>
    <n v="35"/>
    <x v="10"/>
    <n v="2017"/>
    <n v="9"/>
    <n v="10"/>
    <n v="20"/>
    <s v="In the audience of a Jay-Z performance, the lyrics of 'Empire State of Mind' become an anthem of pride."/>
    <s v="Pride"/>
    <s v="JayZEmpireListener"/>
    <x v="0"/>
    <s v="#Pride,#JayZAnthem"/>
    <x v="0"/>
    <n v="42988.84375"/>
    <b v="0"/>
    <n v="53"/>
    <n v="0.660377358490566"/>
  </r>
  <r>
    <n v="526"/>
    <n v="530"/>
    <s v="Dancing to Shakira's rhythmic beats, hips swaying to the hypnotic charm of 'Hips Don't Lie'. "/>
    <x v="232"/>
    <d v="2022-02-28T21:15:00"/>
    <s v=" ShakiraHipsDancer "/>
    <x v="2"/>
    <s v=" #Hypnotic #ShakiraRhythms "/>
    <n v="28"/>
    <n v="55"/>
    <x v="106"/>
    <n v="2022"/>
    <n v="2"/>
    <n v="28"/>
    <n v="21"/>
    <s v="Dancing to Shakira's rhythmic beats, hips swaying to the hypnotic charm of 'Hips Don't Lie'."/>
    <s v="Hypnotic"/>
    <s v="ShakiraHipsDancer"/>
    <x v="2"/>
    <s v="#Hypnotic,#ShakiraRhythms"/>
    <x v="27"/>
    <n v="44620.885416666664"/>
    <b v="0"/>
    <n v="83"/>
    <n v="0.66265060240963858"/>
  </r>
  <r>
    <n v="527"/>
    <n v="531"/>
    <s v="At a U2 concert, the anthemic chords of 'With or Without You' create a timeless moment of connection. "/>
    <x v="233"/>
    <d v="2016-05-15T19:30:00"/>
    <s v=" U2ConnectionSeeker "/>
    <x v="1"/>
    <s v=" #Connection #U2Anthem "/>
    <n v="25"/>
    <n v="50"/>
    <x v="107"/>
    <n v="2016"/>
    <n v="5"/>
    <n v="15"/>
    <n v="19"/>
    <s v="At a U2 concert, the anthemic chords of 'With or Without You' create a timeless moment of connection."/>
    <s v="Connection"/>
    <s v="U2ConnectionSeeker"/>
    <x v="1"/>
    <s v="#Connection,#U2Anthem"/>
    <x v="28"/>
    <n v="42505.8125"/>
    <b v="0"/>
    <n v="75"/>
    <n v="0.66666666666666663"/>
  </r>
  <r>
    <n v="528"/>
    <n v="532"/>
    <s v="Rocking out at a Guns N' Roses show, the iconic riffs of 'Sweet Child o' Mine' echoing in the night. "/>
    <x v="234"/>
    <d v="2018-12-10T22:30:00"/>
    <s v=" GunsNRosesRiffRockstar "/>
    <x v="3"/>
    <s v=" #Iconic #GNRConcert "/>
    <n v="22"/>
    <n v="45"/>
    <x v="10"/>
    <n v="2018"/>
    <n v="12"/>
    <n v="10"/>
    <n v="22"/>
    <s v="Rocking out at a Guns N' Roses show, the iconic riffs of 'Sweet Child o' Mine' echoing in the night."/>
    <s v="Iconic"/>
    <s v="GunsNRosesRiffRockstar"/>
    <x v="0"/>
    <s v="#Iconic,#GNRConcert"/>
    <x v="0"/>
    <n v="43444.9375"/>
    <b v="0"/>
    <n v="67"/>
    <n v="0.67164179104477617"/>
  </r>
  <r>
    <n v="529"/>
    <n v="533"/>
    <s v="In the crowd of an Ariana Grande concert, the high notes of 'Into You' create a euphoric symphony. "/>
    <x v="235"/>
    <d v="2023-01-22T20:00:00"/>
    <s v=" ArianaEuphoriaChaser "/>
    <x v="2"/>
    <s v=" #Euphoria #ArianaGrande "/>
    <n v="35"/>
    <n v="70"/>
    <x v="10"/>
    <n v="2023"/>
    <n v="1"/>
    <n v="22"/>
    <n v="20"/>
    <s v="In the crowd of an Ariana Grande concert, the high notes of 'Into You' create a euphoric symphony."/>
    <s v="Euphoria"/>
    <s v="ArianaEuphoriaChaser"/>
    <x v="2"/>
    <s v="#Euphoria,#ArianaGrande"/>
    <x v="0"/>
    <n v="44948.833333333336"/>
    <b v="0"/>
    <n v="105"/>
    <n v="0.66666666666666663"/>
  </r>
  <r>
    <n v="530"/>
    <n v="534"/>
    <s v="Swaying to the reggae vibes of Bob Marley's tribute concert, each chord a journey to Jamaica's soul. "/>
    <x v="236"/>
    <d v="2020-03-05T18:45:00"/>
    <s v=" MarleyReggaeTraveler "/>
    <x v="1"/>
    <s v=" #Journey #BobMarleyTribute "/>
    <n v="30"/>
    <n v="60"/>
    <x v="108"/>
    <n v="2020"/>
    <n v="3"/>
    <n v="5"/>
    <n v="18"/>
    <s v="Swaying to the reggae vibes of Bob Marley's tribute concert, each chord a journey to Jamaica's soul."/>
    <s v="Journey"/>
    <s v="MarleyReggaeTraveler"/>
    <x v="1"/>
    <s v="#Journey,#BobMarleyTribute"/>
    <x v="29"/>
    <n v="43895.78125"/>
    <b v="0"/>
    <n v="90"/>
    <n v="0.66666666666666663"/>
  </r>
  <r>
    <n v="531"/>
    <n v="535"/>
    <s v="Captivated by the spellbinding plot twists, the audience applauds, experiencing a rollercoaster of emotions at the movie premiere. "/>
    <x v="28"/>
    <d v="2018-10-12T20:00:00"/>
    <s v=" MovieEnthusiastPremiereAttendee "/>
    <x v="3"/>
    <s v=" #Excitement #MoviePremiereThrills "/>
    <n v="40"/>
    <n v="80"/>
    <x v="10"/>
    <n v="2018"/>
    <n v="10"/>
    <n v="12"/>
    <n v="20"/>
    <s v="Captivated by the spellbinding plot twists, the audience applauds, experiencing a rollercoaster of emotions at the movie premiere."/>
    <s v="Excitement"/>
    <s v="MovieEnthusiastPremiereAttendee"/>
    <x v="0"/>
    <s v="#Excitement,#MoviePremiereThrills"/>
    <x v="0"/>
    <n v="43385.833333333336"/>
    <b v="0"/>
    <n v="120"/>
    <n v="0.66666666666666663"/>
  </r>
  <r>
    <n v="532"/>
    <n v="536"/>
    <s v="As the credits roll, a profound sense of nostalgia washes over, reminiscent of cherished moments in classic films. "/>
    <x v="170"/>
    <d v="2019-06-25T22:15:00"/>
    <s v=" FilmLoverNostalgiaSeeker "/>
    <x v="1"/>
    <s v=" #Nostalgia #ClassicFilmMoments "/>
    <n v="35"/>
    <n v="70"/>
    <x v="12"/>
    <n v="2019"/>
    <n v="6"/>
    <n v="25"/>
    <n v="22"/>
    <s v="As the credits roll, a profound sense of nostalgia washes over, reminiscent of cherished moments in classic films."/>
    <s v="Nostalgia"/>
    <s v="FilmLoverNostalgiaSeeker"/>
    <x v="1"/>
    <s v="#Nostalgia,#ClassicFilmMoments"/>
    <x v="2"/>
    <n v="43641.927083333336"/>
    <b v="0"/>
    <n v="105"/>
    <n v="0.66666666666666663"/>
  </r>
  <r>
    <n v="533"/>
    <n v="537"/>
    <s v="Streaming the latest web series, the viewer is engrossed in the characters' journey, feeling a sense of connection and empathy. "/>
    <x v="237"/>
    <d v="2020-07-08T19:30:00"/>
    <s v=" WebSeriesViewerCharacterConnection "/>
    <x v="2"/>
    <s v=" #Engagement #WebSeriesJourney "/>
    <n v="30"/>
    <n v="60"/>
    <x v="14"/>
    <n v="2020"/>
    <n v="7"/>
    <n v="8"/>
    <n v="19"/>
    <s v="Streaming the latest web series, the viewer is engrossed in the characters' journey, feeling a sense of connection and empathy."/>
    <s v="Engagement"/>
    <s v="WebSeriesViewerCharacterConnection"/>
    <x v="2"/>
    <s v="#Engagement,#WebSeriesJourney"/>
    <x v="1"/>
    <n v="44020.8125"/>
    <b v="0"/>
    <n v="90"/>
    <n v="0.66666666666666663"/>
  </r>
  <r>
    <n v="534"/>
    <n v="538"/>
    <s v="At the film festival, the indie filmmaker's creation receives a standing ovation, evoking pride and a sense of accomplishment. "/>
    <x v="231"/>
    <d v="2017-09-18T21:45:00"/>
    <s v=" IndieFilmmakerFestivalSuccess "/>
    <x v="3"/>
    <s v=" #Pride #IndieFilmSuccess "/>
    <n v="22"/>
    <n v="45"/>
    <x v="4"/>
    <n v="2017"/>
    <n v="9"/>
    <n v="18"/>
    <n v="21"/>
    <s v="At the film festival, the indie filmmaker's creation receives a standing ovation, evoking pride and a sense of accomplishment."/>
    <s v="Pride"/>
    <s v="IndieFilmmakerFestivalSuccess"/>
    <x v="0"/>
    <s v="#Pride,#IndieFilmSuccess"/>
    <x v="3"/>
    <n v="42996.90625"/>
    <b v="0"/>
    <n v="67"/>
    <n v="0.67164179104477617"/>
  </r>
  <r>
    <n v="535"/>
    <n v="539"/>
    <s v="Watching a heartwarming family drama, tears flow freely as the characters overcome challenges, leaving the viewer with a warm glow. "/>
    <x v="238"/>
    <d v="2021-01-15T18:00:00"/>
    <s v=" DramaEnthusiastHeartwarmingMoments "/>
    <x v="1"/>
    <s v=" #Touched #FamilyDramaMoments "/>
    <n v="28"/>
    <n v="55"/>
    <x v="16"/>
    <n v="2021"/>
    <n v="1"/>
    <n v="15"/>
    <n v="18"/>
    <s v="Watching a heartwarming family drama, tears flow freely as the characters overcome challenges, leaving the viewer with a warm glow."/>
    <s v="Touched"/>
    <s v="DramaEnthusiastHeartwarmingMoments"/>
    <x v="1"/>
    <s v="#Touched,#FamilyDramaMoments"/>
    <x v="4"/>
    <n v="44211.75"/>
    <b v="0"/>
    <n v="83"/>
    <n v="0.66265060240963858"/>
  </r>
  <r>
    <n v="536"/>
    <n v="540"/>
    <s v="At the Oscars, the actor graciously accepts an award, radiating joy and gratitude for the recognition of their outstanding performance. "/>
    <x v="205"/>
    <d v="2016-02-28T20:30:00"/>
    <s v=" AwardWinningActorOscarsRecipient "/>
    <x v="2"/>
    <s v=" #Gratitude #OscarWinningMoment "/>
    <n v="18"/>
    <n v="35"/>
    <x v="10"/>
    <n v="2016"/>
    <n v="2"/>
    <n v="28"/>
    <n v="20"/>
    <s v="At the Oscars, the actor graciously accepts an award, radiating joy and gratitude for the recognition of their outstanding performance."/>
    <s v="Gratitude"/>
    <s v="AwardWinningActorOscarsRecipient"/>
    <x v="2"/>
    <s v="#Gratitude,#OscarWinningMoment"/>
    <x v="0"/>
    <n v="42428.854166666664"/>
    <b v="0"/>
    <n v="53"/>
    <n v="0.660377358490566"/>
  </r>
  <r>
    <n v="537"/>
    <n v="541"/>
    <s v="Discovering a hidden gem in the world of documentaries, the viewer is enlightened and inspired, feeling a renewed sense of curiosity. "/>
    <x v="148"/>
    <d v="2022-04-20T17:30:00"/>
    <s v=" DocumentaryEnthusiastHiddenGemFinder "/>
    <x v="3"/>
    <s v=" #Inspiration #HiddenGemDiscovery "/>
    <n v="22"/>
    <n v="45"/>
    <x v="93"/>
    <n v="2022"/>
    <n v="4"/>
    <n v="20"/>
    <n v="17"/>
    <s v="Discovering a hidden gem in the world of documentaries, the viewer is enlightened and inspired, feeling a renewed sense of curiosity."/>
    <s v="Inspiration"/>
    <s v="DocumentaryEnthusiastHiddenGemFinder"/>
    <x v="0"/>
    <s v="#Inspiration,#HiddenGemDiscovery"/>
    <x v="5"/>
    <n v="44671.729166666664"/>
    <b v="0"/>
    <n v="67"/>
    <n v="0.67164179104477617"/>
  </r>
  <r>
    <n v="538"/>
    <n v="542"/>
    <s v="As the movie credits roll, the viewer experiences a mix of awe and contemplation, pondering the deeper meanings woven into the storyline. "/>
    <x v="117"/>
    <d v="2019-11-05T21:15:00"/>
    <s v=" FilmBuffContemplativeViewer "/>
    <x v="1"/>
    <s v=" #Contemplation #DeepMeanings "/>
    <n v="28"/>
    <n v="55"/>
    <x v="91"/>
    <n v="2019"/>
    <n v="11"/>
    <n v="5"/>
    <n v="21"/>
    <s v="As the movie credits roll, the viewer experiences a mix of awe and contemplation, pondering the deeper meanings woven into the storyline."/>
    <s v="Contemplation"/>
    <s v="FilmBuffContemplativeViewer"/>
    <x v="1"/>
    <s v="#Contemplation,#DeepMeanings"/>
    <x v="9"/>
    <n v="43774.885416666664"/>
    <b v="0"/>
    <n v="83"/>
    <n v="0.66265060240963858"/>
  </r>
  <r>
    <n v="539"/>
    <n v="543"/>
    <s v="Binge-watching a thrilling crime series, the suspense keeps the viewer on the edge of their seat, creating a rush of adrenaline. "/>
    <x v="239"/>
    <d v="2015-07-12T22:00:00"/>
    <s v=" CrimeSeriesEnthusiastThrillSeeker "/>
    <x v="2"/>
    <s v=" #Suspense #CrimeSeriesThrills "/>
    <n v="35"/>
    <n v="70"/>
    <x v="95"/>
    <n v="2015"/>
    <n v="7"/>
    <n v="12"/>
    <n v="22"/>
    <s v="Binge-watching a thrilling crime series, the suspense keeps the viewer on the edge of their seat, creating a rush of adrenaline."/>
    <s v="Suspense"/>
    <s v="CrimeSeriesEnthusiastThrillSeeker"/>
    <x v="2"/>
    <s v="#Suspense,#CrimeSeriesThrills"/>
    <x v="7"/>
    <n v="42197.916666666664"/>
    <b v="0"/>
    <n v="105"/>
    <n v="0.66666666666666663"/>
  </r>
  <r>
    <n v="540"/>
    <n v="544"/>
    <s v="As the closing scene unfolds, a sense of satisfaction washes over, completing the cinematic journey with a profound and fulfilling ending. "/>
    <x v="240"/>
    <d v="2020-09-10T19:45:00"/>
    <s v=" FilmCriticSatisfactionSeeker "/>
    <x v="3"/>
    <s v=" #Satisfaction #FulfillingEnding "/>
    <n v="22"/>
    <n v="45"/>
    <x v="92"/>
    <n v="2020"/>
    <n v="9"/>
    <n v="10"/>
    <n v="19"/>
    <s v="As the closing scene unfolds, a sense of satisfaction washes over, completing the cinematic journey with a profound and fulfilling ending."/>
    <s v="Satisfaction"/>
    <s v="FilmCriticSatisfactionSeeker"/>
    <x v="0"/>
    <s v="#Satisfaction,#FulfillingEnding"/>
    <x v="6"/>
    <n v="44084.822916666664"/>
    <b v="0"/>
    <n v="67"/>
    <n v="0.67164179104477617"/>
  </r>
  <r>
    <n v="541"/>
    <n v="545"/>
    <s v="Celebrating a historic victory in the World Cup, the nation erupts in joy, united by the triumph of their football team. "/>
    <x v="202"/>
    <d v="2018-07-15T21:30:00"/>
    <s v=" FootballFanWorldCupCelebration "/>
    <x v="1"/>
    <s v=" #Joy #WorldCupTriumph "/>
    <n v="40"/>
    <n v="80"/>
    <x v="92"/>
    <n v="2018"/>
    <n v="7"/>
    <n v="15"/>
    <n v="21"/>
    <s v="Celebrating a historic victory in the World Cup, the nation erupts in joy, united by the triumph of their football team."/>
    <s v="Joy"/>
    <s v="FootballFanWorldCupCelebration"/>
    <x v="1"/>
    <s v="#Joy,#WorldCupTriumph"/>
    <x v="6"/>
    <n v="43296.895833333336"/>
    <b v="0"/>
    <n v="120"/>
    <n v="0.66666666666666663"/>
  </r>
  <r>
    <n v="542"/>
    <n v="546"/>
    <s v="At the Olympics, the athlete's perseverance shines through, earning a gold medal and inspiring a generation with their remarkable achievement. "/>
    <x v="148"/>
    <d v="2020-08-08T19:45:00"/>
    <s v=" OlympicsEnthusiastGoldMedalWinner "/>
    <x v="3"/>
    <s v=" #Inspiration #OlympicAchievement "/>
    <n v="35"/>
    <n v="70"/>
    <x v="10"/>
    <n v="2020"/>
    <n v="8"/>
    <n v="8"/>
    <n v="19"/>
    <s v="At the Olympics, the athlete's perseverance shines through, earning a gold medal and inspiring a generation with their remarkable achievement."/>
    <s v="Inspiration"/>
    <s v="OlympicsEnthusiastGoldMedalWinner"/>
    <x v="0"/>
    <s v="#Inspiration,#OlympicAchievement"/>
    <x v="0"/>
    <n v="44051.822916666664"/>
    <b v="0"/>
    <n v="105"/>
    <n v="0.66666666666666663"/>
  </r>
  <r>
    <n v="543"/>
    <n v="547"/>
    <s v="In the cricket championship, a nail-biting finish leaves fans on the edge of their seats, experiencing a rollercoaster of emotions. "/>
    <x v="28"/>
    <d v="2019-06-25T22:15:00"/>
    <s v=" CricketFanChampionshipThrills "/>
    <x v="2"/>
    <s v=" #Excitement #CricketChampionship "/>
    <n v="30"/>
    <n v="60"/>
    <x v="16"/>
    <n v="2019"/>
    <n v="6"/>
    <n v="25"/>
    <n v="22"/>
    <s v="In the cricket championship, a nail-biting finish leaves fans on the edge of their seats, experiencing a rollercoaster of emotions."/>
    <s v="Excitement"/>
    <s v="CricketFanChampionshipThrills"/>
    <x v="2"/>
    <s v="#Excitement,#CricketChampionship"/>
    <x v="4"/>
    <n v="43641.927083333336"/>
    <b v="0"/>
    <n v="90"/>
    <n v="0.66666666666666663"/>
  </r>
  <r>
    <n v="544"/>
    <n v="548"/>
    <s v="Witnessing a record-breaking marathon, spectators are filled with awe and admiration for the endurance and dedication of the runners. "/>
    <x v="241"/>
    <d v="2021-11-07T17:30:00"/>
    <s v=" MarathonSpectatorRecordBreaking "/>
    <x v="1"/>
    <s v=" #Admiration #MarathonRecords "/>
    <n v="22"/>
    <n v="45"/>
    <x v="109"/>
    <n v="2021"/>
    <n v="11"/>
    <n v="7"/>
    <n v="17"/>
    <s v="Witnessing a record-breaking marathon, spectators are filled with awe and admiration for the endurance and dedication of the runners."/>
    <s v="Admiration"/>
    <s v="MarathonSpectatorRecordBreaking"/>
    <x v="1"/>
    <s v="#Admiration,#MarathonRecords"/>
    <x v="30"/>
    <n v="44507.729166666664"/>
    <b v="0"/>
    <n v="67"/>
    <n v="0.67164179104477617"/>
  </r>
  <r>
    <n v="545"/>
    <n v="549"/>
    <s v="In the tennis grand slam, a fierce rivalry unfolds, captivating fans with a display of skill and sportsmanship on the world stage. "/>
    <x v="219"/>
    <d v="2017-09-10T20:15:00"/>
    <s v=" TennisEnthusiastGrandSlamDrama "/>
    <x v="3"/>
    <s v=" #Captivation #TennisRivalry "/>
    <n v="28"/>
    <n v="55"/>
    <x v="12"/>
    <n v="2017"/>
    <n v="9"/>
    <n v="10"/>
    <n v="20"/>
    <s v="In the tennis grand slam, a fierce rivalry unfolds, captivating fans with a display of skill and sportsmanship on the world stage."/>
    <s v="Captivation"/>
    <s v="TennisEnthusiastGrandSlamDrama"/>
    <x v="0"/>
    <s v="#Captivation,#TennisRivalry"/>
    <x v="2"/>
    <n v="42988.84375"/>
    <b v="0"/>
    <n v="83"/>
    <n v="0.66265060240963858"/>
  </r>
  <r>
    <n v="546"/>
    <n v="550"/>
    <s v="Cheering for the underdog in the basketball finals, the crowd erupts in applause as the team defies odds to claim the championship title. "/>
    <x v="242"/>
    <d v="2022-06-20T21:00:00"/>
    <s v=" BasketballFanUnderdogTriumph "/>
    <x v="2"/>
    <s v=" #Triumph #BasketballFinals "/>
    <n v="18"/>
    <n v="35"/>
    <x v="10"/>
    <n v="2022"/>
    <n v="6"/>
    <n v="20"/>
    <n v="21"/>
    <s v="Cheering for the underdog in the basketball finals, the crowd erupts in applause as the team defies odds to claim the championship title."/>
    <s v="Triumph"/>
    <s v="BasketballFanUnderdogTriumph"/>
    <x v="2"/>
    <s v="#Triumph,#BasketballFinals"/>
    <x v="0"/>
    <n v="44732.875"/>
    <b v="0"/>
    <n v="53"/>
    <n v="0.660377358490566"/>
  </r>
  <r>
    <n v="547"/>
    <n v="551"/>
    <s v="At the golf tournament, the golfer's precision and focus lead to a stunning victory, leaving spectators in awe of their exceptional skill. "/>
    <x v="216"/>
    <d v="2016-04-10T18:30:00"/>
    <s v=" GolfEnthusiastPrecisionVictory "/>
    <x v="1"/>
    <s v=" #Awe #GolfVictory "/>
    <n v="22"/>
    <n v="45"/>
    <x v="110"/>
    <n v="2016"/>
    <n v="4"/>
    <n v="10"/>
    <n v="18"/>
    <s v="At the golf tournament, the golfer's precision and focus lead to a stunning victory, leaving spectators in awe of their exceptional skill."/>
    <s v="Awe"/>
    <s v="GolfEnthusiastPrecisionVictory"/>
    <x v="1"/>
    <s v="#Awe,#GolfVictory"/>
    <x v="31"/>
    <n v="42470.770833333336"/>
    <b v="0"/>
    <n v="67"/>
    <n v="0.67164179104477617"/>
  </r>
  <r>
    <n v="548"/>
    <n v="552"/>
    <s v="Experiencing the thrill of a high-speed Formula 1 race, fans are on the edge of their seats as drivers compete for the championship. "/>
    <x v="212"/>
    <d v="2019-11-24T19:45:00"/>
    <s v=" F1FanHighSpeedRaceExcitement "/>
    <x v="3"/>
    <s v=" #Thrill #Formula1Championship "/>
    <n v="28"/>
    <n v="55"/>
    <x v="91"/>
    <n v="2019"/>
    <n v="11"/>
    <n v="24"/>
    <n v="19"/>
    <s v="Experiencing the thrill of a high-speed Formula 1 race, fans are on the edge of their seats as drivers compete for the championship."/>
    <s v="Thrill"/>
    <s v="F1FanHighSpeedRaceExcitement"/>
    <x v="0"/>
    <s v="#Thrill,#Formula1Championship"/>
    <x v="9"/>
    <n v="43793.822916666664"/>
    <b v="0"/>
    <n v="83"/>
    <n v="0.66265060240963858"/>
  </r>
  <r>
    <n v="549"/>
    <n v="553"/>
    <s v="In the cycling world championship, the climber conquers challenging terrains, symbolizing determination and achievement against all odds. "/>
    <x v="104"/>
    <d v="2015-09-28T22:30:00"/>
    <s v=" CyclingEnthusiastWorldChampion "/>
    <x v="2"/>
    <s v=" #Determination #CyclingChampion "/>
    <n v="35"/>
    <n v="70"/>
    <x v="94"/>
    <n v="2015"/>
    <n v="9"/>
    <n v="28"/>
    <n v="22"/>
    <s v="In the cycling world championship, the climber conquers challenging terrains, symbolizing determination and achievement against all odds."/>
    <s v="Determination"/>
    <s v="CyclingEnthusiastWorldChampion"/>
    <x v="2"/>
    <s v="#Determination,#CyclingChampion"/>
    <x v="11"/>
    <n v="42275.9375"/>
    <b v="0"/>
    <n v="105"/>
    <n v="0.66666666666666663"/>
  </r>
  <r>
    <n v="550"/>
    <n v="554"/>
    <s v="Witnessing a heartwarming comeback in the hockey finals, fans share tears of joy as the team secures a historic victory after adversity. "/>
    <x v="243"/>
    <d v="2020-12-12T20:00:00"/>
    <s v=" HockeyFanComebackVictory "/>
    <x v="1"/>
    <s v=" #Heartwarming #HockeyFinalsComeback "/>
    <n v="22"/>
    <n v="45"/>
    <x v="14"/>
    <n v="2020"/>
    <n v="12"/>
    <n v="12"/>
    <n v="20"/>
    <s v="Witnessing a heartwarming comeback in the hockey finals, fans share tears of joy as the team secures a historic victory after adversity."/>
    <s v="Heartwarming"/>
    <s v="HockeyFanComebackVictory"/>
    <x v="1"/>
    <s v="#Heartwarming,#HockeyFinalsComeback"/>
    <x v="1"/>
    <n v="44177.833333333336"/>
    <b v="0"/>
    <n v="67"/>
    <n v="0.67164179104477617"/>
  </r>
  <r>
    <n v="551"/>
    <n v="555"/>
    <s v="After a series of defeats, the soccer team faces disappointment, struggling to find the silver lining in a challenging season. "/>
    <x v="184"/>
    <d v="2019-11-02T18:45:00"/>
    <s v=" SoccerFanTeamDefeats "/>
    <x v="3"/>
    <s v=" #Disappointment #SoccerDefeats "/>
    <n v="40"/>
    <n v="80"/>
    <x v="92"/>
    <n v="2019"/>
    <n v="11"/>
    <n v="2"/>
    <n v="18"/>
    <s v="After a series of defeats, the soccer team faces disappointment, struggling to find the silver lining in a challenging season."/>
    <s v="Disappointment"/>
    <s v="SoccerFanTeamDefeats"/>
    <x v="0"/>
    <s v="#Disappointment,#SoccerDefeats"/>
    <x v="6"/>
    <n v="43771.78125"/>
    <b v="0"/>
    <n v="120"/>
    <n v="0.66666666666666663"/>
  </r>
  <r>
    <n v="552"/>
    <n v="556"/>
    <s v="In the tennis tournament, a highly anticipated player experiences a setback, leaving fans in shock and questioning the unforeseen turn of events. "/>
    <x v="62"/>
    <d v="2018-07-10T21:15:00"/>
    <s v=" TennisEnthusiastUnexpectedSetback "/>
    <x v="1"/>
    <s v=" #Frustration #TennisSetback "/>
    <n v="35"/>
    <n v="70"/>
    <x v="10"/>
    <n v="2018"/>
    <n v="7"/>
    <n v="10"/>
    <n v="21"/>
    <s v="In the tennis tournament, a highly anticipated player experiences a setback, leaving fans in shock and questioning the unforeseen turn of events."/>
    <s v="Frustration"/>
    <s v="TennisEnthusiastUnexpectedSetback"/>
    <x v="1"/>
    <s v="#Frustration,#TennisSetback"/>
    <x v="0"/>
    <n v="43291.885416666664"/>
    <b v="0"/>
    <n v="105"/>
    <n v="0.66666666666666663"/>
  </r>
  <r>
    <n v="553"/>
    <n v="557"/>
    <s v="Facing a defeat in the championship, the boxer reflects on the challenges, vowing to return stronger and more determined in the next bout. "/>
    <x v="213"/>
    <d v="2020-09-18T19:30:00"/>
    <s v=" BoxingFanChampionshipDefeat "/>
    <x v="2"/>
    <s v=" #Reflection #BoxingDefeat "/>
    <n v="30"/>
    <n v="60"/>
    <x v="12"/>
    <n v="2020"/>
    <n v="9"/>
    <n v="18"/>
    <n v="19"/>
    <s v="Facing a defeat in the championship, the boxer reflects on the challenges, vowing to return stronger and more determined in the next bout."/>
    <s v="Reflection"/>
    <s v="BoxingFanChampionshipDefeat"/>
    <x v="2"/>
    <s v="#Reflection,#BoxingDefeat"/>
    <x v="2"/>
    <n v="44092.8125"/>
    <b v="0"/>
    <n v="90"/>
    <n v="0.66666666666666663"/>
  </r>
  <r>
    <n v="554"/>
    <n v="558"/>
    <s v="In the midst of a cycling race, a tire blowout leads to frustration for the cyclist, who valiantly tries to overcome the unexpected obstacle. "/>
    <x v="244"/>
    <d v="2017-05-15T22:00:00"/>
    <s v=" CyclingEnthusiastTireBlowout "/>
    <x v="3"/>
    <s v=" #Obstacle #CyclingFrustration "/>
    <n v="22"/>
    <n v="45"/>
    <x v="93"/>
    <n v="2017"/>
    <n v="5"/>
    <n v="15"/>
    <n v="22"/>
    <s v="In the midst of a cycling race, a tire blowout leads to frustration for the cyclist, who valiantly tries to overcome the unexpected obstacle."/>
    <s v="Obstacle"/>
    <s v="CyclingEnthusiastTireBlowout"/>
    <x v="0"/>
    <s v="#Obstacle,#CyclingFrustration"/>
    <x v="5"/>
    <n v="42870.916666666664"/>
    <b v="0"/>
    <n v="67"/>
    <n v="0.67164179104477617"/>
  </r>
  <r>
    <n v="555"/>
    <n v="559"/>
    <s v="The gymnast's unexpected fall during a routine sparks a wave of sympathy from the audience, highlighting the vulnerability of sports. "/>
    <x v="245"/>
    <d v="2021-04-05T20:15:00"/>
    <s v=" GymnasticsFanRoutineFall "/>
    <x v="1"/>
    <s v=" #Sympathy #GymnasticsFall "/>
    <n v="28"/>
    <n v="55"/>
    <x v="95"/>
    <n v="2021"/>
    <n v="4"/>
    <n v="5"/>
    <n v="20"/>
    <s v="The gymnast's unexpected fall during a routine sparks a wave of sympathy from the audience, highlighting the vulnerability of sports."/>
    <s v="Sympathy"/>
    <s v="GymnasticsFanRoutineFall"/>
    <x v="1"/>
    <s v="#Sympathy,#GymnasticsFall"/>
    <x v="7"/>
    <n v="44291.84375"/>
    <b v="0"/>
    <n v="83"/>
    <n v="0.66265060240963858"/>
  </r>
  <r>
    <n v="556"/>
    <n v="560"/>
    <s v="In the golf tournament, a missed crucial putt results in defeat, causing the golfer to reflect on the pressure of high-stakes competition. "/>
    <x v="246"/>
    <d v="2016-08-20T18:30:00"/>
    <s v=" GolfEnthusiastMissedPutt "/>
    <x v="2"/>
    <s v=" #Pressure #GolfDefeat "/>
    <n v="18"/>
    <n v="35"/>
    <x v="10"/>
    <n v="2016"/>
    <n v="8"/>
    <n v="20"/>
    <n v="18"/>
    <s v="In the golf tournament, a missed crucial putt results in defeat, causing the golfer to reflect on the pressure of high-stakes competition."/>
    <s v="Pressure"/>
    <s v="GolfEnthusiastMissedPutt"/>
    <x v="2"/>
    <s v="#Pressure,#GolfDefeat"/>
    <x v="0"/>
    <n v="42602.770833333336"/>
    <b v="0"/>
    <n v="53"/>
    <n v="0.660377358490566"/>
  </r>
  <r>
    <n v="557"/>
    <n v="561"/>
    <s v="Experiencing a series of losses in the basketball season, the team grapples with frustration, determined to turn the tide with renewed effort. "/>
    <x v="247"/>
    <d v="2019-02-12T19:45:00"/>
    <s v=" BasketballFanTeamLosses "/>
    <x v="3"/>
    <s v=" #RenewedEffort #BasketballStruggles "/>
    <n v="22"/>
    <n v="45"/>
    <x v="14"/>
    <n v="2019"/>
    <n v="2"/>
    <n v="12"/>
    <n v="19"/>
    <s v="Experiencing a series of losses in the basketball season, the team grapples with frustration, determined to turn the tide with renewed effort."/>
    <s v="Renewed Effort"/>
    <s v="BasketballFanTeamLosses"/>
    <x v="0"/>
    <s v="#RenewedEffort,#BasketballStruggles"/>
    <x v="1"/>
    <n v="43508.822916666664"/>
    <b v="0"/>
    <n v="67"/>
    <n v="0.67164179104477617"/>
  </r>
  <r>
    <n v="558"/>
    <n v="562"/>
    <s v="Despite meticulous training, the swimmer faces disappointment as a split-second miscalculation costs them the lead in a crucial race. "/>
    <x v="248"/>
    <d v="2015-06-28T20:00:00"/>
    <s v=" SwimmingEnthusiastRaceSetback "/>
    <x v="1"/>
    <s v=" #Miscalculation #SwimmingDisappointment "/>
    <n v="28"/>
    <n v="55"/>
    <x v="4"/>
    <n v="2015"/>
    <n v="6"/>
    <n v="28"/>
    <n v="20"/>
    <s v="Despite meticulous training, the swimmer faces disappointment as a split-second miscalculation costs them the lead in a crucial race."/>
    <s v="Miscalculation"/>
    <s v="SwimmingEnthusiastRaceSetback"/>
    <x v="1"/>
    <s v="#Miscalculation,#SwimmingDisappointment"/>
    <x v="3"/>
    <n v="42183.833333333336"/>
    <b v="0"/>
    <n v="83"/>
    <n v="0.66265060240963858"/>
  </r>
  <r>
    <n v="559"/>
    <n v="563"/>
    <s v="The weightlifter's failed attempt at a personal record results in frustration, highlighting the challenging nature of pushing physical limits. "/>
    <x v="249"/>
    <d v="2022-01-08T21:30:00"/>
    <s v=" WeightliftingFanFailedRecord "/>
    <x v="2"/>
    <s v=" #Challenge #WeightliftingFailure "/>
    <n v="35"/>
    <n v="70"/>
    <x v="91"/>
    <n v="2022"/>
    <n v="1"/>
    <n v="8"/>
    <n v="21"/>
    <s v="The weightlifter's failed attempt at a personal record results in frustration, highlighting the challenging nature of pushing physical limits."/>
    <s v="Challenge"/>
    <s v="WeightliftingFanFailedRecord"/>
    <x v="2"/>
    <s v="#Challenge,#WeightliftingFailure"/>
    <x v="9"/>
    <n v="44569.895833333336"/>
    <b v="0"/>
    <n v="105"/>
    <n v="0.66666666666666663"/>
  </r>
  <r>
    <n v="560"/>
    <n v="564"/>
    <s v="In the midst of a soccer match, an unexpected own goal creates a moment of despair for the player, as teammates console and encourage them. "/>
    <x v="92"/>
    <d v="2018-12-15T20:15:00"/>
    <s v=" SoccerPlayerOwnGoalMoment "/>
    <x v="3"/>
    <s v=" #Despair #OwnGoal "/>
    <n v="22"/>
    <n v="45"/>
    <x v="96"/>
    <n v="2018"/>
    <n v="12"/>
    <n v="15"/>
    <n v="20"/>
    <s v="In the midst of a soccer match, an unexpected own goal creates a moment of despair for the player, as teammates console and encourage them."/>
    <s v="Despair"/>
    <s v="SoccerPlayerOwnGoalMoment"/>
    <x v="0"/>
    <s v="#Despair,#OwnGoal"/>
    <x v="14"/>
    <n v="43449.84375"/>
    <b v="0"/>
    <n v="67"/>
    <n v="0.67164179104477617"/>
  </r>
  <r>
    <n v="561"/>
    <n v="565"/>
    <s v="In the serene beauty of a sunset, nature unfolds a canvas of colors, evoking a sense of tranquility and wonder. "/>
    <x v="221"/>
    <d v="2021-07-10T19:00:00"/>
    <s v=" NatureEnthusiastSunsetWonder "/>
    <x v="1"/>
    <s v=" #Tranquility #SunsetBeauty "/>
    <n v="40"/>
    <n v="80"/>
    <x v="14"/>
    <n v="2021"/>
    <n v="7"/>
    <n v="10"/>
    <n v="19"/>
    <s v="In the serene beauty of a sunset, nature unfolds a canvas of colors, evoking a sense of tranquility and wonder."/>
    <s v="Tranquility"/>
    <s v="NatureEnthusiastSunsetWonder"/>
    <x v="1"/>
    <s v="#Tranquility,#SunsetBeauty"/>
    <x v="1"/>
    <n v="44387.791666666664"/>
    <b v="0"/>
    <n v="120"/>
    <n v="0.66666666666666663"/>
  </r>
  <r>
    <n v="562"/>
    <n v="566"/>
    <s v="Embarking on a spontaneous road trip, the traveler discovers hidden gems, creating memories that will be cherished for a lifetime. "/>
    <x v="151"/>
    <d v="2019-09-28T20:30:00"/>
    <s v=" TravelEnthusiastRoadTripDiscovery "/>
    <x v="3"/>
    <s v=" #Adventure #RoadTripMemories "/>
    <n v="35"/>
    <n v="70"/>
    <x v="10"/>
    <n v="2019"/>
    <n v="9"/>
    <n v="28"/>
    <n v="20"/>
    <s v="Embarking on a spontaneous road trip, the traveler discovers hidden gems, creating memories that will be cherished for a lifetime."/>
    <s v="Adventure"/>
    <s v="TravelEnthusiastRoadTripDiscovery"/>
    <x v="0"/>
    <s v="#Adventure,#RoadTripMemories"/>
    <x v="0"/>
    <n v="43736.854166666664"/>
    <b v="0"/>
    <n v="105"/>
    <n v="0.66666666666666663"/>
  </r>
  <r>
    <n v="563"/>
    <n v="567"/>
    <s v="Amidst the bustling city, a quiet cafÃ© becomes a sanctuary for reflection, where a cup of coffee brings solace to the wandering mind. "/>
    <x v="250"/>
    <d v="2022-03-15T18:45:00"/>
    <s v=" UrbanExplorerCafeSolitude "/>
    <x v="2"/>
    <s v=" #Solace #CafeReflection "/>
    <n v="30"/>
    <n v="60"/>
    <x v="93"/>
    <n v="2022"/>
    <n v="3"/>
    <n v="15"/>
    <n v="18"/>
    <s v="Amidst the bustling city, a quiet cafÃ© becomes a sanctuary for reflection, where a cup of coffee brings solace to the wandering mind."/>
    <s v="Solace"/>
    <s v="UrbanExplorerCafeSolitude"/>
    <x v="2"/>
    <s v="#Solace,#CafeReflection"/>
    <x v="5"/>
    <n v="44635.78125"/>
    <b v="0"/>
    <n v="90"/>
    <n v="0.66666666666666663"/>
  </r>
  <r>
    <n v="564"/>
    <n v="568"/>
    <s v="Exploring the vibrant street art of a cultural neighborhood, each mural tells a story, infusing the city with creativity and expression. "/>
    <x v="229"/>
    <d v="2017-11-05T21:15:00"/>
    <s v=" ArtEnthusiastStreetArtExploration "/>
    <x v="1"/>
    <s v=" #Creativity #StreetArtVibes "/>
    <n v="22"/>
    <n v="45"/>
    <x v="92"/>
    <n v="2017"/>
    <n v="11"/>
    <n v="5"/>
    <n v="21"/>
    <s v="Exploring the vibrant street art of a cultural neighborhood, each mural tells a story, infusing the city with creativity and expression."/>
    <s v="Creativity"/>
    <s v="ArtEnthusiastStreetArtExploration"/>
    <x v="1"/>
    <s v="#Creativity,#StreetArtVibes"/>
    <x v="6"/>
    <n v="43044.885416666664"/>
    <b v="0"/>
    <n v="67"/>
    <n v="0.67164179104477617"/>
  </r>
  <r>
    <n v="565"/>
    <n v="569"/>
    <s v="In the world of science, a breakthrough discovery unfolds, pushing the boundaries of knowledge and opening new frontiers of exploration. "/>
    <x v="251"/>
    <d v="2020-05-20T16:30:00"/>
    <s v=" ScienceEnthusiastDiscoveryMoment "/>
    <x v="3"/>
    <s v=" #Breakthrough #ScientificDiscovery "/>
    <n v="28"/>
    <n v="55"/>
    <x v="91"/>
    <n v="2020"/>
    <n v="5"/>
    <n v="20"/>
    <n v="16"/>
    <s v="In the world of science, a breakthrough discovery unfolds, pushing the boundaries of knowledge and opening new frontiers of exploration."/>
    <s v="Breakthrough"/>
    <s v="ScienceEnthusiastDiscoveryMoment"/>
    <x v="0"/>
    <s v="#Breakthrough,#ScientificDiscovery"/>
    <x v="9"/>
    <n v="43971.6875"/>
    <b v="0"/>
    <n v="83"/>
    <n v="0.66265060240963858"/>
  </r>
  <r>
    <n v="566"/>
    <n v="570"/>
    <s v="Connecting with the melody of a live orchestra, the music enthusiast experiences a symphony that resonates deep within the soul. "/>
    <x v="252"/>
    <d v="2016-08-22T19:45:00"/>
    <s v=" MusicLoverLiveOrchestraExperience "/>
    <x v="2"/>
    <s v=" #Harmony #OrchestraMelody "/>
    <n v="18"/>
    <n v="35"/>
    <x v="12"/>
    <n v="2016"/>
    <n v="8"/>
    <n v="22"/>
    <n v="19"/>
    <s v="Connecting with the melody of a live orchestra, the music enthusiast experiences a symphony that resonates deep within the soul."/>
    <s v="Harmony"/>
    <s v="MusicLoverLiveOrchestraExperience"/>
    <x v="2"/>
    <s v="#Harmony,#OrchestraMelody"/>
    <x v="2"/>
    <n v="42604.822916666664"/>
    <b v="0"/>
    <n v="53"/>
    <n v="0.660377358490566"/>
  </r>
  <r>
    <n v="567"/>
    <n v="571"/>
    <s v="Embracing the aroma of freshly baked bread, the home chef finds joy in the art of baking, creating delicious memories for loved ones. "/>
    <x v="253"/>
    <d v="2023-04-10T17:15:00"/>
    <s v=" HomeBakerDeliciousMemories "/>
    <x v="1"/>
    <s v=" #JoyInBaking #HomemadeDelights "/>
    <n v="22"/>
    <n v="45"/>
    <x v="16"/>
    <n v="2023"/>
    <n v="4"/>
    <n v="10"/>
    <n v="17"/>
    <s v="Embracing the aroma of freshly baked bread, the home chef finds joy in the art of baking, creating delicious memories for loved ones."/>
    <s v="Joy In Baking"/>
    <s v="HomeBakerDeliciousMemories"/>
    <x v="1"/>
    <s v="#JoyInBaking,#HomemadeDelights"/>
    <x v="4"/>
    <n v="45026.71875"/>
    <b v="0"/>
    <n v="67"/>
    <n v="0.67164179104477617"/>
  </r>
  <r>
    <n v="568"/>
    <n v="572"/>
    <s v="Wandering through a historical museum, the history enthusiast becomes immersed in the tales of the past, envisioning bygone eras. "/>
    <x v="254"/>
    <d v="2015-12-18T18:00:00"/>
    <s v=" HistoryBuffMuseumExploration "/>
    <x v="3"/>
    <s v=" #EnvisioningHistory #MuseumTales "/>
    <n v="28"/>
    <n v="55"/>
    <x v="94"/>
    <n v="2015"/>
    <n v="12"/>
    <n v="18"/>
    <n v="18"/>
    <s v="Wandering through a historical museum, the history enthusiast becomes immersed in the tales of the past, envisioning bygone eras."/>
    <s v="Envisioning History"/>
    <s v="HistoryBuffMuseumExploration"/>
    <x v="0"/>
    <s v="#EnvisioningHistory,#MuseumTales"/>
    <x v="11"/>
    <n v="42356.75"/>
    <b v="0"/>
    <n v="83"/>
    <n v="0.66265060240963858"/>
  </r>
  <r>
    <n v="569"/>
    <n v="573"/>
    <s v="In the realm of literature, a captivating novel transports the reader to distant lands, weaving a tapestry of imagination and escape. "/>
    <x v="255"/>
    <d v="2021-10-08T20:30:00"/>
    <s v=" BookwormCaptivatingNovelEscape "/>
    <x v="2"/>
    <s v=" #Imagination #LiteraryEscape "/>
    <n v="35"/>
    <n v="70"/>
    <x v="95"/>
    <n v="2021"/>
    <n v="10"/>
    <n v="8"/>
    <n v="20"/>
    <s v="In the realm of literature, a captivating novel transports the reader to distant lands, weaving a tapestry of imagination and escape."/>
    <s v="Imagination"/>
    <s v="BookwormCaptivatingNovelEscape"/>
    <x v="2"/>
    <s v="#Imagination,#LiteraryEscape"/>
    <x v="7"/>
    <n v="44477.854166666664"/>
    <b v="0"/>
    <n v="105"/>
    <n v="0.66666666666666663"/>
  </r>
  <r>
    <n v="570"/>
    <n v="574"/>
    <s v="Capturing the essence of a bustling market, the photographer freezes moments in time, each frame telling a unique and vibrant story. "/>
    <x v="256"/>
    <d v="2019-03-22T21:45:00"/>
    <s v=" PhotographyEnthusiastMarketMoments "/>
    <x v="1"/>
    <s v=" #Vibrancy #MarketStories "/>
    <n v="22"/>
    <n v="45"/>
    <x v="4"/>
    <n v="2019"/>
    <n v="3"/>
    <n v="22"/>
    <n v="21"/>
    <s v="Capturing the essence of a bustling market, the photographer freezes moments in time, each frame telling a unique and vibrant story."/>
    <s v="Vibrancy"/>
    <s v="PhotographyEnthusiastMarketMoments"/>
    <x v="1"/>
    <s v="#Vibrancy,#MarketStories"/>
    <x v="3"/>
    <n v="43546.90625"/>
    <b v="0"/>
    <n v="67"/>
    <n v="0.67164179104477617"/>
  </r>
  <r>
    <n v="571"/>
    <n v="575"/>
    <s v="Underneath the city lights, the dancer expresses emotions through graceful movements, creating a mesmerizing performance under the night sky. "/>
    <x v="257"/>
    <d v="2018-06-15T22:00:00"/>
    <s v=" DanceEnthusiastCityNightPerformance "/>
    <x v="3"/>
    <s v=" #Mesmerizing #NightDancePerformance "/>
    <n v="40"/>
    <n v="80"/>
    <x v="10"/>
    <n v="2018"/>
    <n v="6"/>
    <n v="15"/>
    <n v="22"/>
    <s v="Underneath the city lights, the dancer expresses emotions through graceful movements, creating a mesmerizing performance under the night sky."/>
    <s v="Mesmerizing"/>
    <s v="DanceEnthusiastCityNightPerformance"/>
    <x v="0"/>
    <s v="#Mesmerizing,#NightDancePerformance"/>
    <x v="0"/>
    <n v="43266.916666666664"/>
    <b v="0"/>
    <n v="120"/>
    <n v="0.66666666666666663"/>
  </r>
  <r>
    <n v="572"/>
    <n v="576"/>
    <s v="In the heart of a bustling market, the street food connoisseur indulges in a culinary adventure, savoring diverse flavors and aromas. "/>
    <x v="258"/>
    <d v="2019-08-28T19:30:00"/>
    <s v=" FoodieMarketStreetFoodExploration "/>
    <x v="1"/>
    <s v=" #CulinaryAdventure #StreetFoodDelights "/>
    <n v="35"/>
    <n v="70"/>
    <x v="111"/>
    <n v="2019"/>
    <n v="8"/>
    <n v="28"/>
    <n v="19"/>
    <s v="In the heart of a bustling market, the street food connoisseur indulges in a culinary adventure, savoring diverse flavors and aromas."/>
    <s v="Culinary Adventure"/>
    <s v="FoodieMarketStreetFoodExploration"/>
    <x v="1"/>
    <s v="#CulinaryAdventure,#StreetFoodDelights"/>
    <x v="32"/>
    <n v="43705.8125"/>
    <b v="0"/>
    <n v="105"/>
    <n v="0.66666666666666663"/>
  </r>
  <r>
    <n v="573"/>
    <n v="577"/>
    <s v="As the first snowflake descends, the winter enthusiast eagerly prepares for a season of frosty delights, anticipating the magic of snow-covered landscapes. "/>
    <x v="259"/>
    <d v="2022-12-01T17:45:00"/>
    <s v=" SnowLoverWinterEnthusiast "/>
    <x v="2"/>
    <s v=" #WinterMagic #SnowyLandscapes "/>
    <n v="30"/>
    <n v="60"/>
    <x v="14"/>
    <n v="2022"/>
    <n v="12"/>
    <n v="1"/>
    <n v="17"/>
    <s v="As the first snowflake descends, the winter enthusiast eagerly prepares for a season of frosty delights, anticipating the magic of snow-covered landscapes."/>
    <s v="Winter Magic"/>
    <s v="SnowLoverWinterEnthusiast"/>
    <x v="2"/>
    <s v="#WinterMagic,#SnowyLandscapes"/>
    <x v="1"/>
    <n v="44896.739583333336"/>
    <b v="0"/>
    <n v="90"/>
    <n v="0.66666666666666663"/>
  </r>
  <r>
    <n v="574"/>
    <n v="578"/>
    <s v="Amidst the pages of a captivating mystery novel, the reader unravels clues and secrets, experiencing a thrilling journey of suspense and revelation. "/>
    <x v="260"/>
    <d v="2017-04-10T21:15:00"/>
    <s v=" MysteryBookwormSuspensefulRead "/>
    <x v="3"/>
    <s v=" #ThrillingJourney #MysteryNovel "/>
    <n v="22"/>
    <n v="45"/>
    <x v="12"/>
    <n v="2017"/>
    <n v="4"/>
    <n v="10"/>
    <n v="21"/>
    <s v="Amidst the pages of a captivating mystery novel, the reader unravels clues and secrets, experiencing a thrilling journey of suspense and revelation."/>
    <s v="Thrilling Journey"/>
    <s v="MysteryBookwormSuspensefulRead"/>
    <x v="0"/>
    <s v="#ThrillingJourney,#MysteryNovel"/>
    <x v="2"/>
    <n v="42835.885416666664"/>
    <b v="0"/>
    <n v="67"/>
    <n v="0.67164179104477617"/>
  </r>
  <r>
    <n v="575"/>
    <n v="579"/>
    <s v="Surrounded by the vibrant colors of a flower garden, the gardener nurtures blossoms, finding joy in the beauty of nature's ever-changing canvas. "/>
    <x v="261"/>
    <d v="2020-05-15T18:30:00"/>
    <s v=" GardeningEnthusiastFlowerGarden "/>
    <x v="1"/>
    <s v=" #NaturesBeauty #FloralJoy "/>
    <n v="28"/>
    <n v="55"/>
    <x v="4"/>
    <n v="2020"/>
    <n v="5"/>
    <n v="15"/>
    <n v="18"/>
    <s v="Surrounded by the vibrant colors of a flower garden, the gardener nurtures blossoms, finding joy in the beauty of nature's ever-changing canvas."/>
    <s v="Nature'S Beauty"/>
    <s v="GardeningEnthusiastFlowerGarden"/>
    <x v="1"/>
    <s v="#NaturesBeauty,#FloralJoy"/>
    <x v="3"/>
    <n v="43966.770833333336"/>
    <b v="0"/>
    <n v="83"/>
    <n v="0.66265060240963858"/>
  </r>
  <r>
    <n v="576"/>
    <n v="580"/>
    <s v="At the astronomy observatory, the stargazer marvels at the vastness of the cosmos, contemplating the mysteries hidden within the celestial expanse. "/>
    <x v="262"/>
    <d v="2016-09-22T20:00:00"/>
    <s v=" AstronomyEnthusiastStargazing "/>
    <x v="2"/>
    <s v=" #CelestialWonder #Stargazing "/>
    <n v="18"/>
    <n v="35"/>
    <x v="10"/>
    <n v="2016"/>
    <n v="9"/>
    <n v="22"/>
    <n v="20"/>
    <s v="At the astronomy observatory, the stargazer marvels at the vastness of the cosmos, contemplating the mysteries hidden within the celestial expanse."/>
    <s v="Celestial Wonder"/>
    <s v="AstronomyEnthusiastStargazing"/>
    <x v="2"/>
    <s v="#CelestialWonder,#Stargazing"/>
    <x v="0"/>
    <n v="42635.833333333336"/>
    <b v="0"/>
    <n v="53"/>
    <n v="0.660377358490566"/>
  </r>
  <r>
    <n v="577"/>
    <n v="581"/>
    <s v="Engulfed in the aroma of freshly brewed coffee, the writer finds inspiration in every sip, embarking on a journey of creativity and prose. "/>
    <x v="263"/>
    <d v="2023-02-12T19:45:00"/>
    <s v=" CoffeeLoverWritersRetreat "/>
    <x v="3"/>
    <s v=" #CreativeInspiration #CoffeeJourney "/>
    <n v="22"/>
    <n v="45"/>
    <x v="93"/>
    <n v="2023"/>
    <n v="2"/>
    <n v="12"/>
    <n v="19"/>
    <s v="Engulfed in the aroma of freshly brewed coffee, the writer finds inspiration in every sip, embarking on a journey of creativity and prose."/>
    <s v="Creative Inspiration"/>
    <s v="CoffeeLoverWritersRetreat"/>
    <x v="0"/>
    <s v="#CreativeInspiration,#CoffeeJourney"/>
    <x v="5"/>
    <n v="44969.822916666664"/>
    <b v="0"/>
    <n v="67"/>
    <n v="0.67164179104477617"/>
  </r>
  <r>
    <n v="578"/>
    <n v="582"/>
    <s v="In the realm of fashion, the designer unveils a collection that tells a story, blending innovation and tradition on the runway of creativity. "/>
    <x v="264"/>
    <d v="2015-11-10T21:00:00"/>
    <s v=" FashionEnthusiastDesignerShowcase "/>
    <x v="1"/>
    <s v=" #RunwayCreativity #FashionInnovation "/>
    <n v="28"/>
    <n v="55"/>
    <x v="94"/>
    <n v="2015"/>
    <n v="11"/>
    <n v="10"/>
    <n v="21"/>
    <s v="In the realm of fashion, the designer unveils a collection that tells a story, blending innovation and tradition on the runway of creativity."/>
    <s v="Runway Creativity"/>
    <s v="FashionEnthusiastDesignerShowcase"/>
    <x v="1"/>
    <s v="#RunwayCreativity,#FashionInnovation"/>
    <x v="11"/>
    <n v="42318.875"/>
    <b v="0"/>
    <n v="83"/>
    <n v="0.66265060240963858"/>
  </r>
  <r>
    <n v="579"/>
    <n v="583"/>
    <s v="As the waves crash against the shore, the surfer embraces the thrill of riding the ocean's energy, capturing the essence of freedom in each wave. "/>
    <x v="265"/>
    <d v="2021-07-20T18:15:00"/>
    <s v=" SurfingEnthusiastWaveRider "/>
    <x v="2"/>
    <s v=" #OceansFreedom #SurfingThrills "/>
    <n v="22"/>
    <n v="45"/>
    <x v="92"/>
    <n v="2021"/>
    <n v="7"/>
    <n v="20"/>
    <n v="18"/>
    <s v="As the waves crash against the shore, the surfer embraces the thrill of riding the ocean's energy, capturing the essence of freedom in each wave."/>
    <s v="Ocean'S Freedom"/>
    <s v="SurfingEnthusiastWaveRider"/>
    <x v="2"/>
    <s v="#OceansFreedom,#SurfingThrills"/>
    <x v="6"/>
    <n v="44397.760416666664"/>
    <b v="0"/>
    <n v="67"/>
    <n v="0.67164179104477617"/>
  </r>
  <r>
    <n v="580"/>
    <n v="584"/>
    <s v="Exploring the historical architecture of an ancient city, the traveler is transported to a bygone era, where each monument whispers tales of the past. "/>
    <x v="266"/>
    <d v="2019-04-18T20:30:00"/>
    <s v=" HistoryExplorerAncientCityTour "/>
    <x v="3"/>
    <s v=" #WhispersOfThePast #HistoricalTour "/>
    <n v="35"/>
    <n v="70"/>
    <x v="98"/>
    <n v="2019"/>
    <n v="4"/>
    <n v="18"/>
    <n v="20"/>
    <s v="Exploring the historical architecture of an ancient city, the traveler is transported to a bygone era, where each monument whispers tales of the past."/>
    <s v="Whispers Of The Past"/>
    <s v="HistoryExplorerAncientCityTour"/>
    <x v="0"/>
    <s v="#WhispersOfThePast,#HistoricalTour"/>
    <x v="8"/>
    <n v="43573.854166666664"/>
    <b v="0"/>
    <n v="105"/>
    <n v="0.66666666666666663"/>
  </r>
  <r>
    <n v="581"/>
    <n v="585"/>
    <s v="Successfully avoided eye contact with my crush in the hallway. Mission accomplished. #TeenCrush #StealthMode "/>
    <x v="28"/>
    <d v="2023-05-20T19:45:00"/>
    <s v=" CrushAvoider "/>
    <x v="3"/>
    <s v=" #CrushStruggles #AvoidingEyeContact "/>
    <n v="15"/>
    <n v="30"/>
    <x v="112"/>
    <n v="2023"/>
    <n v="5"/>
    <n v="20"/>
    <n v="19"/>
    <s v="Successfully avoided eye contact with my crush in the hallway. Mission accomplished. #TeenCrush #StealthMode"/>
    <s v="Excitement"/>
    <s v="CrushAvoider"/>
    <x v="0"/>
    <s v="#CrushStruggles,#AvoidingEyeContact"/>
    <x v="0"/>
    <n v="45066.822916666664"/>
    <b v="0"/>
    <n v="45"/>
    <n v="0.66666666666666663"/>
  </r>
  <r>
    <n v="582"/>
    <n v="586"/>
    <s v="Ran out of snacks during a movie marathon. Crisis level: Emergency! #MovieNightStruggles #TeenProblems "/>
    <x v="267"/>
    <d v="2023-05-21T21:00:00"/>
    <s v=" MovieBuff "/>
    <x v="1"/>
    <s v=" #SnackCrisis #TeenLife "/>
    <n v="18"/>
    <n v="35"/>
    <x v="113"/>
    <n v="2023"/>
    <n v="5"/>
    <n v="21"/>
    <n v="21"/>
    <s v="Ran out of snacks during a movie marathon. Crisis level: Emergency! #MovieNightStruggles #TeenProblems"/>
    <s v="Boredom"/>
    <s v="MovieBuff"/>
    <x v="1"/>
    <s v="#SnackCrisis,#TeenLife"/>
    <x v="1"/>
    <n v="45067.875"/>
    <b v="0"/>
    <n v="53"/>
    <n v="0.660377358490566"/>
  </r>
  <r>
    <n v="583"/>
    <n v="587"/>
    <s v="Spent an hour choosing the perfect filter for a selfie. The struggle for that Instagram aesthetic is real. #SelfieQueen #TeenVibes "/>
    <x v="202"/>
    <d v="2023-05-22T14:30:00"/>
    <s v=" SelfieAddict "/>
    <x v="2"/>
    <s v=" #SelfieStruggle #TeenConfessions "/>
    <n v="22"/>
    <n v="45"/>
    <x v="114"/>
    <n v="2023"/>
    <n v="5"/>
    <n v="22"/>
    <n v="14"/>
    <s v="Spent an hour choosing the perfect filter for a selfie. The struggle for that Instagram aesthetic is real. #SelfieQueen #TeenVibes"/>
    <s v="Joy"/>
    <s v="SelfieAddict"/>
    <x v="2"/>
    <s v="#SelfieStruggle,#TeenConfessions"/>
    <x v="2"/>
    <n v="45068.604166666664"/>
    <b v="0"/>
    <n v="67"/>
    <n v="0.67164179104477617"/>
  </r>
  <r>
    <n v="584"/>
    <n v="588"/>
    <s v="Lost my headphones again. How do they vanish into thin air? #HeadphoneMystery #TeenLife "/>
    <x v="62"/>
    <d v="2023-05-23T16:45:00"/>
    <s v=" AudioExplorer "/>
    <x v="3"/>
    <s v=" #TeenProblems #LostHeadphones "/>
    <n v="20"/>
    <n v="40"/>
    <x v="112"/>
    <n v="2023"/>
    <n v="5"/>
    <n v="23"/>
    <n v="16"/>
    <s v="Lost my headphones again. How do they vanish into thin air? #HeadphoneMystery #TeenLife"/>
    <s v="Frustration"/>
    <s v="AudioExplorer"/>
    <x v="0"/>
    <s v="#TeenProblems,#LostHeadphones"/>
    <x v="0"/>
    <n v="45069.697916666664"/>
    <b v="0"/>
    <n v="60"/>
    <n v="0.66666666666666663"/>
  </r>
  <r>
    <n v="585"/>
    <n v="589"/>
    <s v="Decided to study for exams but ended up making memes about studying instead. Procrastination level: Expert. #ProcrastinationNation #TeenConfessions "/>
    <x v="210"/>
    <d v="2023-05-24T13:15:00"/>
    <s v=" MemeCreator "/>
    <x v="1"/>
    <s v=" #StudyingMemes #TeenLife "/>
    <n v="25"/>
    <n v="50"/>
    <x v="113"/>
    <n v="2023"/>
    <n v="5"/>
    <n v="24"/>
    <n v="13"/>
    <s v="Decided to study for exams but ended up making memes about studying instead. Procrastination level: Expert. #ProcrastinationNation #TeenConfessions"/>
    <s v="Surprise"/>
    <s v="MemeCreator"/>
    <x v="1"/>
    <s v="#StudyingMemes,#TeenLife"/>
    <x v="1"/>
    <n v="45070.552083333336"/>
    <b v="0"/>
    <n v="75"/>
    <n v="0.66666666666666663"/>
  </r>
  <r>
    <n v="586"/>
    <n v="590"/>
    <s v="Got dressed for the day, then remembered it's Saturday. Oops. #WeekendVibes #TeenStruggles "/>
    <x v="268"/>
    <d v="2023-05-25T19:00:00"/>
    <s v=" FashionBlunder "/>
    <x v="2"/>
    <s v=" #WeekendOops #TeenFashion "/>
    <n v="20"/>
    <n v="40"/>
    <x v="112"/>
    <n v="2023"/>
    <n v="5"/>
    <n v="25"/>
    <n v="19"/>
    <s v="Got dressed for the day, then remembered it's Saturday. Oops. #WeekendVibes #TeenStruggles"/>
    <s v="Indifference"/>
    <s v="FashionBlunder"/>
    <x v="2"/>
    <s v="#WeekendOops,#TeenFashion"/>
    <x v="0"/>
    <n v="45071.791666666664"/>
    <b v="0"/>
    <n v="60"/>
    <n v="0.66666666666666663"/>
  </r>
  <r>
    <n v="587"/>
    <n v="591"/>
    <s v="Survived a group project without any drama. Miracles do happen. #GroupProjectSuccess #TeenAchievements "/>
    <x v="240"/>
    <d v="2023-05-26T14:20:00"/>
    <s v=" GroupGenius "/>
    <x v="3"/>
    <s v=" #TeenSuccess #ProjectMiracle "/>
    <n v="28"/>
    <n v="55"/>
    <x v="114"/>
    <n v="2023"/>
    <n v="5"/>
    <n v="26"/>
    <n v="14"/>
    <s v="Survived a group project without any drama. Miracles do happen. #GroupProjectSuccess #TeenAchievements"/>
    <s v="Satisfaction"/>
    <s v="GroupGenius"/>
    <x v="0"/>
    <s v="#TeenSuccess,#ProjectMiracle"/>
    <x v="2"/>
    <n v="45072.597222222219"/>
    <b v="0"/>
    <n v="83"/>
    <n v="0.66265060240963858"/>
  </r>
  <r>
    <n v="588"/>
    <n v="592"/>
    <s v="Entered the kitchen with the intention to cook. Left with a bag of chips. Cooking is overrated, anyway. #MasterChefInTraining #TeenHumor "/>
    <x v="269"/>
    <d v="2023-05-27T21:15:00"/>
    <s v=" ChipExplorer "/>
    <x v="1"/>
    <s v=" #TeenChef #CookingFail "/>
    <n v="22"/>
    <n v="45"/>
    <x v="113"/>
    <n v="2023"/>
    <n v="5"/>
    <n v="27"/>
    <n v="21"/>
    <s v="Entered the kitchen with the intention to cook. Left with a bag of chips. Cooking is overrated, anyway. #MasterChefInTraining #TeenHumor"/>
    <s v="Disgust"/>
    <s v="ChipExplorer"/>
    <x v="1"/>
    <s v="#TeenChef,#CookingFail"/>
    <x v="1"/>
    <n v="45073.885416666664"/>
    <b v="0"/>
    <n v="67"/>
    <n v="0.67164179104477617"/>
  </r>
  <r>
    <n v="589"/>
    <n v="593"/>
    <s v="Staring at the clock in class, waiting for the bell to ring like it's the most exciting event of the day. #ClassCountdown #TeenLife "/>
    <x v="210"/>
    <d v="2023-05-28T12:00:00"/>
    <s v=" ExcitementSeeker "/>
    <x v="2"/>
    <s v=" #ClassEvent #TeenExcitement "/>
    <n v="18"/>
    <n v="35"/>
    <x v="112"/>
    <n v="2023"/>
    <n v="5"/>
    <n v="28"/>
    <n v="12"/>
    <s v="Staring at the clock in class, waiting for the bell to ring like it's the most exciting event of the day. #ClassCountdown #TeenLife"/>
    <s v="Surprise"/>
    <s v="ExcitementSeeker"/>
    <x v="2"/>
    <s v="#ClassEvent,#TeenExcitement"/>
    <x v="0"/>
    <n v="45074.5"/>
    <b v="0"/>
    <n v="53"/>
    <n v="0.660377358490566"/>
  </r>
  <r>
    <n v="590"/>
    <n v="594"/>
    <s v="Discovered a new book series and spent the whole night reading. Who needs sleep, anyway? #BookwormLife #LateNightReading "/>
    <x v="202"/>
    <d v="2023-05-29T23:30:00"/>
    <s v=" NightReader "/>
    <x v="3"/>
    <s v=" #BookDiscoveries #TeenReading "/>
    <n v="30"/>
    <n v="60"/>
    <x v="114"/>
    <n v="2023"/>
    <n v="5"/>
    <n v="29"/>
    <n v="23"/>
    <s v="Discovered a new book series and spent the whole night reading. Who needs sleep, anyway? #BookwormLife #LateNightReading"/>
    <s v="Joy"/>
    <s v="NightReader"/>
    <x v="0"/>
    <s v="#BookDiscoveries,#TeenReading"/>
    <x v="2"/>
    <n v="45075.979166666664"/>
    <b v="0"/>
    <n v="90"/>
    <n v="0.66666666666666663"/>
  </r>
  <r>
    <n v="591"/>
    <n v="595"/>
    <s v="Bought a new video game, played for hours, forgot to eat. The ultimate gaming session. #GamerLife #NoFoodGaming "/>
    <x v="28"/>
    <d v="2023-05-30T20:45:00"/>
    <s v=" GamingEnthusiast "/>
    <x v="1"/>
    <s v=" #GameOn #TeenGamer "/>
    <n v="22"/>
    <n v="45"/>
    <x v="112"/>
    <n v="2023"/>
    <n v="5"/>
    <n v="30"/>
    <n v="20"/>
    <s v="Bought a new video game, played for hours, forgot to eat. The ultimate gaming session. #GamerLife #NoFoodGaming"/>
    <s v="Excitement"/>
    <s v="GamingEnthusiast"/>
    <x v="1"/>
    <s v="#GameOn,#TeenGamer"/>
    <x v="0"/>
    <n v="45076.864583333336"/>
    <b v="0"/>
    <n v="67"/>
    <n v="0.67164179104477617"/>
  </r>
  <r>
    <n v="592"/>
    <n v="596"/>
    <s v="Spent the day binge-watching a new series. Productivity level: Zero. #LazyDay #TVSeriesMarathon "/>
    <x v="202"/>
    <d v="2023-05-31T15:30:00"/>
    <s v=" LazyWatcher "/>
    <x v="2"/>
    <s v=" #BingeWatchDay #TeenLife "/>
    <n v="35"/>
    <n v="70"/>
    <x v="113"/>
    <n v="2023"/>
    <n v="5"/>
    <n v="31"/>
    <n v="15"/>
    <s v="Spent the day binge-watching a new series. Productivity level: Zero. #LazyDay #TVSeriesMarathon"/>
    <s v="Joy"/>
    <s v="LazyWatcher"/>
    <x v="2"/>
    <s v="#BingeWatchDay,#TeenLife"/>
    <x v="1"/>
    <n v="45077.645833333336"/>
    <b v="0"/>
    <n v="105"/>
    <n v="0.66666666666666663"/>
  </r>
  <r>
    <n v="593"/>
    <n v="597"/>
    <s v="Caught up on the latest fashion trends and now planning a shopping spree. #Fashionista #TrendyTeen "/>
    <x v="28"/>
    <d v="2023-06-01T18:00:00"/>
    <s v=" TrendExplorer "/>
    <x v="3"/>
    <s v=" #FashionGoals #TeenStyle "/>
    <n v="20"/>
    <n v="40"/>
    <x v="112"/>
    <n v="2023"/>
    <n v="6"/>
    <n v="1"/>
    <n v="18"/>
    <s v="Caught up on the latest fashion trends and now planning a shopping spree. #Fashionista #TrendyTeen"/>
    <s v="Excitement"/>
    <s v="TrendExplorer"/>
    <x v="0"/>
    <s v="#FashionGoals,#TeenStyle"/>
    <x v="0"/>
    <n v="45078.75"/>
    <b v="0"/>
    <n v="60"/>
    <n v="0.66666666666666663"/>
  </r>
  <r>
    <n v="594"/>
    <n v="598"/>
    <s v="Decided to learn a new instrument. Day one: Still trying to figure out how to hold it. #MusicNovice #LearningJourney "/>
    <x v="62"/>
    <d v="2023-06-02T14:30:00"/>
    <s v=" MusicalExplorer "/>
    <x v="1"/>
    <s v=" #InstrumentLearning #TeenMusic "/>
    <n v="28"/>
    <n v="55"/>
    <x v="114"/>
    <n v="2023"/>
    <n v="6"/>
    <n v="2"/>
    <n v="14"/>
    <s v="Decided to learn a new instrument. Day one: Still trying to figure out how to hold it. #MusicNovice #LearningJourney"/>
    <s v="Frustration"/>
    <s v="MusicalExplorer"/>
    <x v="1"/>
    <s v="#InstrumentLearning,#TeenMusic"/>
    <x v="2"/>
    <n v="45079.604166666664"/>
    <b v="0"/>
    <n v="83"/>
    <n v="0.66265060240963858"/>
  </r>
  <r>
    <n v="595"/>
    <n v="599"/>
    <s v="Spent hours creating the perfect playlist for every mood. Music is my therapy. #PlaylistMaker #TeenMusicLover "/>
    <x v="202"/>
    <d v="2023-06-03T21:15:00"/>
    <s v=" MusicAficionado "/>
    <x v="2"/>
    <s v=" #MusicTherapy #TeenPlaylist "/>
    <n v="22"/>
    <n v="45"/>
    <x v="113"/>
    <n v="2023"/>
    <n v="6"/>
    <n v="3"/>
    <n v="21"/>
    <s v="Spent hours creating the perfect playlist for every mood. Music is my therapy. #PlaylistMaker #TeenMusicLover"/>
    <s v="Joy"/>
    <s v="MusicAficionado"/>
    <x v="2"/>
    <s v="#MusicTherapy,#TeenPlaylist"/>
    <x v="1"/>
    <n v="45080.885416666664"/>
    <b v="0"/>
    <n v="67"/>
    <n v="0.67164179104477617"/>
  </r>
  <r>
    <n v="596"/>
    <n v="600"/>
    <s v="Successfully cooked a gourmet meal for the family. Chef skills unlocked! #ChefMode #TeenChef "/>
    <x v="231"/>
    <d v="2023-06-04T19:30:00"/>
    <s v=" HomeChef "/>
    <x v="3"/>
    <s v=" #CookingSuccess #TeenCook "/>
    <n v="25"/>
    <n v="50"/>
    <x v="112"/>
    <n v="2023"/>
    <n v="6"/>
    <n v="4"/>
    <n v="19"/>
    <s v="Successfully cooked a gourmet meal for the family. Chef skills unlocked! #ChefMode #TeenChef"/>
    <s v="Pride"/>
    <s v="HomeChef"/>
    <x v="0"/>
    <s v="#CookingSuccess,#TeenCook"/>
    <x v="0"/>
    <n v="45081.8125"/>
    <b v="0"/>
    <n v="75"/>
    <n v="0.66666666666666663"/>
  </r>
  <r>
    <n v="597"/>
    <n v="601"/>
    <s v="Spontaneously booked a weekend getaway. Adventure awaits! #TravelBug #WeekendEscape "/>
    <x v="28"/>
    <d v="2023-06-05T10:00:00"/>
    <s v=" AdventureSeeker "/>
    <x v="1"/>
    <s v=" #GetawayGoals #TeenTravel "/>
    <n v="18"/>
    <n v="35"/>
    <x v="114"/>
    <n v="2023"/>
    <n v="6"/>
    <n v="5"/>
    <n v="10"/>
    <s v="Spontaneously booked a weekend getaway. Adventure awaits! #TravelBug #WeekendEscape"/>
    <s v="Excitement"/>
    <s v="AdventureSeeker"/>
    <x v="1"/>
    <s v="#GetawayGoals,#TeenTravel"/>
    <x v="2"/>
    <n v="45082.416666666664"/>
    <b v="0"/>
    <n v="53"/>
    <n v="0.660377358490566"/>
  </r>
  <r>
    <n v="598"/>
    <n v="602"/>
    <s v="Attended a concert and danced the night away. Music is the heartbeat of life. #ConcertVibes #DanceAllNight "/>
    <x v="202"/>
    <d v="2023-06-06T22:30:00"/>
    <s v=" DanceEnthusiast "/>
    <x v="2"/>
    <s v=" #MusicMagic #TeenConcert "/>
    <n v="28"/>
    <n v="55"/>
    <x v="113"/>
    <n v="2023"/>
    <n v="6"/>
    <n v="6"/>
    <n v="22"/>
    <s v="Attended a concert and danced the night away. Music is the heartbeat of life. #ConcertVibes #DanceAllNight"/>
    <s v="Joy"/>
    <s v="DanceEnthusiast"/>
    <x v="2"/>
    <s v="#MusicMagic,#TeenConcert"/>
    <x v="1"/>
    <n v="45083.9375"/>
    <b v="0"/>
    <n v="83"/>
    <n v="0.66265060240963858"/>
  </r>
  <r>
    <n v="599"/>
    <n v="603"/>
    <s v="Rediscovered childhood cartoons and had a nostalgia-filled marathon. #CartoonNostalgia #TeenMemories "/>
    <x v="202"/>
    <d v="2023-06-07T12:45:00"/>
    <s v=" NostalgiaExplorer "/>
    <x v="3"/>
    <s v=" #ChildhoodMemories #TeenCartoons "/>
    <n v="22"/>
    <n v="45"/>
    <x v="112"/>
    <n v="2023"/>
    <n v="6"/>
    <n v="7"/>
    <n v="12"/>
    <s v="Rediscovered childhood cartoons and had a nostalgia-filled marathon. #CartoonNostalgia #TeenMemories"/>
    <s v="Joy"/>
    <s v="NostalgiaExplorer"/>
    <x v="0"/>
    <s v="#ChildhoodMemories,#TeenCartoons"/>
    <x v="0"/>
    <n v="45084.53125"/>
    <b v="0"/>
    <n v="67"/>
    <n v="0.67164179104477617"/>
  </r>
  <r>
    <n v="600"/>
    <n v="604"/>
    <s v="Embarked on a DIY home decor project. Let's hope it turns out better than last time. #DIYAdventure #TeenHomeDecor "/>
    <x v="28"/>
    <d v="2023-06-08T16:00:00"/>
    <s v=" HomeDecorator "/>
    <x v="1"/>
    <s v=" #DIYGoals #TeenCreative "/>
    <n v="35"/>
    <n v="70"/>
    <x v="114"/>
    <n v="2023"/>
    <n v="6"/>
    <n v="8"/>
    <n v="16"/>
    <s v="Embarked on a DIY home decor project. Let's hope it turns out better than last time. #DIYAdventure #TeenHomeDecor"/>
    <s v="Excitement"/>
    <s v="HomeDecorator"/>
    <x v="1"/>
    <s v="#DIYGoals,#TeenCreative"/>
    <x v="2"/>
    <n v="45085.666666666664"/>
    <b v="0"/>
    <n v="105"/>
    <n v="0.66666666666666663"/>
  </r>
  <r>
    <n v="601"/>
    <n v="605"/>
    <s v="Spent the afternoon at a museum, pretending to be cultured. Art enthusiast in the making. #MuseumDay #TeenArtLover "/>
    <x v="90"/>
    <d v="2023-06-09T14:00:00"/>
    <s v=" ArtExplorer "/>
    <x v="2"/>
    <s v=" #CulturalDay #TeenCuriosity "/>
    <n v="20"/>
    <n v="40"/>
    <x v="112"/>
    <n v="2023"/>
    <n v="6"/>
    <n v="9"/>
    <n v="14"/>
    <s v="Spent the afternoon at a museum, pretending to be cultured. Art enthusiast in the making. #MuseumDay #TeenArtLover"/>
    <s v="Curiosity"/>
    <s v="ArtExplorer"/>
    <x v="2"/>
    <s v="#CulturalDay,#TeenCuriosity"/>
    <x v="0"/>
    <n v="45086.583333333336"/>
    <b v="0"/>
    <n v="60"/>
    <n v="0.66666666666666663"/>
  </r>
  <r>
    <n v="602"/>
    <n v="606"/>
    <s v="Started a blog about random thoughts and musings. Blogging is the new diary. #BloggerLife #TeenBlogger "/>
    <x v="90"/>
    <d v="2023-06-10T17:30:00"/>
    <s v=" ThoughtfulBlogger "/>
    <x v="3"/>
    <s v=" #BloggingJourney #TeenThoughts "/>
    <n v="30"/>
    <n v="60"/>
    <x v="113"/>
    <n v="2023"/>
    <n v="6"/>
    <n v="10"/>
    <n v="17"/>
    <s v="Started a blog about random thoughts and musings. Blogging is the new diary. #BloggerLife #TeenBlogger"/>
    <s v="Curiosity"/>
    <s v="ThoughtfulBlogger"/>
    <x v="0"/>
    <s v="#BloggingJourney,#TeenThoughts"/>
    <x v="1"/>
    <n v="45087.729166666664"/>
    <b v="0"/>
    <n v="90"/>
    <n v="0.66666666666666663"/>
  </r>
  <r>
    <n v="603"/>
    <n v="607"/>
    <s v="Relishing a peaceful afternoon with a classic novel. Quiet moments are the best moments. #BookLover #PeacefulAfternoon "/>
    <x v="79"/>
    <d v="2023-06-11T15:30:00"/>
    <s v=" NovelEnthusiast "/>
    <x v="1"/>
    <s v=" #QuietMoments #BookishEscape "/>
    <n v="35"/>
    <n v="70"/>
    <x v="112"/>
    <n v="2023"/>
    <n v="6"/>
    <n v="11"/>
    <n v="15"/>
    <s v="Relishing a peaceful afternoon with a classic novel. Quiet moments are the best moments. #BookLover #PeacefulAfternoon"/>
    <s v="Contentment"/>
    <s v="NovelEnthusiast"/>
    <x v="1"/>
    <s v="#QuietMoments,#BookishEscape"/>
    <x v="0"/>
    <n v="45088.645833333336"/>
    <b v="0"/>
    <n v="105"/>
    <n v="0.66666666666666663"/>
  </r>
  <r>
    <n v="604"/>
    <n v="608"/>
    <s v="Reflecting on a lifetime of memories, each wrinkle tells a story. Embracing the beauty of aging. #LifeReflections #BeautyInAging "/>
    <x v="205"/>
    <d v="2023-06-12T18:00:00"/>
    <s v=" WiseSoul "/>
    <x v="3"/>
    <s v=" #AgingGracefully #Memories "/>
    <n v="28"/>
    <n v="55"/>
    <x v="114"/>
    <n v="2023"/>
    <n v="6"/>
    <n v="12"/>
    <n v="18"/>
    <s v="Reflecting on a lifetime of memories, each wrinkle tells a story. Embracing the beauty of aging. #LifeReflections #BeautyInAging"/>
    <s v="Gratitude"/>
    <s v="WiseSoul"/>
    <x v="0"/>
    <s v="#AgingGracefully,#Memories"/>
    <x v="2"/>
    <n v="45089.75"/>
    <b v="0"/>
    <n v="83"/>
    <n v="0.66265060240963858"/>
  </r>
  <r>
    <n v="605"/>
    <n v="609"/>
    <s v="Exploring the world of digital art. It's never too late to discover new passions. #DigitalArtistry #LateBloomer "/>
    <x v="90"/>
    <d v="2023-06-13T14:45:00"/>
    <s v=" ArtAdventurer "/>
    <x v="2"/>
    <s v=" #ArtDiscovery #SeniorArtist "/>
    <n v="22"/>
    <n v="45"/>
    <x v="113"/>
    <n v="2023"/>
    <n v="6"/>
    <n v="13"/>
    <n v="14"/>
    <s v="Exploring the world of digital art. It's never too late to discover new passions. #DigitalArtistry #LateBloomer"/>
    <s v="Curiosity"/>
    <s v="ArtAdventurer"/>
    <x v="2"/>
    <s v="#ArtDiscovery,#SeniorArtist"/>
    <x v="1"/>
    <n v="45090.614583333336"/>
    <b v="0"/>
    <n v="67"/>
    <n v="0.67164179104477617"/>
  </r>
  <r>
    <n v="606"/>
    <n v="610"/>
    <s v="Savoring the flavors of a home-cooked meal. Simple joys are the heart of happiness. #HomeCooking #SimpleJoys "/>
    <x v="79"/>
    <d v="2023-06-14T19:30:00"/>
    <s v=" HomeChefSenior "/>
    <x v="1"/>
    <s v=" #HappinessInFood #SeniorLife "/>
    <n v="25"/>
    <n v="50"/>
    <x v="112"/>
    <n v="2023"/>
    <n v="6"/>
    <n v="14"/>
    <n v="19"/>
    <s v="Savoring the flavors of a home-cooked meal. Simple joys are the heart of happiness. #HomeCooking #SimpleJoys"/>
    <s v="Contentment"/>
    <s v="HomeChefSenior"/>
    <x v="1"/>
    <s v="#HappinessInFood,#SeniorLife"/>
    <x v="0"/>
    <n v="45091.8125"/>
    <b v="0"/>
    <n v="75"/>
    <n v="0.66666666666666663"/>
  </r>
  <r>
    <n v="607"/>
    <n v="611"/>
    <s v="Embarking on a journey of learning a new language. The mind stays young with every new word. #LanguageLearning #NeverTooLate "/>
    <x v="90"/>
    <d v="2023-06-15T12:15:00"/>
    <s v=" LinguisticExplorer "/>
    <x v="3"/>
    <s v=" #MindEnrichment #SeniorLearning "/>
    <n v="30"/>
    <n v="60"/>
    <x v="114"/>
    <n v="2023"/>
    <n v="6"/>
    <n v="15"/>
    <n v="12"/>
    <s v="Embarking on a journey of learning a new language. The mind stays young with every new word. #LanguageLearning #NeverTooLate"/>
    <s v="Curiosity"/>
    <s v="LinguisticExplorer"/>
    <x v="0"/>
    <s v="#MindEnrichment,#SeniorLearning"/>
    <x v="2"/>
    <n v="45092.510416666664"/>
    <b v="0"/>
    <n v="90"/>
    <n v="0.66666666666666663"/>
  </r>
  <r>
    <n v="608"/>
    <n v="612"/>
    <s v="Attended a classical music concert, feeling the timeless melodies resonate. Music transcends generations. #ClassicalMusic #TimelessMelodies "/>
    <x v="202"/>
    <d v="2023-06-16T21:45:00"/>
    <s v=" MusicConnoisseur "/>
    <x v="2"/>
    <s v=" #MusicLover #SeniorConcert "/>
    <n v="18"/>
    <n v="35"/>
    <x v="113"/>
    <n v="2023"/>
    <n v="6"/>
    <n v="16"/>
    <n v="21"/>
    <s v="Attended a classical music concert, feeling the timeless melodies resonate. Music transcends generations. #ClassicalMusic #TimelessMelodies"/>
    <s v="Joy"/>
    <s v="MusicConnoisseur"/>
    <x v="2"/>
    <s v="#MusicLover,#SeniorConcert"/>
    <x v="1"/>
    <n v="45093.90625"/>
    <b v="0"/>
    <n v="53"/>
    <n v="0.660377358490566"/>
  </r>
  <r>
    <n v="609"/>
    <n v="613"/>
    <s v="Capturing the beauty of nature through photography. Every snapshot is a treasure. #NaturePhotography #SeniorPhotographer "/>
    <x v="202"/>
    <d v="2023-06-17T15:00:00"/>
    <s v=" PhotographySenior "/>
    <x v="1"/>
    <s v=" #NatureCapture #SeniorMoments "/>
    <n v="35"/>
    <n v="70"/>
    <x v="112"/>
    <n v="2023"/>
    <n v="6"/>
    <n v="17"/>
    <n v="15"/>
    <s v="Capturing the beauty of nature through photography. Every snapshot is a treasure. #NaturePhotography #SeniorPhotographer"/>
    <s v="Joy"/>
    <s v="PhotographySenior"/>
    <x v="1"/>
    <s v="#NatureCapture,#SeniorMoments"/>
    <x v="0"/>
    <n v="45094.625"/>
    <b v="0"/>
    <n v="105"/>
    <n v="0.66666666666666663"/>
  </r>
  <r>
    <n v="610"/>
    <n v="614"/>
    <s v="Reconnecting with old friends over a cup of tea. Friendship, the true essence of companionship. #OldFriends #Companionship "/>
    <x v="79"/>
    <d v="2023-06-18T11:30:00"/>
    <s v=" TeaTimeSenior "/>
    <x v="3"/>
    <s v=" #FriendshipGoals #SeniorBonding "/>
    <n v="28"/>
    <n v="55"/>
    <x v="114"/>
    <n v="2023"/>
    <n v="6"/>
    <n v="18"/>
    <n v="11"/>
    <s v="Reconnecting with old friends over a cup of tea. Friendship, the true essence of companionship. #OldFriends #Companionship"/>
    <s v="Contentment"/>
    <s v="TeaTimeSenior"/>
    <x v="0"/>
    <s v="#FriendshipGoals,#SeniorBonding"/>
    <x v="2"/>
    <n v="45095.479166666664"/>
    <b v="0"/>
    <n v="83"/>
    <n v="0.66265060240963858"/>
  </r>
  <r>
    <n v="611"/>
    <n v="615"/>
    <s v="Embarked on a road trip to revisit cherished places from the past. Nostalgia, the ultimate travel companion. #RoadTrip #NostalgiaTour "/>
    <x v="202"/>
    <d v="2023-06-19T16:30:00"/>
    <s v=" RoadTripSenior "/>
    <x v="2"/>
    <s v=" #CherishedPlaces #SeniorTravel "/>
    <n v="22"/>
    <n v="45"/>
    <x v="113"/>
    <n v="2023"/>
    <n v="6"/>
    <n v="19"/>
    <n v="16"/>
    <s v="Embarked on a road trip to revisit cherished places from the past. Nostalgia, the ultimate travel companion. #RoadTrip #NostalgiaTour"/>
    <s v="Joy"/>
    <s v="RoadTripSenior"/>
    <x v="2"/>
    <s v="#CherishedPlaces,#SeniorTravel"/>
    <x v="1"/>
    <n v="45096.6875"/>
    <b v="0"/>
    <n v="67"/>
    <n v="0.67164179104477617"/>
  </r>
  <r>
    <n v="612"/>
    <n v="616"/>
    <s v="Joined a community choir, harmonizing with fellow voices. Music creates bonds that withstand time. #CommunityChoir #HarmonyInAging "/>
    <x v="202"/>
    <d v="2023-06-20T14:20:00"/>
    <s v=" ChoirEnthusiast "/>
    <x v="1"/>
    <s v=" #MusicHarmony #SeniorVoices "/>
    <n v="20"/>
    <n v="40"/>
    <x v="112"/>
    <n v="2023"/>
    <n v="6"/>
    <n v="20"/>
    <n v="14"/>
    <s v="Joined a community choir, harmonizing with fellow voices. Music creates bonds that withstand time. #CommunityChoir #HarmonyInAging"/>
    <s v="Joy"/>
    <s v="ChoirEnthusiast"/>
    <x v="1"/>
    <s v="#MusicHarmony,#SeniorVoices"/>
    <x v="0"/>
    <n v="45097.597222222219"/>
    <b v="0"/>
    <n v="60"/>
    <n v="0.66666666666666663"/>
  </r>
  <r>
    <n v="613"/>
    <n v="617"/>
    <s v="Exploring the art of meditation, finding tranquility in the stillness of the mind. #MeditationJourney #TranquilMind "/>
    <x v="79"/>
    <d v="2023-06-21T19:00:00"/>
    <s v=" MeditationSenior "/>
    <x v="3"/>
    <s v=" #MindfulLiving #SeniorCalm "/>
    <n v="18"/>
    <n v="35"/>
    <x v="114"/>
    <n v="2023"/>
    <n v="6"/>
    <n v="21"/>
    <n v="19"/>
    <s v="Exploring the art of meditation, finding tranquility in the stillness of the mind. #MeditationJourney #TranquilMind"/>
    <s v="Contentment"/>
    <s v="MeditationSenior"/>
    <x v="0"/>
    <s v="#MindfulLiving,#SeniorCalm"/>
    <x v="2"/>
    <n v="45098.791666666664"/>
    <b v="0"/>
    <n v="53"/>
    <n v="0.660377358490566"/>
  </r>
  <r>
    <n v="614"/>
    <n v="618"/>
    <s v="Taking a stroll in the garden, appreciating the beauty of blooming flowers. Nature's wonders never cease. #GardenWalk #FloralBeauty "/>
    <x v="79"/>
    <d v="2023-06-22T13:45:00"/>
    <s v=" GardenEnthusiast "/>
    <x v="2"/>
    <s v=" #NatureWonders #SeniorGarden "/>
    <n v="25"/>
    <n v="50"/>
    <x v="112"/>
    <n v="2023"/>
    <n v="6"/>
    <n v="22"/>
    <n v="13"/>
    <s v="Taking a stroll in the garden, appreciating the beauty of blooming flowers. Nature's wonders never cease. #GardenWalk #FloralBeauty"/>
    <s v="Contentment"/>
    <s v="GardenEnthusiast"/>
    <x v="2"/>
    <s v="#NatureWonders,#SeniorGarden"/>
    <x v="0"/>
    <n v="45099.572916666664"/>
    <b v="0"/>
    <n v="75"/>
    <n v="0.66666666666666663"/>
  </r>
  <r>
    <n v="615"/>
    <n v="619"/>
    <s v="Sipping on a favorite vintage wine, each sip telling a story of the years gone by. Cheers to a life well-lived. #WineLover #VintageCheers "/>
    <x v="79"/>
    <d v="2023-06-23T18:45:00"/>
    <s v=" WineConnoisseur "/>
    <x v="1"/>
    <s v=" #LifeWellLived #SeniorWine "/>
    <n v="28"/>
    <n v="55"/>
    <x v="114"/>
    <n v="2023"/>
    <n v="6"/>
    <n v="23"/>
    <n v="18"/>
    <s v="Sipping on a favorite vintage wine, each sip telling a story of the years gone by. Cheers to a life well-lived. #WineLover #VintageCheers"/>
    <s v="Contentment"/>
    <s v="WineConnoisseur"/>
    <x v="1"/>
    <s v="#LifeWellLived,#SeniorWine"/>
    <x v="2"/>
    <n v="45100.78125"/>
    <b v="0"/>
    <n v="83"/>
    <n v="0.66265060240963858"/>
  </r>
  <r>
    <n v="616"/>
    <n v="620"/>
    <s v="Participated in a community art class, unleashing creativity in the golden years. Art has no age limit. #ArtClass #SeniorArtistry "/>
    <x v="202"/>
    <d v="2023-06-24T16:15:00"/>
    <s v=" ArtisticSenior "/>
    <x v="3"/>
    <s v=" #CreativityAtAnyAge #SeniorCreativity "/>
    <n v="22"/>
    <n v="45"/>
    <x v="113"/>
    <n v="2023"/>
    <n v="6"/>
    <n v="24"/>
    <n v="16"/>
    <s v="Participated in a community art class, unleashing creativity in the golden years. Art has no age limit. #ArtClass #SeniorArtistry"/>
    <s v="Joy"/>
    <s v="ArtisticSenior"/>
    <x v="0"/>
    <s v="#CreativityAtAnyAge,#SeniorCreativity"/>
    <x v="1"/>
    <n v="45101.677083333336"/>
    <b v="0"/>
    <n v="67"/>
    <n v="0.67164179104477617"/>
  </r>
  <r>
    <n v="617"/>
    <n v="621"/>
    <s v="Embarking on a journey of writing a memoir, documenting a lifetime of experiences. Every story matters. #MemoirWriting #SeniorStories "/>
    <x v="205"/>
    <d v="2023-06-25T20:30:00"/>
    <s v=" MemoiristSenior "/>
    <x v="2"/>
    <s v=" #LifetimeExperiences #SeniorMemoir "/>
    <n v="35"/>
    <n v="70"/>
    <x v="112"/>
    <n v="2023"/>
    <n v="6"/>
    <n v="25"/>
    <n v="20"/>
    <s v="Embarking on a journey of writing a memoir, documenting a lifetime of experiences. Every story matters. #MemoirWriting #SeniorStories"/>
    <s v="Gratitude"/>
    <s v="MemoiristSenior"/>
    <x v="2"/>
    <s v="#LifetimeExperiences,#SeniorMemoir"/>
    <x v="0"/>
    <n v="45102.854166666664"/>
    <b v="0"/>
    <n v="105"/>
    <n v="0.66666666666666663"/>
  </r>
  <r>
    <n v="618"/>
    <n v="622"/>
    <s v="Attended a lecture on history, always fascinated by the lessons from the past. Learning is a lifelong adventure. #HistoryLecture #SeniorLearning "/>
    <x v="90"/>
    <d v="2023-06-26T14:00:00"/>
    <s v=" HistoryEnthusiast "/>
    <x v="1"/>
    <s v=" #LifetimeAdventure #SeniorCuriosity "/>
    <n v="30"/>
    <n v="60"/>
    <x v="114"/>
    <n v="2023"/>
    <n v="6"/>
    <n v="26"/>
    <n v="14"/>
    <s v="Attended a lecture on history, always fascinated by the lessons from the past. Learning is a lifelong adventure. #HistoryLecture #SeniorLearning"/>
    <s v="Curiosity"/>
    <s v="HistoryEnthusiast"/>
    <x v="1"/>
    <s v="#LifetimeAdventure,#SeniorCuriosity"/>
    <x v="2"/>
    <n v="45103.583333333336"/>
    <b v="0"/>
    <n v="90"/>
    <n v="0.66666666666666663"/>
  </r>
  <r>
    <n v="619"/>
    <n v="623"/>
    <s v="Rediscovered the joy of cooking traditional family recipes. The kitchen, a place of cherished memories. #FamilyRecipes #SeniorCooking "/>
    <x v="79"/>
    <d v="2023-06-27T17:45:00"/>
    <s v=" FamilyChefSenior "/>
    <x v="3"/>
    <s v=" #KitchenMemories #SeniorCulinary "/>
    <n v="20"/>
    <n v="40"/>
    <x v="112"/>
    <n v="2023"/>
    <n v="6"/>
    <n v="27"/>
    <n v="17"/>
    <s v="Rediscovered the joy of cooking traditional family recipes. The kitchen, a place of cherished memories. #FamilyRecipes #SeniorCooking"/>
    <s v="Contentment"/>
    <s v="FamilyChefSenior"/>
    <x v="0"/>
    <s v="#KitchenMemories,#SeniorCulinary"/>
    <x v="0"/>
    <n v="45104.739583333336"/>
    <b v="0"/>
    <n v="60"/>
    <n v="0.66666666666666663"/>
  </r>
  <r>
    <n v="620"/>
    <n v="624"/>
    <s v="Joined a nature photography club, capturing the beauty of the great outdoors. Every click is a connection to nature. #NaturePhotography #SeniorPhotographer "/>
    <x v="202"/>
    <d v="2023-06-28T22:15:00"/>
    <s v=" NaturePhotographySenior "/>
    <x v="2"/>
    <s v=" #OutdoorBeauty #SeniorClicks "/>
    <n v="18"/>
    <n v="35"/>
    <x v="114"/>
    <n v="2023"/>
    <n v="6"/>
    <n v="28"/>
    <n v="22"/>
    <s v="Joined a nature photography club, capturing the beauty of the great outdoors. Every click is a connection to nature. #NaturePhotography #SeniorPhotographer"/>
    <s v="Joy"/>
    <s v="NaturePhotographySenior"/>
    <x v="2"/>
    <s v="#OutdoorBeauty,#SeniorClicks"/>
    <x v="2"/>
    <n v="45105.927083333336"/>
    <b v="0"/>
    <n v="53"/>
    <n v="0.660377358490566"/>
  </r>
  <r>
    <n v="621"/>
    <n v="625"/>
    <s v="Attended a jazz concert and swayed to the rhythm of timeless tunes. Music, a constant companion in the golden years. #JazzConcert #SeniorMusic "/>
    <x v="202"/>
    <d v="2023-06-29T16:30:00"/>
    <s v=" JazzMusicLover "/>
    <x v="1"/>
    <s v=" #TimelessTunes #SeniorJazz "/>
    <n v="25"/>
    <n v="50"/>
    <x v="112"/>
    <n v="2023"/>
    <n v="6"/>
    <n v="29"/>
    <n v="16"/>
    <s v="Attended a jazz concert and swayed to the rhythm of timeless tunes. Music, a constant companion in the golden years. #JazzConcert #SeniorMusic"/>
    <s v="Joy"/>
    <s v="JazzMusicLover"/>
    <x v="1"/>
    <s v="#TimelessTunes,#SeniorJazz"/>
    <x v="0"/>
    <n v="45106.6875"/>
    <b v="0"/>
    <n v="75"/>
    <n v="0.66666666666666663"/>
  </r>
  <r>
    <n v="622"/>
    <n v="626"/>
    <s v="Joined a writing group, penning down thoughts and reflections. Writing, a journey into the depths of the soul. #WritingGroup #SeniorWriter "/>
    <x v="205"/>
    <d v="2023-06-30T19:30:00"/>
    <s v=" SeniorWordsmith "/>
    <x v="3"/>
    <s v=" #SoulfulWriting #SeniorReflections "/>
    <n v="28"/>
    <n v="55"/>
    <x v="114"/>
    <n v="2023"/>
    <n v="6"/>
    <n v="30"/>
    <n v="19"/>
    <s v="Joined a writing group, penning down thoughts and reflections. Writing, a journey into the depths of the soul. #WritingGroup #SeniorWriter"/>
    <s v="Gratitude"/>
    <s v="SeniorWordsmith"/>
    <x v="0"/>
    <s v="#SoulfulWriting,#SeniorReflections"/>
    <x v="2"/>
    <n v="45107.8125"/>
    <b v="0"/>
    <n v="83"/>
    <n v="0.66265060240963858"/>
  </r>
  <r>
    <n v="623"/>
    <n v="627"/>
    <s v="Embarked on a solo travel adventure, discovering the beauty of new places at my own pace. #SoloTravel #SeniorExplorer "/>
    <x v="28"/>
    <d v="2023-07-01T14:00:00"/>
    <s v=" SoloAdventurer "/>
    <x v="1"/>
    <s v=" #DiscoverNewPlaces #SeniorTravel "/>
    <n v="30"/>
    <n v="60"/>
    <x v="112"/>
    <n v="2023"/>
    <n v="7"/>
    <n v="1"/>
    <n v="14"/>
    <s v="Embarked on a solo travel adventure, discovering the beauty of new places at my own pace. #SoloTravel #SeniorExplorer"/>
    <s v="Excitement"/>
    <s v="SoloAdventurer"/>
    <x v="1"/>
    <s v="#DiscoverNewPlaces,#SeniorTravel"/>
    <x v="0"/>
    <n v="45108.583333333336"/>
    <b v="0"/>
    <n v="90"/>
    <n v="0.66666666666666663"/>
  </r>
  <r>
    <n v="624"/>
    <n v="628"/>
    <s v="Attended a vintage car show, reminiscing about the classics that once ruled the roads. Nostalgia in every rev. #VintageCars #ClassicRides "/>
    <x v="202"/>
    <d v="2023-07-02T18:30:00"/>
    <s v=" CarEnthusiastSenior "/>
    <x v="2"/>
    <s v=" #RoadTripDownMemoryLane #SeniorCars "/>
    <n v="22"/>
    <n v="45"/>
    <x v="114"/>
    <n v="2023"/>
    <n v="7"/>
    <n v="2"/>
    <n v="18"/>
    <s v="Attended a vintage car show, reminiscing about the classics that once ruled the roads. Nostalgia in every rev. #VintageCars #ClassicRides"/>
    <s v="Joy"/>
    <s v="CarEnthusiastSenior"/>
    <x v="2"/>
    <s v="#RoadTripDownMemoryLane,#SeniorCars"/>
    <x v="2"/>
    <n v="45109.770833333336"/>
    <b v="0"/>
    <n v="67"/>
    <n v="0.67164179104477617"/>
  </r>
  <r>
    <n v="625"/>
    <n v="629"/>
    <s v="Started a community garden, growing not just plants but friendships too. Green thumbs unite! #CommunityGarden #SeniorGardener "/>
    <x v="202"/>
    <d v="2023-07-03T12:45:00"/>
    <s v=" GreenThumbSenior "/>
    <x v="3"/>
    <s v=" #GardenFriends #SeniorGreenThumb "/>
    <n v="28"/>
    <n v="55"/>
    <x v="113"/>
    <n v="2023"/>
    <n v="7"/>
    <n v="3"/>
    <n v="12"/>
    <s v="Started a community garden, growing not just plants but friendships too. Green thumbs unite! #CommunityGarden #SeniorGardener"/>
    <s v="Joy"/>
    <s v="GreenThumbSenior"/>
    <x v="0"/>
    <s v="#GardenFriends,#SeniorGreenThumb"/>
    <x v="1"/>
    <n v="45110.53125"/>
    <b v="0"/>
    <n v="83"/>
    <n v="0.66265060240963858"/>
  </r>
  <r>
    <n v="626"/>
    <n v="630"/>
    <s v="Hosted a family dinner, where laughter echoed louder than the clinking of utensils. Family, the heart of happiness. #FamilyDinner #SeniorHost "/>
    <x v="79"/>
    <d v="2023-07-04T17:00:00"/>
    <s v=" FamilyHostSenior "/>
    <x v="1"/>
    <s v=" #HeartwarmingMoments #SeniorFamily "/>
    <n v="35"/>
    <n v="70"/>
    <x v="112"/>
    <n v="2023"/>
    <n v="7"/>
    <n v="4"/>
    <n v="17"/>
    <s v="Hosted a family dinner, where laughter echoed louder than the clinking of utensils. Family, the heart of happiness. #FamilyDinner #SeniorHost"/>
    <s v="Contentment"/>
    <s v="FamilyHostSenior"/>
    <x v="1"/>
    <s v="#HeartwarmingMoments,#SeniorFamily"/>
    <x v="0"/>
    <n v="45111.708333333336"/>
    <b v="0"/>
    <n v="105"/>
    <n v="0.66666666666666663"/>
  </r>
  <r>
    <n v="627"/>
    <n v="631"/>
    <s v="Enrolled in a dance class for seniors, moving to the rhythm of life. Age is just a number on the dance floor. #DanceClass #SeniorDancer "/>
    <x v="202"/>
    <d v="2023-07-05T20:15:00"/>
    <s v=" DanceEnthusiastSenior "/>
    <x v="3"/>
    <s v=" #DanceLife #SeniorMoves "/>
    <n v="18"/>
    <n v="35"/>
    <x v="114"/>
    <n v="2023"/>
    <n v="7"/>
    <n v="5"/>
    <n v="20"/>
    <s v="Enrolled in a dance class for seniors, moving to the rhythm of life. Age is just a number on the dance floor. #DanceClass #SeniorDancer"/>
    <s v="Joy"/>
    <s v="DanceEnthusiastSenior"/>
    <x v="0"/>
    <s v="#DanceLife,#SeniorMoves"/>
    <x v="2"/>
    <n v="45112.84375"/>
    <b v="0"/>
    <n v="53"/>
    <n v="0.660377358490566"/>
  </r>
  <r>
    <n v="628"/>
    <n v="632"/>
    <s v="Visited an art gallery, appreciating the brushstrokes that tell tales of creativity. Art, an eternal companion. #ArtGallery #SeniorArtLover "/>
    <x v="202"/>
    <d v="2023-07-06T14:30:00"/>
    <s v=" ArtGalleryVisitor "/>
    <x v="2"/>
    <s v=" #CreativeExpressions #SeniorArt "/>
    <n v="25"/>
    <n v="50"/>
    <x v="112"/>
    <n v="2023"/>
    <n v="7"/>
    <n v="6"/>
    <n v="14"/>
    <s v="Visited an art gallery, appreciating the brushstrokes that tell tales of creativity. Art, an eternal companion. #ArtGallery #SeniorArtLover"/>
    <s v="Joy"/>
    <s v="ArtGalleryVisitor"/>
    <x v="2"/>
    <s v="#CreativeExpressions,#SeniorArt"/>
    <x v="0"/>
    <n v="45113.604166666664"/>
    <b v="0"/>
    <n v="75"/>
    <n v="0.66666666666666663"/>
  </r>
  <r>
    <n v="629"/>
    <n v="633"/>
    <s v="Started a book club for seniors, where discussions are as lively as the characters in the novels. #BookClub #SeniorReaders "/>
    <x v="202"/>
    <d v="2023-07-07T19:45:00"/>
    <s v=" SeniorBookClub "/>
    <x v="1"/>
    <s v=" #BookishTalks #SeniorBookworms "/>
    <n v="22"/>
    <n v="45"/>
    <x v="114"/>
    <n v="2023"/>
    <n v="7"/>
    <n v="7"/>
    <n v="19"/>
    <s v="Started a book club for seniors, where discussions are as lively as the characters in the novels. #BookClub #SeniorReaders"/>
    <s v="Joy"/>
    <s v="SeniorBookClub"/>
    <x v="1"/>
    <s v="#BookishTalks,#SeniorBookworms"/>
    <x v="2"/>
    <n v="45114.822916666664"/>
    <b v="0"/>
    <n v="67"/>
    <n v="0.67164179104477617"/>
  </r>
  <r>
    <n v="630"/>
    <n v="634"/>
    <s v="Hosted a picnic in the park, basking in the warmth of friendship and sunshine. Simple joys, timeless memories. #ParkPicnic #SeniorJoy "/>
    <x v="79"/>
    <d v="2023-07-08T16:00:00"/>
    <s v=" SeniorPicnicHost "/>
    <x v="3"/>
    <s v=" #FriendshipSunshine #SeniorMemories "/>
    <n v="30"/>
    <n v="60"/>
    <x v="113"/>
    <n v="2023"/>
    <n v="7"/>
    <n v="8"/>
    <n v="16"/>
    <s v="Hosted a picnic in the park, basking in the warmth of friendship and sunshine. Simple joys, timeless memories. #ParkPicnic #SeniorJoy"/>
    <s v="Contentment"/>
    <s v="SeniorPicnicHost"/>
    <x v="0"/>
    <s v="#FriendshipSunshine,#SeniorMemories"/>
    <x v="1"/>
    <n v="45115.666666666664"/>
    <b v="0"/>
    <n v="90"/>
    <n v="0.66666666666666663"/>
  </r>
  <r>
    <n v="631"/>
    <n v="635"/>
    <s v="Participated in a local theater production, proving that the stage belongs to every age. #TheaterProduction #SeniorActor "/>
    <x v="202"/>
    <d v="2023-07-09T22:30:00"/>
    <s v=" SeniorActor "/>
    <x v="2"/>
    <s v=" #StagePassion #SeniorTheater "/>
    <n v="20"/>
    <n v="40"/>
    <x v="112"/>
    <n v="2023"/>
    <n v="7"/>
    <n v="9"/>
    <n v="22"/>
    <s v="Participated in a local theater production, proving that the stage belongs to every age. #TheaterProduction #SeniorActor"/>
    <s v="Joy"/>
    <s v="SeniorActor"/>
    <x v="2"/>
    <s v="#StagePassion,#SeniorTheater"/>
    <x v="0"/>
    <n v="45116.9375"/>
    <b v="0"/>
    <n v="60"/>
    <n v="0.66666666666666663"/>
  </r>
  <r>
    <n v="632"/>
    <n v="636"/>
    <s v="Embarked on a hiking adventure, conquering trails and relishing the beauty of nature. Age is just a number on the mountaintop. #HikingAdventure #SeniorHiker "/>
    <x v="28"/>
    <d v="2023-07-10T14:20:00"/>
    <s v=" SeniorHikerExplorer "/>
    <x v="1"/>
    <s v=" #NatureTrailBlazer #SeniorExplorer "/>
    <n v="28"/>
    <n v="55"/>
    <x v="114"/>
    <n v="2023"/>
    <n v="7"/>
    <n v="10"/>
    <n v="14"/>
    <s v="Embarked on a hiking adventure, conquering trails and relishing the beauty of nature. Age is just a number on the mountaintop. #HikingAdventure #SeniorHiker"/>
    <s v="Excitement"/>
    <s v="SeniorHikerExplorer"/>
    <x v="1"/>
    <s v="#NatureTrailBlazer,#SeniorExplorer"/>
    <x v="2"/>
    <n v="45117.597222222219"/>
    <b v="0"/>
    <n v="83"/>
    <n v="0.66265060240963858"/>
  </r>
  <r>
    <n v="633"/>
    <n v="637"/>
    <s v="Hosted a photography exhibition featuring snapshots of a life well-lived. Every photo has a story to tell. #PhotographyExhibition #SeniorPhotographer "/>
    <x v="205"/>
    <d v="2023-07-11T18:45:00"/>
    <s v=" SeniorPhotographerExhibitor "/>
    <x v="3"/>
    <s v=" #LifeInPictures #SeniorExhibition "/>
    <n v="22"/>
    <n v="45"/>
    <x v="113"/>
    <n v="2023"/>
    <n v="7"/>
    <n v="11"/>
    <n v="18"/>
    <s v="Hosted a photography exhibition featuring snapshots of a life well-lived. Every photo has a story to tell. #PhotographyExhibition #SeniorPhotographer"/>
    <s v="Gratitude"/>
    <s v="SeniorPhotographerExhibitor"/>
    <x v="0"/>
    <s v="#LifeInPictures,#SeniorExhibition"/>
    <x v="1"/>
    <n v="45118.78125"/>
    <b v="0"/>
    <n v="67"/>
    <n v="0.67164179104477617"/>
  </r>
  <r>
    <n v="634"/>
    <n v="638"/>
    <s v="Joined a seniors' cycling club, feeling the wind in my hair and the freedom of the open road. #CyclingClub #SeniorCyclist "/>
    <x v="28"/>
    <d v="2023-07-12T13:45:00"/>
    <s v=" SeniorCyclingEnthusiast "/>
    <x v="2"/>
    <s v=" #OpenRoadAdventures #SeniorCycling "/>
    <n v="25"/>
    <n v="50"/>
    <x v="112"/>
    <n v="2023"/>
    <n v="7"/>
    <n v="12"/>
    <n v="13"/>
    <s v="Joined a seniors' cycling club, feeling the wind in my hair and the freedom of the open road. #CyclingClub #SeniorCyclist"/>
    <s v="Excitement"/>
    <s v="SeniorCyclingEnthusiast"/>
    <x v="2"/>
    <s v="#OpenRoadAdventures,#SeniorCycling"/>
    <x v="0"/>
    <n v="45119.572916666664"/>
    <b v="0"/>
    <n v="75"/>
    <n v="0.66666666666666663"/>
  </r>
  <r>
    <n v="635"/>
    <n v="639"/>
    <s v="Attended a wine tasting event, savoring the richness of flavors that age like fine wine. Cheers to the golden years! #WineTasting #SeniorWineLover "/>
    <x v="202"/>
    <d v="2023-07-13T20:00:00"/>
    <s v=" SeniorWineConnoisseur "/>
    <x v="1"/>
    <s v=" #AgedToPerfection #SeniorCheers "/>
    <n v="35"/>
    <n v="70"/>
    <x v="114"/>
    <n v="2023"/>
    <n v="7"/>
    <n v="13"/>
    <n v="20"/>
    <s v="Attended a wine tasting event, savoring the richness of flavors that age like fine wine. Cheers to the golden years! #WineTasting #SeniorWineLover"/>
    <s v="Joy"/>
    <s v="SeniorWineConnoisseur"/>
    <x v="1"/>
    <s v="#AgedToPerfection,#SeniorCheers"/>
    <x v="2"/>
    <n v="45120.833333333336"/>
    <b v="0"/>
    <n v="105"/>
    <n v="0.66666666666666663"/>
  </r>
  <r>
    <n v="636"/>
    <n v="640"/>
    <s v="Started learning ballroom dancing, gliding gracefully across the dance floor. Ageless elegance in every step. #BallroomDancing #SeniorDancer "/>
    <x v="202"/>
    <d v="2023-07-14T16:15:00"/>
    <s v=" SeniorBallroomDancer "/>
    <x v="3"/>
    <s v=" #GracefulMoves #SeniorDance "/>
    <n v="20"/>
    <n v="40"/>
    <x v="112"/>
    <n v="2023"/>
    <n v="7"/>
    <n v="14"/>
    <n v="16"/>
    <s v="Started learning ballroom dancing, gliding gracefully across the dance floor. Ageless elegance in every step. #BallroomDancing #SeniorDancer"/>
    <s v="Joy"/>
    <s v="SeniorBallroomDancer"/>
    <x v="0"/>
    <s v="#GracefulMoves,#SeniorDance"/>
    <x v="0"/>
    <n v="45121.677083333336"/>
    <b v="0"/>
    <n v="60"/>
    <n v="0.66666666666666663"/>
  </r>
  <r>
    <n v="637"/>
    <n v="641"/>
    <s v="Organized a community painting event, turning blank canvases into a masterpiece of shared creativity. #PaintingEvent #SeniorArtist "/>
    <x v="202"/>
    <d v="2023-07-15T19:30:00"/>
    <s v=" SeniorPaintingOrganizer "/>
    <x v="2"/>
    <s v=" #CommunityArt #SeniorCreativity "/>
    <n v="28"/>
    <n v="55"/>
    <x v="113"/>
    <n v="2023"/>
    <n v="7"/>
    <n v="15"/>
    <n v="19"/>
    <s v="Organized a community painting event, turning blank canvases into a masterpiece of shared creativity. #PaintingEvent #SeniorArtist"/>
    <s v="Joy"/>
    <s v="SeniorPaintingOrganizer"/>
    <x v="2"/>
    <s v="#CommunityArt,#SeniorCreativity"/>
    <x v="1"/>
    <n v="45122.8125"/>
    <b v="0"/>
    <n v="83"/>
    <n v="0.66265060240963858"/>
  </r>
  <r>
    <n v="638"/>
    <n v="642"/>
    <s v="Hosted a 'memory lane' evening with old friends, reminiscing about the adventures that shaped our lives. #MemoryLane #SeniorReminiscing "/>
    <x v="205"/>
    <d v="2023-07-16T14:00:00"/>
    <s v=" SeniorMemoriesHost "/>
    <x v="1"/>
    <s v=" #FriendshipAdventures #SeniorNostalgia "/>
    <n v="30"/>
    <n v="60"/>
    <x v="112"/>
    <n v="2023"/>
    <n v="7"/>
    <n v="16"/>
    <n v="14"/>
    <s v="Hosted a 'memory lane' evening with old friends, reminiscing about the adventures that shaped our lives. #MemoryLane #SeniorReminiscing"/>
    <s v="Gratitude"/>
    <s v="SeniorMemoriesHost"/>
    <x v="1"/>
    <s v="#FriendshipAdventures,#SeniorNostalgia"/>
    <x v="0"/>
    <n v="45123.583333333336"/>
    <b v="0"/>
    <n v="90"/>
    <n v="0.66666666666666663"/>
  </r>
  <r>
    <n v="639"/>
    <n v="643"/>
    <s v="Joined a seniors' astronomy club, stargazing and finding wonder in the vastness of the cosmos. #AstronomyClub #SeniorStargazer "/>
    <x v="90"/>
    <d v="2023-07-17T22:15:00"/>
    <s v=" SeniorStargazer "/>
    <x v="3"/>
    <s v=" #CelestialWonders #SeniorAstronomy "/>
    <n v="18"/>
    <n v="35"/>
    <x v="114"/>
    <n v="2023"/>
    <n v="7"/>
    <n v="17"/>
    <n v="22"/>
    <s v="Joined a seniors' astronomy club, stargazing and finding wonder in the vastness of the cosmos. #AstronomyClub #SeniorStargazer"/>
    <s v="Curiosity"/>
    <s v="SeniorStargazer"/>
    <x v="0"/>
    <s v="#CelestialWonders,#SeniorAstronomy"/>
    <x v="2"/>
    <n v="45124.927083333336"/>
    <b v="0"/>
    <n v="53"/>
    <n v="0.660377358490566"/>
  </r>
  <r>
    <n v="640"/>
    <n v="644"/>
    <s v="Attended a local jazz festival, tapping toes to the tunes that have stood the test of time. Music, a lifelong love affair. #JazzFestival #SeniorMusicLover "/>
    <x v="202"/>
    <d v="2023-07-18T16:30:00"/>
    <s v=" SeniorJazzFestivalGoer "/>
    <x v="2"/>
    <s v=" #TimelessTunes #SeniorJazz "/>
    <n v="25"/>
    <n v="50"/>
    <x v="112"/>
    <n v="2023"/>
    <n v="7"/>
    <n v="18"/>
    <n v="16"/>
    <s v="Attended a local jazz festival, tapping toes to the tunes that have stood the test of time. Music, a lifelong love affair. #JazzFestival #SeniorMusicLover"/>
    <s v="Joy"/>
    <s v="SeniorJazzFestivalGoer"/>
    <x v="2"/>
    <s v="#TimelessTunes,#SeniorJazz"/>
    <x v="0"/>
    <n v="45125.6875"/>
    <b v="0"/>
    <n v="75"/>
    <n v="0.66666666666666663"/>
  </r>
  <r>
    <n v="641"/>
    <n v="645"/>
    <s v="Started a blog sharing the wisdom gained through the years, proving that every day is a chance to learn and grow. #SeniorWisdom #Blog "/>
    <x v="205"/>
    <d v="2023-07-19T19:45:00"/>
    <s v=" WisdomBloggerSenior "/>
    <x v="1"/>
    <s v=" #LifeLessons #SeniorBlog "/>
    <n v="22"/>
    <n v="45"/>
    <x v="114"/>
    <n v="2023"/>
    <n v="7"/>
    <n v="19"/>
    <n v="19"/>
    <s v="Started a blog sharing the wisdom gained through the years, proving that every day is a chance to learn and grow. #SeniorWisdom #Blog"/>
    <s v="Gratitude"/>
    <s v="WisdomBloggerSenior"/>
    <x v="1"/>
    <s v="#LifeLessons,#SeniorBlog"/>
    <x v="2"/>
    <n v="45126.822916666664"/>
    <b v="0"/>
    <n v="67"/>
    <n v="0.67164179104477617"/>
  </r>
  <r>
    <n v="642"/>
    <n v="646"/>
    <s v="Participated in a charity run, proving that age is no barrier to supporting meaningful causes. #CharityRun #SeniorRunner "/>
    <x v="28"/>
    <d v="2023-07-20T17:00:00"/>
    <s v=" SeniorCharityRunner "/>
    <x v="3"/>
    <s v=" #RunForACause #SeniorSupport "/>
    <n v="30"/>
    <n v="60"/>
    <x v="113"/>
    <n v="2023"/>
    <n v="7"/>
    <n v="20"/>
    <n v="17"/>
    <s v="Participated in a charity run, proving that age is no barrier to supporting meaningful causes. #CharityRun #SeniorRunner"/>
    <s v="Excitement"/>
    <s v="SeniorCharityRunner"/>
    <x v="0"/>
    <s v="#RunForACause,#SeniorSupport"/>
    <x v="1"/>
    <n v="45127.708333333336"/>
    <b v="0"/>
    <n v="90"/>
    <n v="0.66666666666666663"/>
  </r>
  <r>
    <n v="643"/>
    <n v="647"/>
    <s v="Survived a challenging physics exam. Equations, you won't defeat me! "/>
    <x v="270"/>
    <d v="2023-08-01T13:30:00"/>
    <s v=" PhysicsWhizHighSchool "/>
    <x v="1"/>
    <s v=" #PhysicsSurvivor #HighSchoolAdventures "/>
    <n v="20"/>
    <n v="40"/>
    <x v="112"/>
    <n v="2023"/>
    <n v="8"/>
    <n v="1"/>
    <n v="13"/>
    <s v="Survived a challenging physics exam. Equations, you won't defeat me!"/>
    <s v="Relief"/>
    <s v="PhysicsWhizHighSchool"/>
    <x v="1"/>
    <s v="#PhysicsSurvivor,#HighSchoolAdventures"/>
    <x v="0"/>
    <n v="45139.5625"/>
    <b v="0"/>
    <n v="60"/>
    <n v="0.66666666666666663"/>
  </r>
  <r>
    <n v="644"/>
    <n v="648"/>
    <s v="Exploring the world of coding. Debugging is an adventure on its own! #CodingJourney #HighSchoolCoder "/>
    <x v="28"/>
    <d v="2023-08-02T14:45:00"/>
    <s v=" CodeExplorerHighSchool "/>
    <x v="3"/>
    <s v=" #CodingAdventure #HighSchoolCoderLife "/>
    <n v="25"/>
    <n v="50"/>
    <x v="114"/>
    <n v="2023"/>
    <n v="8"/>
    <n v="2"/>
    <n v="14"/>
    <s v="Exploring the world of coding. Debugging is an adventure on its own! #CodingJourney #HighSchoolCoder"/>
    <s v="Excitement"/>
    <s v="CodeExplorerHighSchool"/>
    <x v="0"/>
    <s v="#CodingAdventure,#HighSchoolCoderLife"/>
    <x v="2"/>
    <n v="45140.614583333336"/>
    <b v="0"/>
    <n v="75"/>
    <n v="0.66666666666666663"/>
  </r>
  <r>
    <n v="645"/>
    <n v="649"/>
    <s v="Joined the school debate team. Words are my weapons, and I'm ready for battle! "/>
    <x v="28"/>
    <d v="2023-08-03T12:15:00"/>
    <s v=" DebateWarriorHighSchool "/>
    <x v="2"/>
    <s v=" #DebateWarrior #HighSchoolDebater "/>
    <n v="18"/>
    <n v="35"/>
    <x v="113"/>
    <n v="2023"/>
    <n v="8"/>
    <n v="3"/>
    <n v="12"/>
    <s v="Joined the school debate team. Words are my weapons, and I'm ready for battle!"/>
    <s v="Excitement"/>
    <s v="DebateWarriorHighSchool"/>
    <x v="2"/>
    <s v="#DebateWarrior,#HighSchoolDebater"/>
    <x v="1"/>
    <n v="45141.510416666664"/>
    <b v="0"/>
    <n v="53"/>
    <n v="0.660377358490566"/>
  </r>
  <r>
    <n v="646"/>
    <n v="650"/>
    <s v="Started a photography club at school. Capturing moments, one snapshot at a time! "/>
    <x v="202"/>
    <d v="2023-08-04T16:30:00"/>
    <s v=" PhotoClubHighSchool "/>
    <x v="1"/>
    <s v=" #PhotographyClub #HighSchoolPhotographer "/>
    <n v="22"/>
    <n v="45"/>
    <x v="112"/>
    <n v="2023"/>
    <n v="8"/>
    <n v="4"/>
    <n v="16"/>
    <s v="Started a photography club at school. Capturing moments, one snapshot at a time!"/>
    <s v="Joy"/>
    <s v="PhotoClubHighSchool"/>
    <x v="1"/>
    <s v="#PhotographyClub,#HighSchoolPhotographer"/>
    <x v="0"/>
    <n v="45142.6875"/>
    <b v="0"/>
    <n v="67"/>
    <n v="0.67164179104477617"/>
  </r>
  <r>
    <n v="647"/>
    <n v="651"/>
    <s v="Daydreaming about the upcoming prom. The dress, the dance â€“ it's a fairytale in the making! "/>
    <x v="28"/>
    <d v="2023-08-05T19:45:00"/>
    <s v=" PromDreamerHighSchool "/>
    <x v="3"/>
    <s v=" #PromDreams #HighSchoolFairytale "/>
    <n v="30"/>
    <n v="60"/>
    <x v="113"/>
    <n v="2023"/>
    <n v="8"/>
    <n v="5"/>
    <n v="19"/>
    <s v="Daydreaming about the upcoming prom. The dress, the dance â€“ it's a fairytale in the making!"/>
    <s v="Excitement"/>
    <s v="PromDreamerHighSchool"/>
    <x v="0"/>
    <s v="#PromDreams,#HighSchoolFairytale"/>
    <x v="1"/>
    <n v="45143.822916666664"/>
    <b v="0"/>
    <n v="90"/>
    <n v="0.66666666666666663"/>
  </r>
  <r>
    <n v="648"/>
    <n v="652"/>
    <s v="Convinced the teacher to have class outdoors. Learning equations with a side of fresh air! "/>
    <x v="271"/>
    <d v="2023-08-06T14:00:00"/>
    <s v=" OutdoorClassHighSchool "/>
    <x v="2"/>
    <s v=" #OutdoorClassroom #HighSchoolExplorer "/>
    <n v="28"/>
    <n v="55"/>
    <x v="112"/>
    <n v="2023"/>
    <n v="8"/>
    <n v="6"/>
    <n v="14"/>
    <s v="Convinced the teacher to have class outdoors. Learning equations with a side of fresh air!"/>
    <s v="Positive"/>
    <s v="OutdoorClassHighSchool"/>
    <x v="2"/>
    <s v="#OutdoorClassroom,#HighSchoolExplorer"/>
    <x v="0"/>
    <n v="45144.583333333336"/>
    <b v="0"/>
    <n v="83"/>
    <n v="0.66265060240963858"/>
  </r>
  <r>
    <n v="649"/>
    <n v="653"/>
    <s v="Accidentally spilled paint in art class. Abstract art, right? #ArtClassAdventures #HighSchoolArtist "/>
    <x v="272"/>
    <d v="2023-08-07T19:45:00"/>
    <s v=" PaintSpillHighSchool "/>
    <x v="1"/>
    <s v=" #ArtisticMishaps #HighSchoolArt "/>
    <n v="22"/>
    <n v="45"/>
    <x v="114"/>
    <n v="2023"/>
    <n v="8"/>
    <n v="7"/>
    <n v="19"/>
    <s v="Accidentally spilled paint in art class. Abstract art, right? #ArtClassAdventures #HighSchoolArtist"/>
    <s v="Embarrassed"/>
    <s v="PaintSpillHighSchool"/>
    <x v="1"/>
    <s v="#ArtisticMishaps,#HighSchoolArt"/>
    <x v="2"/>
    <n v="45145.822916666664"/>
    <b v="0"/>
    <n v="67"/>
    <n v="0.67164179104477617"/>
  </r>
  <r>
    <n v="650"/>
    <n v="654"/>
    <s v="Trying to master the perfect kickflip on my skateboard. Skating into the weekend like a pro! "/>
    <x v="28"/>
    <d v="2023-08-08T16:00:00"/>
    <s v=" SkateProHighSchool "/>
    <x v="3"/>
    <s v=" #SkaterLife #HighSchoolSkater "/>
    <n v="30"/>
    <n v="60"/>
    <x v="113"/>
    <n v="2023"/>
    <n v="8"/>
    <n v="8"/>
    <n v="16"/>
    <s v="Trying to master the perfect kickflip on my skateboard. Skating into the weekend like a pro!"/>
    <s v="Excitement"/>
    <s v="SkateProHighSchool"/>
    <x v="0"/>
    <s v="#SkaterLife,#HighSchoolSkater"/>
    <x v="1"/>
    <n v="45146.666666666664"/>
    <b v="0"/>
    <n v="90"/>
    <n v="0.66666666666666663"/>
  </r>
  <r>
    <n v="651"/>
    <n v="655"/>
    <s v="Bonding with friends over the latest K-pop sensation. Fangirling at its finest! "/>
    <x v="202"/>
    <d v="2023-08-09T22:30:00"/>
    <s v=" KpopFangirlHighSchool "/>
    <x v="2"/>
    <s v=" #KpopFangirl #HighSchoolMusic "/>
    <n v="20"/>
    <n v="40"/>
    <x v="112"/>
    <n v="2023"/>
    <n v="8"/>
    <n v="9"/>
    <n v="22"/>
    <s v="Bonding with friends over the latest K-pop sensation. Fangirling at its finest!"/>
    <s v="Joy"/>
    <s v="KpopFangirlHighSchool"/>
    <x v="2"/>
    <s v="#KpopFangirl,#HighSchoolMusic"/>
    <x v="0"/>
    <n v="45147.9375"/>
    <b v="0"/>
    <n v="60"/>
    <n v="0.66666666666666663"/>
  </r>
  <r>
    <n v="652"/>
    <n v="656"/>
    <s v="Spent hours perfecting a chemistry experiment. Mixing potions like a wizard! "/>
    <x v="202"/>
    <d v="2023-08-10T14:20:00"/>
    <s v=" ChemistryWizardHighSchool "/>
    <x v="1"/>
    <s v=" #ChemistryWizard #HighSchoolScientist "/>
    <n v="28"/>
    <n v="55"/>
    <x v="114"/>
    <n v="2023"/>
    <n v="8"/>
    <n v="10"/>
    <n v="14"/>
    <s v="Spent hours perfecting a chemistry experiment. Mixing potions like a wizard!"/>
    <s v="Joy"/>
    <s v="ChemistryWizardHighSchool"/>
    <x v="1"/>
    <s v="#ChemistryWizard,#HighSchoolScientist"/>
    <x v="2"/>
    <n v="45148.597222222219"/>
    <b v="0"/>
    <n v="83"/>
    <n v="0.66265060240963858"/>
  </r>
  <r>
    <n v="653"/>
    <n v="657"/>
    <s v="Successfully organized a surprise birthday party for a friend. Party planning expert mode: Achieved! "/>
    <x v="202"/>
    <d v="2023-08-11T18:45:00"/>
    <s v=" BirthdayPartyPlannerHighSchool "/>
    <x v="3"/>
    <s v=" #BirthdayParty #HighSchoolCelebration "/>
    <n v="22"/>
    <n v="45"/>
    <x v="113"/>
    <n v="2023"/>
    <n v="8"/>
    <n v="11"/>
    <n v="18"/>
    <s v="Successfully organized a surprise birthday party for a friend. Party planning expert mode: Achieved!"/>
    <s v="Joy"/>
    <s v="BirthdayPartyPlannerHighSchool"/>
    <x v="0"/>
    <s v="#BirthdayParty,#HighSchoolCelebration"/>
    <x v="1"/>
    <n v="45149.78125"/>
    <b v="0"/>
    <n v="67"/>
    <n v="0.67164179104477617"/>
  </r>
  <r>
    <n v="654"/>
    <n v="658"/>
    <s v="Joined the drama club to unleash my inner actor. Lights, camera, action! "/>
    <x v="28"/>
    <d v="2023-08-12T13:45:00"/>
    <s v=" DramaClubStarHighSchool "/>
    <x v="2"/>
    <s v=" #DramaClubStar #HighSchoolActor "/>
    <n v="25"/>
    <n v="50"/>
    <x v="112"/>
    <n v="2023"/>
    <n v="8"/>
    <n v="12"/>
    <n v="13"/>
    <s v="Joined the drama club to unleash my inner actor. Lights, camera, action!"/>
    <s v="Excitement"/>
    <s v="DramaClubStarHighSchool"/>
    <x v="2"/>
    <s v="#DramaClubStar,#HighSchoolActor"/>
    <x v="0"/>
    <n v="45150.572916666664"/>
    <b v="0"/>
    <n v="75"/>
    <n v="0.66666666666666663"/>
  </r>
  <r>
    <n v="655"/>
    <n v="659"/>
    <s v="Got my hands on the latest fantasy novel. Diving into realms of magic and adventure! "/>
    <x v="28"/>
    <d v="2023-08-13T20:00:00"/>
    <s v=" FantasyBookNerdHighSchool "/>
    <x v="1"/>
    <s v=" #FantasyBookNerd #HighSchoolReader "/>
    <n v="35"/>
    <n v="70"/>
    <x v="114"/>
    <n v="2023"/>
    <n v="8"/>
    <n v="13"/>
    <n v="20"/>
    <s v="Got my hands on the latest fantasy novel. Diving into realms of magic and adventure!"/>
    <s v="Excitement"/>
    <s v="FantasyBookNerdHighSchool"/>
    <x v="1"/>
    <s v="#FantasyBookNerd,#HighSchoolReader"/>
    <x v="2"/>
    <n v="45151.833333333336"/>
    <b v="0"/>
    <n v="105"/>
    <n v="0.66666666666666663"/>
  </r>
  <r>
    <n v="656"/>
    <n v="660"/>
    <s v="Mastering the art of the perfect doodle during boring classes. Doodles: A+! "/>
    <x v="202"/>
    <d v="2023-08-14T16:15:00"/>
    <s v=" DoodleMasterHighSchool "/>
    <x v="3"/>
    <s v=" #DoodleMaster #HighSchoolArt "/>
    <n v="20"/>
    <n v="40"/>
    <x v="112"/>
    <n v="2023"/>
    <n v="8"/>
    <n v="14"/>
    <n v="16"/>
    <s v="Mastering the art of the perfect doodle during boring classes. Doodles: A+!"/>
    <s v="Joy"/>
    <s v="DoodleMasterHighSchool"/>
    <x v="0"/>
    <s v="#DoodleMaster,#HighSchoolArt"/>
    <x v="0"/>
    <n v="45152.677083333336"/>
    <b v="0"/>
    <n v="60"/>
    <n v="0.66666666666666663"/>
  </r>
  <r>
    <n v="657"/>
    <n v="661"/>
    <s v="Attempting to break the school record for the longest handstand. Wish me luck! "/>
    <x v="28"/>
    <d v="2023-08-15T19:30:00"/>
    <s v=" HandstandChallengeHighSchool "/>
    <x v="2"/>
    <s v=" #HandstandChallenge #HighSchoolAthlete "/>
    <n v="28"/>
    <n v="55"/>
    <x v="113"/>
    <n v="2023"/>
    <n v="8"/>
    <n v="15"/>
    <n v="19"/>
    <s v="Attempting to break the school record for the longest handstand. Wish me luck!"/>
    <s v="Excitement"/>
    <s v="HandstandChallengeHighSchool"/>
    <x v="2"/>
    <s v="#HandstandChallenge,#HighSchoolAthlete"/>
    <x v="1"/>
    <n v="45153.8125"/>
    <b v="0"/>
    <n v="83"/>
    <n v="0.66265060240963858"/>
  </r>
  <r>
    <n v="658"/>
    <n v="662"/>
    <s v="Sneaking snacks into class like a pro. The art of snack-smuggling is a sacred skill! "/>
    <x v="273"/>
    <d v="2023-08-16T14:00:00"/>
    <s v=" SnackSmugglerHighSchool "/>
    <x v="1"/>
    <s v=" #SnackSmuggler #HighSchoolSnacks "/>
    <n v="30"/>
    <n v="60"/>
    <x v="112"/>
    <n v="2023"/>
    <n v="8"/>
    <n v="16"/>
    <n v="14"/>
    <s v="Sneaking snacks into class like a pro. The art of snack-smuggling is a sacred skill!"/>
    <s v="Mischievous"/>
    <s v="SnackSmugglerHighSchool"/>
    <x v="1"/>
    <s v="#SnackSmuggler,#HighSchoolSnacks"/>
    <x v="0"/>
    <n v="45154.583333333336"/>
    <b v="0"/>
    <n v="90"/>
    <n v="0.66666666666666663"/>
  </r>
  <r>
    <n v="659"/>
    <n v="663"/>
    <s v="Hosting a sleepover with friends this weekend. Preparing for a night of laughter and memories! "/>
    <x v="28"/>
    <d v="2023-08-17T22:15:00"/>
    <s v=" SleepoverHostHighSchool "/>
    <x v="3"/>
    <s v=" #SleepoverFun #HighSchoolMemories "/>
    <n v="18"/>
    <n v="35"/>
    <x v="114"/>
    <n v="2023"/>
    <n v="8"/>
    <n v="17"/>
    <n v="22"/>
    <s v="Hosting a sleepover with friends this weekend. Preparing for a night of laughter and memories!"/>
    <s v="Excitement"/>
    <s v="SleepoverHostHighSchool"/>
    <x v="0"/>
    <s v="#SleepoverFun,#HighSchoolMemories"/>
    <x v="2"/>
    <n v="45155.927083333336"/>
    <b v="0"/>
    <n v="53"/>
    <n v="0.660377358490566"/>
  </r>
  <r>
    <n v="660"/>
    <n v="664"/>
    <s v="Spent hours on a TikTok dance, only to realize I have two left feet. Dance fail: Unleashed! "/>
    <x v="272"/>
    <d v="2023-08-18T16:30:00"/>
    <s v=" TikTokFailHighSchool "/>
    <x v="2"/>
    <s v=" #DanceFail #HighSchoolTikTok "/>
    <n v="25"/>
    <n v="50"/>
    <x v="112"/>
    <n v="2023"/>
    <n v="8"/>
    <n v="18"/>
    <n v="16"/>
    <s v="Spent hours on a TikTok dance, only to realize I have two left feet. Dance fail: Unleashed!"/>
    <s v="Embarrassed"/>
    <s v="TikTokFailHighSchool"/>
    <x v="2"/>
    <s v="#DanceFail,#HighSchoolTikTok"/>
    <x v="0"/>
    <n v="45156.6875"/>
    <b v="0"/>
    <n v="75"/>
    <n v="0.66666666666666663"/>
  </r>
  <r>
    <n v="661"/>
    <n v="665"/>
    <s v="Accidentally liked my crush's old photo while stalking their profile. Awkward level: Maximum! "/>
    <x v="272"/>
    <d v="2023-08-19T19:45:00"/>
    <s v=" SocialMediaBlunderHighSchool "/>
    <x v="1"/>
    <s v=" #SocialMediaBlunder #HighSchoolAwkward "/>
    <n v="22"/>
    <n v="45"/>
    <x v="114"/>
    <n v="2023"/>
    <n v="8"/>
    <n v="19"/>
    <n v="19"/>
    <s v="Accidentally liked my crush's old photo while stalking their profile. Awkward level: Maximum!"/>
    <s v="Embarrassed"/>
    <s v="SocialMediaBlunderHighSchool"/>
    <x v="1"/>
    <s v="#SocialMediaBlunder,#HighSchoolAwkward"/>
    <x v="2"/>
    <n v="45157.822916666664"/>
    <b v="0"/>
    <n v="67"/>
    <n v="0.67164179104477617"/>
  </r>
  <r>
    <n v="662"/>
    <n v="666"/>
    <s v="Tried to impress my crush with a smooth conversation. Ended up spilling my drink. Smooth level: Nonexistent! "/>
    <x v="272"/>
    <d v="2023-08-20T17:00:00"/>
    <s v=" CrushFailHighSchool "/>
    <x v="3"/>
    <s v=" #CrushFail #HighSchoolEmbarrassment "/>
    <n v="30"/>
    <n v="60"/>
    <x v="113"/>
    <n v="2023"/>
    <n v="8"/>
    <n v="20"/>
    <n v="17"/>
    <s v="Tried to impress my crush with a smooth conversation. Ended up spilling my drink. Smooth level: Nonexistent!"/>
    <s v="Embarrassed"/>
    <s v="CrushFailHighSchool"/>
    <x v="0"/>
    <s v="#CrushFail,#HighSchoolEmbarrassment"/>
    <x v="1"/>
    <n v="45158.708333333336"/>
    <b v="0"/>
    <n v="90"/>
    <n v="0.66666666666666663"/>
  </r>
  <r>
    <n v="663"/>
    <n v="667"/>
    <s v="Mastered the art of creating paper airplanes during lecture. Paper planes: Soaring to new heights! "/>
    <x v="202"/>
    <d v="2023-08-21T15:45:00"/>
    <s v=" PaperPlaneExpertHighSchool "/>
    <x v="1"/>
    <s v=" #PaperPlaneExpert #HighSchoolArt "/>
    <n v="15"/>
    <n v="30"/>
    <x v="112"/>
    <n v="2023"/>
    <n v="8"/>
    <n v="21"/>
    <n v="15"/>
    <s v="Mastered the art of creating paper airplanes during lecture. Paper planes: Soaring to new heights!"/>
    <s v="Joy"/>
    <s v="PaperPlaneExpertHighSchool"/>
    <x v="1"/>
    <s v="#PaperPlaneExpert,#HighSchoolArt"/>
    <x v="0"/>
    <n v="45159.65625"/>
    <b v="0"/>
    <n v="45"/>
    <n v="0.66666666666666663"/>
  </r>
  <r>
    <n v="664"/>
    <n v="668"/>
    <s v="Trying to set a new trend by juggling textbooks between classes. Academic juggling: A unique skill! "/>
    <x v="28"/>
    <d v="2023-08-22T12:30:00"/>
    <s v=" JugglingProHighSchool "/>
    <x v="2"/>
    <s v=" #TextbookJuggling #HighSchoolSkills "/>
    <n v="22"/>
    <n v="40"/>
    <x v="113"/>
    <n v="2023"/>
    <n v="8"/>
    <n v="22"/>
    <n v="12"/>
    <s v="Trying to set a new trend by juggling textbooks between classes. Academic juggling: A unique skill!"/>
    <s v="Excitement"/>
    <s v="JugglingProHighSchool"/>
    <x v="2"/>
    <s v="#TextbookJuggling,#HighSchoolSkills"/>
    <x v="1"/>
    <n v="45160.520833333336"/>
    <b v="0"/>
    <n v="62"/>
    <n v="0.64516129032258063"/>
  </r>
  <r>
    <n v="665"/>
    <n v="669"/>
    <s v="Hiding a snack stash in my backpack for emergency cravings. Snack ninja mode: Activated! "/>
    <x v="273"/>
    <d v="2023-08-23T16:45:00"/>
    <s v=" SnackNinjaHighSchool "/>
    <x v="3"/>
    <s v=" #SnackNinja #HighSchoolSnacks "/>
    <n v="28"/>
    <n v="55"/>
    <x v="112"/>
    <n v="2023"/>
    <n v="8"/>
    <n v="23"/>
    <n v="16"/>
    <s v="Hiding a snack stash in my backpack for emergency cravings. Snack ninja mode: Activated!"/>
    <s v="Mischievous"/>
    <s v="SnackNinjaHighSchool"/>
    <x v="0"/>
    <s v="#SnackNinja,#HighSchoolSnacks"/>
    <x v="0"/>
    <n v="45161.697916666664"/>
    <b v="0"/>
    <n v="83"/>
    <n v="0.66265060240963858"/>
  </r>
  <r>
    <n v="666"/>
    <n v="670"/>
    <s v="Planning a surprise scavenger hunt for friends. Anticipating the thrill and excitement! "/>
    <x v="28"/>
    <d v="2023-08-24T18:20:00"/>
    <s v=" ScavengerHuntMasterHighSchool "/>
    <x v="1"/>
    <s v=" #SurpriseAdventure #HighSchoolFun "/>
    <n v="20"/>
    <n v="38"/>
    <x v="114"/>
    <n v="2023"/>
    <n v="8"/>
    <n v="24"/>
    <n v="18"/>
    <s v="Planning a surprise scavenger hunt for friends. Anticipating the thrill and excitement!"/>
    <s v="Excitement"/>
    <s v="ScavengerHuntMasterHighSchool"/>
    <x v="1"/>
    <s v="#SurpriseAdventure,#HighSchoolFun"/>
    <x v="2"/>
    <n v="45162.763888888891"/>
    <b v="0"/>
    <n v="58"/>
    <n v="0.65517241379310343"/>
  </r>
  <r>
    <n v="667"/>
    <n v="671"/>
    <s v="Danced in the rain to celebrate the end of exams. Rain dance: Unexpectedly refreshing! "/>
    <x v="202"/>
    <d v="2023-08-25T14:15:00"/>
    <s v=" RainDanceCelebrationHighSchool "/>
    <x v="2"/>
    <s v=" #RainDance #HighSchoolJoy "/>
    <n v="25"/>
    <n v="50"/>
    <x v="113"/>
    <n v="2023"/>
    <n v="8"/>
    <n v="25"/>
    <n v="14"/>
    <s v="Danced in the rain to celebrate the end of exams. Rain dance: Unexpectedly refreshing!"/>
    <s v="Joy"/>
    <s v="RainDanceCelebrationHighSchool"/>
    <x v="2"/>
    <s v="#RainDance,#HighSchoolJoy"/>
    <x v="1"/>
    <n v="45163.59375"/>
    <b v="0"/>
    <n v="75"/>
    <n v="0.66666666666666663"/>
  </r>
  <r>
    <n v="668"/>
    <n v="672"/>
    <s v="Accidentally sent a text meant for a friend to the class group chat. Texting fail: Oops moment! "/>
    <x v="272"/>
    <d v="2023-08-26T17:30:00"/>
    <s v=" GroupChatBlunderHighSchool "/>
    <x v="3"/>
    <s v=" #TextingFail #HighSchoolAwkward "/>
    <n v="18"/>
    <n v="35"/>
    <x v="112"/>
    <n v="2023"/>
    <n v="8"/>
    <n v="26"/>
    <n v="17"/>
    <s v="Accidentally sent a text meant for a friend to the class group chat. Texting fail: Oops moment!"/>
    <s v="Embarrassed"/>
    <s v="GroupChatBlunderHighSchool"/>
    <x v="0"/>
    <s v="#TextingFail,#HighSchoolAwkward"/>
    <x v="0"/>
    <n v="45164.729166666664"/>
    <b v="0"/>
    <n v="53"/>
    <n v="0.660377358490566"/>
  </r>
  <r>
    <n v="669"/>
    <n v="673"/>
    <s v="Tried a magic trick to impress classmates. Magic fail: Where did that rabbit go? "/>
    <x v="272"/>
    <d v="2023-08-27T20:45:00"/>
    <s v=" MagicFailHighSchool "/>
    <x v="1"/>
    <s v=" #MagicFail #HighSchoolMagic "/>
    <n v="22"/>
    <n v="45"/>
    <x v="114"/>
    <n v="2023"/>
    <n v="8"/>
    <n v="27"/>
    <n v="20"/>
    <s v="Tried a magic trick to impress classmates. Magic fail: Where did that rabbit go?"/>
    <s v="Embarrassed"/>
    <s v="MagicFailHighSchool"/>
    <x v="1"/>
    <s v="#MagicFail,#HighSchoolMagic"/>
    <x v="2"/>
    <n v="45165.864583333336"/>
    <b v="0"/>
    <n v="67"/>
    <n v="0.67164179104477617"/>
  </r>
  <r>
    <n v="670"/>
    <n v="674"/>
    <s v="Perfecting the art of creating origami during a dull lecture. Origami mastery: A+! "/>
    <x v="202"/>
    <d v="2023-08-28T16:00:00"/>
    <s v=" OrigamiProHighSchool "/>
    <x v="3"/>
    <s v=" #OrigamiMaster #HighSchoolArt "/>
    <n v="18"/>
    <n v="36"/>
    <x v="112"/>
    <n v="2023"/>
    <n v="8"/>
    <n v="28"/>
    <n v="16"/>
    <s v="Perfecting the art of creating origami during a dull lecture. Origami mastery: A+!"/>
    <s v="Joy"/>
    <s v="OrigamiProHighSchool"/>
    <x v="0"/>
    <s v="#OrigamiMaster,#HighSchoolArt"/>
    <x v="0"/>
    <n v="45166.666666666664"/>
    <b v="0"/>
    <n v="54"/>
    <n v="0.66666666666666663"/>
  </r>
  <r>
    <n v="671"/>
    <n v="675"/>
    <s v="Attempting to set a new record for the most consecutive hacky sack kicks. Hacky sack skills: Unleashed! "/>
    <x v="28"/>
    <d v="2023-08-29T13:45:00"/>
    <s v=" HackySackChampionHighSchool "/>
    <x v="1"/>
    <s v=" #HackySackChallenge #HighSchoolAthlete "/>
    <n v="26"/>
    <n v="48"/>
    <x v="113"/>
    <n v="2023"/>
    <n v="8"/>
    <n v="29"/>
    <n v="13"/>
    <s v="Attempting to set a new record for the most consecutive hacky sack kicks. Hacky sack skills: Unleashed!"/>
    <s v="Excitement"/>
    <s v="HackySackChampionHighSchool"/>
    <x v="1"/>
    <s v="#HackySackChallenge,#HighSchoolAthlete"/>
    <x v="1"/>
    <n v="45167.572916666664"/>
    <b v="0"/>
    <n v="74"/>
    <n v="0.64864864864864868"/>
  </r>
  <r>
    <n v="672"/>
    <n v="676"/>
    <s v="Creating a secret handshake with friends. Friendship level: Expert! "/>
    <x v="202"/>
    <d v="2023-08-30T17:30:00"/>
    <s v=" SecretHandshakeHighSchool "/>
    <x v="2"/>
    <s v=" #FriendshipGoals #HighSchoolMemories "/>
    <n v="20"/>
    <n v="40"/>
    <x v="112"/>
    <n v="2023"/>
    <n v="8"/>
    <n v="30"/>
    <n v="17"/>
    <s v="Creating a secret handshake with friends. Friendship level: Expert!"/>
    <s v="Joy"/>
    <s v="SecretHandshakeHighSchool"/>
    <x v="2"/>
    <s v="#FriendshipGoals,#HighSchoolMemories"/>
    <x v="0"/>
    <n v="45168.729166666664"/>
    <b v="0"/>
    <n v="60"/>
    <n v="0.66666666666666663"/>
  </r>
  <r>
    <n v="673"/>
    <n v="677"/>
    <s v="Embarking on a mission to find the best burger joint in town. Burger connoisseur: Reporting for duty! "/>
    <x v="28"/>
    <d v="2023-08-31T20:15:00"/>
    <s v=" BurgerQuestHighSchool "/>
    <x v="3"/>
    <s v=" #BurgerQuest #HighSchoolFoodie "/>
    <n v="24"/>
    <n v="42"/>
    <x v="114"/>
    <n v="2023"/>
    <n v="8"/>
    <n v="31"/>
    <n v="20"/>
    <s v="Embarking on a mission to find the best burger joint in town. Burger connoisseur: Reporting for duty!"/>
    <s v="Excitement"/>
    <s v="BurgerQuestHighSchool"/>
    <x v="0"/>
    <s v="#BurgerQuest,#HighSchoolFoodie"/>
    <x v="2"/>
    <n v="45169.84375"/>
    <b v="0"/>
    <n v="66"/>
    <n v="0.63636363636363635"/>
  </r>
  <r>
    <n v="674"/>
    <n v="678"/>
    <s v="Practicing a stand-up comedy routine for the upcoming talent show. Comedy gig: In the making! "/>
    <x v="202"/>
    <d v="2023-09-01T14:45:00"/>
    <s v=" ComedyGeniusHighSchool "/>
    <x v="1"/>
    <s v=" #StandUpComedy #HighSchoolTalent "/>
    <n v="21"/>
    <n v="39"/>
    <x v="113"/>
    <n v="2023"/>
    <n v="9"/>
    <n v="1"/>
    <n v="14"/>
    <s v="Practicing a stand-up comedy routine for the upcoming talent show. Comedy gig: In the making!"/>
    <s v="Joy"/>
    <s v="ComedyGeniusHighSchool"/>
    <x v="1"/>
    <s v="#StandUpComedy,#HighSchoolTalent"/>
    <x v="1"/>
    <n v="45170.614583333336"/>
    <b v="0"/>
    <n v="60"/>
    <n v="0.65"/>
  </r>
  <r>
    <n v="675"/>
    <n v="679"/>
    <s v="Accidentally sent a love letter to the wrong person. Love note fail: Maximum embarrassment! "/>
    <x v="272"/>
    <d v="2023-09-02T18:30:00"/>
    <s v=" LoveLetterBlunderHighSchool "/>
    <x v="2"/>
    <s v=" #LoveLetterFail #HighSchoolAwkward "/>
    <n v="17"/>
    <n v="33"/>
    <x v="112"/>
    <n v="2023"/>
    <n v="9"/>
    <n v="2"/>
    <n v="18"/>
    <s v="Accidentally sent a love letter to the wrong person. Love note fail: Maximum embarrassment!"/>
    <s v="Embarrassed"/>
    <s v="LoveLetterBlunderHighSchool"/>
    <x v="2"/>
    <s v="#LoveLetterFail,#HighSchoolAwkward"/>
    <x v="0"/>
    <n v="45171.770833333336"/>
    <b v="0"/>
    <n v="50"/>
    <n v="0.66"/>
  </r>
  <r>
    <n v="676"/>
    <n v="680"/>
    <s v="Attempting to impress the teacher with an elaborate science experiment. Science geek mode: Activated! "/>
    <x v="28"/>
    <d v="2023-09-03T22:00:00"/>
    <s v=" ScienceExperimentProHighSchool "/>
    <x v="3"/>
    <s v=" #ScienceGeek #HighSchoolExperiments "/>
    <n v="23"/>
    <n v="44"/>
    <x v="114"/>
    <n v="2023"/>
    <n v="9"/>
    <n v="3"/>
    <n v="22"/>
    <s v="Attempting to impress the teacher with an elaborate science experiment. Science geek mode: Activated!"/>
    <s v="Excitement"/>
    <s v="ScienceExperimentProHighSchool"/>
    <x v="0"/>
    <s v="#ScienceGeek,#HighSchoolExperiments"/>
    <x v="2"/>
    <n v="45172.916666666664"/>
    <b v="0"/>
    <n v="67"/>
    <n v="0.65671641791044777"/>
  </r>
  <r>
    <n v="677"/>
    <n v="681"/>
    <s v="Crafting intricate friendship bracelets for the whole squad. Friendship level: Expert weaver! "/>
    <x v="202"/>
    <d v="2023-09-04T15:15:00"/>
    <s v=" BraceletCraftsmanHighSchool "/>
    <x v="1"/>
    <s v=" #FriendshipBracelets #HighSchoolCrafts "/>
    <n v="19"/>
    <n v="37"/>
    <x v="112"/>
    <n v="2023"/>
    <n v="9"/>
    <n v="4"/>
    <n v="15"/>
    <s v="Crafting intricate friendship bracelets for the whole squad. Friendship level: Expert weaver!"/>
    <s v="Joy"/>
    <s v="BraceletCraftsmanHighSchool"/>
    <x v="1"/>
    <s v="#FriendshipBracelets,#HighSchoolCrafts"/>
    <x v="0"/>
    <n v="45173.635416666664"/>
    <b v="0"/>
    <n v="56"/>
    <n v="0.6607142857142857"/>
  </r>
  <r>
    <n v="678"/>
    <n v="682"/>
    <s v="Attempting to beat the record for the most consecutive cartwheels. Cartwheel challenge: Underway! "/>
    <x v="28"/>
    <d v="2023-09-05T12:30:00"/>
    <s v=" CartwheelMasterHighSchool "/>
    <x v="3"/>
    <s v=" #CartwheelChallenge #HighSchoolAthlete "/>
    <n v="27"/>
    <n v="52"/>
    <x v="113"/>
    <n v="2023"/>
    <n v="9"/>
    <n v="5"/>
    <n v="12"/>
    <s v="Attempting to beat the record for the most consecutive cartwheels. Cartwheel challenge: Underway!"/>
    <s v="Excitement"/>
    <s v="CartwheelMasterHighSchool"/>
    <x v="0"/>
    <s v="#CartwheelChallenge,#HighSchoolAthlete"/>
    <x v="1"/>
    <n v="45174.520833333336"/>
    <b v="0"/>
    <n v="79"/>
    <n v="0.65822784810126578"/>
  </r>
  <r>
    <n v="679"/>
    <n v="683"/>
    <s v="Organizing a movie marathon with friends. Popcorn and cinematic adventures await! "/>
    <x v="202"/>
    <d v="2023-09-06T16:45:00"/>
    <s v=" MovieMarathonHostHighSchool "/>
    <x v="2"/>
    <s v=" #MovieNight #HighSchoolMemories "/>
    <n v="22"/>
    <n v="43"/>
    <x v="114"/>
    <n v="2023"/>
    <n v="9"/>
    <n v="6"/>
    <n v="16"/>
    <s v="Organizing a movie marathon with friends. Popcorn and cinematic adventures await!"/>
    <s v="Joy"/>
    <s v="MovieMarathonHostHighSchool"/>
    <x v="2"/>
    <s v="#MovieNight,#HighSchoolMemories"/>
    <x v="2"/>
    <n v="45175.697916666664"/>
    <b v="0"/>
    <n v="65"/>
    <n v="0.66153846153846152"/>
  </r>
  <r>
    <n v="680"/>
    <n v="684"/>
    <s v="Experimenting with a new hair color. A bold change for a bold semester! "/>
    <x v="28"/>
    <d v="2023-09-07T18:20:00"/>
    <s v=" HairColorExperimentHighSchool "/>
    <x v="1"/>
    <s v=" #HairExperiment #HighSchoolStyle "/>
    <n v="20"/>
    <n v="39"/>
    <x v="112"/>
    <n v="2023"/>
    <n v="9"/>
    <n v="7"/>
    <n v="18"/>
    <s v="Experimenting with a new hair color. A bold change for a bold semester!"/>
    <s v="Excitement"/>
    <s v="HairColorExperimentHighSchool"/>
    <x v="1"/>
    <s v="#HairExperiment,#HighSchoolStyle"/>
    <x v="0"/>
    <n v="45176.763888888891"/>
    <b v="0"/>
    <n v="59"/>
    <n v="0.66101694915254239"/>
  </r>
  <r>
    <n v="681"/>
    <n v="685"/>
    <s v="Building a time capsule to capture memories for the future. Time-traveling emotions! "/>
    <x v="202"/>
    <d v="2023-09-08T14:15:00"/>
    <s v=" TimeCapsuleCreatorHighSchool "/>
    <x v="2"/>
    <s v=" #TimeCapsule #HighSchoolNostalgia "/>
    <n v="26"/>
    <n v="48"/>
    <x v="113"/>
    <n v="2023"/>
    <n v="9"/>
    <n v="8"/>
    <n v="14"/>
    <s v="Building a time capsule to capture memories for the future. Time-traveling emotions!"/>
    <s v="Joy"/>
    <s v="TimeCapsuleCreatorHighSchool"/>
    <x v="2"/>
    <s v="#TimeCapsule,#HighSchoolNostalgia"/>
    <x v="1"/>
    <n v="45177.59375"/>
    <b v="0"/>
    <n v="74"/>
    <n v="0.64864864864864868"/>
  </r>
  <r>
    <n v="682"/>
    <n v="686"/>
    <s v="Accidentally walked into the wrong classroom on the first day. Classroom mix-up: Awkward start! "/>
    <x v="272"/>
    <d v="2023-09-09T17:30:00"/>
    <s v=" ClassroomBlunderHighSchool "/>
    <x v="3"/>
    <s v=" #FirstDayOops #HighSchoolEmbarrassment "/>
    <n v="16"/>
    <n v="32"/>
    <x v="112"/>
    <n v="2023"/>
    <n v="9"/>
    <n v="9"/>
    <n v="17"/>
    <s v="Accidentally walked into the wrong classroom on the first day. Classroom mix-up: Awkward start!"/>
    <s v="Embarrassed"/>
    <s v="ClassroomBlunderHighSchool"/>
    <x v="0"/>
    <s v="#FirstDayOops,#HighSchoolEmbarrassment"/>
    <x v="0"/>
    <n v="45178.729166666664"/>
    <b v="0"/>
    <n v="48"/>
    <n v="0.66666666666666663"/>
  </r>
  <r>
    <n v="683"/>
    <n v="687"/>
    <s v="Trying out a new smoothie recipe for a healthy start to the week. Smoothie enthusiast: Level up! "/>
    <x v="28"/>
    <d v="2023-09-10T20:45:00"/>
    <s v=" SmoothieConnoisseurHighSchool "/>
    <x v="1"/>
    <s v=" #HealthyLiving #HighSchoolWellness "/>
    <n v="23"/>
    <n v="42"/>
    <x v="114"/>
    <n v="2023"/>
    <n v="9"/>
    <n v="10"/>
    <n v="20"/>
    <s v="Trying out a new smoothie recipe for a healthy start to the week. Smoothie enthusiast: Level up!"/>
    <s v="Excitement"/>
    <s v="SmoothieConnoisseurHighSchool"/>
    <x v="1"/>
    <s v="#HealthyLiving,#HighSchoolWellness"/>
    <x v="2"/>
    <n v="45179.864583333336"/>
    <b v="0"/>
    <n v="65"/>
    <n v="0.64615384615384619"/>
  </r>
  <r>
    <n v="684"/>
    <n v="688"/>
    <s v="Reflecting on the challenges of the school year. Feeling a bit overwhelmed with assignments. "/>
    <x v="274"/>
    <d v="2023-09-11T15:45:00"/>
    <s v=" OverwhelmedHighSchoolStudent "/>
    <x v="3"/>
    <s v=" #SchoolChallenges #HighSchoolStruggles "/>
    <n v="15"/>
    <n v="28"/>
    <x v="112"/>
    <n v="2023"/>
    <n v="9"/>
    <n v="11"/>
    <n v="15"/>
    <s v="Reflecting on the challenges of the school year. Feeling a bit overwhelmed with assignments."/>
    <s v="Sad"/>
    <s v="OverwhelmedHighSchoolStudent"/>
    <x v="0"/>
    <s v="#SchoolChallenges,#HighSchoolStruggles"/>
    <x v="0"/>
    <n v="45180.65625"/>
    <b v="0"/>
    <n v="43"/>
    <n v="0.65116279069767447"/>
  </r>
  <r>
    <n v="685"/>
    <n v="689"/>
    <s v="Encountered some mean-spirited comments online. Dealing with online hate is never easy. "/>
    <x v="275"/>
    <d v="2023-09-12T12:30:00"/>
    <s v=" DealingWithHateHighSchool "/>
    <x v="1"/>
    <s v=" #OnlineHate #HighSchoolReality "/>
    <n v="18"/>
    <n v="36"/>
    <x v="113"/>
    <n v="2023"/>
    <n v="9"/>
    <n v="12"/>
    <n v="12"/>
    <s v="Encountered some mean-spirited comments online. Dealing with online hate is never easy."/>
    <s v="Hate"/>
    <s v="DealingWithHateHighSchool"/>
    <x v="1"/>
    <s v="#OnlineHate,#HighSchoolReality"/>
    <x v="1"/>
    <n v="45181.520833333336"/>
    <b v="0"/>
    <n v="54"/>
    <n v="0.66666666666666663"/>
  </r>
  <r>
    <n v="686"/>
    <n v="690"/>
    <s v="Had a bad day at school. Everything seems to be going wrong. "/>
    <x v="276"/>
    <d v="2023-09-13T16:45:00"/>
    <s v=" ToughDayHighSchool "/>
    <x v="2"/>
    <s v=" #BadDay #HighSchoolBlues "/>
    <n v="20"/>
    <n v="40"/>
    <x v="114"/>
    <n v="2023"/>
    <n v="9"/>
    <n v="13"/>
    <n v="16"/>
    <s v="Had a bad day at school. Everything seems to be going wrong."/>
    <s v="Bad"/>
    <s v="ToughDayHighSchool"/>
    <x v="2"/>
    <s v="#BadDay,#HighSchoolBlues"/>
    <x v="2"/>
    <n v="45182.697916666664"/>
    <b v="0"/>
    <n v="60"/>
    <n v="0.66666666666666663"/>
  </r>
  <r>
    <n v="687"/>
    <n v="691"/>
    <s v="Feeling down after not making the sports team. Disappointment lingers. "/>
    <x v="274"/>
    <d v="2023-09-14T18:20:00"/>
    <s v=" SportsTeamRejectionHighSchool "/>
    <x v="3"/>
    <s v=" #Disappointment #HighSchoolSports "/>
    <n v="17"/>
    <n v="34"/>
    <x v="112"/>
    <n v="2023"/>
    <n v="9"/>
    <n v="14"/>
    <n v="18"/>
    <s v="Feeling down after not making the sports team. Disappointment lingers."/>
    <s v="Sad"/>
    <s v="SportsTeamRejectionHighSchool"/>
    <x v="0"/>
    <s v="#Disappointment,#HighSchoolSports"/>
    <x v="0"/>
    <n v="45183.763888888891"/>
    <b v="0"/>
    <n v="51"/>
    <n v="0.66666666666666663"/>
  </r>
  <r>
    <n v="688"/>
    <n v="692"/>
    <s v="Witnessed a heated argument in the cafeteria. Unpleasant atmosphere at lunch. "/>
    <x v="275"/>
    <d v="2023-09-15T14:15:00"/>
    <s v=" CafeteriaConflictHighSchool "/>
    <x v="1"/>
    <s v=" #CafeteriaDrama #HighSchoolTension "/>
    <n v="21"/>
    <n v="41"/>
    <x v="113"/>
    <n v="2023"/>
    <n v="9"/>
    <n v="15"/>
    <n v="14"/>
    <s v="Witnessed a heated argument in the cafeteria. Unpleasant atmosphere at lunch."/>
    <s v="Hate"/>
    <s v="CafeteriaConflictHighSchool"/>
    <x v="1"/>
    <s v="#CafeteriaDrama,#HighSchoolTension"/>
    <x v="1"/>
    <n v="45184.59375"/>
    <b v="0"/>
    <n v="62"/>
    <n v="0.66129032258064513"/>
  </r>
  <r>
    <n v="689"/>
    <n v="693"/>
    <s v="Received a not-so-great grade on a major project. Academic frustration setting in. "/>
    <x v="276"/>
    <d v="2023-09-16T17:30:00"/>
    <s v=" ProjectGradeDisappointmentHighSchool "/>
    <x v="2"/>
    <s v=" #AcademicFrustration #HighSchoolStress "/>
    <n v="19"/>
    <n v="38"/>
    <x v="114"/>
    <n v="2023"/>
    <n v="9"/>
    <n v="16"/>
    <n v="17"/>
    <s v="Received a not-so-great grade on a major project. Academic frustration setting in."/>
    <s v="Bad"/>
    <s v="ProjectGradeDisappointmentHighSchool"/>
    <x v="2"/>
    <s v="#AcademicFrustration,#HighSchoolStress"/>
    <x v="2"/>
    <n v="45185.729166666664"/>
    <b v="0"/>
    <n v="57"/>
    <n v="0.66666666666666663"/>
  </r>
  <r>
    <n v="690"/>
    <n v="694"/>
    <s v="Dealing with a personal setback. Sometimes life throws unexpected challenges. "/>
    <x v="274"/>
    <d v="2023-09-17T20:45:00"/>
    <s v=" PersonalSetbackHighSchool "/>
    <x v="3"/>
    <s v=" #LifeChallenges #HighSchoolStruggles "/>
    <n v="22"/>
    <n v="44"/>
    <x v="112"/>
    <n v="2023"/>
    <n v="9"/>
    <n v="17"/>
    <n v="20"/>
    <s v="Dealing with a personal setback. Sometimes life throws unexpected challenges."/>
    <s v="Sad"/>
    <s v="PersonalSetbackHighSchool"/>
    <x v="0"/>
    <s v="#LifeChallenges,#HighSchoolStruggles"/>
    <x v="0"/>
    <n v="45186.864583333336"/>
    <b v="0"/>
    <n v="66"/>
    <n v="0.66666666666666663"/>
  </r>
  <r>
    <n v="691"/>
    <n v="695"/>
    <s v="Feeling lonely on a Saturday night. Sometimes solitude hits harder than expected. "/>
    <x v="274"/>
    <d v="2023-09-18T22:00:00"/>
    <s v=" LonelySaturdayHighSchool "/>
    <x v="1"/>
    <s v=" #LonelyNights #HighSchoolEmotions "/>
    <n v="16"/>
    <n v="31"/>
    <x v="113"/>
    <n v="2023"/>
    <n v="9"/>
    <n v="18"/>
    <n v="22"/>
    <s v="Feeling lonely on a Saturday night. Sometimes solitude hits harder than expected."/>
    <s v="Sad"/>
    <s v="LonelySaturdayHighSchool"/>
    <x v="1"/>
    <s v="#LonelyNights,#HighSchoolEmotions"/>
    <x v="1"/>
    <n v="45187.916666666664"/>
    <b v="0"/>
    <n v="47"/>
    <n v="0.65957446808510634"/>
  </r>
  <r>
    <n v="692"/>
    <n v="696"/>
    <s v="Experiencing cyberbullying. Hateful messages online are disheartening. "/>
    <x v="275"/>
    <d v="2023-09-19T15:15:00"/>
    <s v=" CyberbullyingVictimHighSchool "/>
    <x v="2"/>
    <s v=" #StopCyberbullying #HighSchoolReality "/>
    <n v="14"/>
    <n v="27"/>
    <x v="114"/>
    <n v="2023"/>
    <n v="9"/>
    <n v="19"/>
    <n v="15"/>
    <s v="Experiencing cyberbullying. Hateful messages online are disheartening."/>
    <s v="Hate"/>
    <s v="CyberbullyingVictimHighSchool"/>
    <x v="2"/>
    <s v="#StopCyberbullying,#HighSchoolReality"/>
    <x v="2"/>
    <n v="45188.635416666664"/>
    <b v="0"/>
    <n v="41"/>
    <n v="0.65853658536585369"/>
  </r>
  <r>
    <n v="693"/>
    <n v="697"/>
    <s v="Caught in a torrential rainstorm without an umbrella. Today's weather is just bad luck. "/>
    <x v="276"/>
    <d v="2023-09-20T12:30:00"/>
    <s v=" RainyDayBluesHighSchool "/>
    <x v="3"/>
    <s v=" #BadLuck #HighSchoolWeather "/>
    <n v="18"/>
    <n v="35"/>
    <x v="112"/>
    <n v="2023"/>
    <n v="9"/>
    <n v="20"/>
    <n v="12"/>
    <s v="Caught in a torrential rainstorm without an umbrella. Today's weather is just bad luck."/>
    <s v="Bad"/>
    <s v="RainyDayBluesHighSchool"/>
    <x v="0"/>
    <s v="#BadLuck,#HighSchoolWeather"/>
    <x v="0"/>
    <n v="45189.520833333336"/>
    <b v="0"/>
    <n v="53"/>
    <n v="0.660377358490566"/>
  </r>
  <r>
    <n v="694"/>
    <n v="698"/>
    <s v="Missing an important event due to unforeseen circumstances. A day filled with sadness. "/>
    <x v="274"/>
    <d v="2023-09-21T16:45:00"/>
    <s v=" MissedOpportunityHighSchool "/>
    <x v="1"/>
    <s v=" #MissedChances #HighSchoolRegret "/>
    <n v="20"/>
    <n v="39"/>
    <x v="113"/>
    <n v="2023"/>
    <n v="9"/>
    <n v="21"/>
    <n v="16"/>
    <s v="Missing an important event due to unforeseen circumstances. A day filled with sadness."/>
    <s v="Sad"/>
    <s v="MissedOpportunityHighSchool"/>
    <x v="1"/>
    <s v="#MissedChances,#HighSchoolRegret"/>
    <x v="1"/>
    <n v="45190.697916666664"/>
    <b v="0"/>
    <n v="59"/>
    <n v="0.66101694915254239"/>
  </r>
  <r>
    <n v="695"/>
    <n v="699"/>
    <s v="Dealing with unfounded rumors circulating about personal life. Rumors can be hurtful. "/>
    <x v="275"/>
    <d v="2023-09-22T18:20:00"/>
    <s v=" RumorVictimHighSchool "/>
    <x v="2"/>
    <s v=" #RumorMills #HighSchoolDrama "/>
    <n v="23"/>
    <n v="46"/>
    <x v="114"/>
    <n v="2023"/>
    <n v="9"/>
    <n v="22"/>
    <n v="18"/>
    <s v="Dealing with unfounded rumors circulating about personal life. Rumors can be hurtful."/>
    <s v="Hate"/>
    <s v="RumorVictimHighSchool"/>
    <x v="2"/>
    <s v="#RumorMills,#HighSchoolDrama"/>
    <x v="2"/>
    <n v="45191.763888888891"/>
    <b v="0"/>
    <n v="69"/>
    <n v="0.66666666666666663"/>
  </r>
  <r>
    <n v="696"/>
    <n v="700"/>
    <s v="Got a flat tire on the way to an important meeting. Talk about a series of bad events! "/>
    <x v="276"/>
    <d v="2023-09-23T14:15:00"/>
    <s v=" FlatTireWoesHighSchool "/>
    <x v="3"/>
    <s v=" #BadLuckDay #HighSchoolStruggles "/>
    <n v="25"/>
    <n v="50"/>
    <x v="112"/>
    <n v="2023"/>
    <n v="9"/>
    <n v="23"/>
    <n v="14"/>
    <s v="Got a flat tire on the way to an important meeting. Talk about a series of bad events!"/>
    <s v="Bad"/>
    <s v="FlatTireWoesHighSchool"/>
    <x v="0"/>
    <s v="#BadLuckDay,#HighSchoolStruggles"/>
    <x v="0"/>
    <n v="45192.59375"/>
    <b v="0"/>
    <n v="75"/>
    <n v="0.66666666666666663"/>
  </r>
  <r>
    <n v="697"/>
    <n v="701"/>
    <s v="Feeling a sense of emptiness after a close friend moves away. Farewells are always sad. "/>
    <x v="274"/>
    <d v="2023-09-24T17:30:00"/>
    <s v=" FriendMovingAwayHighSchool "/>
    <x v="1"/>
    <s v=" #SayingGoodbye #HighSchoolEmotions "/>
    <n v="21"/>
    <n v="42"/>
    <x v="113"/>
    <n v="2023"/>
    <n v="9"/>
    <n v="24"/>
    <n v="17"/>
    <s v="Feeling a sense of emptiness after a close friend moves away. Farewells are always sad."/>
    <s v="Sad"/>
    <s v="FriendMovingAwayHighSchool"/>
    <x v="1"/>
    <s v="#SayingGoodbye,#HighSchoolEmotions"/>
    <x v="1"/>
    <n v="45193.729166666664"/>
    <b v="0"/>
    <n v="63"/>
    <n v="0.66666666666666663"/>
  </r>
  <r>
    <n v="698"/>
    <n v="702"/>
    <s v="Facing rejection from a dream college. Disheartened but determined to explore other paths. "/>
    <x v="274"/>
    <d v="2023-09-25T20:45:00"/>
    <s v=" CollegeRejectionHighSchool "/>
    <x v="2"/>
    <s v=" #CollegeDreams #HighSchoolJourney "/>
    <n v="19"/>
    <n v="37"/>
    <x v="114"/>
    <n v="2023"/>
    <n v="9"/>
    <n v="25"/>
    <n v="20"/>
    <s v="Facing rejection from a dream college. Disheartened but determined to explore other paths."/>
    <s v="Sad"/>
    <s v="CollegeRejectionHighSchool"/>
    <x v="2"/>
    <s v="#CollegeDreams,#HighSchoolJourney"/>
    <x v="2"/>
    <n v="45194.864583333336"/>
    <b v="0"/>
    <n v="56"/>
    <n v="0.6607142857142857"/>
  </r>
  <r>
    <n v="699"/>
    <n v="703"/>
    <s v="Encountering online toxicity during a gaming session. Hateful comments can ruin the fun. "/>
    <x v="275"/>
    <d v="2023-09-26T14:15:00"/>
    <s v=" GamingToxicityHighSchool "/>
    <x v="3"/>
    <s v=" #OnlineGaming #HighSchoolGamer "/>
    <n v="16"/>
    <n v="32"/>
    <x v="112"/>
    <n v="2023"/>
    <n v="9"/>
    <n v="26"/>
    <n v="14"/>
    <s v="Encountering online toxicity during a gaming session. Hateful comments can ruin the fun."/>
    <s v="Hate"/>
    <s v="GamingToxicityHighSchool"/>
    <x v="0"/>
    <s v="#OnlineGaming,#HighSchoolGamer"/>
    <x v="0"/>
    <n v="45195.59375"/>
    <b v="0"/>
    <n v="48"/>
    <n v="0.66666666666666663"/>
  </r>
  <r>
    <n v="700"/>
    <n v="704"/>
    <s v="Having a bad hair day and feeling self-conscious. Bad hair days can affect confidence. "/>
    <x v="276"/>
    <d v="2023-09-27T17:30:00"/>
    <s v=" BadHairDayBluesHighSchool "/>
    <x v="1"/>
    <s v=" #BadHairDay #HighSchoolConfidence "/>
    <n v="18"/>
    <n v="36"/>
    <x v="113"/>
    <n v="2023"/>
    <n v="9"/>
    <n v="27"/>
    <n v="17"/>
    <s v="Having a bad hair day and feeling self-conscious. Bad hair days can affect confidence."/>
    <s v="Bad"/>
    <s v="BadHairDayBluesHighSchool"/>
    <x v="1"/>
    <s v="#BadHairDay,#HighSchoolConfidence"/>
    <x v="1"/>
    <n v="45196.729166666664"/>
    <b v="0"/>
    <n v="54"/>
    <n v="0.66666666666666663"/>
  </r>
  <r>
    <n v="701"/>
    <n v="705"/>
    <s v="Feeling a sense of despair after a major project failure. Hard work didn't pay off this time. "/>
    <x v="274"/>
    <d v="2023-09-28T22:00:00"/>
    <s v=" ProjectFailureDespairHighSchool "/>
    <x v="2"/>
    <s v=" #ProjectStruggles #HighSchoolHardships "/>
    <n v="21"/>
    <n v="41"/>
    <x v="114"/>
    <n v="2023"/>
    <n v="9"/>
    <n v="28"/>
    <n v="22"/>
    <s v="Feeling a sense of despair after a major project failure. Hard work didn't pay off this time."/>
    <s v="Sad"/>
    <s v="ProjectFailureDespairHighSchool"/>
    <x v="2"/>
    <s v="#ProjectStruggles,#HighSchoolHardships"/>
    <x v="2"/>
    <n v="45197.916666666664"/>
    <b v="0"/>
    <n v="62"/>
    <n v="0.66129032258064513"/>
  </r>
  <r>
    <n v="702"/>
    <n v="706"/>
    <s v="Experiencing hate comments for expressing personal opinions. Online negativity prevails. "/>
    <x v="275"/>
    <d v="2023-09-29T15:45:00"/>
    <s v=" OpinionsHateHighSchool "/>
    <x v="3"/>
    <s v=" #OnlineOpinions #HighSchoolCriticism "/>
    <n v="24"/>
    <n v="48"/>
    <x v="112"/>
    <n v="2023"/>
    <n v="9"/>
    <n v="29"/>
    <n v="15"/>
    <s v="Experiencing hate comments for expressing personal opinions. Online negativity prevails."/>
    <s v="Hate"/>
    <s v="OpinionsHateHighSchool"/>
    <x v="0"/>
    <s v="#OnlineOpinions,#HighSchoolCriticism"/>
    <x v="0"/>
    <n v="45198.65625"/>
    <b v="0"/>
    <n v="72"/>
    <n v="0.66666666666666663"/>
  </r>
  <r>
    <n v="703"/>
    <n v="707"/>
    <s v="Having a string of bad luck with constant technology malfunctions. Tech troubles galore! "/>
    <x v="276"/>
    <d v="2023-09-30T18:20:00"/>
    <s v=" TechMalfunctionWoesHighSchool "/>
    <x v="1"/>
    <s v=" #TechIssues #HighSchoolTech "/>
    <n v="22"/>
    <n v="43"/>
    <x v="113"/>
    <n v="2023"/>
    <n v="9"/>
    <n v="30"/>
    <n v="18"/>
    <s v="Having a string of bad luck with constant technology malfunctions. Tech troubles galore!"/>
    <s v="Bad"/>
    <s v="TechMalfunctionWoesHighSchool"/>
    <x v="1"/>
    <s v="#TechIssues,#HighSchoolTech"/>
    <x v="1"/>
    <n v="45199.763888888891"/>
    <b v="0"/>
    <n v="65"/>
    <n v="0.66153846153846152"/>
  </r>
  <r>
    <n v="704"/>
    <n v="708"/>
    <s v="Missing out on a long-anticipated event due to unexpected circumstances. A day filled with sadness. "/>
    <x v="274"/>
    <d v="2023-10-01T14:15:00"/>
    <s v=" MissedEventBluesHighSchool "/>
    <x v="2"/>
    <s v=" #MissedMoments #HighSchoolRegret "/>
    <n v="20"/>
    <n v="39"/>
    <x v="114"/>
    <n v="2023"/>
    <n v="10"/>
    <n v="1"/>
    <n v="14"/>
    <s v="Missing out on a long-anticipated event due to unexpected circumstances. A day filled with sadness."/>
    <s v="Sad"/>
    <s v="MissedEventBluesHighSchool"/>
    <x v="2"/>
    <s v="#MissedMoments,#HighSchoolRegret"/>
    <x v="2"/>
    <n v="45200.59375"/>
    <b v="0"/>
    <n v="59"/>
    <n v="0.66101694915254239"/>
  </r>
  <r>
    <n v="705"/>
    <n v="709"/>
    <s v="Trying out a new study technique for upcoming exams. Exploring different learning strategies. "/>
    <x v="277"/>
    <d v="2023-10-02T16:45:00"/>
    <s v=" StudyTechniqueExperimentHighSchool "/>
    <x v="1"/>
    <s v=" #StudyStrategies #HighSchoolExams "/>
    <n v="23"/>
    <n v="42"/>
    <x v="112"/>
    <n v="2023"/>
    <n v="10"/>
    <n v="2"/>
    <n v="16"/>
    <s v="Trying out a new study technique for upcoming exams. Exploring different learning strategies."/>
    <s v="Neutral"/>
    <s v="StudyTechniqueExperimentHighSchool"/>
    <x v="1"/>
    <s v="#StudyStrategies,#HighSchoolExams"/>
    <x v="0"/>
    <n v="45201.697916666664"/>
    <b v="0"/>
    <n v="65"/>
    <n v="0.64615384615384619"/>
  </r>
  <r>
    <n v="706"/>
    <n v="710"/>
    <s v="Organizing a community cleanup event for a cleaner neighborhood. Promoting environmental awareness. "/>
    <x v="277"/>
    <d v="2023-10-03T12:30:00"/>
    <s v=" CommunityCleanupHighSchool "/>
    <x v="3"/>
    <s v=" #EnvironmentalEfforts #HighSchoolCommunity "/>
    <n v="26"/>
    <n v="50"/>
    <x v="113"/>
    <n v="2023"/>
    <n v="10"/>
    <n v="3"/>
    <n v="12"/>
    <s v="Organizing a community cleanup event for a cleaner neighborhood. Promoting environmental awareness."/>
    <s v="Neutral"/>
    <s v="CommunityCleanupHighSchool"/>
    <x v="0"/>
    <s v="#EnvironmentalEfforts,#HighSchoolCommunity"/>
    <x v="1"/>
    <n v="45202.520833333336"/>
    <b v="0"/>
    <n v="76"/>
    <n v="0.65789473684210531"/>
  </r>
  <r>
    <n v="707"/>
    <n v="711"/>
    <s v="Sharing favorite book recommendations with classmates. Building a mini book club. "/>
    <x v="277"/>
    <d v="2023-10-04T18:20:00"/>
    <s v=" BookRecommendationsHighSchool "/>
    <x v="2"/>
    <s v=" #BookClub #HighSchoolReads "/>
    <n v="19"/>
    <n v="38"/>
    <x v="114"/>
    <n v="2023"/>
    <n v="10"/>
    <n v="4"/>
    <n v="18"/>
    <s v="Sharing favorite book recommendations with classmates. Building a mini book club."/>
    <s v="Neutral"/>
    <s v="BookRecommendationsHighSchool"/>
    <x v="2"/>
    <s v="#BookClub,#HighSchoolReads"/>
    <x v="2"/>
    <n v="45203.763888888891"/>
    <b v="0"/>
    <n v="57"/>
    <n v="0.66666666666666663"/>
  </r>
  <r>
    <n v="708"/>
    <n v="712"/>
    <s v="Experimenting with a new recipe for a school bake sale. Baking adventures in the kitchen. "/>
    <x v="277"/>
    <d v="2023-10-05T14:15:00"/>
    <s v=" BakeSaleRecipeExperimentHighSchool "/>
    <x v="1"/>
    <s v=" #BakingAdventures #HighSchoolBakes "/>
    <n v="21"/>
    <n v="43"/>
    <x v="112"/>
    <n v="2023"/>
    <n v="10"/>
    <n v="5"/>
    <n v="14"/>
    <s v="Experimenting with a new recipe for a school bake sale. Baking adventures in the kitchen."/>
    <s v="Neutral"/>
    <s v="BakeSaleRecipeExperimentHighSchool"/>
    <x v="1"/>
    <s v="#BakingAdventures,#HighSchoolBakes"/>
    <x v="0"/>
    <n v="45204.59375"/>
    <b v="0"/>
    <n v="64"/>
    <n v="0.671875"/>
  </r>
  <r>
    <n v="709"/>
    <n v="713"/>
    <s v="Collaborating on a school project with peers. Teamwork makes the dream work. "/>
    <x v="277"/>
    <d v="2023-10-06T17:30:00"/>
    <s v=" SchoolProjectCollaborationHighSchool "/>
    <x v="3"/>
    <s v=" #Teamwork #HighSchoolProjects "/>
    <n v="18"/>
    <n v="36"/>
    <x v="113"/>
    <n v="2023"/>
    <n v="10"/>
    <n v="6"/>
    <n v="17"/>
    <s v="Collaborating on a school project with peers. Teamwork makes the dream work."/>
    <s v="Neutral"/>
    <s v="SchoolProjectCollaborationHighSchool"/>
    <x v="0"/>
    <s v="#Teamwork,#HighSchoolProjects"/>
    <x v="1"/>
    <n v="45205.729166666664"/>
    <b v="0"/>
    <n v="54"/>
    <n v="0.66666666666666663"/>
  </r>
  <r>
    <n v="710"/>
    <n v="714"/>
    <s v="Attending a school club meeting to explore new interests. Dabbling in extracurricular activities. "/>
    <x v="277"/>
    <d v="2023-10-07T20:45:00"/>
    <s v=" ExtracurricularExplorationHighSchool "/>
    <x v="1"/>
    <s v=" #SchoolClubs #HighSchoolInterests "/>
    <n v="22"/>
    <n v="45"/>
    <x v="114"/>
    <n v="2023"/>
    <n v="10"/>
    <n v="7"/>
    <n v="20"/>
    <s v="Attending a school club meeting to explore new interests. Dabbling in extracurricular activities."/>
    <s v="Neutral"/>
    <s v="ExtracurricularExplorationHighSchool"/>
    <x v="1"/>
    <s v="#SchoolClubs,#HighSchoolInterests"/>
    <x v="2"/>
    <n v="45206.864583333336"/>
    <b v="0"/>
    <n v="67"/>
    <n v="0.67164179104477617"/>
  </r>
  <r>
    <n v="711"/>
    <n v="715"/>
    <s v="Exploring a new part-time job opportunity for gaining work experience. Career development in progress. "/>
    <x v="277"/>
    <d v="2023-10-08T15:15:00"/>
    <s v=" PartTimeJobExplorationHighSchool "/>
    <x v="2"/>
    <s v=" #CareerDevelopment #HighSchoolJobs "/>
    <n v="24"/>
    <n v="48"/>
    <x v="112"/>
    <n v="2023"/>
    <n v="10"/>
    <n v="8"/>
    <n v="15"/>
    <s v="Exploring a new part-time job opportunity for gaining work experience. Career development in progress."/>
    <s v="Neutral"/>
    <s v="PartTimeJobExplorationHighSchool"/>
    <x v="2"/>
    <s v="#CareerDevelopment,#HighSchoolJobs"/>
    <x v="0"/>
    <n v="45207.635416666664"/>
    <b v="0"/>
    <n v="72"/>
    <n v="0.66666666666666663"/>
  </r>
  <r>
    <n v="712"/>
    <n v="716"/>
    <s v="Attending a school assembly to stay informed about upcoming events and announcements. Staying connected with school activities. "/>
    <x v="277"/>
    <d v="2023-10-09T22:00:00"/>
    <s v=" SchoolAssemblyParticipationHighSchool "/>
    <x v="3"/>
    <s v=" #SchoolEvents #HighSchoolConnectivity "/>
    <n v="20"/>
    <n v="40"/>
    <x v="113"/>
    <n v="2023"/>
    <n v="10"/>
    <n v="9"/>
    <n v="22"/>
    <s v="Attending a school assembly to stay informed about upcoming events and announcements. Staying connected with school activities."/>
    <s v="Neutral"/>
    <s v="SchoolAssemblyParticipationHighSchool"/>
    <x v="0"/>
    <s v="#SchoolEvents,#HighSchoolConnectivity"/>
    <x v="1"/>
    <n v="45208.916666666664"/>
    <b v="0"/>
    <n v="60"/>
    <n v="0.66666666666666663"/>
  </r>
  <r>
    <n v="713"/>
    <n v="717"/>
    <s v="Exploring a new hobby of photography during free time. Capturing moments through a lens. "/>
    <x v="277"/>
    <d v="2023-10-10T14:15:00"/>
    <s v=" PhotographyHobbyHighSchool "/>
    <x v="1"/>
    <s v=" #PhotographyJourney #HighSchoolHobbies "/>
    <n v="25"/>
    <n v="49"/>
    <x v="114"/>
    <n v="2023"/>
    <n v="10"/>
    <n v="10"/>
    <n v="14"/>
    <s v="Exploring a new hobby of photography during free time. Capturing moments through a lens."/>
    <s v="Neutral"/>
    <s v="PhotographyHobbyHighSchool"/>
    <x v="1"/>
    <s v="#PhotographyJourney,#HighSchoolHobbies"/>
    <x v="2"/>
    <n v="45209.59375"/>
    <b v="0"/>
    <n v="74"/>
    <n v="0.66216216216216217"/>
  </r>
  <r>
    <n v="714"/>
    <n v="718"/>
    <s v="Participating in a science fair to showcase a unique experiment. Sharing knowledge with peers. "/>
    <x v="277"/>
    <d v="2023-10-11T16:45:00"/>
    <s v=" ScienceFairParticipationHighSchool "/>
    <x v="2"/>
    <s v=" #ScienceFair #HighSchoolScience "/>
    <n v="19"/>
    <n v="37"/>
    <x v="112"/>
    <n v="2023"/>
    <n v="10"/>
    <n v="11"/>
    <n v="16"/>
    <s v="Participating in a science fair to showcase a unique experiment. Sharing knowledge with peers."/>
    <s v="Neutral"/>
    <s v="ScienceFairParticipationHighSchool"/>
    <x v="2"/>
    <s v="#ScienceFair,#HighSchoolScience"/>
    <x v="0"/>
    <n v="45210.697916666664"/>
    <b v="0"/>
    <n v="56"/>
    <n v="0.6607142857142857"/>
  </r>
  <r>
    <n v="715"/>
    <n v="719"/>
    <s v="Attending a workshop on time management to enhance organizational skills. Striving for efficiency. "/>
    <x v="277"/>
    <d v="2023-10-12T18:20:00"/>
    <s v=" TimeManagementWorkshopHighSchool "/>
    <x v="3"/>
    <s v=" #EfficiencyGoals #HighSchoolSkills "/>
    <n v="23"/>
    <n v="44"/>
    <x v="113"/>
    <n v="2023"/>
    <n v="10"/>
    <n v="12"/>
    <n v="18"/>
    <s v="Attending a workshop on time management to enhance organizational skills. Striving for efficiency."/>
    <s v="Neutral"/>
    <s v="TimeManagementWorkshopHighSchool"/>
    <x v="0"/>
    <s v="#EfficiencyGoals,#HighSchoolSkills"/>
    <x v="1"/>
    <n v="45211.763888888891"/>
    <b v="0"/>
    <n v="67"/>
    <n v="0.65671641791044777"/>
  </r>
  <r>
    <n v="716"/>
    <n v="720"/>
    <s v="Volunteering at a local charity event to give back to the community. Contributing to social causes. "/>
    <x v="277"/>
    <d v="2023-10-13T12:30:00"/>
    <s v=" CharityEventVolunteerHighSchool "/>
    <x v="1"/>
    <s v=" #CommunityService #HighSchoolVolunteer "/>
    <n v="20"/>
    <n v="39"/>
    <x v="114"/>
    <n v="2023"/>
    <n v="10"/>
    <n v="13"/>
    <n v="12"/>
    <s v="Volunteering at a local charity event to give back to the community. Contributing to social causes."/>
    <s v="Neutral"/>
    <s v="CharityEventVolunteerHighSchool"/>
    <x v="1"/>
    <s v="#CommunityService,#HighSchoolVolunteer"/>
    <x v="2"/>
    <n v="45212.520833333336"/>
    <b v="0"/>
    <n v="59"/>
    <n v="0.66101694915254239"/>
  </r>
  <r>
    <n v="717"/>
    <n v="721"/>
    <s v="Collaborating on a group project to promote teamwork and shared responsibilities. Group effort in action. "/>
    <x v="277"/>
    <d v="2023-10-14T17:30:00"/>
    <s v=" GroupProjectCollaborationHighSchool "/>
    <x v="2"/>
    <s v=" #TeamSpirit #HighSchoolProjects "/>
    <n v="18"/>
    <n v="35"/>
    <x v="112"/>
    <n v="2023"/>
    <n v="10"/>
    <n v="14"/>
    <n v="17"/>
    <s v="Collaborating on a group project to promote teamwork and shared responsibilities. Group effort in action."/>
    <s v="Neutral"/>
    <s v="GroupProjectCollaborationHighSchool"/>
    <x v="2"/>
    <s v="#TeamSpirit,#HighSchoolProjects"/>
    <x v="0"/>
    <n v="45213.729166666664"/>
    <b v="0"/>
    <n v="53"/>
    <n v="0.660377358490566"/>
  </r>
  <r>
    <n v="718"/>
    <n v="722"/>
    <s v="Participating in a debate club to enhance critical thinking and communication skills. Intellectual engagement in progress. "/>
    <x v="277"/>
    <d v="2023-10-15T20:45:00"/>
    <s v=" DebateClubParticipationHighSchool "/>
    <x v="3"/>
    <s v=" #DebateSkills #HighSchoolIntellect "/>
    <n v="22"/>
    <n v="43"/>
    <x v="113"/>
    <n v="2023"/>
    <n v="10"/>
    <n v="15"/>
    <n v="20"/>
    <s v="Participating in a debate club to enhance critical thinking and communication skills. Intellectual engagement in progress."/>
    <s v="Neutral"/>
    <s v="DebateClubParticipationHighSchool"/>
    <x v="0"/>
    <s v="#DebateSkills,#HighSchoolIntellect"/>
    <x v="1"/>
    <n v="45214.864583333336"/>
    <b v="0"/>
    <n v="65"/>
    <n v="0.66153846153846152"/>
  </r>
  <r>
    <n v="719"/>
    <n v="723"/>
    <s v="Celebrating a friend's birthday with a surprise party. Joyful moments and laughter all around! "/>
    <x v="278"/>
    <d v="2023-10-16T15:45:00"/>
    <s v=" BirthdaySurpriseHighSchool "/>
    <x v="1"/>
    <s v=" #SurpriseParty #HighSchoolCelebration "/>
    <n v="27"/>
    <n v="52"/>
    <x v="114"/>
    <n v="2023"/>
    <n v="10"/>
    <n v="16"/>
    <n v="15"/>
    <s v="Celebrating a friend's birthday with a surprise party. Joyful moments and laughter all around!"/>
    <s v="Happy"/>
    <s v="BirthdaySurpriseHighSchool"/>
    <x v="1"/>
    <s v="#SurpriseParty,#HighSchoolCelebration"/>
    <x v="2"/>
    <n v="45215.65625"/>
    <b v="0"/>
    <n v="79"/>
    <n v="0.65822784810126578"/>
  </r>
  <r>
    <n v="720"/>
    <n v="724"/>
    <s v="Successfully completing a challenging coding project. Excitement for overcoming coding hurdles! "/>
    <x v="278"/>
    <d v="2023-10-17T12:30:00"/>
    <s v=" CodingSuccessHighSchool "/>
    <x v="3"/>
    <s v=" #CodingTriumph #HighSchoolTech "/>
    <n v="24"/>
    <n v="48"/>
    <x v="112"/>
    <n v="2023"/>
    <n v="10"/>
    <n v="17"/>
    <n v="12"/>
    <s v="Successfully completing a challenging coding project. Excitement for overcoming coding hurdles!"/>
    <s v="Happy"/>
    <s v="CodingSuccessHighSchool"/>
    <x v="0"/>
    <s v="#CodingTriumph,#HighSchoolTech"/>
    <x v="0"/>
    <n v="45216.520833333336"/>
    <b v="0"/>
    <n v="72"/>
    <n v="0.66666666666666663"/>
  </r>
  <r>
    <n v="721"/>
    <n v="725"/>
    <s v="Attending a school talent show to support classmates. Applauding the diverse talents on display! "/>
    <x v="278"/>
    <d v="2023-10-18T16:45:00"/>
    <s v=" TalentShowSupportHighSchool "/>
    <x v="2"/>
    <s v=" #TalentShow #HighSchoolEntertainment "/>
    <n v="19"/>
    <n v="38"/>
    <x v="113"/>
    <n v="2023"/>
    <n v="10"/>
    <n v="18"/>
    <n v="16"/>
    <s v="Attending a school talent show to support classmates. Applauding the diverse talents on display!"/>
    <s v="Happy"/>
    <s v="TalentShowSupportHighSchool"/>
    <x v="2"/>
    <s v="#TalentShow,#HighSchoolEntertainment"/>
    <x v="1"/>
    <n v="45217.697916666664"/>
    <b v="0"/>
    <n v="57"/>
    <n v="0.66666666666666663"/>
  </r>
  <r>
    <n v="722"/>
    <n v="726"/>
    <s v="Exploring a new hiking trail with friends over the weekend. Nature, laughter, and good vibes! "/>
    <x v="278"/>
    <d v="2023-10-19T18:20:00"/>
    <s v=" WeekendHikeHighSchool "/>
    <x v="1"/>
    <s v=" #NatureAdventures #HighSchoolFriends "/>
    <n v="21"/>
    <n v="42"/>
    <x v="114"/>
    <n v="2023"/>
    <n v="10"/>
    <n v="19"/>
    <n v="18"/>
    <s v="Exploring a new hiking trail with friends over the weekend. Nature, laughter, and good vibes!"/>
    <s v="Happy"/>
    <s v="WeekendHikeHighSchool"/>
    <x v="1"/>
    <s v="#NatureAdventures,#HighSchoolFriends"/>
    <x v="2"/>
    <n v="45218.763888888891"/>
    <b v="0"/>
    <n v="63"/>
    <n v="0.66666666666666663"/>
  </r>
  <r>
    <n v="723"/>
    <n v="727"/>
    <s v="Winning a friendly sports competition against rival schools. Victory celebrations in full swing! "/>
    <x v="278"/>
    <d v="2023-10-20T14:15:00"/>
    <s v=" SportsVictoryHighSchool "/>
    <x v="3"/>
    <s v=" #SportsTriumph #HighSchoolAthletics "/>
    <n v="26"/>
    <n v="50"/>
    <x v="112"/>
    <n v="2023"/>
    <n v="10"/>
    <n v="20"/>
    <n v="14"/>
    <s v="Winning a friendly sports competition against rival schools. Victory celebrations in full swing!"/>
    <s v="Happy"/>
    <s v="SportsVictoryHighSchool"/>
    <x v="0"/>
    <s v="#SportsTriumph,#HighSchoolAthletics"/>
    <x v="0"/>
    <n v="45219.59375"/>
    <b v="0"/>
    <n v="76"/>
    <n v="0.65789473684210531"/>
  </r>
  <r>
    <n v="724"/>
    <n v="728"/>
    <s v="Receiving a heartfelt letter from a pen pal in another country. Connecting across the globe! "/>
    <x v="278"/>
    <d v="2023-10-21T17:30:00"/>
    <s v=" PenPalConnectionHighSchool "/>
    <x v="2"/>
    <s v=" #GlobalFriendship #HighSchoolCorrespondence "/>
    <n v="23"/>
    <n v="45"/>
    <x v="113"/>
    <n v="2023"/>
    <n v="10"/>
    <n v="21"/>
    <n v="17"/>
    <s v="Receiving a heartfelt letter from a pen pal in another country. Connecting across the globe!"/>
    <s v="Happy"/>
    <s v="PenPalConnectionHighSchool"/>
    <x v="2"/>
    <s v="#GlobalFriendship,#HighSchoolCorrespondence"/>
    <x v="1"/>
    <n v="45220.729166666664"/>
    <b v="0"/>
    <n v="68"/>
    <n v="0.66176470588235292"/>
  </r>
  <r>
    <n v="725"/>
    <n v="729"/>
    <s v="Creating a beautiful mural with fellow art enthusiasts. The power of collaboration and creativity! "/>
    <x v="278"/>
    <d v="2023-10-22T20:45:00"/>
    <s v=" MuralCreationHighSchool "/>
    <x v="1"/>
    <s v=" #ArtCollaboration #HighSchoolCreativity "/>
    <n v="22"/>
    <n v="43"/>
    <x v="114"/>
    <n v="2023"/>
    <n v="10"/>
    <n v="22"/>
    <n v="20"/>
    <s v="Creating a beautiful mural with fellow art enthusiasts. The power of collaboration and creativity!"/>
    <s v="Happy"/>
    <s v="MuralCreationHighSchool"/>
    <x v="1"/>
    <s v="#ArtCollaboration,#HighSchoolCreativity"/>
    <x v="2"/>
    <n v="45221.864583333336"/>
    <b v="0"/>
    <n v="65"/>
    <n v="0.66153846153846152"/>
  </r>
  <r>
    <n v="726"/>
    <n v="730"/>
    <s v="Participating in a school-wide art exhibition. Witnessing creativity and spreading positive vibes! "/>
    <x v="278"/>
    <d v="2015-11-10T16:45:00"/>
    <s v=" ArtExhibitionJoyHighSchool "/>
    <x v="1"/>
    <s v=" #ArtisticExpression #HighSchoolCreativity "/>
    <n v="23"/>
    <n v="44"/>
    <x v="112"/>
    <n v="2015"/>
    <n v="11"/>
    <n v="10"/>
    <n v="16"/>
    <s v="Participating in a school-wide art exhibition. Witnessing creativity and spreading positive vibes!"/>
    <s v="Happy"/>
    <s v="ArtExhibitionJoyHighSchool"/>
    <x v="1"/>
    <s v="#ArtisticExpression,#HighSchoolCreativity"/>
    <x v="0"/>
    <n v="42318.697916666664"/>
    <b v="0"/>
    <n v="67"/>
    <n v="0.65671641791044777"/>
  </r>
  <r>
    <n v="727"/>
    <n v="731"/>
    <s v="Achieving a personal best in a track and field competition. The thrill of victory and self-improvement! "/>
    <x v="278"/>
    <d v="2016-09-14T12:30:00"/>
    <s v=" TrackFieldSuccessHighSchool "/>
    <x v="3"/>
    <s v=" #AthleticAchievement #HighSchoolSports "/>
    <n v="26"/>
    <n v="51"/>
    <x v="113"/>
    <n v="2016"/>
    <n v="9"/>
    <n v="14"/>
    <n v="12"/>
    <s v="Achieving a personal best in a track and field competition. The thrill of victory and self-improvement!"/>
    <s v="Happy"/>
    <s v="TrackFieldSuccessHighSchool"/>
    <x v="0"/>
    <s v="#AthleticAchievement,#HighSchoolSports"/>
    <x v="1"/>
    <n v="42627.520833333336"/>
    <b v="0"/>
    <n v="77"/>
    <n v="0.66233766233766234"/>
  </r>
  <r>
    <n v="728"/>
    <n v="732"/>
    <s v="Collaborating on a science project that received recognition at a regional fair. Science triumphs and smiles! "/>
    <x v="278"/>
    <d v="2017-08-18T18:20:00"/>
    <s v=" ScienceProjectSuccessHighSchool "/>
    <x v="2"/>
    <s v=" #ScienceFairWinner #HighSchoolScience "/>
    <n v="20"/>
    <n v="39"/>
    <x v="114"/>
    <n v="2017"/>
    <n v="8"/>
    <n v="18"/>
    <n v="18"/>
    <s v="Collaborating on a science project that received recognition at a regional fair. Science triumphs and smiles!"/>
    <s v="Happy"/>
    <s v="ScienceProjectSuccessHighSchool"/>
    <x v="2"/>
    <s v="#ScienceFairWinner,#HighSchoolScience"/>
    <x v="2"/>
    <n v="42965.763888888891"/>
    <b v="0"/>
    <n v="59"/>
    <n v="0.66101694915254239"/>
  </r>
  <r>
    <n v="729"/>
    <n v="733"/>
    <s v="Attending a surprise birthday party organized by friends. Surrounded by love, laughter, and good company! "/>
    <x v="278"/>
    <d v="2018-06-22T14:15:00"/>
    <s v=" BirthdayPartyJoyHighSchool "/>
    <x v="1"/>
    <s v=" #SurpriseCelebration #HighSchoolFriendship "/>
    <n v="25"/>
    <n v="48"/>
    <x v="112"/>
    <n v="2018"/>
    <n v="6"/>
    <n v="22"/>
    <n v="14"/>
    <s v="Attending a surprise birthday party organized by friends. Surrounded by love, laughter, and good company!"/>
    <s v="Happy"/>
    <s v="BirthdayPartyJoyHighSchool"/>
    <x v="1"/>
    <s v="#SurpriseCelebration,#HighSchoolFriendship"/>
    <x v="0"/>
    <n v="43273.59375"/>
    <b v="0"/>
    <n v="73"/>
    <n v="0.65753424657534243"/>
  </r>
  <r>
    <n v="730"/>
    <n v="734"/>
    <s v="Successfully fundraising for a school charity initiative. The joy of giving back to the community! "/>
    <x v="278"/>
    <d v="2019-04-05T17:30:00"/>
    <s v=" CharityFundraisingTriumphHighSchool "/>
    <x v="3"/>
    <s v=" #CommunityGiving #HighSchoolPhilanthropy "/>
    <n v="22"/>
    <n v="42"/>
    <x v="113"/>
    <n v="2019"/>
    <n v="4"/>
    <n v="5"/>
    <n v="17"/>
    <s v="Successfully fundraising for a school charity initiative. The joy of giving back to the community!"/>
    <s v="Happy"/>
    <s v="CharityFundraisingTriumphHighSchool"/>
    <x v="0"/>
    <s v="#CommunityGiving,#HighSchoolPhilanthropy"/>
    <x v="1"/>
    <n v="43560.729166666664"/>
    <b v="0"/>
    <n v="64"/>
    <n v="0.65625"/>
  </r>
  <r>
    <n v="731"/>
    <n v="735"/>
    <s v="Participating in a multicultural festival, celebrating diversity with music, dance, and delicious food! "/>
    <x v="278"/>
    <d v="2020-02-29T20:45:00"/>
    <s v=" MulticulturalFestivalJoyHighSchool "/>
    <x v="2"/>
    <s v=" #CulturalCelebration #HighSchoolUnity "/>
    <n v="21"/>
    <n v="43"/>
    <x v="114"/>
    <n v="2020"/>
    <n v="2"/>
    <n v="29"/>
    <n v="20"/>
    <s v="Participating in a multicultural festival, celebrating diversity with music, dance, and delicious food!"/>
    <s v="Happy"/>
    <s v="MulticulturalFestivalJoyHighSchool"/>
    <x v="2"/>
    <s v="#CulturalCelebration,#HighSchoolUnity"/>
    <x v="2"/>
    <n v="43890.864583333336"/>
    <b v="0"/>
    <n v="64"/>
    <n v="0.671875"/>
  </r>
  <r>
    <n v="732"/>
    <n v="736"/>
    <s v="Organizing a virtual talent show during challenging times, bringing smiles to classmates' faces! "/>
    <x v="278"/>
    <d v="2020-11-15T15:15:00"/>
    <s v=" VirtualTalentShowSuccessHighSchool "/>
    <x v="1"/>
    <s v=" #VirtualEntertainment #HighSchoolPositivity "/>
    <n v="24"/>
    <n v="47"/>
    <x v="112"/>
    <n v="2020"/>
    <n v="11"/>
    <n v="15"/>
    <n v="15"/>
    <s v="Organizing a virtual talent show during challenging times, bringing smiles to classmates' faces!"/>
    <s v="Happy"/>
    <s v="VirtualTalentShowSuccessHighSchool"/>
    <x v="1"/>
    <s v="#VirtualEntertainment,#HighSchoolPositivity"/>
    <x v="0"/>
    <n v="44150.635416666664"/>
    <b v="0"/>
    <n v="71"/>
    <n v="0.661971830985915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0"/>
    <n v="0"/>
    <s v=" Enjoying a beautiful day at the park!              "/>
    <x v="0"/>
    <d v="2023-01-15T12:30:00"/>
    <s v=" User123      "/>
    <x v="0"/>
    <s v=" #Nature #Park                            "/>
    <n v="15"/>
    <n v="30"/>
    <s v=" USA      "/>
    <n v="2023"/>
    <n v="1"/>
    <n v="15"/>
    <n v="12"/>
    <s v="Enjoying a beautiful day at the park!"/>
    <s v="Positive"/>
    <s v="User123"/>
    <s v="Twitter"/>
    <s v="#Nature,#Park"/>
    <s v="USA"/>
    <n v="44941.520833333336"/>
    <b v="0"/>
    <n v="45"/>
    <n v="0.66666666666666663"/>
    <x v="0"/>
  </r>
  <r>
    <n v="1"/>
    <n v="1"/>
    <s v=" Traffic was terrible this morning.                 "/>
    <x v="1"/>
    <d v="2023-01-15T08:45:00"/>
    <s v=" CommuterX    "/>
    <x v="0"/>
    <s v=" #Traffic #Morning                        "/>
    <n v="5"/>
    <n v="10"/>
    <s v=" Canada   "/>
    <n v="2023"/>
    <n v="1"/>
    <n v="15"/>
    <n v="8"/>
    <s v="Traffic was terrible this morning."/>
    <s v="Negative"/>
    <s v="CommuterX"/>
    <s v="Twitter"/>
    <s v="#Traffic,#Morning"/>
    <s v="Canada"/>
    <n v="44941.364583333336"/>
    <b v="0"/>
    <n v="15"/>
    <n v="0.66666666666666663"/>
    <x v="0"/>
  </r>
  <r>
    <n v="2"/>
    <n v="2"/>
    <s v=" Just finished an amazing workout! ðŸ’ª               "/>
    <x v="0"/>
    <d v="2023-01-15T15:45:00"/>
    <s v=" FitnessFan   "/>
    <x v="1"/>
    <s v=" #Fitness #Workout                        "/>
    <n v="20"/>
    <n v="40"/>
    <s v=" USA        "/>
    <n v="2023"/>
    <n v="1"/>
    <n v="15"/>
    <n v="15"/>
    <s v="Just finished an amazing workout! ðŸ’ª"/>
    <s v="Positive"/>
    <s v="FitnessFan"/>
    <s v="Instagram"/>
    <s v="#Fitness,#Workout"/>
    <s v="USA"/>
    <n v="44941.65625"/>
    <b v="0"/>
    <n v="60"/>
    <n v="0.66666666666666663"/>
    <x v="0"/>
  </r>
  <r>
    <n v="3"/>
    <n v="3"/>
    <s v=" Excited about the upcoming weekend getaway!        "/>
    <x v="0"/>
    <d v="2023-01-15T18:20:00"/>
    <s v=" AdventureX   "/>
    <x v="2"/>
    <s v=" #Travel #Adventure                       "/>
    <n v="8"/>
    <n v="15"/>
    <s v=" UK       "/>
    <n v="2023"/>
    <n v="1"/>
    <n v="15"/>
    <n v="18"/>
    <s v="Excited about the upcoming weekend getaway!"/>
    <s v="Positive"/>
    <s v="AdventureX"/>
    <s v="Facebook"/>
    <s v="#Travel,#Adventure"/>
    <s v="UK"/>
    <n v="44941.763888888891"/>
    <b v="0"/>
    <n v="23"/>
    <n v="0.65217391304347827"/>
    <x v="0"/>
  </r>
  <r>
    <n v="4"/>
    <n v="4"/>
    <s v=" Trying out a new recipe for dinner tonight.        "/>
    <x v="2"/>
    <d v="2023-01-15T19:55:00"/>
    <s v=" ChefCook     "/>
    <x v="1"/>
    <s v=" #Cooking #Food                           "/>
    <n v="12"/>
    <n v="25"/>
    <s v=" Australia "/>
    <n v="2023"/>
    <n v="1"/>
    <n v="15"/>
    <n v="19"/>
    <s v="Trying out a new recipe for dinner tonight."/>
    <s v="Neutral"/>
    <s v="ChefCook"/>
    <s v="Instagram"/>
    <s v="#Cooking,#Food"/>
    <s v="Australia"/>
    <n v="44941.829861111109"/>
    <b v="0"/>
    <n v="37"/>
    <n v="0.67567567567567566"/>
    <x v="0"/>
  </r>
  <r>
    <n v="5"/>
    <n v="5"/>
    <s v=" Feeling grateful for the little things in life.    "/>
    <x v="0"/>
    <d v="2023-01-16T09:10:00"/>
    <s v=" GratitudeNow "/>
    <x v="0"/>
    <s v=" #Gratitude #PositiveVibes              "/>
    <n v="25"/>
    <n v="50"/>
    <s v=" India    "/>
    <n v="2023"/>
    <n v="1"/>
    <n v="16"/>
    <n v="9"/>
    <s v="Feeling grateful for the little things in life."/>
    <s v="Positive"/>
    <s v="GratitudeNow"/>
    <s v="Twitter"/>
    <s v="#Gratitude,#PositiveVibes"/>
    <s v="India"/>
    <n v="44942.381944444445"/>
    <b v="0"/>
    <n v="75"/>
    <n v="0.66666666666666663"/>
    <x v="1"/>
  </r>
  <r>
    <n v="6"/>
    <n v="6"/>
    <s v=" Rainy days call for cozy blankets and hot cocoa.   "/>
    <x v="0"/>
    <d v="2023-01-16T14:45:00"/>
    <s v=" RainyDays    "/>
    <x v="2"/>
    <s v=" #RainyDays #Cozy                         "/>
    <n v="10"/>
    <n v="20"/>
    <s v=" Canada   "/>
    <n v="2023"/>
    <n v="1"/>
    <n v="16"/>
    <n v="14"/>
    <s v="Rainy days call for cozy blankets and hot cocoa."/>
    <s v="Positive"/>
    <s v="RainyDays"/>
    <s v="Facebook"/>
    <s v="#RainyDays,#Cozy"/>
    <s v="Canada"/>
    <n v="44942.614583333336"/>
    <b v="0"/>
    <n v="30"/>
    <n v="0.66666666666666663"/>
    <x v="1"/>
  </r>
  <r>
    <n v="7"/>
    <n v="7"/>
    <s v=" The new movie release is a must-watch!             "/>
    <x v="0"/>
    <d v="2023-01-16T19:30:00"/>
    <s v=" MovieBuff    "/>
    <x v="1"/>
    <s v=" #MovieNight #MustWatch                  "/>
    <n v="15"/>
    <n v="30"/>
    <s v=" USA    "/>
    <n v="2023"/>
    <n v="1"/>
    <n v="16"/>
    <n v="19"/>
    <s v="The new movie release is a must-watch!"/>
    <s v="Positive"/>
    <s v="MovieBuff"/>
    <s v="Instagram"/>
    <s v="#MovieNight,#MustWatch"/>
    <s v="USA"/>
    <n v="44942.8125"/>
    <b v="0"/>
    <n v="45"/>
    <n v="0.66666666666666663"/>
    <x v="1"/>
  </r>
  <r>
    <n v="8"/>
    <n v="8"/>
    <s v=" Political discussions heating up on the timeline.  "/>
    <x v="1"/>
    <d v="2023-01-17T08:00:00"/>
    <s v=" DebateTalk   "/>
    <x v="0"/>
    <s v=" #Politics #Debate                       "/>
    <n v="30"/>
    <n v="60"/>
    <s v=" USA      "/>
    <n v="2023"/>
    <n v="1"/>
    <n v="17"/>
    <n v="8"/>
    <s v="Political discussions heating up on the timeline."/>
    <s v="Negative"/>
    <s v="DebateTalk"/>
    <s v="Twitter"/>
    <s v="#Politics,#Debate"/>
    <s v="USA"/>
    <n v="44943.333333333336"/>
    <b v="0"/>
    <n v="90"/>
    <n v="0.66666666666666663"/>
    <x v="2"/>
  </r>
  <r>
    <n v="9"/>
    <n v="9"/>
    <s v=" Missing summer vibes and beach days.               "/>
    <x v="2"/>
    <d v="2023-01-17T12:20:00"/>
    <s v=" BeachLover   "/>
    <x v="2"/>
    <s v=" #Summer #BeachDays                      "/>
    <n v="18"/>
    <n v="35"/>
    <s v=" Australia "/>
    <n v="2023"/>
    <n v="1"/>
    <n v="17"/>
    <n v="12"/>
    <s v="Missing summer vibes and beach days."/>
    <s v="Neutral"/>
    <s v="BeachLover"/>
    <s v="Facebook"/>
    <s v="#Summer,#BeachDays"/>
    <s v="Australia"/>
    <n v="44943.513888888891"/>
    <b v="0"/>
    <n v="53"/>
    <n v="0.660377358490566"/>
    <x v="2"/>
  </r>
  <r>
    <n v="10"/>
    <n v="10"/>
    <s v=" Just published a new blog post. Check it out!      "/>
    <x v="0"/>
    <d v="2023-01-17T15:15:00"/>
    <s v=" BloggerX     "/>
    <x v="1"/>
    <s v=" #Blogging #NewPost                      "/>
    <n v="22"/>
    <n v="45"/>
    <s v="USA"/>
    <n v="2023"/>
    <n v="1"/>
    <n v="17"/>
    <n v="15"/>
    <s v="Just published a new blog post. Check it out!"/>
    <s v="Positive"/>
    <s v="BloggerX"/>
    <s v="Instagram"/>
    <s v="#Blogging,#NewPost"/>
    <s v="USA"/>
    <n v="44943.635416666664"/>
    <b v="0"/>
    <n v="67"/>
    <n v="0.67164179104477617"/>
    <x v="2"/>
  </r>
  <r>
    <n v="11"/>
    <n v="11"/>
    <s v=" Feeling a bit under the weather today.             "/>
    <x v="1"/>
    <d v="2023-01-18T10:30:00"/>
    <s v=" WellnessCheck"/>
    <x v="0"/>
    <s v=" #SickDay #Health                        "/>
    <n v="7"/>
    <n v="15"/>
    <s v=" Canada   "/>
    <n v="2023"/>
    <n v="1"/>
    <n v="18"/>
    <n v="10"/>
    <s v="Feeling a bit under the weather today."/>
    <s v="Negative"/>
    <s v="WellnessCheck"/>
    <s v="Twitter"/>
    <s v="#SickDay,#Health"/>
    <s v="Canada"/>
    <n v="44944.4375"/>
    <b v="0"/>
    <n v="22"/>
    <n v="0.68181818181818177"/>
    <x v="3"/>
  </r>
  <r>
    <n v="12"/>
    <n v="12"/>
    <s v=" Exploring the city's hidden gems.                  "/>
    <x v="0"/>
    <d v="2023-01-18T14:50:00"/>
    <s v=" UrbanExplorer"/>
    <x v="2"/>
    <s v=" #CityExplore #HiddenGems                "/>
    <n v="12"/>
    <n v="25"/>
    <s v=" UK       "/>
    <n v="2023"/>
    <n v="1"/>
    <n v="18"/>
    <n v="14"/>
    <s v="Exploring the city's hidden gems."/>
    <s v="Positive"/>
    <s v="UrbanExplorer"/>
    <s v="Facebook"/>
    <s v="#CityExplore,#HiddenGems"/>
    <s v="UK"/>
    <n v="44944.618055555555"/>
    <b v="0"/>
    <n v="37"/>
    <n v="0.67567567567567566"/>
    <x v="3"/>
  </r>
  <r>
    <n v="13"/>
    <n v="13"/>
    <s v=" New year, new fitness goals! ðŸ’ª                    "/>
    <x v="0"/>
    <d v="2023-01-18T18:00:00"/>
    <s v=" FitJourney   "/>
    <x v="1"/>
    <s v=" #NewYear #FitnessGoals                  "/>
    <n v="28"/>
    <n v="55"/>
    <s v=" USA        "/>
    <n v="2023"/>
    <n v="1"/>
    <n v="18"/>
    <n v="18"/>
    <s v="New year, new fitness goals! ðŸ’ª"/>
    <s v="Positive"/>
    <s v="FitJourney"/>
    <s v="Instagram"/>
    <s v="#NewYear,#FitnessGoals"/>
    <s v="USA"/>
    <n v="44944.75"/>
    <b v="0"/>
    <n v="83"/>
    <n v="0.66265060240963858"/>
    <x v="3"/>
  </r>
  <r>
    <n v="14"/>
    <n v="14"/>
    <s v=" Technology is changing the way we live.            "/>
    <x v="2"/>
    <d v="2023-01-19T09:45:00"/>
    <s v=" TechEnthusiast"/>
    <x v="0"/>
    <s v=" #Tech #Innovation                       "/>
    <n v="15"/>
    <n v="30"/>
    <s v=" India    "/>
    <n v="2023"/>
    <n v="1"/>
    <n v="19"/>
    <n v="9"/>
    <s v="Technology is changing the way we live."/>
    <s v="Neutral"/>
    <s v="TechEnthusiast"/>
    <s v="Twitter"/>
    <s v="#Tech,#Innovation"/>
    <s v="India"/>
    <n v="44945.40625"/>
    <b v="0"/>
    <n v="45"/>
    <n v="0.66666666666666663"/>
    <x v="4"/>
  </r>
  <r>
    <n v="15"/>
    <n v="15"/>
    <s v=" Reflecting on the past and looking ahead.          "/>
    <x v="0"/>
    <d v="2023-01-19T13:20:00"/>
    <s v=" Reflections  "/>
    <x v="2"/>
    <s v=" #Reflection #Future                     "/>
    <n v="20"/>
    <n v="40"/>
    <s v=" USA      "/>
    <n v="2023"/>
    <n v="1"/>
    <n v="19"/>
    <n v="13"/>
    <s v="Reflecting on the past and looking ahead."/>
    <s v="Positive"/>
    <s v="Reflections"/>
    <s v="Facebook"/>
    <s v="#Reflection,#Future"/>
    <s v="USA"/>
    <n v="44945.555555555555"/>
    <b v="0"/>
    <n v="60"/>
    <n v="0.66666666666666663"/>
    <x v="4"/>
  </r>
  <r>
    <n v="16"/>
    <n v="16"/>
    <s v=" Just adopted a cute furry friend! ðŸ¾              "/>
    <x v="0"/>
    <d v="2023-01-19T17:10:00"/>
    <s v=" PetAdopter   "/>
    <x v="1"/>
    <s v=" #PetAdoption #FurryFriend               "/>
    <n v="15"/>
    <n v="30"/>
    <s v=" Canada    "/>
    <n v="2023"/>
    <n v="1"/>
    <n v="19"/>
    <n v="17"/>
    <s v="Just adopted a cute furry friend! ðŸ¾"/>
    <s v="Positive"/>
    <s v="PetAdopter"/>
    <s v="Instagram"/>
    <s v="#PetAdoption,#FurryFriend"/>
    <s v="Canada"/>
    <n v="44945.715277777781"/>
    <b v="0"/>
    <n v="45"/>
    <n v="0.66666666666666663"/>
    <x v="4"/>
  </r>
  <r>
    <n v="17"/>
    <n v="17"/>
    <s v=" Late-night gaming session with friends.            "/>
    <x v="0"/>
    <d v="2023-01-20T00:05:00"/>
    <s v=" GamerX       "/>
    <x v="0"/>
    <s v=" #Gaming #LateNight                      "/>
    <n v="18"/>
    <n v="35"/>
    <s v=" UK       "/>
    <n v="2023"/>
    <n v="1"/>
    <n v="20"/>
    <n v="0"/>
    <s v="Late-night gaming session with friends."/>
    <s v="Positive"/>
    <s v="GamerX"/>
    <s v="Twitter"/>
    <s v="#Gaming,#LateNight"/>
    <s v="UK"/>
    <n v="44946.003472222219"/>
    <b v="0"/>
    <n v="53"/>
    <n v="0.660377358490566"/>
    <x v="5"/>
  </r>
  <r>
    <n v="18"/>
    <n v="18"/>
    <s v=" Attending a virtual conference on AI.              "/>
    <x v="2"/>
    <d v="2023-01-20T11:30:00"/>
    <s v=" TechConference"/>
    <x v="2"/>
    <s v=" #AI #TechConference                     "/>
    <n v="25"/>
    <n v="50"/>
    <s v="USA"/>
    <n v="2023"/>
    <n v="1"/>
    <n v="20"/>
    <n v="11"/>
    <s v="Attending a virtual conference on AI."/>
    <s v="Neutral"/>
    <s v="TechConference"/>
    <s v="Facebook"/>
    <s v="#AI,#TechConference"/>
    <s v="USA"/>
    <n v="44946.479166666664"/>
    <b v="0"/>
    <n v="75"/>
    <n v="0.66666666666666663"/>
    <x v="5"/>
  </r>
  <r>
    <n v="19"/>
    <n v="19"/>
    <s v=" Winter blues got me feeling low.                   "/>
    <x v="1"/>
    <d v="2023-01-20T15:15:00"/>
    <s v=" WinterBlues  "/>
    <x v="1"/>
    <s v=" #WinterBlues #Mood                      "/>
    <n v="8"/>
    <n v="15"/>
    <s v=" USA       "/>
    <n v="2023"/>
    <n v="1"/>
    <n v="20"/>
    <n v="15"/>
    <s v="Winter blues got me feeling low."/>
    <s v="Negative"/>
    <s v="WinterBlues"/>
    <s v="Instagram"/>
    <s v="#WinterBlues,#Mood"/>
    <s v="USA"/>
    <n v="44946.635416666664"/>
    <b v="0"/>
    <n v="23"/>
    <n v="0.65217391304347827"/>
    <x v="5"/>
  </r>
  <r>
    <n v="20"/>
    <n v="20"/>
    <s v=" Sipping coffee and enjoying a good book.           "/>
    <x v="0"/>
    <d v="2023-01-21T08:40:00"/>
    <s v=" Bookworm     "/>
    <x v="0"/>
    <s v=" #Reading #CoffeeTime                    "/>
    <n v="22"/>
    <n v="45"/>
    <s v=" India    "/>
    <n v="2023"/>
    <n v="1"/>
    <n v="21"/>
    <n v="8"/>
    <s v="Sipping coffee and enjoying a good book."/>
    <s v="Positive"/>
    <s v="Bookworm"/>
    <s v="Twitter"/>
    <s v="#Reading,#CoffeeTime"/>
    <s v="India"/>
    <n v="44947.361111111109"/>
    <b v="0"/>
    <n v="67"/>
    <n v="0.67164179104477617"/>
    <x v="6"/>
  </r>
  <r>
    <n v="21"/>
    <n v="21"/>
    <s v=" Exploring the world of virtual reality.            "/>
    <x v="0"/>
    <d v="2023-01-21T13:20:00"/>
    <s v=" VRExplorer   "/>
    <x v="2"/>
    <s v=" #VR #VirtualReality                     "/>
    <n v="15"/>
    <n v="30"/>
    <s v="USA"/>
    <n v="2023"/>
    <n v="1"/>
    <n v="21"/>
    <n v="13"/>
    <s v="Exploring the world of virtual reality."/>
    <s v="Positive"/>
    <s v="VRExplorer"/>
    <s v="Facebook"/>
    <s v="#VR,#VirtualReality"/>
    <s v="USA"/>
    <n v="44947.555555555555"/>
    <b v="0"/>
    <n v="45"/>
    <n v="0.66666666666666663"/>
    <x v="6"/>
  </r>
  <r>
    <n v="22"/>
    <n v="22"/>
    <s v=" Productive day ticking off my to-do list.          "/>
    <x v="0"/>
    <d v="2023-01-21T16:45:00"/>
    <s v=" ProductivityPro"/>
    <x v="1"/>
    <s v=" #Productivity #WorkFromHome           "/>
    <n v="30"/>
    <n v="60"/>
    <s v=" USA "/>
    <n v="2023"/>
    <n v="1"/>
    <n v="21"/>
    <n v="16"/>
    <s v="Productive day ticking off my to-do list."/>
    <s v="Positive"/>
    <s v="ProductivityPro"/>
    <s v="Instagram"/>
    <s v="#Productivity,#WorkFromHome"/>
    <s v="USA"/>
    <n v="44947.697916666664"/>
    <b v="0"/>
    <n v="90"/>
    <n v="0.66666666666666663"/>
    <x v="6"/>
  </r>
  <r>
    <n v="23"/>
    <n v="23"/>
    <s v=" Just finished a challenging workout routine.       "/>
    <x v="0"/>
    <d v="2023-01-22T09:15:00"/>
    <s v=" FitnessWarrior"/>
    <x v="0"/>
    <s v=" #Fitness #ChallengeAccepted             "/>
    <n v="20"/>
    <n v="40"/>
    <s v=" UK       "/>
    <n v="2023"/>
    <n v="1"/>
    <n v="22"/>
    <n v="9"/>
    <s v="Just finished a challenging workout routine."/>
    <s v="Positive"/>
    <s v="FitnessWarrior"/>
    <s v="Twitter"/>
    <s v="#Fitness,#ChallengeAccepted"/>
    <s v="UK"/>
    <n v="44948.385416666664"/>
    <b v="0"/>
    <n v="60"/>
    <n v="0.66666666666666663"/>
    <x v="7"/>
  </r>
  <r>
    <n v="24"/>
    <n v="24"/>
    <s v=" Celebrating a milestone at work! ðŸŽ‰               "/>
    <x v="0"/>
    <d v="2023-01-22T14:30:00"/>
    <s v=" CareerMilestone"/>
    <x v="2"/>
    <s v=" #Career #Milestone                      "/>
    <n v="12"/>
    <n v="25"/>
    <s v=" Canada  "/>
    <n v="2023"/>
    <n v="1"/>
    <n v="22"/>
    <n v="14"/>
    <s v="Celebrating a milestone at work! ðŸŽ‰"/>
    <s v="Positive"/>
    <s v="CareerMilestone"/>
    <s v="Facebook"/>
    <s v="#Career,#Milestone"/>
    <s v="Canada"/>
    <n v="44948.604166666664"/>
    <b v="0"/>
    <n v="37"/>
    <n v="0.67567567567567566"/>
    <x v="7"/>
  </r>
  <r>
    <n v="25"/>
    <n v="25"/>
    <s v=" Sunday brunch with friends.                        "/>
    <x v="0"/>
    <d v="2023-01-22T12:00:00"/>
    <s v=" BrunchBuddy  "/>
    <x v="1"/>
    <s v=" #Brunch #Friends                       "/>
    <n v="15"/>
    <n v="30"/>
    <s v=" UK "/>
    <n v="2023"/>
    <n v="1"/>
    <n v="22"/>
    <n v="12"/>
    <s v="Sunday brunch with friends."/>
    <s v="Positive"/>
    <s v="BrunchBuddy"/>
    <s v="Instagram"/>
    <s v="#Brunch,#Friends"/>
    <s v="UK"/>
    <n v="44948.5"/>
    <b v="0"/>
    <n v="45"/>
    <n v="0.66666666666666663"/>
    <x v="7"/>
  </r>
  <r>
    <n v="27"/>
    <n v="28"/>
    <s v=" Learning a new language for personal growth.       "/>
    <x v="0"/>
    <d v="2023-01-23T16:20:00"/>
    <s v=" LanguageLearner"/>
    <x v="2"/>
    <s v=" #LanguageLearning #PersonalGrowth       "/>
    <n v="25"/>
    <n v="50"/>
    <s v=" India     "/>
    <n v="2023"/>
    <n v="1"/>
    <n v="23"/>
    <n v="16"/>
    <s v="Learning a new language for personal growth."/>
    <s v="Positive"/>
    <s v="LanguageLearner"/>
    <s v="Facebook"/>
    <s v="#LanguageLearning,#PersonalGrowth"/>
    <s v="India"/>
    <n v="44949.680555555555"/>
    <b v="0"/>
    <n v="75"/>
    <n v="0.66666666666666663"/>
    <x v="8"/>
  </r>
  <r>
    <n v="28"/>
    <n v="29"/>
    <s v=" Quiet evening with a good book.                    "/>
    <x v="0"/>
    <d v="2023-01-23T19:45:00"/>
    <s v=" BookLover    "/>
    <x v="1"/>
    <s v=" #Reading #QuietTime                     "/>
    <n v="15"/>
    <n v="30"/>
    <s v=" Australia "/>
    <n v="2023"/>
    <n v="1"/>
    <n v="23"/>
    <n v="19"/>
    <s v="Quiet evening with a good book."/>
    <s v="Positive"/>
    <s v="BookLover"/>
    <s v="Instagram"/>
    <s v="#Reading,#QuietTime"/>
    <s v="Australia"/>
    <n v="44949.822916666664"/>
    <b v="0"/>
    <n v="45"/>
    <n v="0.66666666666666663"/>
    <x v="8"/>
  </r>
  <r>
    <n v="29"/>
    <n v="30"/>
    <s v=" Reflecting on the importance of mental health.     "/>
    <x v="0"/>
    <d v="2023-01-24T11:30:00"/>
    <s v=" MentalHealthMatters"/>
    <x v="0"/>
    <s v=" #MentalHealth #SelfCare                 "/>
    <n v="22"/>
    <n v="45"/>
    <s v=" USA      "/>
    <n v="2023"/>
    <n v="1"/>
    <n v="24"/>
    <n v="11"/>
    <s v="Reflecting on the importance of mental health."/>
    <s v="Positive"/>
    <s v="MentalHealthMatters"/>
    <s v="Twitter"/>
    <s v="#MentalHealth,#SelfCare"/>
    <s v="USA"/>
    <n v="44950.479166666664"/>
    <b v="0"/>
    <n v="67"/>
    <n v="0.67164179104477617"/>
    <x v="9"/>
  </r>
  <r>
    <n v="30"/>
    <n v="31"/>
    <s v=" New painting in progress! ðŸŽ¨                       "/>
    <x v="0"/>
    <d v="2023-01-24T15:00:00"/>
    <s v=" ArtistInAction"/>
    <x v="2"/>
    <s v=" #Art #PaintingInProgress             "/>
    <n v="12"/>
    <n v="25"/>
    <s v=" Canada "/>
    <n v="2023"/>
    <n v="1"/>
    <n v="24"/>
    <n v="15"/>
    <s v="New painting in progress! ðŸŽ¨"/>
    <s v="Positive"/>
    <s v="ArtistInAction"/>
    <s v="Facebook"/>
    <s v="#Art,#PaintingInProgress"/>
    <s v="Canada"/>
    <n v="44950.625"/>
    <b v="0"/>
    <n v="37"/>
    <n v="0.67567567567567566"/>
    <x v="9"/>
  </r>
  <r>
    <n v="31"/>
    <n v="32"/>
    <s v=" Weekend road trip to explore scenic views.         "/>
    <x v="0"/>
    <d v="2023-01-24T17:30:00"/>
    <s v=" RoadTripper  "/>
    <x v="1"/>
    <s v=" #RoadTrip #ScenicViews                  "/>
    <n v="18"/>
    <n v="35"/>
    <s v=" UK        "/>
    <n v="2023"/>
    <n v="1"/>
    <n v="24"/>
    <n v="17"/>
    <s v="Weekend road trip to explore scenic views."/>
    <s v="Positive"/>
    <s v="RoadTripper"/>
    <s v="Instagram"/>
    <s v="#RoadTrip,#ScenicViews"/>
    <s v="UK"/>
    <n v="44950.729166666664"/>
    <b v="0"/>
    <n v="53"/>
    <n v="0.660377358490566"/>
    <x v="9"/>
  </r>
  <r>
    <n v="32"/>
    <n v="33"/>
    <s v=" Enjoying a cup of tea and watching the sunset.     "/>
    <x v="0"/>
    <d v="2023-01-25T18:00:00"/>
    <s v=" SunsetWatcher"/>
    <x v="0"/>
    <s v=" #TeaTime #Sunset                       "/>
    <n v="15"/>
    <n v="30"/>
    <s v=" India    "/>
    <n v="2023"/>
    <n v="1"/>
    <n v="25"/>
    <n v="18"/>
    <s v="Enjoying a cup of tea and watching the sunset."/>
    <s v="Positive"/>
    <s v="SunsetWatcher"/>
    <s v="Twitter"/>
    <s v="#TeaTime,#Sunset"/>
    <s v="India"/>
    <n v="44951.75"/>
    <b v="0"/>
    <n v="45"/>
    <n v="0.66666666666666663"/>
    <x v="10"/>
  </r>
  <r>
    <n v="33"/>
    <n v="34"/>
    <s v=" Coding a new project with enthusiasm.              "/>
    <x v="0"/>
    <d v="2023-01-25T13:15:00"/>
    <s v=" CodeEnthusiast"/>
    <x v="2"/>
    <s v=" #Coding #Enthusiasm                   "/>
    <n v="30"/>
    <n v="60"/>
    <s v=" USA "/>
    <n v="2023"/>
    <n v="1"/>
    <n v="25"/>
    <n v="13"/>
    <s v="Coding a new project with enthusiasm."/>
    <s v="Positive"/>
    <s v="CodeEnthusiast"/>
    <s v="Facebook"/>
    <s v="#Coding,#Enthusiasm"/>
    <s v="USA"/>
    <n v="44951.552083333336"/>
    <b v="0"/>
    <n v="90"/>
    <n v="0.66666666666666663"/>
    <x v="10"/>
  </r>
  <r>
    <n v="34"/>
    <n v="35"/>
    <s v=" Feeling inspired after attending a workshop.       "/>
    <x v="0"/>
    <d v="2023-01-26T09:45:00"/>
    <s v=" WorkshopAttendee"/>
    <x v="1"/>
    <s v=" #Inspiration #Workshop                  "/>
    <n v="25"/>
    <n v="50"/>
    <s v="USA"/>
    <n v="2023"/>
    <n v="1"/>
    <n v="26"/>
    <n v="9"/>
    <s v="Feeling inspired after attending a workshop."/>
    <s v="Positive"/>
    <s v="WorkshopAttendee"/>
    <s v="Instagram"/>
    <s v="#Inspiration,#Workshop"/>
    <s v="USA"/>
    <n v="44952.40625"/>
    <b v="0"/>
    <n v="75"/>
    <n v="0.66666666666666663"/>
    <x v="11"/>
  </r>
  <r>
    <n v="35"/>
    <n v="36"/>
    <s v=" Winter sports day at the local park.               "/>
    <x v="0"/>
    <d v="2023-01-26T14:20:00"/>
    <s v=" WinterSports  "/>
    <x v="0"/>
    <s v=" #WinterSports #Fun                     "/>
    <n v="15"/>
    <n v="30"/>
    <s v=" Canada   "/>
    <n v="2023"/>
    <n v="1"/>
    <n v="26"/>
    <n v="14"/>
    <s v="Winter sports day at the local park."/>
    <s v="Positive"/>
    <s v="WinterSports"/>
    <s v="Twitter"/>
    <s v="#WinterSports,#Fun"/>
    <s v="Canada"/>
    <n v="44952.597222222219"/>
    <b v="0"/>
    <n v="45"/>
    <n v="0.66666666666666663"/>
    <x v="11"/>
  </r>
  <r>
    <n v="36"/>
    <n v="37"/>
    <s v=" Quality time with family this weekend.             "/>
    <x v="0"/>
    <d v="2023-01-26T17:40:00"/>
    <s v=" FamilyTime   "/>
    <x v="2"/>
    <s v=" #FamilyTime #Weekend                    "/>
    <n v="22"/>
    <n v="45"/>
    <s v=" UK        "/>
    <n v="2023"/>
    <n v="1"/>
    <n v="26"/>
    <n v="17"/>
    <s v="Quality time with family this weekend."/>
    <s v="Positive"/>
    <s v="FamilyTime"/>
    <s v="Facebook"/>
    <s v="#FamilyTime,#Weekend"/>
    <s v="UK"/>
    <n v="44952.736111111109"/>
    <b v="0"/>
    <n v="67"/>
    <n v="0.67164179104477617"/>
    <x v="11"/>
  </r>
  <r>
    <n v="37"/>
    <n v="38"/>
    <s v=" Attending a live music concert tonight.            "/>
    <x v="0"/>
    <d v="2023-01-27T20:00:00"/>
    <s v=" MusicLover   "/>
    <x v="1"/>
    <s v=" #Music #ConcertNight                  "/>
    <n v="18"/>
    <n v="35"/>
    <s v=" USA "/>
    <n v="2023"/>
    <n v="1"/>
    <n v="27"/>
    <n v="20"/>
    <s v="Attending a live music concert tonight."/>
    <s v="Positive"/>
    <s v="MusicLover"/>
    <s v="Instagram"/>
    <s v="#Music,#ConcertNight"/>
    <s v="USA"/>
    <n v="44953.833333333336"/>
    <b v="0"/>
    <n v="53"/>
    <n v="0.660377358490566"/>
    <x v="12"/>
  </r>
  <r>
    <n v="38"/>
    <n v="39"/>
    <s v=" Practicing mindfulness with meditation.            "/>
    <x v="0"/>
    <d v="2023-01-27T12:30:00"/>
    <s v=" MindfulMoments"/>
    <x v="0"/>
    <s v=" #Mindfulness #Meditation               "/>
    <n v="15"/>
    <n v="30"/>
    <s v=" India    "/>
    <n v="2023"/>
    <n v="1"/>
    <n v="27"/>
    <n v="12"/>
    <s v="Practicing mindfulness with meditation."/>
    <s v="Positive"/>
    <s v="MindfulMoments"/>
    <s v="Twitter"/>
    <s v="#Mindfulness,#Meditation"/>
    <s v="India"/>
    <n v="44953.520833333336"/>
    <b v="0"/>
    <n v="45"/>
    <n v="0.66666666666666663"/>
    <x v="12"/>
  </r>
  <r>
    <n v="39"/>
    <n v="40"/>
    <s v=" Trying out a new dessert recipe.                   "/>
    <x v="0"/>
    <d v="2023-01-27T16:10:00"/>
    <s v=" DessertExplorer"/>
    <x v="2"/>
    <s v=" #Dessert #Cooking                      "/>
    <n v="12"/>
    <n v="25"/>
    <s v=" Canada "/>
    <n v="2023"/>
    <n v="1"/>
    <n v="27"/>
    <n v="16"/>
    <s v="Trying out a new dessert recipe."/>
    <s v="Positive"/>
    <s v="DessertExplorer"/>
    <s v="Facebook"/>
    <s v="#Dessert,#Cooking"/>
    <s v="Canada"/>
    <n v="44953.673611111109"/>
    <b v="0"/>
    <n v="37"/>
    <n v="0.67567567567567566"/>
    <x v="12"/>
  </r>
  <r>
    <n v="40"/>
    <n v="41"/>
    <s v=" Excited about the upcoming gaming tournament.      "/>
    <x v="0"/>
    <d v="2023-01-28T09:00:00"/>
    <s v=" GamingEnthusiast"/>
    <x v="1"/>
    <s v=" #Gaming #Tournament                     "/>
    <n v="30"/>
    <n v="60"/>
    <s v="USA"/>
    <n v="2023"/>
    <n v="1"/>
    <n v="28"/>
    <n v="9"/>
    <s v="Excited about the upcoming gaming tournament."/>
    <s v="Positive"/>
    <s v="GamingEnthusiast"/>
    <s v="Instagram"/>
    <s v="#Gaming,#Tournament"/>
    <s v="USA"/>
    <n v="44954.375"/>
    <b v="0"/>
    <n v="90"/>
    <n v="0.66666666666666663"/>
    <x v="13"/>
  </r>
  <r>
    <n v="41"/>
    <n v="42"/>
    <s v=" Planning a garden makeover for spring.             "/>
    <x v="0"/>
    <d v="2023-01-28T14:45:00"/>
    <s v=" GardenPlanner "/>
    <x v="0"/>
    <s v=" #Gardening #Spring                     "/>
    <n v="25"/>
    <n v="50"/>
    <s v=" USA      "/>
    <n v="2023"/>
    <n v="1"/>
    <n v="28"/>
    <n v="14"/>
    <s v="Planning a garden makeover for spring."/>
    <s v="Positive"/>
    <s v="GardenPlanner"/>
    <s v="Twitter"/>
    <s v="#Gardening,#Spring"/>
    <s v="USA"/>
    <n v="44954.614583333336"/>
    <b v="0"/>
    <n v="75"/>
    <n v="0.66666666666666663"/>
    <x v="13"/>
  </r>
  <r>
    <n v="42"/>
    <n v="43"/>
    <s v=" Celebrating a friend's birthday tonight! ðŸŽ‚       "/>
    <x v="0"/>
    <d v="2023-01-28T19:30:00"/>
    <s v=" BirthdayBash "/>
    <x v="2"/>
    <s v=" #Birthday #Celebration                  "/>
    <n v="15"/>
    <n v="30"/>
    <s v=" UK "/>
    <n v="2023"/>
    <n v="1"/>
    <n v="28"/>
    <n v="19"/>
    <s v="Celebrating a friend's birthday tonight! ðŸŽ‚"/>
    <s v="Positive"/>
    <s v="BirthdayBash"/>
    <s v="Facebook"/>
    <s v="#Birthday,#Celebration"/>
    <s v="UK"/>
    <n v="44954.8125"/>
    <b v="0"/>
    <n v="45"/>
    <n v="0.66666666666666663"/>
    <x v="13"/>
  </r>
  <r>
    <n v="43"/>
    <n v="44"/>
    <s v=" Feeling accomplished after a productive day.       "/>
    <x v="0"/>
    <d v="2023-01-29T17:00:00"/>
    <s v=" ProductivityWin"/>
    <x v="1"/>
    <s v=" #Accomplished #Success               "/>
    <n v="22"/>
    <n v="45"/>
    <s v=" India "/>
    <n v="2023"/>
    <n v="1"/>
    <n v="29"/>
    <n v="17"/>
    <s v="Feeling accomplished after a productive day."/>
    <s v="Positive"/>
    <s v="ProductivityWin"/>
    <s v="Instagram"/>
    <s v="#Accomplished,#Success"/>
    <s v="India"/>
    <n v="44955.708333333336"/>
    <b v="0"/>
    <n v="67"/>
    <n v="0.67164179104477617"/>
    <x v="14"/>
  </r>
  <r>
    <n v="44"/>
    <n v="45"/>
    <s v=" A cozy evening with a good movie.                 "/>
    <x v="0"/>
    <d v="2023-01-29T20:20:00"/>
    <s v=" MovieNight   "/>
    <x v="0"/>
    <s v=" #CozyNight #MovieTime                   "/>
    <n v="18"/>
    <n v="35"/>
    <s v=" Canada   "/>
    <n v="2023"/>
    <n v="1"/>
    <n v="29"/>
    <n v="20"/>
    <s v="A cozy evening with a good movie."/>
    <s v="Positive"/>
    <s v="MovieNight"/>
    <s v="Twitter"/>
    <s v="#CozyNight,#MovieTime"/>
    <s v="Canada"/>
    <n v="44955.847222222219"/>
    <b v="0"/>
    <n v="53"/>
    <n v="0.660377358490566"/>
    <x v="14"/>
  </r>
  <r>
    <n v="45"/>
    <n v="46"/>
    <s v=" Exploring local art galleries this weekend.        "/>
    <x v="0"/>
    <d v="2023-01-30T11:30:00"/>
    <s v=" ArtExplorer  "/>
    <x v="2"/>
    <s v=" #Art #GalleryExplore                    "/>
    <n v="15"/>
    <n v="30"/>
    <s v=" USA      "/>
    <n v="2023"/>
    <n v="1"/>
    <n v="30"/>
    <n v="11"/>
    <s v="Exploring local art galleries this weekend."/>
    <s v="Positive"/>
    <s v="ArtExplorer"/>
    <s v="Facebook"/>
    <s v="#Art,#GalleryExplore"/>
    <s v="USA"/>
    <n v="44956.479166666664"/>
    <b v="0"/>
    <n v="45"/>
    <n v="0.66666666666666663"/>
    <x v="15"/>
  </r>
  <r>
    <n v="46"/>
    <n v="47"/>
    <s v=" New book release from my favorite author!          "/>
    <x v="0"/>
    <d v="2023-01-30T15:45:00"/>
    <s v=" BookwormX    "/>
    <x v="1"/>
    <s v=" #BookRelease #FavoriteAuthor           "/>
    <n v="12"/>
    <n v="25"/>
    <s v=" UK   "/>
    <n v="2023"/>
    <n v="1"/>
    <n v="30"/>
    <n v="15"/>
    <s v="New book release from my favorite author!"/>
    <s v="Positive"/>
    <s v="BookwormX"/>
    <s v="Instagram"/>
    <s v="#BookRelease,#FavoriteAuthor"/>
    <s v="UK"/>
    <n v="44956.65625"/>
    <b v="0"/>
    <n v="37"/>
    <n v="0.67567567567567566"/>
    <x v="15"/>
  </r>
  <r>
    <n v="47"/>
    <n v="48"/>
    <s v=" Attending a virtual reality meetup.                "/>
    <x v="0"/>
    <d v="2023-01-30T18:30:00"/>
    <s v=" VRMeetup     "/>
    <x v="0"/>
    <s v=" #VRMeetup #VirtualReality               "/>
    <n v="28"/>
    <n v="55"/>
    <s v=" India    "/>
    <n v="2023"/>
    <n v="1"/>
    <n v="30"/>
    <n v="18"/>
    <s v="Attending a virtual reality meetup."/>
    <s v="Positive"/>
    <s v="VRMeetup"/>
    <s v="Twitter"/>
    <s v="#VRMeetup,#VirtualReality"/>
    <s v="India"/>
    <n v="44956.770833333336"/>
    <b v="0"/>
    <n v="83"/>
    <n v="0.66265060240963858"/>
    <x v="15"/>
  </r>
  <r>
    <n v="48"/>
    <n v="49"/>
    <s v=" Reflecting on the beauty of nature.                "/>
    <x v="0"/>
    <d v="2023-01-31T10:45:00"/>
    <s v=" NatureLover  "/>
    <x v="2"/>
    <s v=" #Nature #Reflection                     "/>
    <n v="15"/>
    <n v="30"/>
    <s v=" Australia "/>
    <n v="2023"/>
    <n v="1"/>
    <n v="31"/>
    <n v="10"/>
    <s v="Reflecting on the beauty of nature."/>
    <s v="Positive"/>
    <s v="NatureLover"/>
    <s v="Facebook"/>
    <s v="#Nature,#Reflection"/>
    <s v="Australia"/>
    <n v="44957.447916666664"/>
    <b v="0"/>
    <n v="45"/>
    <n v="0.66666666666666663"/>
    <x v="16"/>
  </r>
  <r>
    <n v="49"/>
    <n v="50"/>
    <s v=" Cooking a special dinner for loved ones.           "/>
    <x v="0"/>
    <d v="2023-01-31T19:00:00"/>
    <s v=" ChefAtHome   "/>
    <x v="1"/>
    <s v=" #Cooking #SpecialDinner                "/>
    <n v="20"/>
    <n v="40"/>
    <s v=" USA       "/>
    <n v="2023"/>
    <n v="1"/>
    <n v="31"/>
    <n v="19"/>
    <s v="Cooking a special dinner for loved ones."/>
    <s v="Positive"/>
    <s v="ChefAtHome"/>
    <s v="Instagram"/>
    <s v="#Cooking,#SpecialDinner"/>
    <s v="USA"/>
    <n v="44957.791666666664"/>
    <b v="0"/>
    <n v="60"/>
    <n v="0.66666666666666663"/>
    <x v="16"/>
  </r>
  <r>
    <n v="50"/>
    <n v="51"/>
    <s v=" Feeling optimistic about the week ahead.           "/>
    <x v="0"/>
    <d v="2023-01-31T16:20:00"/>
    <s v=" OptimisticMindset"/>
    <x v="0"/>
    <s v=" #Optimism #NewWeek                     "/>
    <n v="15"/>
    <n v="30"/>
    <s v=" Canada   "/>
    <n v="2023"/>
    <n v="1"/>
    <n v="31"/>
    <n v="16"/>
    <s v="Feeling optimistic about the week ahead."/>
    <s v="Positive"/>
    <s v="OptimisticMindset"/>
    <s v="Twitter"/>
    <s v="#Optimism,#NewWeek"/>
    <s v="Canada"/>
    <n v="44957.680555555555"/>
    <b v="0"/>
    <n v="45"/>
    <n v="0.66666666666666663"/>
    <x v="16"/>
  </r>
  <r>
    <n v="51"/>
    <n v="52"/>
    <s v=" Starting a new fitness challenge tomorrow! ðŸ’ª     "/>
    <x v="0"/>
    <d v="2023-02-01T08:00:00"/>
    <s v=" FitnessChallenge"/>
    <x v="2"/>
    <s v=" #FitnessChallenge #NewBeginnings       "/>
    <n v="22"/>
    <n v="45"/>
    <s v=" UK         "/>
    <n v="2023"/>
    <n v="2"/>
    <n v="1"/>
    <n v="8"/>
    <s v="Starting a new fitness challenge tomorrow! ðŸ’ª"/>
    <s v="Positive"/>
    <s v="FitnessChallenge"/>
    <s v="Facebook"/>
    <s v="#FitnessChallenge,#NewBeginnings"/>
    <s v="UK"/>
    <n v="44958.333333333336"/>
    <b v="0"/>
    <n v="67"/>
    <n v="0.67164179104477617"/>
    <x v="17"/>
  </r>
  <r>
    <n v="52"/>
    <n v="53"/>
    <s v=" Sunday bike ride through scenic trails.           "/>
    <x v="0"/>
    <d v="2023-02-01T13:30:00"/>
    <s v=" BikeExplorer  "/>
    <x v="1"/>
    <s v=" #BikeRide #ScenicTrails                "/>
    <n v="18"/>
    <n v="35"/>
    <s v=" USA     "/>
    <n v="2023"/>
    <n v="2"/>
    <n v="1"/>
    <n v="13"/>
    <s v="Sunday bike ride through scenic trails."/>
    <s v="Positive"/>
    <s v="BikeExplorer"/>
    <s v="Instagram"/>
    <s v="#BikeRide,#ScenicTrails"/>
    <s v="USA"/>
    <n v="44958.5625"/>
    <b v="0"/>
    <n v="53"/>
    <n v="0.660377358490566"/>
    <x v="17"/>
  </r>
  <r>
    <n v="53"/>
    <n v="55"/>
    <s v=" Can't believe the injustice happening in our society."/>
    <x v="3"/>
    <d v="2023-02-11T09:30:00"/>
    <s v=" SocialJustice   "/>
    <x v="0"/>
    <s v=" #Injustice #Angry                            "/>
    <n v="20"/>
    <n v="40"/>
    <s v=" Canada     "/>
    <n v="2023"/>
    <n v="2"/>
    <n v="11"/>
    <n v="9"/>
    <s v="Can't believe the injustice happening in our society."/>
    <s v="Anger"/>
    <s v="SocialJustice"/>
    <s v="Twitter"/>
    <s v="#Injustice,#Angry"/>
    <s v="Canada"/>
    <n v="44968.395833333336"/>
    <b v="0"/>
    <n v="60"/>
    <n v="0.66666666666666663"/>
    <x v="18"/>
  </r>
  <r>
    <n v="54"/>
    <n v="56"/>
    <s v=" Feeling a sense of fear after watching a thriller movie. "/>
    <x v="4"/>
    <d v="2023-02-11T21:15:00"/>
    <s v=" ThrillerFan     "/>
    <x v="1"/>
    <s v=" #Fear #ThrillerMovie                         "/>
    <n v="15"/>
    <n v="30"/>
    <s v=" USA          "/>
    <n v="2023"/>
    <n v="2"/>
    <n v="11"/>
    <n v="21"/>
    <s v="Feeling a sense of fear after watching a thriller movie."/>
    <s v="Fear"/>
    <s v="ThrillerFan"/>
    <s v="Instagram"/>
    <s v="#Fear,#ThrillerMovie"/>
    <s v="USA"/>
    <n v="44968.885416666664"/>
    <b v="0"/>
    <n v="45"/>
    <n v="0.66666666666666663"/>
    <x v="18"/>
  </r>
  <r>
    <n v="55"/>
    <n v="57"/>
    <s v=" Heartbroken after hearing the news about a natural disaster. "/>
    <x v="5"/>
    <d v="2023-02-12T14:45:00"/>
    <s v=" EmpathyFirst    "/>
    <x v="2"/>
    <s v=" #Sadness #NaturalDisaster                    "/>
    <n v="25"/>
    <n v="50"/>
    <s v=" India      "/>
    <n v="2023"/>
    <n v="2"/>
    <n v="12"/>
    <n v="14"/>
    <s v="Heartbroken after hearing the news about a natural disaster."/>
    <s v="Sadness"/>
    <s v="EmpathyFirst"/>
    <s v="Facebook"/>
    <s v="#Sadness,#NaturalDisaster"/>
    <s v="India"/>
    <n v="44969.614583333336"/>
    <b v="0"/>
    <n v="75"/>
    <n v="0.66666666666666663"/>
    <x v="19"/>
  </r>
  <r>
    <n v="56"/>
    <n v="58"/>
    <s v=" The state of the world's environment is just disgusting. "/>
    <x v="6"/>
    <d v="2023-02-12T18:20:00"/>
    <s v=" EcoAwareness    "/>
    <x v="0"/>
    <s v=" #Disgust #Environment                        "/>
    <n v="18"/>
    <n v="35"/>
    <s v=" UK         "/>
    <n v="2023"/>
    <n v="2"/>
    <n v="12"/>
    <n v="18"/>
    <s v="The state of the world's environment is just disgusting."/>
    <s v="Disgust"/>
    <s v="EcoAwareness"/>
    <s v="Twitter"/>
    <s v="#Disgust,#Environment"/>
    <s v="UK"/>
    <n v="44969.763888888891"/>
    <b v="0"/>
    <n v="53"/>
    <n v="0.660377358490566"/>
    <x v="19"/>
  </r>
  <r>
    <n v="57"/>
    <n v="59"/>
    <s v=" Pure happiness: celebrating a loved one's achievement! "/>
    <x v="7"/>
    <d v="2023-02-13T10:00:00"/>
    <s v=" ProudFriend     "/>
    <x v="1"/>
    <s v=" #Happiness #Celebration                   "/>
    <n v="30"/>
    <n v="60"/>
    <s v=" USA "/>
    <n v="2023"/>
    <n v="2"/>
    <n v="13"/>
    <n v="10"/>
    <s v="Pure happiness: celebrating a loved one's achievement!"/>
    <s v="Happiness"/>
    <s v="ProudFriend"/>
    <s v="Instagram"/>
    <s v="#Happiness,#Celebration"/>
    <s v="USA"/>
    <n v="44970.416666666664"/>
    <b v="0"/>
    <n v="90"/>
    <n v="0.66666666666666663"/>
    <x v="20"/>
  </r>
  <r>
    <n v="58"/>
    <n v="60"/>
    <s v=" Laughter is the best medicineâ€”enjoying a comedy show. "/>
    <x v="8"/>
    <d v="2023-02-13T19:30:00"/>
    <s v=" ComedyFan       "/>
    <x v="2"/>
    <s v=" #Joy #ComedyShow                             "/>
    <n v="22"/>
    <n v="45"/>
    <s v=" Canada    "/>
    <n v="2023"/>
    <n v="2"/>
    <n v="13"/>
    <n v="19"/>
    <s v="Laughter is the best medicineâ€”enjoying a comedy show."/>
    <s v="Joy"/>
    <s v="ComedyFan"/>
    <s v="Facebook"/>
    <s v="#Joy,#ComedyShow"/>
    <s v="Canada"/>
    <n v="44970.8125"/>
    <b v="0"/>
    <n v="67"/>
    <n v="0.67164179104477617"/>
    <x v="20"/>
  </r>
  <r>
    <n v="59"/>
    <n v="61"/>
    <s v=" Sharing love and positive vibes with everyone! â¤ï¸      "/>
    <x v="9"/>
    <d v="2023-02-14T08:30:00"/>
    <s v=" LoveSpreader    "/>
    <x v="0"/>
    <s v=" #Love #SpreadLove                            "/>
    <n v="15"/>
    <n v="30"/>
    <s v=" Australia  "/>
    <n v="2023"/>
    <n v="2"/>
    <n v="14"/>
    <n v="8"/>
    <s v="Sharing love and positive vibes with everyone! â¤ï¸"/>
    <s v="Love"/>
    <s v="LoveSpreader"/>
    <s v="Twitter"/>
    <s v="#Love,#SpreadLove"/>
    <s v="Australia"/>
    <n v="44971.354166666664"/>
    <b v="0"/>
    <n v="45"/>
    <n v="0.66666666666666663"/>
    <x v="21"/>
  </r>
  <r>
    <n v="60"/>
    <n v="62"/>
    <s v=" An amusing incident brightened up my day!               "/>
    <x v="10"/>
    <d v="2023-02-14T14:20:00"/>
    <s v=" AmusedSoul      "/>
    <x v="1"/>
    <s v=" #Amusement #FunTimes                         "/>
    <n v="18"/>
    <n v="35"/>
    <s v=" UK           "/>
    <n v="2023"/>
    <n v="2"/>
    <n v="14"/>
    <n v="14"/>
    <s v="An amusing incident brightened up my day!"/>
    <s v="Amusement"/>
    <s v="AmusedSoul"/>
    <s v="Instagram"/>
    <s v="#Amusement,#FunTimes"/>
    <s v="UK"/>
    <n v="44971.597222222219"/>
    <b v="0"/>
    <n v="53"/>
    <n v="0.660377358490566"/>
    <x v="21"/>
  </r>
  <r>
    <n v="61"/>
    <n v="63"/>
    <s v=" Enjoying a quiet evening with a book and some tea.      "/>
    <x v="11"/>
    <d v="2023-02-14T19:45:00"/>
    <s v=" BookLoverAgain  "/>
    <x v="2"/>
    <s v=" #Enjoyment #BookTime                         "/>
    <n v="25"/>
    <n v="50"/>
    <s v=" Canada       "/>
    <n v="2023"/>
    <n v="2"/>
    <n v="14"/>
    <n v="19"/>
    <s v="Enjoying a quiet evening with a book and some tea."/>
    <s v="Enjoyment"/>
    <s v="BookLoverAgain"/>
    <s v="Facebook"/>
    <s v="#Enjoyment,#BookTime"/>
    <s v="Canada"/>
    <n v="44971.822916666664"/>
    <b v="0"/>
    <n v="75"/>
    <n v="0.66666666666666663"/>
    <x v="21"/>
  </r>
  <r>
    <n v="62"/>
    <n v="64"/>
    <s v=" Admiring the beauty of nature during a peaceful hike.   "/>
    <x v="12"/>
    <d v="2023-02-15T11:30:00"/>
    <s v=" NatureAdmirer   "/>
    <x v="0"/>
    <s v=" #Admiration #Nature                         "/>
    <n v="20"/>
    <n v="40"/>
    <s v=" USA       "/>
    <n v="2023"/>
    <n v="2"/>
    <n v="15"/>
    <n v="11"/>
    <s v="Admiring the beauty of nature during a peaceful hike."/>
    <s v="Admiration"/>
    <s v="NatureAdmirer"/>
    <s v="Twitter"/>
    <s v="#Admiration,#Nature"/>
    <s v="USA"/>
    <n v="44972.479166666664"/>
    <b v="0"/>
    <n v="60"/>
    <n v="0.66666666666666663"/>
    <x v="22"/>
  </r>
  <r>
    <n v="63"/>
    <n v="65"/>
    <s v=" Sending affectionate vibes to all my followers!          "/>
    <x v="13"/>
    <d v="2023-02-15T16:00:00"/>
    <s v=" AffectionSender "/>
    <x v="1"/>
    <s v=" #Affection #PositiveVibes                   "/>
    <n v="15"/>
    <n v="30"/>
    <s v="USA"/>
    <n v="2023"/>
    <n v="2"/>
    <n v="15"/>
    <n v="16"/>
    <s v="Sending affectionate vibes to all my followers!"/>
    <s v="Affection"/>
    <s v="AffectionSender"/>
    <s v="Instagram"/>
    <s v="#Affection,#PositiveVibes"/>
    <s v="USA"/>
    <n v="44972.666666666664"/>
    <b v="0"/>
    <n v="45"/>
    <n v="0.66666666666666663"/>
    <x v="22"/>
  </r>
  <r>
    <n v="64"/>
    <n v="66"/>
    <s v=" Experiencing awe at the breathtaking sunset.            "/>
    <x v="14"/>
    <d v="2023-02-15T20:30:00"/>
    <s v=" AweStruck       "/>
    <x v="2"/>
    <s v=" #Awe #Breathtaking                          "/>
    <n v="22"/>
    <n v="45"/>
    <s v=" Australia   "/>
    <n v="2023"/>
    <n v="2"/>
    <n v="15"/>
    <n v="20"/>
    <s v="Experiencing awe at the breathtaking sunset."/>
    <s v="Awe"/>
    <s v="AweStruck"/>
    <s v="Facebook"/>
    <s v="#Awe,#Breathtaking"/>
    <s v="Australia"/>
    <n v="44972.854166666664"/>
    <b v="0"/>
    <n v="67"/>
    <n v="0.67164179104477617"/>
    <x v="22"/>
  </r>
  <r>
    <n v="65"/>
    <n v="67"/>
    <s v=" Disappointed with the service at a local restaurant.    "/>
    <x v="15"/>
    <d v="2023-02-16T09:00:00"/>
    <s v=" FoodieGoneWrong "/>
    <x v="0"/>
    <s v=" #Disappointed #BadService                   "/>
    <n v="18"/>
    <n v="35"/>
    <s v=" India      "/>
    <n v="2023"/>
    <n v="2"/>
    <n v="16"/>
    <n v="9"/>
    <s v="Disappointed with the service at a local restaurant."/>
    <s v="Disappointed"/>
    <s v="FoodieGoneWrong"/>
    <s v="Twitter"/>
    <s v="#Disappointed,#BadService"/>
    <s v="India"/>
    <n v="44973.375"/>
    <b v="0"/>
    <n v="53"/>
    <n v="0.660377358490566"/>
    <x v="23"/>
  </r>
  <r>
    <n v="66"/>
    <n v="68"/>
    <s v=" A surprise gift from a friend made my day!              "/>
    <x v="16"/>
    <d v="2023-02-16T14:45:00"/>
    <s v=" HappySurprise   "/>
    <x v="1"/>
    <s v=" #Surprise #Gift                              "/>
    <n v="25"/>
    <n v="50"/>
    <s v=" USA          "/>
    <n v="2023"/>
    <n v="2"/>
    <n v="16"/>
    <n v="14"/>
    <s v="A surprise gift from a friend made my day!"/>
    <s v="Surprise"/>
    <s v="HappySurprise"/>
    <s v="Instagram"/>
    <s v="#Surprise,#Gift"/>
    <s v="USA"/>
    <n v="44973.614583333336"/>
    <b v="0"/>
    <n v="75"/>
    <n v="0.66666666666666663"/>
    <x v="23"/>
  </r>
  <r>
    <n v="67"/>
    <n v="69"/>
    <s v=" Finding acceptance in the midst of life's challenges.   "/>
    <x v="17"/>
    <d v="2023-02-16T18:20:00"/>
    <s v=" AcceptanceSeeker"/>
    <x v="2"/>
    <s v=" #Acceptance #Challenges                     "/>
    <n v="15"/>
    <n v="30"/>
    <s v=" Canada     "/>
    <n v="2023"/>
    <n v="2"/>
    <n v="16"/>
    <n v="18"/>
    <s v="Finding acceptance in the midst of life's challenges."/>
    <s v="Acceptance"/>
    <s v="AcceptanceSeeker"/>
    <s v="Facebook"/>
    <s v="#Acceptance,#Challenges"/>
    <s v="Canada"/>
    <n v="44973.763888888891"/>
    <b v="0"/>
    <n v="45"/>
    <n v="0.66666666666666663"/>
    <x v="23"/>
  </r>
  <r>
    <n v="68"/>
    <n v="70"/>
    <s v=" Overflowing with adoration for my adorable pet! ðŸ¾      "/>
    <x v="18"/>
    <d v="2023-02-17T10:45:00"/>
    <s v=" PetAdorer       "/>
    <x v="0"/>
    <s v=" #Adoration #PetLove                         "/>
    <n v="22"/>
    <n v="45"/>
    <s v=" UK        "/>
    <n v="2023"/>
    <n v="2"/>
    <n v="17"/>
    <n v="10"/>
    <s v="Overflowing with adoration for my adorable pet! ðŸ¾"/>
    <s v="Adoration"/>
    <s v="PetAdorer"/>
    <s v="Twitter"/>
    <s v="#Adoration,#PetLove"/>
    <s v="UK"/>
    <n v="44974.447916666664"/>
    <b v="0"/>
    <n v="67"/>
    <n v="0.67164179104477617"/>
    <x v="24"/>
  </r>
  <r>
    <n v="69"/>
    <n v="71"/>
    <s v=" Anticipating a thrilling adventure in the coming weeks. "/>
    <x v="19"/>
    <d v="2023-02-17T07:30:00"/>
    <s v=" AdventureAwaits  "/>
    <x v="1"/>
    <s v=" #Anticipation #Adventure                    "/>
    <n v="20"/>
    <n v="40"/>
    <s v="USA"/>
    <n v="2023"/>
    <n v="2"/>
    <n v="17"/>
    <n v="7"/>
    <s v="Anticipating a thrilling adventure in the coming weeks."/>
    <s v="Anticipation"/>
    <s v="AdventureAwaits"/>
    <s v="Instagram"/>
    <s v="#Anticipation,#Adventure"/>
    <s v="USA"/>
    <n v="44974.3125"/>
    <b v="0"/>
    <n v="60"/>
    <n v="0.66666666666666663"/>
    <x v="24"/>
  </r>
  <r>
    <n v="70"/>
    <n v="72"/>
    <s v=" A bitter experience turned into a valuable lesson.      "/>
    <x v="20"/>
    <d v="2023-02-17T15:00:00"/>
    <s v=" LearnFromBitter "/>
    <x v="2"/>
    <s v=" #BitterLesson #Growth                      "/>
    <n v="18"/>
    <n v="35"/>
    <s v=" USA       "/>
    <n v="2023"/>
    <n v="2"/>
    <n v="17"/>
    <n v="15"/>
    <s v="A bitter experience turned into a valuable lesson."/>
    <s v="Bitter"/>
    <s v="LearnFromBitter"/>
    <s v="Facebook"/>
    <s v="#BitterLesson,#Growth"/>
    <s v="USA"/>
    <n v="44974.625"/>
    <b v="0"/>
    <n v="53"/>
    <n v="0.660377358490566"/>
    <x v="24"/>
  </r>
  <r>
    <n v="71"/>
    <n v="73"/>
    <s v=" Finding calmness in the midst of a busy day.            "/>
    <x v="21"/>
    <d v="2023-02-18T09:30:00"/>
    <s v=" ZenMaster       "/>
    <x v="0"/>
    <s v=" #Calmness #PeacefulMind                    "/>
    <n v="15"/>
    <n v="30"/>
    <s v=" India     "/>
    <n v="2023"/>
    <n v="2"/>
    <n v="18"/>
    <n v="9"/>
    <s v="Finding calmness in the midst of a busy day."/>
    <s v="Calmness"/>
    <s v="ZenMaster"/>
    <s v="Twitter"/>
    <s v="#Calmness,#PeacefulMind"/>
    <s v="India"/>
    <n v="44975.395833333336"/>
    <b v="0"/>
    <n v="45"/>
    <n v="0.66666666666666663"/>
    <x v="25"/>
  </r>
  <r>
    <n v="72"/>
    <n v="74"/>
    <s v=" Confusion clouds my mind as I navigate through decisions."/>
    <x v="22"/>
    <d v="2023-02-18T14:20:00"/>
    <s v=" ConfusedMind    "/>
    <x v="1"/>
    <s v=" #Confusion #DecisionMaking                 "/>
    <n v="25"/>
    <n v="50"/>
    <s v=" UK   "/>
    <n v="2023"/>
    <n v="2"/>
    <n v="18"/>
    <n v="14"/>
    <s v="Confusion clouds my mind as I navigate through decisions."/>
    <s v="Confusion"/>
    <s v="ConfusedMind"/>
    <s v="Instagram"/>
    <s v="#Confusion,#DecisionMaking"/>
    <s v="UK"/>
    <n v="44975.597222222219"/>
    <b v="0"/>
    <n v="75"/>
    <n v="0.66666666666666663"/>
    <x v="25"/>
  </r>
  <r>
    <n v="73"/>
    <n v="75"/>
    <s v=" Excitement building up for the upcoming vacation!       "/>
    <x v="23"/>
    <d v="2023-02-18T18:45:00"/>
    <s v=" VacationDreamer "/>
    <x v="2"/>
    <s v=" #Excitement #TravelPlans                   "/>
    <n v="22"/>
    <n v="45"/>
    <s v=" Canada    "/>
    <n v="2023"/>
    <n v="2"/>
    <n v="18"/>
    <n v="18"/>
    <s v="Excitement building up for the upcoming vacation!"/>
    <s v="Excitement"/>
    <s v="VacationDreamer"/>
    <s v="Facebook"/>
    <s v="#Excitement,#TravelPlans"/>
    <s v="Canada"/>
    <n v="44975.78125"/>
    <b v="0"/>
    <n v="67"/>
    <n v="0.67164179104477617"/>
    <x v="25"/>
  </r>
  <r>
    <n v="74"/>
    <n v="76"/>
    <s v=" Kindness witnessed today restored my faith in humanity. "/>
    <x v="24"/>
    <d v="2023-02-19T11:30:00"/>
    <s v=" KindnessPrevails"/>
    <x v="0"/>
    <s v=" #Kindness #Humanity                        "/>
    <n v="20"/>
    <n v="40"/>
    <s v=" USA       "/>
    <n v="2023"/>
    <n v="2"/>
    <n v="19"/>
    <n v="11"/>
    <s v="Kindness witnessed today restored my faith in humanity."/>
    <s v="Kind"/>
    <s v="KindnessPrevails"/>
    <s v="Twitter"/>
    <s v="#Kindness,#Humanity"/>
    <s v="USA"/>
    <n v="44976.479166666664"/>
    <b v="0"/>
    <n v="60"/>
    <n v="0.66666666666666663"/>
    <x v="26"/>
  </r>
  <r>
    <n v="75"/>
    <n v="77"/>
    <s v=" Pride in achieving a personal milestone.               "/>
    <x v="25"/>
    <d v="2023-02-19T16:00:00"/>
    <s v=" PersonalAchiever"/>
    <x v="1"/>
    <s v=" #Pride #Milestone                           "/>
    <n v="30"/>
    <n v="60"/>
    <s v=" Australia    "/>
    <n v="2023"/>
    <n v="2"/>
    <n v="19"/>
    <n v="16"/>
    <s v="Pride in achieving a personal milestone."/>
    <s v="Pride"/>
    <s v="PersonalAchiever"/>
    <s v="Instagram"/>
    <s v="#Pride,#Milestone"/>
    <s v="Australia"/>
    <n v="44976.666666666664"/>
    <b v="0"/>
    <n v="90"/>
    <n v="0.66666666666666663"/>
    <x v="26"/>
  </r>
  <r>
    <n v="76"/>
    <n v="78"/>
    <s v=" A moment of shame for not standing up against injustice. "/>
    <x v="26"/>
    <d v="2023-02-19T19:45:00"/>
    <s v=" ReflectiveSelf  "/>
    <x v="2"/>
    <s v=" #Shame #Injustice                           "/>
    <n v="15"/>
    <n v="30"/>
    <s v=" India      "/>
    <n v="2023"/>
    <n v="2"/>
    <n v="19"/>
    <n v="19"/>
    <s v="A moment of shame for not standing up against injustice."/>
    <s v="Shame"/>
    <s v="ReflectiveSelf"/>
    <s v="Facebook"/>
    <s v="#Shame,#Injustice"/>
    <s v="India"/>
    <n v="44976.822916666664"/>
    <b v="0"/>
    <n v="45"/>
    <n v="0.66666666666666663"/>
    <x v="26"/>
  </r>
  <r>
    <n v="77"/>
    <n v="79"/>
    <s v=" Fuming with anger after a heated argument.            "/>
    <x v="3"/>
    <d v="2023-02-20T09:30:00"/>
    <s v=" AngryDebater    "/>
    <x v="0"/>
    <s v=" #Anger #Argument                             "/>
    <n v="20"/>
    <n v="40"/>
    <s v=" Canada     "/>
    <n v="2023"/>
    <n v="2"/>
    <n v="20"/>
    <n v="9"/>
    <s v="Fuming with anger after a heated argument."/>
    <s v="Anger"/>
    <s v="AngryDebater"/>
    <s v="Twitter"/>
    <s v="#Anger,#Argument"/>
    <s v="Canada"/>
    <n v="44977.395833333336"/>
    <b v="0"/>
    <n v="60"/>
    <n v="0.66666666666666663"/>
    <x v="27"/>
  </r>
  <r>
    <n v="78"/>
    <n v="80"/>
    <s v=" The fear of the unknown is keeping me up at night.    "/>
    <x v="4"/>
    <d v="2023-02-20T21:15:00"/>
    <s v=" FearfulDreamer  "/>
    <x v="1"/>
    <s v=" #Fear #Unknown                               "/>
    <n v="15"/>
    <n v="30"/>
    <s v=" USA          "/>
    <n v="2023"/>
    <n v="2"/>
    <n v="20"/>
    <n v="21"/>
    <s v="The fear of the unknown is keeping me up at night."/>
    <s v="Fear"/>
    <s v="FearfulDreamer"/>
    <s v="Instagram"/>
    <s v="#Fear,#Unknown"/>
    <s v="USA"/>
    <n v="44977.885416666664"/>
    <b v="0"/>
    <n v="45"/>
    <n v="0.66666666666666663"/>
    <x v="27"/>
  </r>
  <r>
    <n v="79"/>
    <n v="81"/>
    <s v=" Heartfelt sadness after bidding farewell to a dear friend. "/>
    <x v="5"/>
    <d v="2023-02-21T14:45:00"/>
    <s v=" FarewellHeart   "/>
    <x v="2"/>
    <s v=" #Sadness #Farewell                          "/>
    <n v="25"/>
    <n v="50"/>
    <s v=" India      "/>
    <n v="2023"/>
    <n v="2"/>
    <n v="21"/>
    <n v="14"/>
    <s v="Heartfelt sadness after bidding farewell to a dear friend."/>
    <s v="Sadness"/>
    <s v="FarewellHeart"/>
    <s v="Facebook"/>
    <s v="#Sadness,#Farewell"/>
    <s v="India"/>
    <n v="44978.614583333336"/>
    <b v="0"/>
    <n v="75"/>
    <n v="0.66666666666666663"/>
    <x v="28"/>
  </r>
  <r>
    <n v="80"/>
    <n v="82"/>
    <s v=" The state of corruption in our society is utterly disgusting. "/>
    <x v="6"/>
    <d v="2023-02-21T18:20:00"/>
    <s v=" AntiCorruption  "/>
    <x v="0"/>
    <s v=" #Disgust #Corruption                         "/>
    <n v="18"/>
    <n v="35"/>
    <s v=" UK         "/>
    <n v="2023"/>
    <n v="2"/>
    <n v="21"/>
    <n v="18"/>
    <s v="The state of corruption in our society is utterly disgusting."/>
    <s v="Disgust"/>
    <s v="AntiCorruption"/>
    <s v="Twitter"/>
    <s v="#Disgust,#Corruption"/>
    <s v="UK"/>
    <n v="44978.763888888891"/>
    <b v="0"/>
    <n v="53"/>
    <n v="0.660377358490566"/>
    <x v="28"/>
  </r>
  <r>
    <n v="81"/>
    <n v="83"/>
    <s v=" Overflowing happiness: welcoming a new family member!  "/>
    <x v="7"/>
    <d v="2023-02-22T10:00:00"/>
    <s v=" NewParentJoy    "/>
    <x v="1"/>
    <s v=" #Happiness #NewFamilyMember                 "/>
    <n v="30"/>
    <n v="60"/>
    <s v=" UK           "/>
    <n v="2023"/>
    <n v="2"/>
    <n v="22"/>
    <n v="10"/>
    <s v="Overflowing happiness: welcoming a new family member!"/>
    <s v="Happiness"/>
    <s v="NewParentJoy"/>
    <s v="Instagram"/>
    <s v="#Happiness,#NewFamilyMember"/>
    <s v="UK"/>
    <n v="44979.416666666664"/>
    <b v="0"/>
    <n v="90"/>
    <n v="0.66666666666666663"/>
    <x v="29"/>
  </r>
  <r>
    <n v="82"/>
    <n v="84"/>
    <s v=" Laughter is the key to joyâ€”attending a stand-up comedy show. "/>
    <x v="8"/>
    <d v="2023-02-22T19:30:00"/>
    <s v=" StandUpFan      "/>
    <x v="2"/>
    <s v=" #Joy #StandUpComedy                         "/>
    <n v="22"/>
    <n v="45"/>
    <s v=" Canada    "/>
    <n v="2023"/>
    <n v="2"/>
    <n v="22"/>
    <n v="19"/>
    <s v="Laughter is the key to joyâ€”attending a stand-up comedy show."/>
    <s v="Joy"/>
    <s v="StandUpFan"/>
    <s v="Facebook"/>
    <s v="#Joy,#StandUpComedy"/>
    <s v="Canada"/>
    <n v="44979.8125"/>
    <b v="0"/>
    <n v="67"/>
    <n v="0.67164179104477617"/>
    <x v="29"/>
  </r>
  <r>
    <n v="83"/>
    <n v="85"/>
    <s v=" Sending love to all my followers on this beautiful day! â¤ï¸ "/>
    <x v="9"/>
    <d v="2023-02-23T08:30:00"/>
    <s v=" LoveSender      "/>
    <x v="0"/>
    <s v=" #Love #SpreadLove                            "/>
    <n v="15"/>
    <n v="30"/>
    <s v=" Australia  "/>
    <n v="2023"/>
    <n v="2"/>
    <n v="23"/>
    <n v="8"/>
    <s v="Sending love to all my followers on this beautiful day! â¤ï¸"/>
    <s v="Love"/>
    <s v="LoveSender"/>
    <s v="Twitter"/>
    <s v="#Love,#SpreadLove"/>
    <s v="Australia"/>
    <n v="44980.354166666664"/>
    <b v="0"/>
    <n v="45"/>
    <n v="0.66666666666666663"/>
    <x v="30"/>
  </r>
  <r>
    <n v="84"/>
    <n v="86"/>
    <s v=" Amused by the antics of my petâ€”it's pure amusement!      "/>
    <x v="10"/>
    <d v="2023-02-23T14:20:00"/>
    <s v=" PetAmuser       "/>
    <x v="1"/>
    <s v=" #Amusement #PetAntics                       "/>
    <n v="18"/>
    <n v="35"/>
    <s v=" UK           "/>
    <n v="2023"/>
    <n v="2"/>
    <n v="23"/>
    <n v="14"/>
    <s v="Amused by the antics of my petâ€”it's pure amusement!"/>
    <s v="Amusement"/>
    <s v="PetAmuser"/>
    <s v="Instagram"/>
    <s v="#Amusement,#PetAntics"/>
    <s v="UK"/>
    <n v="44980.597222222219"/>
    <b v="0"/>
    <n v="53"/>
    <n v="0.660377358490566"/>
    <x v="30"/>
  </r>
  <r>
    <n v="85"/>
    <n v="87"/>
    <s v=" Enjoying every moment of this tripâ€”pure enjoyment!      "/>
    <x v="11"/>
    <d v="2023-02-23T19:45:00"/>
    <s v=" TravelExplorer  "/>
    <x v="2"/>
    <s v=" #Enjoyment #Travel                           "/>
    <n v="25"/>
    <n v="50"/>
    <s v=" USA "/>
    <n v="2023"/>
    <n v="2"/>
    <n v="23"/>
    <n v="19"/>
    <s v="Enjoying every moment of this tripâ€”pure enjoyment!"/>
    <s v="Enjoyment"/>
    <s v="TravelExplorer"/>
    <s v="Facebook"/>
    <s v="#Enjoyment,#Travel"/>
    <s v="USA"/>
    <n v="44980.822916666664"/>
    <b v="0"/>
    <n v="75"/>
    <n v="0.66666666666666663"/>
    <x v="30"/>
  </r>
  <r>
    <n v="86"/>
    <n v="88"/>
    <s v=" Admiring the dedication of volunteers at a local charity. "/>
    <x v="12"/>
    <d v="2023-02-24T11:30:00"/>
    <s v=" CharityAdmirer  "/>
    <x v="0"/>
    <s v=" #Admiration #Volunteers                     "/>
    <n v="20"/>
    <n v="40"/>
    <s v=" USA        "/>
    <n v="2023"/>
    <n v="2"/>
    <n v="24"/>
    <n v="11"/>
    <s v="Admiring the dedication of volunteers at a local charity."/>
    <s v="Admiration"/>
    <s v="CharityAdmirer"/>
    <s v="Twitter"/>
    <s v="#Admiration,#Volunteers"/>
    <s v="USA"/>
    <n v="44981.479166666664"/>
    <b v="0"/>
    <n v="60"/>
    <n v="0.66666666666666663"/>
    <x v="31"/>
  </r>
  <r>
    <n v="87"/>
    <n v="89"/>
    <s v=" Sending affectionate vibes to friends and family.        "/>
    <x v="13"/>
    <d v="2023-02-24T16:00:00"/>
    <s v=" FamilyLover     "/>
    <x v="1"/>
    <s v=" #Affection #FamilyLove                      "/>
    <n v="15"/>
    <n v="30"/>
    <s v="USA"/>
    <n v="2023"/>
    <n v="2"/>
    <n v="24"/>
    <n v="16"/>
    <s v="Sending affectionate vibes to friends and family."/>
    <s v="Affection"/>
    <s v="FamilyLover"/>
    <s v="Instagram"/>
    <s v="#Affection,#FamilyLove"/>
    <s v="USA"/>
    <n v="44981.666666666664"/>
    <b v="0"/>
    <n v="45"/>
    <n v="0.66666666666666663"/>
    <x v="31"/>
  </r>
  <r>
    <n v="88"/>
    <n v="90"/>
    <s v=" Awe-struck by the beauty of the night sky.               "/>
    <x v="14"/>
    <d v="2023-02-24T20:30:00"/>
    <s v=" Stargazer       "/>
    <x v="2"/>
    <s v=" #Awe #StarryNight                        "/>
    <n v="22"/>
    <n v="45"/>
    <s v=" Australia "/>
    <n v="2023"/>
    <n v="2"/>
    <n v="24"/>
    <n v="20"/>
    <s v="Awe-struck by the beauty of the night sky."/>
    <s v="Awe"/>
    <s v="Stargazer"/>
    <s v="Facebook"/>
    <s v="#Awe,#StarryNight"/>
    <s v="Australia"/>
    <n v="44981.854166666664"/>
    <b v="0"/>
    <n v="67"/>
    <n v="0.67164179104477617"/>
    <x v="31"/>
  </r>
  <r>
    <n v="89"/>
    <n v="91"/>
    <s v=" Disappointed with the lack of progress in a personal project. "/>
    <x v="15"/>
    <d v="2023-02-25T09:00:00"/>
    <s v=" ProjectStruggle "/>
    <x v="0"/>
    <s v=" #Disappointed #Project                     "/>
    <n v="18"/>
    <n v="35"/>
    <s v=" India      "/>
    <n v="2023"/>
    <n v="2"/>
    <n v="25"/>
    <n v="9"/>
    <s v="Disappointed with the lack of progress in a personal project."/>
    <s v="Disappointed"/>
    <s v="ProjectStruggle"/>
    <s v="Twitter"/>
    <s v="#Disappointed,#Project"/>
    <s v="India"/>
    <n v="44982.375"/>
    <b v="0"/>
    <n v="53"/>
    <n v="0.660377358490566"/>
    <x v="32"/>
  </r>
  <r>
    <n v="90"/>
    <n v="92"/>
    <s v=" A surprise visit from an old friend brought tears of joy. "/>
    <x v="16"/>
    <d v="2023-02-25T14:45:00"/>
    <s v=" JoyfulReunion   "/>
    <x v="1"/>
    <s v=" #Surprise #OldFriends                       "/>
    <n v="25"/>
    <n v="50"/>
    <s v=" USA          "/>
    <n v="2023"/>
    <n v="2"/>
    <n v="25"/>
    <n v="14"/>
    <s v="A surprise visit from an old friend brought tears of joy."/>
    <s v="Surprise"/>
    <s v="JoyfulReunion"/>
    <s v="Instagram"/>
    <s v="#Surprise,#OldFriends"/>
    <s v="USA"/>
    <n v="44982.614583333336"/>
    <b v="0"/>
    <n v="75"/>
    <n v="0.66666666666666663"/>
    <x v="32"/>
  </r>
  <r>
    <n v="91"/>
    <n v="93"/>
    <s v=" Embracing acceptance of life's ups and downs.           "/>
    <x v="17"/>
    <d v="2023-02-25T18:20:00"/>
    <s v=" LifeAcceptance  "/>
    <x v="2"/>
    <s v=" #Acceptance #LifeJourney                   "/>
    <n v="15"/>
    <n v="30"/>
    <s v=" Canada     "/>
    <n v="2023"/>
    <n v="2"/>
    <n v="25"/>
    <n v="18"/>
    <s v="Embracing acceptance of life's ups and downs."/>
    <s v="Acceptance"/>
    <s v="LifeAcceptance"/>
    <s v="Facebook"/>
    <s v="#Acceptance,#LifeJourney"/>
    <s v="Canada"/>
    <n v="44982.763888888891"/>
    <b v="0"/>
    <n v="45"/>
    <n v="0.66666666666666663"/>
    <x v="32"/>
  </r>
  <r>
    <n v="92"/>
    <n v="94"/>
    <s v=" Overflowing adoration for a cute rescue puppy! ðŸ¶       "/>
    <x v="18"/>
    <d v="2023-02-26T10:45:00"/>
    <s v=" PuppyAdmirer    "/>
    <x v="0"/>
    <s v=" #Adoration #PuppyLove                       "/>
    <n v="22"/>
    <n v="45"/>
    <s v=" UK         "/>
    <n v="2023"/>
    <n v="2"/>
    <n v="26"/>
    <n v="10"/>
    <s v="Overflowing adoration for a cute rescue puppy! ðŸ¶"/>
    <s v="Adoration"/>
    <s v="PuppyAdmirer"/>
    <s v="Twitter"/>
    <s v="#Adoration,#PuppyLove"/>
    <s v="UK"/>
    <n v="44983.447916666664"/>
    <b v="0"/>
    <n v="67"/>
    <n v="0.67164179104477617"/>
    <x v="33"/>
  </r>
  <r>
    <n v="93"/>
    <n v="95"/>
    <s v=" Anticipating the release of a much-awaited movie.       "/>
    <x v="19"/>
    <d v="2023-02-26T07:30:00"/>
    <s v=" MovieBuff2      "/>
    <x v="1"/>
    <s v=" #Anticipation #MovieRelease                 "/>
    <n v="20"/>
    <n v="40"/>
    <s v=" Australia    "/>
    <n v="2023"/>
    <n v="2"/>
    <n v="26"/>
    <n v="7"/>
    <s v="Anticipating the release of a much-awaited movie."/>
    <s v="Anticipation"/>
    <s v="MovieBuff2"/>
    <s v="Instagram"/>
    <s v="#Anticipation,#MovieRelease"/>
    <s v="Australia"/>
    <n v="44983.3125"/>
    <b v="0"/>
    <n v="60"/>
    <n v="0.66666666666666663"/>
    <x v="33"/>
  </r>
  <r>
    <n v="94"/>
    <n v="96"/>
    <s v=" Bitter experience at the customer service department.   "/>
    <x v="20"/>
    <d v="2023-02-26T15:00:00"/>
    <s v=" CustomerWoes    "/>
    <x v="2"/>
    <s v=" #BitterExperience #CustomerService         "/>
    <n v="18"/>
    <n v="35"/>
    <s v=" USA       "/>
    <n v="2023"/>
    <n v="2"/>
    <n v="26"/>
    <n v="15"/>
    <s v="Bitter experience at the customer service department."/>
    <s v="Bitter"/>
    <s v="CustomerWoes"/>
    <s v="Facebook"/>
    <s v="#BitterExperience,#CustomerService"/>
    <s v="USA"/>
    <n v="44983.625"/>
    <b v="0"/>
    <n v="53"/>
    <n v="0.660377358490566"/>
    <x v="33"/>
  </r>
  <r>
    <n v="95"/>
    <n v="97"/>
    <s v=" Finding calmness amidst the chaos of daily life.        "/>
    <x v="21"/>
    <d v="2023-02-27T09:30:00"/>
    <s v=" CalmSoul        "/>
    <x v="0"/>
    <s v=" #Calmness #InnerPeace                      "/>
    <n v="15"/>
    <n v="30"/>
    <s v=" India     "/>
    <n v="2023"/>
    <n v="2"/>
    <n v="27"/>
    <n v="9"/>
    <s v="Finding calmness amidst the chaos of daily life."/>
    <s v="Calmness"/>
    <s v="CalmSoul"/>
    <s v="Twitter"/>
    <s v="#Calmness,#InnerPeace"/>
    <s v="India"/>
    <n v="44984.395833333336"/>
    <b v="0"/>
    <n v="45"/>
    <n v="0.66666666666666663"/>
    <x v="34"/>
  </r>
  <r>
    <n v="96"/>
    <n v="98"/>
    <s v=" Confusion reigns as I try to make sense of recent events."/>
    <x v="22"/>
    <d v="2023-02-27T14:20:00"/>
    <s v=" ConfusedMind2   "/>
    <x v="1"/>
    <s v=" #Confusion #MakingSense                    "/>
    <n v="25"/>
    <n v="50"/>
    <s v=" UK   "/>
    <n v="2023"/>
    <n v="2"/>
    <n v="27"/>
    <n v="14"/>
    <s v="Confusion reigns as I try to make sense of recent events."/>
    <s v="Confusion"/>
    <s v="ConfusedMind2"/>
    <s v="Instagram"/>
    <s v="#Confusion,#MakingSense"/>
    <s v="UK"/>
    <n v="44984.597222222219"/>
    <b v="0"/>
    <n v="75"/>
    <n v="0.66666666666666663"/>
    <x v="34"/>
  </r>
  <r>
    <n v="97"/>
    <n v="99"/>
    <s v=" Excitement building up for a surprise birthday party.   "/>
    <x v="23"/>
    <d v="2023-02-27T18:45:00"/>
    <s v=" BirthdayExcite  "/>
    <x v="2"/>
    <s v=" #Excitement #SurpriseParty                 "/>
    <n v="22"/>
    <n v="45"/>
    <s v=" Canada "/>
    <n v="2023"/>
    <n v="2"/>
    <n v="27"/>
    <n v="18"/>
    <s v="Excitement building up for a surprise birthday party."/>
    <s v="Excitement"/>
    <s v="BirthdayExcite"/>
    <s v="Facebook"/>
    <s v="#Excitement,#SurpriseParty"/>
    <s v="Canada"/>
    <n v="44984.78125"/>
    <b v="0"/>
    <n v="67"/>
    <n v="0.67164179104477617"/>
    <x v="34"/>
  </r>
  <r>
    <n v="98"/>
    <n v="100"/>
    <s v=" Witnessed an act of kindness that made my day.          "/>
    <x v="24"/>
    <d v="2023-02-28T11:30:00"/>
    <s v=" KindnessObserver"/>
    <x v="0"/>
    <s v=" #Kindness #ActsOfKindness                  "/>
    <n v="20"/>
    <n v="40"/>
    <s v=" USA       "/>
    <n v="2023"/>
    <n v="2"/>
    <n v="28"/>
    <n v="11"/>
    <s v="Witnessed an act of kindness that made my day."/>
    <s v="Kind"/>
    <s v="KindnessObserver"/>
    <s v="Twitter"/>
    <s v="#Kindness,#ActsOfKindness"/>
    <s v="USA"/>
    <n v="44985.479166666664"/>
    <b v="0"/>
    <n v="60"/>
    <n v="0.66666666666666663"/>
    <x v="35"/>
  </r>
  <r>
    <n v="99"/>
    <n v="101"/>
    <s v=" Pride in completing a challenging fitness challenge.    "/>
    <x v="25"/>
    <d v="2023-02-28T16:00:00"/>
    <s v=" FitAchiever     "/>
    <x v="1"/>
    <s v=" #Pride #FitnessChallengeCompleted          "/>
    <n v="30"/>
    <n v="60"/>
    <s v=" UK            "/>
    <n v="2023"/>
    <n v="2"/>
    <n v="28"/>
    <n v="16"/>
    <s v="Pride in completing a challenging fitness challenge."/>
    <s v="Pride"/>
    <s v="FitAchiever"/>
    <s v="Instagram"/>
    <s v="#Pride,#FitnessChallengeCompleted"/>
    <s v="UK"/>
    <n v="44985.666666666664"/>
    <b v="0"/>
    <n v="90"/>
    <n v="0.66666666666666663"/>
    <x v="35"/>
  </r>
  <r>
    <n v="100"/>
    <n v="102"/>
    <s v=" A moment of shame for not speaking up against injustice."/>
    <x v="26"/>
    <d v="2023-02-28T19:45:00"/>
    <s v=" ReflectiveSelf2 "/>
    <x v="2"/>
    <s v=" #Shame #Injustice                           "/>
    <n v="15"/>
    <n v="30"/>
    <s v=" India     "/>
    <n v="2023"/>
    <n v="2"/>
    <n v="28"/>
    <n v="19"/>
    <s v="A moment of shame for not speaking up against injustice."/>
    <s v="Shame"/>
    <s v="ReflectiveSelf2"/>
    <s v="Facebook"/>
    <s v="#Shame,#Injustice"/>
    <s v="India"/>
    <n v="44985.822916666664"/>
    <b v="0"/>
    <n v="45"/>
    <n v="0.66666666666666663"/>
    <x v="35"/>
  </r>
  <r>
    <n v="101"/>
    <n v="103"/>
    <s v=" Reflecting on the beauty of diversity in our world.     "/>
    <x v="17"/>
    <d v="2023-03-01T10:45:00"/>
    <s v=" DiversityLover  "/>
    <x v="0"/>
    <s v=" #Acceptance #Diversity                      "/>
    <n v="22"/>
    <n v="45"/>
    <s v=" Australia "/>
    <n v="2023"/>
    <n v="3"/>
    <n v="1"/>
    <n v="10"/>
    <s v="Reflecting on the beauty of diversity in our world."/>
    <s v="Acceptance"/>
    <s v="DiversityLover"/>
    <s v="Twitter"/>
    <s v="#Acceptance,#Diversity"/>
    <s v="Australia"/>
    <n v="44986.447916666664"/>
    <b v="0"/>
    <n v="67"/>
    <n v="0.67164179104477617"/>
    <x v="36"/>
  </r>
  <r>
    <n v="102"/>
    <n v="104"/>
    <s v=" Excitement for a quiet evening with a good book.        "/>
    <x v="23"/>
    <d v="2023-03-01T13:30:00"/>
    <s v=" BookwormJoy     "/>
    <x v="1"/>
    <s v=" #Excitement #BookTime                       "/>
    <n v="18"/>
    <n v="35"/>
    <s v=" USA          "/>
    <n v="2023"/>
    <n v="3"/>
    <n v="1"/>
    <n v="13"/>
    <s v="Excitement for a quiet evening with a good book."/>
    <s v="Excitement"/>
    <s v="BookwormJoy"/>
    <s v="Instagram"/>
    <s v="#Excitement,#BookTime"/>
    <s v="USA"/>
    <n v="44986.5625"/>
    <b v="0"/>
    <n v="53"/>
    <n v="0.660377358490566"/>
    <x v="36"/>
  </r>
  <r>
    <n v="103"/>
    <n v="105"/>
    <s v=" Feeling bitter about the unfairness in the workplace.   "/>
    <x v="20"/>
    <d v="2023-03-01T17:45:00"/>
    <s v=" WorkplaceWoes   "/>
    <x v="0"/>
    <s v=" #Bitter #Unfairness                         "/>
    <n v="15"/>
    <n v="30"/>
    <s v=" Canada    "/>
    <n v="2023"/>
    <n v="3"/>
    <n v="1"/>
    <n v="17"/>
    <s v="Feeling bitter about the unfairness in the workplace."/>
    <s v="Bitter"/>
    <s v="WorkplaceWoes"/>
    <s v="Twitter"/>
    <s v="#Bitter,#Unfairness"/>
    <s v="Canada"/>
    <n v="44986.739583333336"/>
    <b v="0"/>
    <n v="45"/>
    <n v="0.66666666666666663"/>
    <x v="36"/>
  </r>
  <r>
    <n v="104"/>
    <n v="106"/>
    <s v=" Calmness prevails as I practice mindfulness.            "/>
    <x v="21"/>
    <d v="2023-03-02T18:00:00"/>
    <s v=" MindfulMe       "/>
    <x v="2"/>
    <s v=" #Calmness #Mindfulness                      "/>
    <n v="15"/>
    <n v="30"/>
    <s v=" UK        "/>
    <n v="2023"/>
    <n v="3"/>
    <n v="2"/>
    <n v="18"/>
    <s v="Calmness prevails as I practice mindfulness."/>
    <s v="Calmness"/>
    <s v="MindfulMe"/>
    <s v="Facebook"/>
    <s v="#Calmness,#Mindfulness"/>
    <s v="UK"/>
    <n v="44987.75"/>
    <b v="0"/>
    <n v="45"/>
    <n v="0.66666666666666663"/>
    <x v="37"/>
  </r>
  <r>
    <n v="105"/>
    <n v="107"/>
    <s v=" Confusion surrounds me as I navigate through life's choices. "/>
    <x v="27"/>
    <d v="2023-03-02T13:15:00"/>
    <s v=" ConfusedMind3   "/>
    <x v="1"/>
    <s v=" #Confusion #LifeChoices                     "/>
    <n v="30"/>
    <n v="60"/>
    <s v=" USA   "/>
    <n v="2023"/>
    <n v="3"/>
    <n v="2"/>
    <n v="13"/>
    <s v="Confusion surrounds me as I navigate through life's choices."/>
    <s v="Confusion"/>
    <s v="ConfusedMind3"/>
    <s v="Instagram"/>
    <s v="#Confusion,#LifeChoices"/>
    <s v="USA"/>
    <n v="44987.552083333336"/>
    <b v="0"/>
    <n v="90"/>
    <n v="0.66666666666666663"/>
    <x v="37"/>
  </r>
  <r>
    <n v="106"/>
    <n v="108"/>
    <s v=" Excitement for a weekend road trip to explore new places. "/>
    <x v="28"/>
    <d v="2023-03-02T16:45:00"/>
    <s v=" RoadTripper2    "/>
    <x v="0"/>
    <s v=" #Excitement #WeekendAdventure               "/>
    <n v="25"/>
    <n v="50"/>
    <s v=" India     "/>
    <n v="2023"/>
    <n v="3"/>
    <n v="2"/>
    <n v="16"/>
    <s v="Excitement for a weekend road trip to explore new places."/>
    <s v="Excitement"/>
    <s v="RoadTripper2"/>
    <s v="Twitter"/>
    <s v="#Excitement,#WeekendAdventure"/>
    <s v="India"/>
    <n v="44987.697916666664"/>
    <b v="0"/>
    <n v="75"/>
    <n v="0.66666666666666663"/>
    <x v="37"/>
  </r>
  <r>
    <n v="107"/>
    <n v="109"/>
    <s v=" Kindness witnessed today restores my faith in humanity.  "/>
    <x v="24"/>
    <d v="2023-03-03T11:30:00"/>
    <s v=" KindnessPrevails2"/>
    <x v="2"/>
    <s v=" #Kindness #HumanityRestored                 "/>
    <n v="22"/>
    <n v="45"/>
    <s v=" USA       "/>
    <n v="2023"/>
    <n v="3"/>
    <n v="3"/>
    <n v="11"/>
    <s v="Kindness witnessed today restores my faith in humanity."/>
    <s v="Kind"/>
    <s v="KindnessPrevails2"/>
    <s v="Facebook"/>
    <s v="#Kindness,#HumanityRestored"/>
    <s v="USA"/>
    <n v="44988.479166666664"/>
    <b v="0"/>
    <n v="67"/>
    <n v="0.67164179104477617"/>
    <x v="38"/>
  </r>
  <r>
    <n v="108"/>
    <n v="110"/>
    <s v=" Pride in accomplishing personal and professional goals.  "/>
    <x v="25"/>
    <d v="2023-03-03T14:30:00"/>
    <s v=" GoalAchiever    "/>
    <x v="1"/>
    <s v=" #Pride #Accomplishments                     "/>
    <n v="12"/>
    <n v="25"/>
    <s v=" Canada "/>
    <n v="2023"/>
    <n v="3"/>
    <n v="3"/>
    <n v="14"/>
    <s v="Pride in accomplishing personal and professional goals."/>
    <s v="Pride"/>
    <s v="GoalAchiever"/>
    <s v="Instagram"/>
    <s v="#Pride,#Accomplishments"/>
    <s v="Canada"/>
    <n v="44988.604166666664"/>
    <b v="0"/>
    <n v="37"/>
    <n v="0.67567567567567566"/>
    <x v="38"/>
  </r>
  <r>
    <n v="109"/>
    <n v="111"/>
    <s v=" Shame for not being true to my values in a difficult situation."/>
    <x v="29"/>
    <d v="2023-03-03T12:00:00"/>
    <s v=" ReflectiveSelf3 "/>
    <x v="0"/>
    <s v=" #Shame #Integrity                           "/>
    <n v="15"/>
    <n v="30"/>
    <s v=" UK        "/>
    <n v="2023"/>
    <n v="3"/>
    <n v="3"/>
    <n v="12"/>
    <s v="Shame for not being true to my values in a difficult situation."/>
    <s v="Shame"/>
    <s v="ReflectiveSelf3"/>
    <s v="Twitter"/>
    <s v="#Shame,#Integrity"/>
    <s v="UK"/>
    <n v="44988.5"/>
    <b v="0"/>
    <n v="45"/>
    <n v="0.66666666666666663"/>
    <x v="38"/>
  </r>
  <r>
    <n v="110"/>
    <n v="112"/>
    <s v=" Revisiting old memories, feeling a sense of elation. "/>
    <x v="30"/>
    <d v="2010-05-15T15:30:00"/>
    <s v=" NostalgiaFan    "/>
    <x v="0"/>
    <s v=" #Elation #Memories                             "/>
    <n v="20"/>
    <n v="40"/>
    <s v=" Canada    "/>
    <n v="2010"/>
    <n v="5"/>
    <n v="15"/>
    <n v="15"/>
    <s v="Revisiting old memories, feeling a sense of elation."/>
    <s v="Elation"/>
    <s v="NostalgiaFan"/>
    <s v="Twitter"/>
    <s v="#Elation,#Memories"/>
    <s v="Canada"/>
    <n v="40313.645833333336"/>
    <b v="0"/>
    <n v="60"/>
    <n v="0.66666666666666663"/>
    <x v="39"/>
  </r>
  <r>
    <n v="111"/>
    <n v="113"/>
    <s v=" The victory of our team brought euphoria to the city. "/>
    <x v="31"/>
    <d v="2021-08-10T21:15:00"/>
    <s v=" SportsFanatic   "/>
    <x v="1"/>
    <s v=" #Euphoria #Victory                             "/>
    <n v="15"/>
    <n v="30"/>
    <s v=" USA      "/>
    <n v="2021"/>
    <n v="8"/>
    <n v="10"/>
    <n v="21"/>
    <s v="The victory of our team brought euphoria to the city."/>
    <s v="Euphoria"/>
    <s v="SportsFanatic"/>
    <s v="Instagram"/>
    <s v="#Euphoria,#Victory"/>
    <s v="USA"/>
    <n v="44418.885416666664"/>
    <b v="0"/>
    <n v="45"/>
    <n v="0.66666666666666663"/>
    <x v="40"/>
  </r>
  <r>
    <n v="112"/>
    <n v="114"/>
    <s v=" Embracing the beauty of nature, a moment of contentment. "/>
    <x v="32"/>
    <d v="2011-06-20T14:45:00"/>
    <s v=" NatureLover2    "/>
    <x v="2"/>
    <s v=" #Contentment #Nature                           "/>
    <n v="25"/>
    <n v="50"/>
    <s v=" India       "/>
    <n v="2011"/>
    <n v="6"/>
    <n v="20"/>
    <n v="14"/>
    <s v="Embracing the beauty of nature, a moment of contentment."/>
    <s v="Contentment"/>
    <s v="NatureLover2"/>
    <s v="Facebook"/>
    <s v="#Contentment,#Nature"/>
    <s v="India"/>
    <n v="40714.614583333336"/>
    <b v="0"/>
    <n v="75"/>
    <n v="0.66666666666666663"/>
    <x v="41"/>
  </r>
  <r>
    <n v="113"/>
    <n v="115"/>
    <s v=" Meditating by the serene lake, finding inner peace.   "/>
    <x v="33"/>
    <d v="2022-02-12T18:20:00"/>
    <s v=" ZenMaster2      "/>
    <x v="0"/>
    <s v=" #Serenity #Meditation                          "/>
    <n v="18"/>
    <n v="35"/>
    <s v=" UK          "/>
    <n v="2022"/>
    <n v="2"/>
    <n v="12"/>
    <n v="18"/>
    <s v="Meditating by the serene lake, finding inner peace."/>
    <s v="Serenity"/>
    <s v="ZenMaster2"/>
    <s v="Twitter"/>
    <s v="#Serenity,#Meditation"/>
    <s v="UK"/>
    <n v="44604.763888888891"/>
    <b v="0"/>
    <n v="53"/>
    <n v="0.660377358490566"/>
    <x v="42"/>
  </r>
  <r>
    <n v="114"/>
    <n v="116"/>
    <s v=" Overflowing with gratitude for life's blessings.      "/>
    <x v="34"/>
    <d v="2012-11-25T10:00:00"/>
    <s v=" ThankfulHeart   "/>
    <x v="1"/>
    <s v=" #Gratitude #Blessed                            "/>
    <n v="30"/>
    <n v="60"/>
    <s v=" Australia   "/>
    <n v="2012"/>
    <n v="11"/>
    <n v="25"/>
    <n v="10"/>
    <s v="Overflowing with gratitude for life's blessings."/>
    <s v="Gratitude"/>
    <s v="ThankfulHeart"/>
    <s v="Instagram"/>
    <s v="#Gratitude,#Blessed"/>
    <s v="Australia"/>
    <n v="41238.416666666664"/>
    <b v="0"/>
    <n v="90"/>
    <n v="0.66666666666666663"/>
    <x v="43"/>
  </r>
  <r>
    <n v="115"/>
    <n v="117"/>
    <s v=" Hopeful for a brighter tomorrow, despite challenges.  "/>
    <x v="35"/>
    <d v="2013-04-05T19:30:00"/>
    <s v=" OptimisticSoul  "/>
    <x v="2"/>
    <s v=" #Hope #Optimism                                "/>
    <n v="22"/>
    <n v="45"/>
    <s v=" USA      "/>
    <n v="2013"/>
    <n v="4"/>
    <n v="5"/>
    <n v="19"/>
    <s v="Hopeful for a brighter tomorrow, despite challenges."/>
    <s v="Hope"/>
    <s v="OptimisticSoul"/>
    <s v="Facebook"/>
    <s v="#Hope,#Optimism"/>
    <s v="USA"/>
    <n v="41369.8125"/>
    <b v="0"/>
    <n v="67"/>
    <n v="0.67164179104477617"/>
    <x v="44"/>
  </r>
  <r>
    <n v="116"/>
    <n v="118"/>
    <s v=" Empowered to make a difference in my community.        "/>
    <x v="36"/>
    <d v="2014-09-14T08:30:00"/>
    <s v=" CommunityLeader "/>
    <x v="0"/>
    <s v=" #Empowerment #Community                        "/>
    <n v="15"/>
    <n v="30"/>
    <s v=" UK       "/>
    <n v="2014"/>
    <n v="9"/>
    <n v="14"/>
    <n v="8"/>
    <s v="Empowered to make a difference in my community."/>
    <s v="Empowerment"/>
    <s v="CommunityLeader"/>
    <s v="Twitter"/>
    <s v="#Empowerment,#Community"/>
    <s v="UK"/>
    <n v="41896.354166666664"/>
    <b v="0"/>
    <n v="45"/>
    <n v="0.66666666666666663"/>
    <x v="45"/>
  </r>
  <r>
    <n v="117"/>
    <n v="119"/>
    <s v=" Compassion in action: supporting a local charity event. "/>
    <x v="37"/>
    <d v="2015-07-18T14:20:00"/>
    <s v=" CharitySupporter"/>
    <x v="1"/>
    <s v=" #Compassion #CharityEvent                   "/>
    <n v="18"/>
    <n v="35"/>
    <s v=" Canada "/>
    <n v="2015"/>
    <n v="7"/>
    <n v="18"/>
    <n v="14"/>
    <s v="Compassion in action: supporting a local charity event."/>
    <s v="Compassion"/>
    <s v="CharitySupporter"/>
    <s v="Instagram"/>
    <s v="#Compassion,#CharityEvent"/>
    <s v="Canada"/>
    <n v="42203.597222222219"/>
    <b v="0"/>
    <n v="53"/>
    <n v="0.660377358490566"/>
    <x v="46"/>
  </r>
  <r>
    <n v="118"/>
    <n v="120"/>
    <s v=" A moment of tenderness, connecting with loved ones.    "/>
    <x v="38"/>
    <d v="2016-02-23T19:45:00"/>
    <s v=" LovingHeart     "/>
    <x v="2"/>
    <s v=" #Tenderness #FamilyTime                       "/>
    <n v="25"/>
    <n v="50"/>
    <s v=" UK          "/>
    <n v="2016"/>
    <n v="2"/>
    <n v="23"/>
    <n v="19"/>
    <s v="A moment of tenderness, connecting with loved ones."/>
    <s v="Tenderness"/>
    <s v="LovingHeart"/>
    <s v="Facebook"/>
    <s v="#Tenderness,#FamilyTime"/>
    <s v="UK"/>
    <n v="42423.822916666664"/>
    <b v="0"/>
    <n v="75"/>
    <n v="0.66666666666666663"/>
    <x v="47"/>
  </r>
  <r>
    <n v="119"/>
    <n v="121"/>
    <s v=" Arousal of excitement as I await a special announcement."/>
    <x v="39"/>
    <d v="2017-10-30T11:30:00"/>
    <s v=" ExcitementFan   "/>
    <x v="0"/>
    <s v=" #Arousal #Excitement                           "/>
    <n v="20"/>
    <n v="40"/>
    <s v=" Australia "/>
    <n v="2017"/>
    <n v="10"/>
    <n v="30"/>
    <n v="11"/>
    <s v="Arousal of excitement as I await a special announcement."/>
    <s v="Arousal"/>
    <s v="ExcitementFan"/>
    <s v="Twitter"/>
    <s v="#Arousal,#Excitement"/>
    <s v="Australia"/>
    <n v="43038.479166666664"/>
    <b v="0"/>
    <n v="60"/>
    <n v="0.66666666666666663"/>
    <x v="48"/>
  </r>
  <r>
    <n v="120"/>
    <n v="122"/>
    <s v=" Enthusiastically diving into a new project.            "/>
    <x v="40"/>
    <d v="2018-06-15T16:00:00"/>
    <s v=" ProjectEnthusiast"/>
    <x v="1"/>
    <s v=" #Enthusiasm #NewProject                       "/>
    <n v="15"/>
    <n v="30"/>
    <s v=" USA  "/>
    <n v="2018"/>
    <n v="6"/>
    <n v="15"/>
    <n v="16"/>
    <s v="Enthusiastically diving into a new project."/>
    <s v="Enthusiasm"/>
    <s v="ProjectEnthusiast"/>
    <s v="Instagram"/>
    <s v="#Enthusiasm,#NewProject"/>
    <s v="USA"/>
    <n v="43266.666666666664"/>
    <b v="0"/>
    <n v="45"/>
    <n v="0.66666666666666663"/>
    <x v="49"/>
  </r>
  <r>
    <n v="121"/>
    <n v="123"/>
    <s v=" Feeling a sense of fulfillment after reaching a milestone."/>
    <x v="41"/>
    <d v="2019-03-28T18:20:00"/>
    <s v=" MilestoneAchiever"/>
    <x v="2"/>
    <s v=" #Fulfillment #Milestone                       "/>
    <n v="22"/>
    <n v="45"/>
    <s v=" India     "/>
    <n v="2019"/>
    <n v="3"/>
    <n v="28"/>
    <n v="18"/>
    <s v="Feeling a sense of fulfillment after reaching a milestone."/>
    <s v="Fulfillment"/>
    <s v="MilestoneAchiever"/>
    <s v="Facebook"/>
    <s v="#Fulfillment,#Milestone"/>
    <s v="India"/>
    <n v="43552.763888888891"/>
    <b v="0"/>
    <n v="67"/>
    <n v="0.67164179104477617"/>
    <x v="50"/>
  </r>
  <r>
    <n v="122"/>
    <n v="124"/>
    <s v=" Reverence for the beauty of a historic landmark.       "/>
    <x v="42"/>
    <d v="2019-11-11T15:00:00"/>
    <s v=" HistoryLover    "/>
    <x v="0"/>
    <s v=" #Reverence #History                           "/>
    <n v="18"/>
    <n v="35"/>
    <s v=" UK      "/>
    <n v="2019"/>
    <n v="11"/>
    <n v="11"/>
    <n v="15"/>
    <s v="Reverence for the beauty of a historic landmark."/>
    <s v="Reverence"/>
    <s v="HistoryLover"/>
    <s v="Twitter"/>
    <s v="#Reverence,#History"/>
    <s v="UK"/>
    <n v="43780.625"/>
    <b v="0"/>
    <n v="53"/>
    <n v="0.660377358490566"/>
    <x v="51"/>
  </r>
  <r>
    <n v="123"/>
    <n v="125"/>
    <s v=" Elation after a surprise reunion with old friends.    "/>
    <x v="30"/>
    <d v="2020-04-02T09:30:00"/>
    <s v=" JoyfulReunion2  "/>
    <x v="1"/>
    <s v=" #Elation #OldFriends                          "/>
    <n v="25"/>
    <n v="50"/>
    <s v=" Canada      "/>
    <n v="2020"/>
    <n v="4"/>
    <n v="2"/>
    <n v="9"/>
    <s v="Elation after a surprise reunion with old friends."/>
    <s v="Elation"/>
    <s v="JoyfulReunion2"/>
    <s v="Instagram"/>
    <s v="#Elation,#OldFriends"/>
    <s v="Canada"/>
    <n v="43923.395833333336"/>
    <b v="0"/>
    <n v="75"/>
    <n v="0.66666666666666663"/>
    <x v="52"/>
  </r>
  <r>
    <n v="124"/>
    <n v="126"/>
    <s v=" The euphoria of a live music concert under the stars.  "/>
    <x v="31"/>
    <d v="2021-06-19T14:45:00"/>
    <s v=" MusicEnthusiast "/>
    <x v="2"/>
    <s v=" #Euphoria #LiveMusic                          "/>
    <n v="15"/>
    <n v="30"/>
    <s v=" USA "/>
    <n v="2021"/>
    <n v="6"/>
    <n v="19"/>
    <n v="14"/>
    <s v="The euphoria of a live music concert under the stars."/>
    <s v="Euphoria"/>
    <s v="MusicEnthusiast"/>
    <s v="Facebook"/>
    <s v="#Euphoria,#LiveMusic"/>
    <s v="USA"/>
    <n v="44366.614583333336"/>
    <b v="0"/>
    <n v="45"/>
    <n v="0.66666666666666663"/>
    <x v="53"/>
  </r>
  <r>
    <n v="125"/>
    <n v="127"/>
    <s v=" Contentment in the simplicity of a quiet Sunday.       "/>
    <x v="32"/>
    <d v="2010-08-15T10:00:00"/>
    <s v=" SimpleJoys      "/>
    <x v="0"/>
    <s v=" #Contentment #SundayMood                      "/>
    <n v="30"/>
    <n v="60"/>
    <s v=" Australia "/>
    <n v="2010"/>
    <n v="8"/>
    <n v="15"/>
    <n v="10"/>
    <s v="Contentment in the simplicity of a quiet Sunday."/>
    <s v="Contentment"/>
    <s v="SimpleJoys"/>
    <s v="Twitter"/>
    <s v="#Contentment,#SundayMood"/>
    <s v="Australia"/>
    <n v="40405.416666666664"/>
    <b v="0"/>
    <n v="90"/>
    <n v="0.66666666666666663"/>
    <x v="54"/>
  </r>
  <r>
    <n v="126"/>
    <n v="128"/>
    <s v=" Serenity found in the pages of a favorite book.        "/>
    <x v="33"/>
    <d v="2011-09-22T19:30:00"/>
    <s v=" BookLover3      "/>
    <x v="1"/>
    <s v=" #Serenity #BookTime                           "/>
    <n v="22"/>
    <n v="45"/>
    <s v=" UK          "/>
    <n v="2011"/>
    <n v="9"/>
    <n v="22"/>
    <n v="19"/>
    <s v="Serenity found in the pages of a favorite book."/>
    <s v="Serenity"/>
    <s v="BookLover3"/>
    <s v="Instagram"/>
    <s v="#Serenity,#BookTime"/>
    <s v="UK"/>
    <n v="40808.8125"/>
    <b v="0"/>
    <n v="67"/>
    <n v="0.67164179104477617"/>
    <x v="55"/>
  </r>
  <r>
    <n v="127"/>
    <n v="129"/>
    <s v=" Gratitude for the support received during tough times. "/>
    <x v="34"/>
    <d v="2012-03-10T08:30:00"/>
    <s v=" SupportiveFriend"/>
    <x v="2"/>
    <s v=" #Gratitude #Supportive                        "/>
    <n v="15"/>
    <n v="30"/>
    <s v=" India     "/>
    <n v="2012"/>
    <n v="3"/>
    <n v="10"/>
    <n v="8"/>
    <s v="Gratitude for the support received during tough times."/>
    <s v="Gratitude"/>
    <s v="SupportiveFriend"/>
    <s v="Facebook"/>
    <s v="#Gratitude,#Supportive"/>
    <s v="India"/>
    <n v="40978.354166666664"/>
    <b v="0"/>
    <n v="45"/>
    <n v="0.66666666666666663"/>
    <x v="56"/>
  </r>
  <r>
    <n v="128"/>
    <n v="130"/>
    <s v=" Hopeful about the possibilities of a new journey.      "/>
    <x v="35"/>
    <d v="2013-12-05T16:00:00"/>
    <s v=" JourneyOptimist "/>
    <x v="0"/>
    <s v=" #Hope #NewBeginnings                          "/>
    <n v="18"/>
    <n v="35"/>
    <s v=" Canada    "/>
    <n v="2013"/>
    <n v="12"/>
    <n v="5"/>
    <n v="16"/>
    <s v="Hopeful about the possibilities of a new journey."/>
    <s v="Hope"/>
    <s v="JourneyOptimist"/>
    <s v="Twitter"/>
    <s v="#Hope,#NewBeginnings"/>
    <s v="Canada"/>
    <n v="41613.666666666664"/>
    <b v="0"/>
    <n v="53"/>
    <n v="0.660377358490566"/>
    <x v="57"/>
  </r>
  <r>
    <n v="129"/>
    <n v="131"/>
    <s v=" Empowerment through learning and personal growth.      "/>
    <x v="36"/>
    <d v="2014-07-20T11:30:00"/>
    <s v=" GrowthSeeker    "/>
    <x v="1"/>
    <s v=" #Empowerment #PersonalGrowth                  "/>
    <n v="25"/>
    <n v="50"/>
    <s v="USA"/>
    <n v="2014"/>
    <n v="7"/>
    <n v="20"/>
    <n v="11"/>
    <s v="Empowerment through learning and personal growth."/>
    <s v="Empowerment"/>
    <s v="GrowthSeeker"/>
    <s v="Instagram"/>
    <s v="#Empowerment,#PersonalGrowth"/>
    <s v="USA"/>
    <n v="41840.479166666664"/>
    <b v="0"/>
    <n v="75"/>
    <n v="0.66666666666666663"/>
    <x v="58"/>
  </r>
  <r>
    <n v="130"/>
    <n v="132"/>
    <s v=" Compassion towards those in need during the holidays.  "/>
    <x v="37"/>
    <d v="2015-12-22T14:20:00"/>
    <s v=" HolidayHelper   "/>
    <x v="2"/>
    <s v=" #Compassion #HolidaySupport                   "/>
    <n v="18"/>
    <n v="35"/>
    <s v=" USA      "/>
    <n v="2015"/>
    <n v="12"/>
    <n v="22"/>
    <n v="14"/>
    <s v="Compassion towards those in need during the holidays."/>
    <s v="Compassion"/>
    <s v="HolidayHelper"/>
    <s v="Facebook"/>
    <s v="#Compassion,#HolidaySupport"/>
    <s v="USA"/>
    <n v="42360.597222222219"/>
    <b v="0"/>
    <n v="53"/>
    <n v="0.660377358490566"/>
    <x v="59"/>
  </r>
  <r>
    <n v="131"/>
    <n v="133"/>
    <s v=" Tenderness in the warmth of a cozy winter evening.     "/>
    <x v="38"/>
    <d v="2016-02-10T19:45:00"/>
    <s v=" WinterWarmth    "/>
    <x v="0"/>
    <s v=" #Tenderness #CozyEvening                     "/>
    <n v="25"/>
    <n v="50"/>
    <s v=" UK       "/>
    <n v="2016"/>
    <n v="2"/>
    <n v="10"/>
    <n v="19"/>
    <s v="Tenderness in the warmth of a cozy winter evening."/>
    <s v="Tenderness"/>
    <s v="WinterWarmth"/>
    <s v="Twitter"/>
    <s v="#Tenderness,#CozyEvening"/>
    <s v="UK"/>
    <n v="42410.822916666664"/>
    <b v="0"/>
    <n v="75"/>
    <n v="0.66666666666666663"/>
    <x v="60"/>
  </r>
  <r>
    <n v="132"/>
    <n v="134"/>
    <s v=" Arousal of excitement for an upcoming adventure.       "/>
    <x v="39"/>
    <d v="2017-04-30T11:30:00"/>
    <s v=" AdventureAwaits "/>
    <x v="1"/>
    <s v=" #Arousal #AdventureTime                       "/>
    <n v="20"/>
    <n v="40"/>
    <s v=" Australia "/>
    <n v="2017"/>
    <n v="4"/>
    <n v="30"/>
    <n v="11"/>
    <s v="Arousal of excitement for an upcoming adventure."/>
    <s v="Arousal"/>
    <s v="AdventureAwaits"/>
    <s v="Instagram"/>
    <s v="#Arousal,#AdventureTime"/>
    <s v="Australia"/>
    <n v="42855.479166666664"/>
    <b v="0"/>
    <n v="60"/>
    <n v="0.66666666666666663"/>
    <x v="61"/>
  </r>
  <r>
    <n v="133"/>
    <n v="135"/>
    <s v=" Enthusiasm for a creative project in the making.       "/>
    <x v="40"/>
    <d v="2018-09-15T16:00:00"/>
    <s v=" CreativeSpirit  "/>
    <x v="2"/>
    <s v=" #Enthusiasm #Creativity                       "/>
    <n v="15"/>
    <n v="30"/>
    <s v=" Canada    "/>
    <n v="2018"/>
    <n v="9"/>
    <n v="15"/>
    <n v="16"/>
    <s v="Enthusiasm for a creative project in the making."/>
    <s v="Enthusiasm"/>
    <s v="CreativeSpirit"/>
    <s v="Facebook"/>
    <s v="#Enthusiasm,#Creativity"/>
    <s v="Canada"/>
    <n v="43358.666666666664"/>
    <b v="0"/>
    <n v="45"/>
    <n v="0.66666666666666663"/>
    <x v="62"/>
  </r>
  <r>
    <n v="134"/>
    <n v="136"/>
    <s v=" Fulfillment in completing a challenging workout routine."/>
    <x v="41"/>
    <d v="2019-06-28T18:20:00"/>
    <s v=" FitnessAchiever "/>
    <x v="0"/>
    <s v=" #Fulfillment #FitnessGoals                   "/>
    <n v="22"/>
    <n v="45"/>
    <s v=" India     "/>
    <n v="2019"/>
    <n v="6"/>
    <n v="28"/>
    <n v="18"/>
    <s v="Fulfillment in completing a challenging workout routine."/>
    <s v="Fulfillment"/>
    <s v="FitnessAchiever"/>
    <s v="Twitter"/>
    <s v="#Fulfillment,#FitnessGoals"/>
    <s v="India"/>
    <n v="43644.763888888891"/>
    <b v="0"/>
    <n v="67"/>
    <n v="0.67164179104477617"/>
    <x v="63"/>
  </r>
  <r>
    <n v="135"/>
    <n v="137"/>
    <s v=" Reverence for the artistry displayed in a museum.      "/>
    <x v="42"/>
    <d v="2020-11-11T15:00:00"/>
    <s v=" ArtAppreciator  "/>
    <x v="1"/>
    <s v=" #Reverence #ArtAppreciation                  "/>
    <n v="18"/>
    <n v="35"/>
    <s v=" UK        "/>
    <n v="2020"/>
    <n v="11"/>
    <n v="11"/>
    <n v="15"/>
    <s v="Reverence for the artistry displayed in a museum."/>
    <s v="Reverence"/>
    <s v="ArtAppreciator"/>
    <s v="Instagram"/>
    <s v="#Reverence,#ArtAppreciation"/>
    <s v="UK"/>
    <n v="44146.625"/>
    <b v="0"/>
    <n v="53"/>
    <n v="0.660377358490566"/>
    <x v="64"/>
  </r>
  <r>
    <n v="136"/>
    <n v="138"/>
    <s v=" Elation after achieving a personal goal.               "/>
    <x v="30"/>
    <d v="2021-03-02T09:30:00"/>
    <s v=" GoalAchiever2   "/>
    <x v="2"/>
    <s v=" #Elation #PersonalAchievement                "/>
    <n v="25"/>
    <n v="50"/>
    <s v=" USA      "/>
    <n v="2021"/>
    <n v="3"/>
    <n v="2"/>
    <n v="9"/>
    <s v="Elation after achieving a personal goal."/>
    <s v="Elation"/>
    <s v="GoalAchiever2"/>
    <s v="Facebook"/>
    <s v="#Elation,#PersonalAchievement"/>
    <s v="USA"/>
    <n v="44257.395833333336"/>
    <b v="0"/>
    <n v="75"/>
    <n v="0.66666666666666663"/>
    <x v="65"/>
  </r>
  <r>
    <n v="137"/>
    <n v="139"/>
    <s v=" Elation over discovering a hidden gem in the city.   "/>
    <x v="30"/>
    <d v="2012-02-18T14:30:00"/>
    <s v=" UrbanExplorer2  "/>
    <x v="0"/>
    <s v=" #Elation #HiddenGem                            "/>
    <n v="20"/>
    <n v="40"/>
    <s v=" USA      "/>
    <n v="2012"/>
    <n v="2"/>
    <n v="18"/>
    <n v="14"/>
    <s v="Elation over discovering a hidden gem in the city."/>
    <s v="Elation"/>
    <s v="UrbanExplorer2"/>
    <s v="Twitter"/>
    <s v="#Elation,#HiddenGem"/>
    <s v="USA"/>
    <n v="40957.604166666664"/>
    <b v="0"/>
    <n v="60"/>
    <n v="0.66666666666666663"/>
    <x v="66"/>
  </r>
  <r>
    <n v="138"/>
    <n v="140"/>
    <s v=" The euphoria of a surprise birthday celebration.     "/>
    <x v="31"/>
    <d v="2018-11-05T21:45:00"/>
    <s v=" BirthdayJoy     "/>
    <x v="1"/>
    <s v=" #Euphoria #BirthdaySurprise                   "/>
    <n v="15"/>
    <n v="30"/>
    <s v=" UK   "/>
    <n v="2018"/>
    <n v="11"/>
    <n v="5"/>
    <n v="21"/>
    <s v="The euphoria of a surprise birthday celebration."/>
    <s v="Euphoria"/>
    <s v="BirthdayJoy"/>
    <s v="Instagram"/>
    <s v="#Euphoria,#BirthdaySurprise"/>
    <s v="UK"/>
    <n v="43409.90625"/>
    <b v="0"/>
    <n v="45"/>
    <n v="0.66666666666666663"/>
    <x v="67"/>
  </r>
  <r>
    <n v="139"/>
    <n v="141"/>
    <s v=" Contentment in the simplicity of a home-cooked meal. "/>
    <x v="32"/>
    <d v="2015-09-12T13:20:00"/>
    <s v=" HomeChef        "/>
    <x v="2"/>
    <s v=" #Contentment #HomeCooking                     "/>
    <n v="25"/>
    <n v="50"/>
    <s v=" India    "/>
    <n v="2015"/>
    <n v="9"/>
    <n v="12"/>
    <n v="13"/>
    <s v="Contentment in the simplicity of a home-cooked meal."/>
    <s v="Contentment"/>
    <s v="HomeChef"/>
    <s v="Facebook"/>
    <s v="#Contentment,#HomeCooking"/>
    <s v="India"/>
    <n v="42259.555555555555"/>
    <b v="0"/>
    <n v="75"/>
    <n v="0.66666666666666663"/>
    <x v="68"/>
  </r>
  <r>
    <n v="140"/>
    <n v="142"/>
    <s v=" Serenity found in the melody of a peaceful piano.    "/>
    <x v="33"/>
    <d v="2016-07-30T18:10:00"/>
    <s v=" MusicLover4     "/>
    <x v="0"/>
    <s v=" #Serenity #PeacefulMelody                    "/>
    <n v="18"/>
    <n v="35"/>
    <s v=" Canada      "/>
    <n v="2016"/>
    <n v="7"/>
    <n v="30"/>
    <n v="18"/>
    <s v="Serenity found in the melody of a peaceful piano."/>
    <s v="Serenity"/>
    <s v="MusicLover4"/>
    <s v="Twitter"/>
    <s v="#Serenity,#PeacefulMelody"/>
    <s v="Canada"/>
    <n v="42581.756944444445"/>
    <b v="0"/>
    <n v="53"/>
    <n v="0.660377358490566"/>
    <x v="69"/>
  </r>
  <r>
    <n v="141"/>
    <n v="143"/>
    <s v=" Gratitude for the supportive community around me.    "/>
    <x v="34"/>
    <d v="2013-04-20T10:30:00"/>
    <s v=" CommunityLove   "/>
    <x v="1"/>
    <s v=" #Gratitude #CommunitySupport                   "/>
    <n v="30"/>
    <n v="60"/>
    <s v=" USA "/>
    <n v="2013"/>
    <n v="4"/>
    <n v="20"/>
    <n v="10"/>
    <s v="Gratitude for the supportive community around me."/>
    <s v="Gratitude"/>
    <s v="CommunityLove"/>
    <s v="Instagram"/>
    <s v="#Gratitude,#CommunitySupport"/>
    <s v="USA"/>
    <n v="41384.4375"/>
    <b v="0"/>
    <n v="90"/>
    <n v="0.66666666666666663"/>
    <x v="70"/>
  </r>
  <r>
    <n v="142"/>
    <n v="144"/>
    <s v=" Hopeful about the prospects of a new business venture."/>
    <x v="35"/>
    <d v="2017-12-08T19:15:00"/>
    <s v=" EntrepreneurHope"/>
    <x v="2"/>
    <s v=" #Hope #BusinessVenture                        "/>
    <n v="22"/>
    <n v="45"/>
    <s v=" Canada    "/>
    <n v="2017"/>
    <n v="12"/>
    <n v="8"/>
    <n v="19"/>
    <s v="Hopeful about the prospects of a new business venture."/>
    <s v="Hope"/>
    <s v="EntrepreneurHope"/>
    <s v="Facebook"/>
    <s v="#Hope,#BusinessVenture"/>
    <s v="Canada"/>
    <n v="43077.802083333336"/>
    <b v="0"/>
    <n v="67"/>
    <n v="0.67164179104477617"/>
    <x v="71"/>
  </r>
  <r>
    <n v="143"/>
    <n v="145"/>
    <s v=" Empowerment through mentoring and guiding others.    "/>
    <x v="36"/>
    <d v="2014-06-03T08:20:00"/>
    <s v=" MentorEmpower   "/>
    <x v="0"/>
    <s v=" #Empowerment #Mentorship                      "/>
    <n v="15"/>
    <n v="30"/>
    <s v=" UK       "/>
    <n v="2014"/>
    <n v="6"/>
    <n v="3"/>
    <n v="8"/>
    <s v="Empowerment through mentoring and guiding others."/>
    <s v="Empowerment"/>
    <s v="MentorEmpower"/>
    <s v="Twitter"/>
    <s v="#Empowerment,#Mentorship"/>
    <s v="UK"/>
    <n v="41793.347222222219"/>
    <b v="0"/>
    <n v="45"/>
    <n v="0.66666666666666663"/>
    <x v="72"/>
  </r>
  <r>
    <n v="144"/>
    <n v="146"/>
    <s v=" Compassion shown through acts of kindness in the community."/>
    <x v="43"/>
    <d v="2019-01-15T14:50:00"/>
    <s v=" KindnessInAction"/>
    <x v="1"/>
    <s v=" #Compassion #CommunityKindness               "/>
    <n v="18"/>
    <n v="35"/>
    <s v=" Australia "/>
    <n v="2019"/>
    <n v="1"/>
    <n v="15"/>
    <n v="14"/>
    <s v="Compassion shown through acts of kindness in the community."/>
    <s v="Compassion"/>
    <s v="KindnessInAction"/>
    <s v="Instagram"/>
    <s v="#Compassion,#CommunityKindness"/>
    <s v="Australia"/>
    <n v="43480.618055555555"/>
    <b v="0"/>
    <n v="53"/>
    <n v="0.660377358490566"/>
    <x v="73"/>
  </r>
  <r>
    <n v="145"/>
    <n v="147"/>
    <s v=" Tenderness in a heartfelt message to a loved one.    "/>
    <x v="38"/>
    <d v="2016-12-25T19:30:00"/>
    <s v=" LoveExpress     "/>
    <x v="2"/>
    <s v=" #Tenderness #LoveNote                         "/>
    <n v="25"/>
    <n v="50"/>
    <s v=" UK          "/>
    <n v="2016"/>
    <n v="12"/>
    <n v="25"/>
    <n v="19"/>
    <s v="Tenderness in a heartfelt message to a loved one."/>
    <s v="Tenderness"/>
    <s v="LoveExpress"/>
    <s v="Facebook"/>
    <s v="#Tenderness,#LoveNote"/>
    <s v="UK"/>
    <n v="42729.8125"/>
    <b v="0"/>
    <n v="75"/>
    <n v="0.66666666666666663"/>
    <x v="74"/>
  </r>
  <r>
    <n v="146"/>
    <n v="148"/>
    <s v=" Arousal of excitement before a much-awaited trip.    "/>
    <x v="39"/>
    <d v="2018-03-10T09:45:00"/>
    <s v=" TravelExcitement"/>
    <x v="0"/>
    <s v=" #Arousal #TravelAdventure                     "/>
    <n v="20"/>
    <n v="40"/>
    <s v=" India    "/>
    <n v="2018"/>
    <n v="3"/>
    <n v="10"/>
    <n v="9"/>
    <s v="Arousal of excitement before a much-awaited trip."/>
    <s v="Arousal"/>
    <s v="TravelExcitement"/>
    <s v="Twitter"/>
    <s v="#Arousal,#TravelAdventure"/>
    <s v="India"/>
    <n v="43169.40625"/>
    <b v="0"/>
    <n v="60"/>
    <n v="0.66666666666666663"/>
    <x v="75"/>
  </r>
  <r>
    <n v="147"/>
    <n v="149"/>
    <s v=" Enthusiasm for a new artistic project in the works.  "/>
    <x v="40"/>
    <d v="2020-09-17T16:30:00"/>
    <s v=" ArtisticSpirit  "/>
    <x v="1"/>
    <s v=" #Enthusiasm #ArtisticProject                 "/>
    <n v="15"/>
    <n v="30"/>
    <s v=" USA       "/>
    <n v="2020"/>
    <n v="9"/>
    <n v="17"/>
    <n v="16"/>
    <s v="Enthusiasm for a new artistic project in the works."/>
    <s v="Enthusiasm"/>
    <s v="ArtisticSpirit"/>
    <s v="Instagram"/>
    <s v="#Enthusiasm,#ArtisticProject"/>
    <s v="USA"/>
    <n v="44091.6875"/>
    <b v="0"/>
    <n v="45"/>
    <n v="0.66666666666666663"/>
    <x v="76"/>
  </r>
  <r>
    <n v="148"/>
    <n v="150"/>
    <s v=" Feeling a sense of fulfillment after helping others. "/>
    <x v="44"/>
    <d v="2011-08-28T18:45:00"/>
    <s v=" HelperHeart     "/>
    <x v="2"/>
    <s v=" #Fulfillment #HelpingOthers                  "/>
    <n v="22"/>
    <n v="45"/>
    <s v=" Canada    "/>
    <n v="2011"/>
    <n v="8"/>
    <n v="28"/>
    <n v="18"/>
    <s v="Feeling a sense of fulfillment after helping others."/>
    <s v="Fulfillment"/>
    <s v="HelperHeart"/>
    <s v="Facebook"/>
    <s v="#Fulfillment,#HelpingOthers"/>
    <s v="Canada"/>
    <n v="40783.78125"/>
    <b v="0"/>
    <n v="67"/>
    <n v="0.67164179104477617"/>
    <x v="77"/>
  </r>
  <r>
    <n v="149"/>
    <n v="151"/>
    <s v=" Reverence for the historical significance of a landmark."/>
    <x v="45"/>
    <d v="2017-11-01T15:30:00"/>
    <s v=" HistoryBuff     "/>
    <x v="0"/>
    <s v=" #Reverence #HistoricalSite                   "/>
    <n v="18"/>
    <n v="35"/>
    <s v=" Australia "/>
    <n v="2017"/>
    <n v="11"/>
    <n v="1"/>
    <n v="15"/>
    <s v="Reverence for the historical significance of a landmark."/>
    <s v="Reverence"/>
    <s v="HistoryBuff"/>
    <s v="Twitter"/>
    <s v="#Reverence,#HistoricalSite"/>
    <s v="Australia"/>
    <n v="43040.645833333336"/>
    <b v="0"/>
    <n v="53"/>
    <n v="0.660377358490566"/>
    <x v="78"/>
  </r>
  <r>
    <n v="150"/>
    <n v="152"/>
    <s v=" Elation after achieving a fitness milestone.         "/>
    <x v="30"/>
    <d v="2019-06-15T10:00:00"/>
    <s v=" FitnessAchiever2"/>
    <x v="1"/>
    <s v=" #Elation #FitnessMilestone                   "/>
    <n v="25"/>
    <n v="50"/>
    <s v=" UK           "/>
    <n v="2019"/>
    <n v="6"/>
    <n v="15"/>
    <n v="10"/>
    <s v="Elation after achieving a fitness milestone."/>
    <s v="Elation"/>
    <s v="FitnessAchiever2"/>
    <s v="Instagram"/>
    <s v="#Elation,#FitnessMilestone"/>
    <s v="UK"/>
    <n v="43631.416666666664"/>
    <b v="0"/>
    <n v="75"/>
    <n v="0.66666666666666663"/>
    <x v="79"/>
  </r>
  <r>
    <n v="151"/>
    <n v="153"/>
    <s v=" The euphoria of a successful product launch.         "/>
    <x v="31"/>
    <d v="2022-04-03T11:45:00"/>
    <s v=" ProductLaunchJoy"/>
    <x v="2"/>
    <s v=" #Euphoria #ProductLaunchSuccess              "/>
    <n v="15"/>
    <n v="30"/>
    <s v=" USA       "/>
    <n v="2022"/>
    <n v="4"/>
    <n v="3"/>
    <n v="11"/>
    <s v="The euphoria of a successful product launch."/>
    <s v="Euphoria"/>
    <s v="ProductLaunchJoy"/>
    <s v="Facebook"/>
    <s v="#Euphoria,#ProductLaunchSuccess"/>
    <s v="USA"/>
    <n v="44654.489583333336"/>
    <b v="0"/>
    <n v="45"/>
    <n v="0.66666666666666663"/>
    <x v="80"/>
  </r>
  <r>
    <n v="152"/>
    <n v="154"/>
    <s v=" Contentment in the embrace of a loved one.           "/>
    <x v="32"/>
    <d v="2010-11-12T20:20:00"/>
    <s v=" LovingEmbrace   "/>
    <x v="0"/>
    <s v=" #Contentment #Love                             "/>
    <n v="30"/>
    <n v="60"/>
    <s v=" India    "/>
    <n v="2010"/>
    <n v="11"/>
    <n v="12"/>
    <n v="20"/>
    <s v="Contentment in the embrace of a loved one."/>
    <s v="Contentment"/>
    <s v="LovingEmbrace"/>
    <s v="Twitter"/>
    <s v="#Contentment,#Love"/>
    <s v="India"/>
    <n v="40494.847222222219"/>
    <b v="0"/>
    <n v="90"/>
    <n v="0.66666666666666663"/>
    <x v="81"/>
  </r>
  <r>
    <n v="153"/>
    <n v="155"/>
    <s v=" Serenity found in the beauty of a sunset by the sea.  "/>
    <x v="33"/>
    <d v="2011-07-22T18:30:00"/>
    <s v=" SunsetWatcher2  "/>
    <x v="1"/>
    <s v=" #Serenity #SunsetViews                       "/>
    <n v="22"/>
    <n v="45"/>
    <s v=" Canada     "/>
    <n v="2011"/>
    <n v="7"/>
    <n v="22"/>
    <n v="18"/>
    <s v="Serenity found in the beauty of a sunset by the sea."/>
    <s v="Serenity"/>
    <s v="SunsetWatcher2"/>
    <s v="Instagram"/>
    <s v="#Serenity,#SunsetViews"/>
    <s v="Canada"/>
    <n v="40746.770833333336"/>
    <b v="0"/>
    <n v="67"/>
    <n v="0.67164179104477617"/>
    <x v="82"/>
  </r>
  <r>
    <n v="154"/>
    <n v="156"/>
    <s v=" Gratitude for the small joys that each day brings.   "/>
    <x v="34"/>
    <d v="2012-03-30T11:20:00"/>
    <s v=" JoyfulHeart2    "/>
    <x v="2"/>
    <s v=" #Gratitude #SmallJoys                        "/>
    <n v="15"/>
    <n v="30"/>
    <s v=" Australia   "/>
    <n v="2012"/>
    <n v="3"/>
    <n v="30"/>
    <n v="11"/>
    <s v="Gratitude for the small joys that each day brings."/>
    <s v="Gratitude"/>
    <s v="JoyfulHeart2"/>
    <s v="Facebook"/>
    <s v="#Gratitude,#SmallJoys"/>
    <s v="Australia"/>
    <n v="40998.472222222219"/>
    <b v="0"/>
    <n v="45"/>
    <n v="0.66666666666666663"/>
    <x v="83"/>
  </r>
  <r>
    <n v="155"/>
    <n v="157"/>
    <s v=" Hopeful about the potential for personal growth.      "/>
    <x v="35"/>
    <d v="2013-10-05T16:40:00"/>
    <s v=" GrowthOptimist  "/>
    <x v="0"/>
    <s v=" #Hope #PersonalDevelopment                    "/>
    <n v="18"/>
    <n v="35"/>
    <s v=" UK       "/>
    <n v="2013"/>
    <n v="10"/>
    <n v="5"/>
    <n v="16"/>
    <s v="Hopeful about the potential for personal growth."/>
    <s v="Hope"/>
    <s v="GrowthOptimist"/>
    <s v="Twitter"/>
    <s v="#Hope,#PersonalDevelopment"/>
    <s v="UK"/>
    <n v="41552.694444444445"/>
    <b v="0"/>
    <n v="53"/>
    <n v="0.660377358490566"/>
    <x v="84"/>
  </r>
  <r>
    <n v="156"/>
    <n v="158"/>
    <s v=" Empowerment through learning a new skill.            "/>
    <x v="36"/>
    <d v="2014-07-10T13:15:00"/>
    <s v=" SkillEmpower    "/>
    <x v="1"/>
    <s v=" #Empowerment #SkillBuilding                   "/>
    <n v="25"/>
    <n v="50"/>
    <s v=" India   "/>
    <n v="2014"/>
    <n v="7"/>
    <n v="10"/>
    <n v="13"/>
    <s v="Empowerment through learning a new skill."/>
    <s v="Empowerment"/>
    <s v="SkillEmpower"/>
    <s v="Instagram"/>
    <s v="#Empowerment,#SkillBuilding"/>
    <s v="India"/>
    <n v="41830.552083333336"/>
    <b v="0"/>
    <n v="75"/>
    <n v="0.66666666666666663"/>
    <x v="85"/>
  </r>
  <r>
    <n v="157"/>
    <n v="159"/>
    <s v=" Compassion in volunteering for a local charity.       "/>
    <x v="37"/>
    <d v="2015-12-18T14:20:00"/>
    <s v=" CharityVolunteer"/>
    <x v="2"/>
    <s v=" #Compassion #VolunteerWork                   "/>
    <n v="18"/>
    <n v="35"/>
    <s v=" USA      "/>
    <n v="2015"/>
    <n v="12"/>
    <n v="18"/>
    <n v="14"/>
    <s v="Compassion in volunteering for a local charity."/>
    <s v="Compassion"/>
    <s v="CharityVolunteer"/>
    <s v="Facebook"/>
    <s v="#Compassion,#VolunteerWork"/>
    <s v="USA"/>
    <n v="42356.597222222219"/>
    <b v="0"/>
    <n v="53"/>
    <n v="0.660377358490566"/>
    <x v="86"/>
  </r>
  <r>
    <n v="158"/>
    <n v="160"/>
    <s v=" Tenderness in a quiet moment shared with a pet.      "/>
    <x v="38"/>
    <d v="2016-02-10T19:45:00"/>
    <s v=" PetLove         "/>
    <x v="0"/>
    <s v=" #Tenderness #PetLove                          "/>
    <n v="25"/>
    <n v="50"/>
    <s v=" Canada   "/>
    <n v="2016"/>
    <n v="2"/>
    <n v="10"/>
    <n v="19"/>
    <s v="Tenderness in a quiet moment shared with a pet."/>
    <s v="Tenderness"/>
    <s v="PetLove"/>
    <s v="Twitter"/>
    <s v="#Tenderness,#PetLove"/>
    <s v="Canada"/>
    <n v="42410.822916666664"/>
    <b v="0"/>
    <n v="75"/>
    <n v="0.66666666666666663"/>
    <x v="60"/>
  </r>
  <r>
    <n v="159"/>
    <n v="161"/>
    <s v=" Arousal of excitement for an upcoming festival.       "/>
    <x v="39"/>
    <d v="2017-09-25T11:30:00"/>
    <s v=" FestivalFan     "/>
    <x v="1"/>
    <s v=" #Arousal #FestivalExcitement               "/>
    <n v="20"/>
    <n v="40"/>
    <s v=" UK "/>
    <n v="2017"/>
    <n v="9"/>
    <n v="25"/>
    <n v="11"/>
    <s v="Arousal of excitement for an upcoming festival."/>
    <s v="Arousal"/>
    <s v="FestivalFan"/>
    <s v="Instagram"/>
    <s v="#Arousal,#FestivalExcitement"/>
    <s v="UK"/>
    <n v="43003.479166666664"/>
    <b v="0"/>
    <n v="60"/>
    <n v="0.66666666666666663"/>
    <x v="87"/>
  </r>
  <r>
    <n v="160"/>
    <n v="162"/>
    <s v=" Enthusiasm for a DIY home improvement project.       "/>
    <x v="40"/>
    <d v="2018-04-15T16:00:00"/>
    <s v=" DIYEnthusiast   "/>
    <x v="2"/>
    <s v=" #Enthusiasm #HomeImprovement                 "/>
    <n v="15"/>
    <n v="30"/>
    <s v=" Australia   "/>
    <n v="2018"/>
    <n v="4"/>
    <n v="15"/>
    <n v="16"/>
    <s v="Enthusiasm for a DIY home improvement project."/>
    <s v="Enthusiasm"/>
    <s v="DIYEnthusiast"/>
    <s v="Facebook"/>
    <s v="#Enthusiasm,#HomeImprovement"/>
    <s v="Australia"/>
    <n v="43205.666666666664"/>
    <b v="0"/>
    <n v="45"/>
    <n v="0.66666666666666663"/>
    <x v="88"/>
  </r>
  <r>
    <n v="161"/>
    <n v="163"/>
    <s v=" Fulfillment in completing a challenging puzzle.      "/>
    <x v="44"/>
    <d v="2019-11-28T18:20:00"/>
    <s v=" PuzzleMaster    "/>
    <x v="0"/>
    <s v=" #Fulfillment #PuzzleChallenge                "/>
    <n v="22"/>
    <n v="45"/>
    <s v=" India    "/>
    <n v="2019"/>
    <n v="11"/>
    <n v="28"/>
    <n v="18"/>
    <s v="Fulfillment in completing a challenging puzzle."/>
    <s v="Fulfillment"/>
    <s v="PuzzleMaster"/>
    <s v="Twitter"/>
    <s v="#Fulfillment,#PuzzleChallenge"/>
    <s v="India"/>
    <n v="43797.763888888891"/>
    <b v="0"/>
    <n v="67"/>
    <n v="0.67164179104477617"/>
    <x v="89"/>
  </r>
  <r>
    <n v="162"/>
    <n v="164"/>
    <s v=" Reverence for the wonders of nature on a hiking trail."/>
    <x v="45"/>
    <d v="2020-05-11T15:00:00"/>
    <s v=" NatureAdmirer   "/>
    <x v="1"/>
    <s v=" #Reverence #NatureExploration                "/>
    <n v="18"/>
    <n v="35"/>
    <s v=" USA        "/>
    <n v="2020"/>
    <n v="5"/>
    <n v="11"/>
    <n v="15"/>
    <s v="Reverence for the wonders of nature on a hiking trail."/>
    <s v="Reverence"/>
    <s v="NatureAdmirer"/>
    <s v="Instagram"/>
    <s v="#Reverence,#NatureExploration"/>
    <s v="USA"/>
    <n v="43962.625"/>
    <b v="0"/>
    <n v="53"/>
    <n v="0.660377358490566"/>
    <x v="90"/>
  </r>
  <r>
    <n v="163"/>
    <n v="165"/>
    <s v=" Elation after a surprise reunion with a childhood friend."/>
    <x v="46"/>
    <d v="2021-02-05T09:30:00"/>
    <s v=" ChildhoodJoy    "/>
    <x v="2"/>
    <s v=" #Elation #FriendshipReunion                  "/>
    <n v="25"/>
    <n v="50"/>
    <s v=" Canada      "/>
    <n v="2021"/>
    <n v="2"/>
    <n v="5"/>
    <n v="9"/>
    <s v="Elation after a surprise reunion with a childhood friend."/>
    <s v="Elation"/>
    <s v="ChildhoodJoy"/>
    <s v="Facebook"/>
    <s v="#Elation,#FriendshipReunion"/>
    <s v="Canada"/>
    <n v="44232.395833333336"/>
    <b v="0"/>
    <n v="75"/>
    <n v="0.66666666666666663"/>
    <x v="91"/>
  </r>
  <r>
    <n v="164"/>
    <n v="166"/>
    <s v=" Suffering from despair after another setback.      "/>
    <x v="47"/>
    <d v="2021-03-10T08:30:00"/>
    <s v=" StrugglingSoul    "/>
    <x v="0"/>
    <s v=" #Despair #Struggle                              "/>
    <n v="5"/>
    <n v="10"/>
    <s v=" USA          "/>
    <n v="2021"/>
    <n v="3"/>
    <n v="10"/>
    <n v="8"/>
    <s v="Suffering from despair after another setback."/>
    <s v="Despair"/>
    <s v="StrugglingSoul"/>
    <s v="Twitter"/>
    <s v="#Despair,#Struggle"/>
    <s v="USA"/>
    <n v="44265.354166666664"/>
    <b v="0"/>
    <n v="15"/>
    <n v="0.66666666666666663"/>
    <x v="92"/>
  </r>
  <r>
    <n v="165"/>
    <n v="167"/>
    <s v=" Overwhelmed by grief, missing a loved one dearly.  "/>
    <x v="48"/>
    <d v="2022-07-05T15:45:00"/>
    <s v=" MourningHeart     "/>
    <x v="1"/>
    <s v=" #Grief #Loss                                   "/>
    <n v="8"/>
    <n v="15"/>
    <s v=" Canada          "/>
    <n v="2022"/>
    <n v="7"/>
    <n v="5"/>
    <n v="15"/>
    <s v="Overwhelmed by grief, missing a loved one dearly."/>
    <s v="Grief"/>
    <s v="MourningHeart"/>
    <s v="Instagram"/>
    <s v="#Grief,#Loss"/>
    <s v="Canada"/>
    <n v="44747.65625"/>
    <b v="0"/>
    <n v="23"/>
    <n v="0.65217391304347827"/>
    <x v="93"/>
  </r>
  <r>
    <n v="166"/>
    <n v="168"/>
    <s v=" Loneliness creeps in as the night grows colder.    "/>
    <x v="49"/>
    <d v="2019-11-18T21:20:00"/>
    <s v=" SolitarySoul      "/>
    <x v="2"/>
    <s v=" #Loneliness #Isolation                         "/>
    <n v="10"/>
    <n v="20"/>
    <s v=" UK           "/>
    <n v="2019"/>
    <n v="11"/>
    <n v="18"/>
    <n v="21"/>
    <s v="Loneliness creeps in as the night grows colder."/>
    <s v="Loneliness"/>
    <s v="SolitarySoul"/>
    <s v="Facebook"/>
    <s v="#Loneliness,#Isolation"/>
    <s v="UK"/>
    <n v="43787.888888888891"/>
    <b v="0"/>
    <n v="30"/>
    <n v="0.66666666666666663"/>
    <x v="94"/>
  </r>
  <r>
    <n v="167"/>
    <n v="169"/>
    <s v=" Jealousy consumes me as I witness others' success. "/>
    <x v="50"/>
    <d v="2020-08-12T11:30:00"/>
    <s v=" EnviousObserver   "/>
    <x v="0"/>
    <s v=" #Jealousy #Envy                               "/>
    <n v="12"/>
    <n v="25"/>
    <s v=" India        "/>
    <n v="2020"/>
    <n v="8"/>
    <n v="12"/>
    <n v="11"/>
    <s v="Jealousy consumes me as I witness others' success."/>
    <s v="Jealousy"/>
    <s v="EnviousObserver"/>
    <s v="Twitter"/>
    <s v="#Jealousy,#Envy"/>
    <s v="India"/>
    <n v="44055.479166666664"/>
    <b v="0"/>
    <n v="37"/>
    <n v="0.67567567567567566"/>
    <x v="95"/>
  </r>
  <r>
    <n v="168"/>
    <n v="170"/>
    <s v=" Resentment building up over past betrayals.        "/>
    <x v="51"/>
    <d v="2018-05-22T14:45:00"/>
    <s v=" BitterHeart       "/>
    <x v="1"/>
    <s v=" #Resentment #Bitterness                       "/>
    <n v="7"/>
    <n v="15"/>
    <s v=" Australia     "/>
    <n v="2018"/>
    <n v="5"/>
    <n v="22"/>
    <n v="14"/>
    <s v="Resentment building up over past betrayals."/>
    <s v="Resentment"/>
    <s v="BitterHeart"/>
    <s v="Instagram"/>
    <s v="#Resentment,#Bitterness"/>
    <s v="Australia"/>
    <n v="43242.614583333336"/>
    <b v="0"/>
    <n v="22"/>
    <n v="0.68181818181818177"/>
    <x v="96"/>
  </r>
  <r>
    <n v="169"/>
    <n v="171"/>
    <s v=" Frustration mounts as obstacles block my path.     "/>
    <x v="52"/>
    <d v="2017-01-30T16:10:00"/>
    <s v=" BlockedGoals      "/>
    <x v="2"/>
    <s v=" #Frustration #Obstacles                       "/>
    <n v="10"/>
    <n v="20"/>
    <s v=" USA          "/>
    <n v="2017"/>
    <n v="1"/>
    <n v="30"/>
    <n v="16"/>
    <s v="Frustration mounts as obstacles block my path."/>
    <s v="Frustration"/>
    <s v="BlockedGoals"/>
    <s v="Facebook"/>
    <s v="#Frustration,#Obstacles"/>
    <s v="USA"/>
    <n v="42765.673611111109"/>
    <b v="0"/>
    <n v="30"/>
    <n v="0.66666666666666663"/>
    <x v="97"/>
  </r>
  <r>
    <n v="170"/>
    <n v="172"/>
    <s v=" Boredom sets in, the day feels endlessly dull.     "/>
    <x v="53"/>
    <d v="2016-09-28T19:45:00"/>
    <s v=" BoredMind         "/>
    <x v="0"/>
    <s v=" #Boredom #LackOfInterest                     "/>
    <n v="8"/>
    <n v="15"/>
    <s v=" Canada        "/>
    <n v="2016"/>
    <n v="9"/>
    <n v="28"/>
    <n v="19"/>
    <s v="Boredom sets in, the day feels endlessly dull."/>
    <s v="Boredom"/>
    <s v="BoredMind"/>
    <s v="Twitter"/>
    <s v="#Boredom,#LackOfInterest"/>
    <s v="Canada"/>
    <n v="42641.822916666664"/>
    <b v="0"/>
    <n v="23"/>
    <n v="0.65217391304347827"/>
    <x v="98"/>
  </r>
  <r>
    <n v="171"/>
    <n v="173"/>
    <s v=" Anxiety grips my heart, worry clouds my thoughts.  "/>
    <x v="54"/>
    <d v="2019-04-15T09:00:00"/>
    <s v=" WorriedMind       "/>
    <x v="1"/>
    <s v=" #Anxiety #Worry                               "/>
    <n v="12"/>
    <n v="25"/>
    <s v=" UK           "/>
    <n v="2019"/>
    <n v="4"/>
    <n v="15"/>
    <n v="9"/>
    <s v="Anxiety grips my heart, worry clouds my thoughts."/>
    <s v="Anxiety"/>
    <s v="WorriedMind"/>
    <s v="Instagram"/>
    <s v="#Anxiety,#Worry"/>
    <s v="UK"/>
    <n v="43570.375"/>
    <b v="0"/>
    <n v="37"/>
    <n v="0.67567567567567566"/>
    <x v="99"/>
  </r>
  <r>
    <n v="172"/>
    <n v="174"/>
    <s v=" Intimidation by the unknown future ahead.          "/>
    <x v="55"/>
    <d v="2021-12-03T18:30:00"/>
    <s v=" FearfulSoul       "/>
    <x v="2"/>
    <s v=" #Intimidation #Fear                           "/>
    <n v="15"/>
    <n v="30"/>
    <s v=" India        "/>
    <n v="2021"/>
    <n v="12"/>
    <n v="3"/>
    <n v="18"/>
    <s v="Intimidation by the unknown future ahead."/>
    <s v="Intimidation"/>
    <s v="FearfulSoul"/>
    <s v="Facebook"/>
    <s v="#Intimidation,#Fear"/>
    <s v="India"/>
    <n v="44533.770833333336"/>
    <b v="0"/>
    <n v="45"/>
    <n v="0.66666666666666663"/>
    <x v="100"/>
  </r>
  <r>
    <n v="173"/>
    <n v="175"/>
    <s v=" Helplessness sinks in as challenges pile up.       "/>
    <x v="56"/>
    <d v="2020-06-20T14:20:00"/>
    <s v=" OverwhelmedHeart  "/>
    <x v="0"/>
    <s v=" #Helplessness #Overwhelmed                    "/>
    <n v="8"/>
    <n v="15"/>
    <s v=" Australia    "/>
    <n v="2020"/>
    <n v="6"/>
    <n v="20"/>
    <n v="14"/>
    <s v="Helplessness sinks in as challenges pile up."/>
    <s v="Helplessness"/>
    <s v="OverwhelmedHeart"/>
    <s v="Twitter"/>
    <s v="#Helplessness,#Overwhelmed"/>
    <s v="Australia"/>
    <n v="44002.597222222219"/>
    <b v="0"/>
    <n v="23"/>
    <n v="0.65217391304347827"/>
    <x v="101"/>
  </r>
  <r>
    <n v="174"/>
    <n v="176"/>
    <s v=" Envy eats away at me as I see others' prosperity.  "/>
    <x v="57"/>
    <d v="2018-11-07T11:30:00"/>
    <s v=" CovetousMind     "/>
    <x v="1"/>
    <s v=" #Envy #Desire                                "/>
    <n v="10"/>
    <n v="20"/>
    <s v=" Canada        "/>
    <n v="2018"/>
    <n v="11"/>
    <n v="7"/>
    <n v="11"/>
    <s v="Envy eats away at me as I see others' prosperity."/>
    <s v="Envy"/>
    <s v="CovetousMind"/>
    <s v="Instagram"/>
    <s v="#Envy,#Desire"/>
    <s v="Canada"/>
    <n v="43411.479166666664"/>
    <b v="0"/>
    <n v="30"/>
    <n v="0.66666666666666663"/>
    <x v="102"/>
  </r>
  <r>
    <n v="175"/>
    <n v="177"/>
    <s v=" Regret over missed opportunities haunts my thoughts."/>
    <x v="58"/>
    <d v="2017-08-25T16:00:00"/>
    <s v=" RemorsefulSoul   "/>
    <x v="2"/>
    <s v=" #Regret #MissedChances                       "/>
    <n v="12"/>
    <n v="25"/>
    <s v=" UK           "/>
    <n v="2017"/>
    <n v="8"/>
    <n v="25"/>
    <n v="16"/>
    <s v="Regret over missed opportunities haunts my thoughts."/>
    <s v="Regret"/>
    <s v="RemorsefulSoul"/>
    <s v="Facebook"/>
    <s v="#Regret,#MissedChances"/>
    <s v="UK"/>
    <n v="42972.666666666664"/>
    <b v="0"/>
    <n v="37"/>
    <n v="0.67567567567567566"/>
    <x v="103"/>
  </r>
  <r>
    <n v="176"/>
    <n v="178"/>
    <s v=" Disgust at the sight of injustice and cruelty.     "/>
    <x v="59"/>
    <d v="2019-02-11T09:45:00"/>
    <s v=" DisgustedHeart   "/>
    <x v="0"/>
    <s v=" #Disgust #Injustice                          "/>
    <n v="7"/>
    <n v="15"/>
    <s v=" India        "/>
    <n v="2019"/>
    <n v="2"/>
    <n v="11"/>
    <n v="9"/>
    <s v="Disgust at the sight of injustice and cruelty."/>
    <s v="Disgust"/>
    <s v="DisgustedHeart"/>
    <s v="Twitter"/>
    <s v="#Disgust,#Injustice"/>
    <s v="India"/>
    <n v="43507.40625"/>
    <b v="0"/>
    <n v="22"/>
    <n v="0.68181818181818177"/>
    <x v="104"/>
  </r>
  <r>
    <n v="177"/>
    <n v="179"/>
    <s v=" Drowning in despair, hope slipping through my fingers."/>
    <x v="60"/>
    <d v="2016-04-02T20:20:00"/>
    <s v=" HopelessHeart    "/>
    <x v="1"/>
    <s v=" #Despair #Hopeless                           "/>
    <n v="10"/>
    <n v="20"/>
    <s v=" USA          "/>
    <n v="2016"/>
    <n v="4"/>
    <n v="2"/>
    <n v="20"/>
    <s v="Drowning in despair, hope slipping through my fingers."/>
    <s v="Despair"/>
    <s v="HopelessHeart"/>
    <s v="Instagram"/>
    <s v="#Despair,#Hopeless"/>
    <s v="USA"/>
    <n v="42462.847222222219"/>
    <b v="0"/>
    <n v="30"/>
    <n v="0.66666666666666663"/>
    <x v="105"/>
  </r>
  <r>
    <n v="178"/>
    <n v="180"/>
    <s v=" Grief weighs heavy, tears a constant companion.    "/>
    <x v="48"/>
    <d v="2015-10-18T15:30:00"/>
    <s v=" TearfulSoul      "/>
    <x v="2"/>
    <s v=" #Grief #Tears                                "/>
    <n v="12"/>
    <n v="25"/>
    <s v=" Canada        "/>
    <n v="2015"/>
    <n v="10"/>
    <n v="18"/>
    <n v="15"/>
    <s v="Grief weighs heavy, tears a constant companion."/>
    <s v="Grief"/>
    <s v="TearfulSoul"/>
    <s v="Facebook"/>
    <s v="#Grief,#Tears"/>
    <s v="Canada"/>
    <n v="42295.645833333336"/>
    <b v="0"/>
    <n v="37"/>
    <n v="0.67567567567567566"/>
    <x v="106"/>
  </r>
  <r>
    <n v="179"/>
    <n v="181"/>
    <s v=" Loneliness in a crowded room, a silent cry for connection."/>
    <x v="61"/>
    <d v="2019-07-12T18:10:00"/>
    <s v=" IsolatedMind     "/>
    <x v="0"/>
    <s v=" #Loneliness #SeekingConnection              "/>
    <n v="15"/>
    <n v="30"/>
    <s v=" UK            "/>
    <n v="2019"/>
    <n v="7"/>
    <n v="12"/>
    <n v="18"/>
    <s v="Loneliness in a crowded room, a silent cry for connection."/>
    <s v="Loneliness"/>
    <s v="IsolatedMind"/>
    <s v="Twitter"/>
    <s v="#Loneliness,#SeekingConnection"/>
    <s v="UK"/>
    <n v="43658.756944444445"/>
    <b v="0"/>
    <n v="45"/>
    <n v="0.66666666666666663"/>
    <x v="107"/>
  </r>
  <r>
    <n v="180"/>
    <n v="182"/>
    <s v=" Jealousy gnaws at my confidence, a toxic emotion.  "/>
    <x v="50"/>
    <d v="2018-06-03T16:30:00"/>
    <s v=" SelfDoubt        "/>
    <x v="1"/>
    <s v=" #Jealousy #Insecurity                       "/>
    <n v="8"/>
    <n v="15"/>
    <s v=" India         "/>
    <n v="2018"/>
    <n v="6"/>
    <n v="3"/>
    <n v="16"/>
    <s v="Jealousy gnaws at my confidence, a toxic emotion."/>
    <s v="Jealousy"/>
    <s v="SelfDoubt"/>
    <s v="Instagram"/>
    <s v="#Jealousy,#Insecurity"/>
    <s v="India"/>
    <n v="43254.6875"/>
    <b v="0"/>
    <n v="23"/>
    <n v="0.65217391304347827"/>
    <x v="108"/>
  </r>
  <r>
    <n v="181"/>
    <n v="183"/>
    <s v=" Resentment festers, poisoning relationships.       "/>
    <x v="51"/>
    <d v="2022-01-15T12:00:00"/>
    <s v=" BrokenTrust      "/>
    <x v="2"/>
    <s v=" #Resentment #BrokenTrust                     "/>
    <n v="10"/>
    <n v="20"/>
    <s v=" Australia    "/>
    <n v="2022"/>
    <n v="1"/>
    <n v="15"/>
    <n v="12"/>
    <s v="Resentment festers, poisoning relationships."/>
    <s v="Resentment"/>
    <s v="BrokenTrust"/>
    <s v="Facebook"/>
    <s v="#Resentment,#BrokenTrust"/>
    <s v="Australia"/>
    <n v="44576.5"/>
    <b v="0"/>
    <n v="30"/>
    <n v="0.66666666666666663"/>
    <x v="109"/>
  </r>
  <r>
    <n v="182"/>
    <n v="184"/>
    <s v=" Frustration boils over, a volcanic eruption of emotions."/>
    <x v="62"/>
    <d v="2017-04-10T14:45:00"/>
    <s v=" ExplosiveMind    "/>
    <x v="0"/>
    <s v=" #Frustration #EmotionalOutburst             "/>
    <n v="12"/>
    <n v="25"/>
    <s v=" USA          "/>
    <n v="2017"/>
    <n v="4"/>
    <n v="10"/>
    <n v="14"/>
    <s v="Frustration boils over, a volcanic eruption of emotions."/>
    <s v="Frustration"/>
    <s v="ExplosiveMind"/>
    <s v="Twitter"/>
    <s v="#Frustration,#EmotionalOutburst"/>
    <s v="USA"/>
    <n v="42835.614583333336"/>
    <b v="0"/>
    <n v="37"/>
    <n v="0.67567567567567566"/>
    <x v="110"/>
  </r>
  <r>
    <n v="183"/>
    <n v="185"/>
    <s v=" Boredom settles like dust, life feels mundane.     "/>
    <x v="53"/>
    <d v="2016-11-28T19:00:00"/>
    <s v=" MundaneHeart     "/>
    <x v="1"/>
    <s v=" #Boredom #Monotony                          "/>
    <n v="7"/>
    <n v="15"/>
    <s v=" Canada        "/>
    <n v="2016"/>
    <n v="11"/>
    <n v="28"/>
    <n v="19"/>
    <s v="Boredom settles like dust, life feels mundane."/>
    <s v="Boredom"/>
    <s v="MundaneHeart"/>
    <s v="Instagram"/>
    <s v="#Boredom,#Monotony"/>
    <s v="Canada"/>
    <n v="42702.791666666664"/>
    <b v="0"/>
    <n v="22"/>
    <n v="0.68181818181818177"/>
    <x v="111"/>
  </r>
  <r>
    <n v="184"/>
    <n v="186"/>
    <s v=" Anxiety grips my chest, a relentless grip on my thoughts."/>
    <x v="63"/>
    <d v="2018-09-05T09:30:00"/>
    <s v=" RestlessMind     "/>
    <x v="2"/>
    <s v=" #Anxiety #Restlessness                      "/>
    <n v="10"/>
    <n v="20"/>
    <s v=" UK            "/>
    <n v="2018"/>
    <n v="9"/>
    <n v="5"/>
    <n v="9"/>
    <s v="Anxiety grips my chest, a relentless grip on my thoughts."/>
    <s v="Anxiety"/>
    <s v="RestlessMind"/>
    <s v="Facebook"/>
    <s v="#Anxiety,#Restlessness"/>
    <s v="UK"/>
    <n v="43348.395833333336"/>
    <b v="0"/>
    <n v="30"/>
    <n v="0.66666666666666663"/>
    <x v="112"/>
  </r>
  <r>
    <n v="185"/>
    <n v="187"/>
    <s v=" Intimidation by the challenges ahead, fear takes hold."/>
    <x v="64"/>
    <d v="2021-10-22T18:30:00"/>
    <s v=" FearfulJourney   "/>
    <x v="0"/>
    <s v=" #Intimidation #FacingFear                   "/>
    <n v="15"/>
    <n v="30"/>
    <s v=" India         "/>
    <n v="2021"/>
    <n v="10"/>
    <n v="22"/>
    <n v="18"/>
    <s v="Intimidation by the challenges ahead, fear takes hold."/>
    <s v="Intimidation"/>
    <s v="FearfulJourney"/>
    <s v="Twitter"/>
    <s v="#Intimidation,#FacingFear"/>
    <s v="India"/>
    <n v="44491.770833333336"/>
    <b v="0"/>
    <n v="45"/>
    <n v="0.66666666666666663"/>
    <x v="113"/>
  </r>
  <r>
    <n v="186"/>
    <n v="188"/>
    <s v=" Helplessness engulfs me, drowning in a sea of problems."/>
    <x v="65"/>
    <d v="2019-05-08T14:20:00"/>
    <s v=" OverwhelmedSoul  "/>
    <x v="1"/>
    <s v=" #Helplessness #Struggling                   "/>
    <n v="8"/>
    <n v="15"/>
    <s v=" Australia    "/>
    <n v="2019"/>
    <n v="5"/>
    <n v="8"/>
    <n v="14"/>
    <s v="Helplessness engulfs me, drowning in a sea of problems."/>
    <s v="Helplessness"/>
    <s v="OverwhelmedSoul"/>
    <s v="Instagram"/>
    <s v="#Helplessness,#Struggling"/>
    <s v="Australia"/>
    <n v="43593.597222222219"/>
    <b v="0"/>
    <n v="23"/>
    <n v="0.65217391304347827"/>
    <x v="114"/>
  </r>
  <r>
    <n v="187"/>
    <n v="189"/>
    <s v=" Envy poisons my thoughts, coveting others' success."/>
    <x v="57"/>
    <d v="2017-03-20T11:30:00"/>
    <s v=" GreenEyedMonster "/>
    <x v="2"/>
    <s v=" #Envy #Success                              "/>
    <n v="10"/>
    <n v="20"/>
    <s v=" Canada        "/>
    <n v="2017"/>
    <n v="3"/>
    <n v="20"/>
    <n v="11"/>
    <s v="Envy poisons my thoughts, coveting others' success."/>
    <s v="Envy"/>
    <s v="GreenEyedMonster"/>
    <s v="Facebook"/>
    <s v="#Envy,#Success"/>
    <s v="Canada"/>
    <n v="42814.479166666664"/>
    <b v="0"/>
    <n v="30"/>
    <n v="0.66666666666666663"/>
    <x v="115"/>
  </r>
  <r>
    <n v="188"/>
    <n v="190"/>
    <s v=" Regret for decisions that led to a painful present."/>
    <x v="58"/>
    <d v="2018-12-15T16:00:00"/>
    <s v=" RegretfulMind    "/>
    <x v="0"/>
    <s v=" #Regret #PastChoices                        "/>
    <n v="12"/>
    <n v="25"/>
    <s v=" USA          "/>
    <n v="2018"/>
    <n v="12"/>
    <n v="15"/>
    <n v="16"/>
    <s v="Regret for decisions that led to a painful present."/>
    <s v="Regret"/>
    <s v="RegretfulMind"/>
    <s v="Twitter"/>
    <s v="#Regret,#PastChoices"/>
    <s v="USA"/>
    <n v="43449.666666666664"/>
    <b v="0"/>
    <n v="37"/>
    <n v="0.67567567567567566"/>
    <x v="116"/>
  </r>
  <r>
    <n v="189"/>
    <n v="191"/>
    <s v=" Disgust at the corruption that stains society.     "/>
    <x v="59"/>
    <d v="2016-07-01T09:45:00"/>
    <s v=" CorruptedHeart   "/>
    <x v="1"/>
    <s v=" #Disgust #Corruption                        "/>
    <n v="7"/>
    <n v="15"/>
    <s v=" UK            "/>
    <n v="2016"/>
    <n v="7"/>
    <n v="1"/>
    <n v="9"/>
    <s v="Disgust at the corruption that stains society."/>
    <s v="Disgust"/>
    <s v="CorruptedHeart"/>
    <s v="Instagram"/>
    <s v="#Disgust,#Corruption"/>
    <s v="UK"/>
    <n v="42552.40625"/>
    <b v="0"/>
    <n v="22"/>
    <n v="0.68181818181818177"/>
    <x v="117"/>
  </r>
  <r>
    <n v="190"/>
    <n v="192"/>
    <s v=" Sinking in despair, each day darker than the last. "/>
    <x v="47"/>
    <d v="2020-08-20T20:20:00"/>
    <s v=" DrowningSoul     "/>
    <x v="2"/>
    <s v=" #Despair #DarkDays                          "/>
    <n v="10"/>
    <n v="20"/>
    <s v=" India         "/>
    <n v="2020"/>
    <n v="8"/>
    <n v="20"/>
    <n v="20"/>
    <s v="Sinking in despair, each day darker than the last."/>
    <s v="Despair"/>
    <s v="DrowningSoul"/>
    <s v="Facebook"/>
    <s v="#Despair,#DarkDays"/>
    <s v="India"/>
    <n v="44063.847222222219"/>
    <b v="0"/>
    <n v="30"/>
    <n v="0.66666666666666663"/>
    <x v="118"/>
  </r>
  <r>
    <n v="191"/>
    <n v="193"/>
    <s v=" Grief overwhelms, a storm of emotions within.      "/>
    <x v="48"/>
    <d v="2021-02-25T15:30:00"/>
    <s v=" StormyHeart      "/>
    <x v="0"/>
    <s v=" #Grief #EmotionalStorm                      "/>
    <n v="12"/>
    <n v="25"/>
    <s v=" Canada        "/>
    <n v="2021"/>
    <n v="2"/>
    <n v="25"/>
    <n v="15"/>
    <s v="Grief overwhelms, a storm of emotions within."/>
    <s v="Grief"/>
    <s v="StormyHeart"/>
    <s v="Twitter"/>
    <s v="#Grief,#EmotionalStorm"/>
    <s v="Canada"/>
    <n v="44252.645833333336"/>
    <b v="0"/>
    <n v="37"/>
    <n v="0.67567567567567566"/>
    <x v="119"/>
  </r>
  <r>
    <n v="192"/>
    <n v="194"/>
    <s v=" Loneliness echoes in empty spaces, yearning for connection."/>
    <x v="61"/>
    <d v="2019-09-12T18:10:00"/>
    <s v=" EchoingSoul     "/>
    <x v="1"/>
    <s v=" #Loneliness #YearningForConnection         "/>
    <n v="15"/>
    <n v="30"/>
    <s v=" Australia     "/>
    <n v="2019"/>
    <n v="9"/>
    <n v="12"/>
    <n v="18"/>
    <s v="Loneliness echoes in empty spaces, yearning for connection."/>
    <s v="Loneliness"/>
    <s v="EchoingSoul"/>
    <s v="Instagram"/>
    <s v="#Loneliness,#YearningForConnection"/>
    <s v="Australia"/>
    <n v="43720.756944444445"/>
    <b v="0"/>
    <n v="45"/>
    <n v="0.66666666666666663"/>
    <x v="120"/>
  </r>
  <r>
    <n v="193"/>
    <n v="195"/>
    <s v=" Jealousy poisons my thoughts, resentment brewing within."/>
    <x v="66"/>
    <d v="2018-08-05T16:30:00"/>
    <s v=" PoisonedMind    "/>
    <x v="2"/>
    <s v=" #Jealousy #Resentment                       "/>
    <n v="8"/>
    <n v="15"/>
    <s v=" USA           "/>
    <n v="2018"/>
    <n v="8"/>
    <n v="5"/>
    <n v="16"/>
    <s v="Jealousy poisons my thoughts, resentment brewing within."/>
    <s v="Jealousy"/>
    <s v="PoisonedMind"/>
    <s v="Facebook"/>
    <s v="#Jealousy,#Resentment"/>
    <s v="USA"/>
    <n v="43317.6875"/>
    <b v="0"/>
    <n v="23"/>
    <n v="0.65217391304347827"/>
    <x v="121"/>
  </r>
  <r>
    <n v="194"/>
    <n v="196"/>
    <s v=" Resentment festers, a wound that refuses to heal.  "/>
    <x v="51"/>
    <d v="2017-01-12T12:00:00"/>
    <s v=" UnforgivingSoul  "/>
    <x v="0"/>
    <s v=" #Resentment #Unforgiving                    "/>
    <n v="10"/>
    <n v="20"/>
    <s v=" India         "/>
    <n v="2017"/>
    <n v="1"/>
    <n v="12"/>
    <n v="12"/>
    <s v="Resentment festers, a wound that refuses to heal."/>
    <s v="Resentment"/>
    <s v="UnforgivingSoul"/>
    <s v="Twitter"/>
    <s v="#Resentment,#Unforgiving"/>
    <s v="India"/>
    <n v="42747.5"/>
    <b v="0"/>
    <n v="30"/>
    <n v="0.66666666666666663"/>
    <x v="122"/>
  </r>
  <r>
    <n v="195"/>
    <n v="197"/>
    <s v=" Frustration escalates, a thunderstorm of emotions. "/>
    <x v="52"/>
    <d v="2022-04-05T14:45:00"/>
    <s v=" ThunderingMind   "/>
    <x v="1"/>
    <s v=" #Frustration #EmotionalOutburst            "/>
    <n v="12"/>
    <n v="25"/>
    <s v=" UK            "/>
    <n v="2022"/>
    <n v="4"/>
    <n v="5"/>
    <n v="14"/>
    <s v="Frustration escalates, a thunderstorm of emotions."/>
    <s v="Frustration"/>
    <s v="ThunderingMind"/>
    <s v="Instagram"/>
    <s v="#Frustration,#EmotionalOutburst"/>
    <s v="UK"/>
    <n v="44656.614583333336"/>
    <b v="0"/>
    <n v="37"/>
    <n v="0.67567567567567566"/>
    <x v="123"/>
  </r>
  <r>
    <n v="196"/>
    <n v="198"/>
    <s v=" Boredom lingers, a stagnant pool of indifference.  "/>
    <x v="53"/>
    <d v="2021-10-02T19:00:00"/>
    <s v=" StagnantHeart    "/>
    <x v="2"/>
    <s v=" #Boredom #Stagnation                        "/>
    <n v="7"/>
    <n v="15"/>
    <s v=" Canada        "/>
    <n v="2021"/>
    <n v="10"/>
    <n v="2"/>
    <n v="19"/>
    <s v="Boredom lingers, a stagnant pool of indifference."/>
    <s v="Boredom"/>
    <s v="StagnantHeart"/>
    <s v="Facebook"/>
    <s v="#Boredom,#Stagnation"/>
    <s v="Canada"/>
    <n v="44471.791666666664"/>
    <b v="0"/>
    <n v="22"/>
    <n v="0.68181818181818177"/>
    <x v="124"/>
  </r>
  <r>
    <n v="197"/>
    <n v="199"/>
    <s v=" Embarking on a journey of discovery, fueled by curiosity and a thirst for knowledge. "/>
    <x v="67"/>
    <d v="2023-04-15T10:15:00"/>
    <s v=" InquisitiveMind   "/>
    <x v="0"/>
    <s v=" #Curiosity #Learning                        "/>
    <n v="15"/>
    <n v="30"/>
    <s v=" USA          "/>
    <n v="2023"/>
    <n v="4"/>
    <n v="15"/>
    <n v="10"/>
    <s v="Embarking on a journey of discovery, fueled by curiosity and a thirst for knowledge."/>
    <s v="Curiosity"/>
    <s v="InquisitiveMind"/>
    <s v="Twitter"/>
    <s v="#Curiosity,#Learning"/>
    <s v="USA"/>
    <n v="45031.427083333336"/>
    <b v="0"/>
    <n v="45"/>
    <n v="0.66666666666666663"/>
    <x v="125"/>
  </r>
  <r>
    <n v="198"/>
    <n v="200"/>
    <s v=" Lost in the vast sea of information, an indifferent wave in the digital ocean. "/>
    <x v="68"/>
    <d v="2022-11-28T17:30:00"/>
    <s v=" ApatheticObserver "/>
    <x v="1"/>
    <s v=" #Indifference #DigitalOverload              "/>
    <n v="7"/>
    <n v="15"/>
    <s v=" Canada          "/>
    <n v="2022"/>
    <n v="11"/>
    <n v="28"/>
    <n v="17"/>
    <s v="Lost in the vast sea of information, an indifferent wave in the digital ocean."/>
    <s v="Indifference"/>
    <s v="ApatheticObserver"/>
    <s v="Instagram"/>
    <s v="#Indifference,#DigitalOverload"/>
    <s v="Canada"/>
    <n v="44893.729166666664"/>
    <b v="0"/>
    <n v="22"/>
    <n v="0.68181818181818177"/>
    <x v="126"/>
  </r>
  <r>
    <n v="199"/>
    <n v="201"/>
    <s v=" The complex puzzle of life leaves me in a state of perpetual confusion, seeking answers in the chaos. "/>
    <x v="69"/>
    <d v="2020-04-02T09:45:00"/>
    <s v=" SeekingClarity    "/>
    <x v="2"/>
    <s v=" #Confusion #LifePuzzle                     "/>
    <n v="10"/>
    <n v="20"/>
    <s v=" UK           "/>
    <n v="2020"/>
    <n v="4"/>
    <n v="2"/>
    <n v="9"/>
    <s v="The complex puzzle of life leaves me in a state of perpetual confusion, seeking answers in the chaos."/>
    <s v="Confusion"/>
    <s v="SeekingClarity"/>
    <s v="Facebook"/>
    <s v="#Confusion,#LifePuzzle"/>
    <s v="UK"/>
    <n v="43923.40625"/>
    <b v="0"/>
    <n v="30"/>
    <n v="0.66666666666666663"/>
    <x v="52"/>
  </r>
  <r>
    <n v="200"/>
    <n v="202"/>
    <s v=" A numbness settles over me, a shield against the overwhelming emotions life throws my way. "/>
    <x v="70"/>
    <d v="2021-08-10T14:00:00"/>
    <s v=" EmotionallyDistant "/>
    <x v="0"/>
    <s v=" #Numbness #EmotionalShield                 "/>
    <n v="8"/>
    <n v="15"/>
    <s v=" India        "/>
    <n v="2021"/>
    <n v="8"/>
    <n v="10"/>
    <n v="14"/>
    <s v="A numbness settles over me, a shield against the overwhelming emotions life throws my way."/>
    <s v="Numbness"/>
    <s v="EmotionallyDistant"/>
    <s v="Twitter"/>
    <s v="#Numbness,#EmotionalShield"/>
    <s v="India"/>
    <n v="44418.583333333336"/>
    <b v="0"/>
    <n v="23"/>
    <n v="0.65217391304347827"/>
    <x v="40"/>
  </r>
  <r>
    <n v="201"/>
    <n v="203"/>
    <s v=" Gazing at the sunset, a melancholic longing for moments that slip through the fingers of time. "/>
    <x v="71"/>
    <d v="2019-06-18T20:45:00"/>
    <s v=" SunsetDreamer     "/>
    <x v="1"/>
    <s v=" #Melancholy #SunsetMoments                 "/>
    <n v="12"/>
    <n v="25"/>
    <s v=" Australia     "/>
    <n v="2019"/>
    <n v="6"/>
    <n v="18"/>
    <n v="20"/>
    <s v="Gazing at the sunset, a melancholic longing for moments that slip through the fingers of time."/>
    <s v="Melancholy"/>
    <s v="SunsetDreamer"/>
    <s v="Instagram"/>
    <s v="#Melancholy,#SunsetMoments"/>
    <s v="Australia"/>
    <n v="43634.864583333336"/>
    <b v="0"/>
    <n v="37"/>
    <n v="0.67567567567567566"/>
    <x v="127"/>
  </r>
  <r>
    <n v="202"/>
    <n v="204"/>
    <s v=" Revisiting old photographs, caught in the embrace of nostalgia's bittersweet symphony. "/>
    <x v="72"/>
    <d v="2018-02-05T15:15:00"/>
    <s v=" MemoryLaneTraveler "/>
    <x v="2"/>
    <s v=" #Nostalgia #MemoryLane                     "/>
    <n v="10"/>
    <n v="20"/>
    <s v=" USA          "/>
    <n v="2018"/>
    <n v="2"/>
    <n v="5"/>
    <n v="15"/>
    <s v="Revisiting old photographs, caught in the embrace of nostalgia's bittersweet symphony."/>
    <s v="Nostalgia"/>
    <s v="MemoryLaneTraveler"/>
    <s v="Facebook"/>
    <s v="#Nostalgia,#MemoryLane"/>
    <s v="USA"/>
    <n v="43136.635416666664"/>
    <b v="0"/>
    <n v="30"/>
    <n v="0.66666666666666663"/>
    <x v="128"/>
  </r>
  <r>
    <n v="203"/>
    <n v="205"/>
    <s v=" Torn between conflicting emotions, an ambivalence that paints my decisions in shades of uncertainty. "/>
    <x v="73"/>
    <d v="2022-05-30T11:30:00"/>
    <s v=" MixedFeelings     "/>
    <x v="0"/>
    <s v=" #Ambivalence #UncertainChoices             "/>
    <n v="12"/>
    <n v="25"/>
    <s v=" Canada        "/>
    <n v="2022"/>
    <n v="5"/>
    <n v="30"/>
    <n v="11"/>
    <s v="Torn between conflicting emotions, an ambivalence that paints my decisions in shades of uncertainty."/>
    <s v="Ambivalence"/>
    <s v="MixedFeelings"/>
    <s v="Twitter"/>
    <s v="#Ambivalence,#UncertainChoices"/>
    <s v="Canada"/>
    <n v="44711.479166666664"/>
    <b v="0"/>
    <n v="37"/>
    <n v="0.67567567567567566"/>
    <x v="129"/>
  </r>
  <r>
    <n v="204"/>
    <n v="206"/>
    <s v=" Embracing the ebb and flow of life, finding acceptance in the dance of existence. "/>
    <x v="74"/>
    <d v="2023-01-10T16:20:00"/>
    <s v=" ZenLifestyle      "/>
    <x v="1"/>
    <s v=" #Acceptance #LifeJourney                   "/>
    <n v="15"/>
    <n v="30"/>
    <s v=" UK           "/>
    <n v="2023"/>
    <n v="1"/>
    <n v="10"/>
    <n v="16"/>
    <s v="Embracing the ebb and flow of life, finding acceptance in the dance of existence."/>
    <s v="Acceptance"/>
    <s v="ZenLifestyle"/>
    <s v="Instagram"/>
    <s v="#Acceptance,#LifeJourney"/>
    <s v="UK"/>
    <n v="44936.680555555555"/>
    <b v="0"/>
    <n v="45"/>
    <n v="0.66666666666666663"/>
    <x v="130"/>
  </r>
  <r>
    <n v="205"/>
    <n v="207"/>
    <s v=" Facing challenges head-on, a determination that fuels the fire within to achieve the impossible. "/>
    <x v="75"/>
    <d v="2020-09-18T13:45:00"/>
    <s v=" ResilientSpirit   "/>
    <x v="2"/>
    <s v=" #Determination #AchieveTheImpossible       "/>
    <n v="10"/>
    <n v="20"/>
    <s v=" India        "/>
    <n v="2020"/>
    <n v="9"/>
    <n v="18"/>
    <n v="13"/>
    <s v="Facing challenges head-on, a determination that fuels the fire within to achieve the impossible."/>
    <s v="Determination"/>
    <s v="ResilientSpirit"/>
    <s v="Facebook"/>
    <s v="#Determination,#AchieveTheImpossible"/>
    <s v="India"/>
    <n v="44092.572916666664"/>
    <b v="0"/>
    <n v="30"/>
    <n v="0.66666666666666663"/>
    <x v="131"/>
  </r>
  <r>
    <n v="206"/>
    <n v="208"/>
    <s v=" Serenity found in the stillness of nature, a tranquil retreat from the chaos of the modern world. "/>
    <x v="76"/>
    <d v="2021-07-03T19:00:00"/>
    <s v=" NatureSoul        "/>
    <x v="0"/>
    <s v=" #Serenity #NatureRetreat                   "/>
    <n v="12"/>
    <n v="25"/>
    <s v=" Australia    "/>
    <n v="2021"/>
    <n v="7"/>
    <n v="3"/>
    <n v="19"/>
    <s v="Serenity found in the stillness of nature, a tranquil retreat from the chaos of the modern world."/>
    <s v="Serenity"/>
    <s v="NatureSoul"/>
    <s v="Twitter"/>
    <s v="#Serenity,#NatureRetreat"/>
    <s v="Australia"/>
    <n v="44380.791666666664"/>
    <b v="0"/>
    <n v="37"/>
    <n v="0.67567567567567566"/>
    <x v="132"/>
  </r>
  <r>
    <n v="207"/>
    <n v="209"/>
    <s v=" Curiosity leading me down the rabbit hole of knowledge, a perpetual student in life's classroom. "/>
    <x v="67"/>
    <d v="2022-10-08T08:15:00"/>
    <s v=" EternalLearner    "/>
    <x v="1"/>
    <s v=" #Curiosity #KnowledgeQuest                "/>
    <n v="20"/>
    <n v="40"/>
    <s v=" USA          "/>
    <n v="2022"/>
    <n v="10"/>
    <n v="8"/>
    <n v="8"/>
    <s v="Curiosity leading me down the rabbit hole of knowledge, a perpetual student in life's classroom."/>
    <s v="Curiosity"/>
    <s v="EternalLearner"/>
    <s v="Instagram"/>
    <s v="#Curiosity,#KnowledgeQuest"/>
    <s v="USA"/>
    <n v="44842.34375"/>
    <b v="0"/>
    <n v="60"/>
    <n v="0.66666666666666663"/>
    <x v="133"/>
  </r>
  <r>
    <n v="208"/>
    <n v="210"/>
    <s v=" Floating through the day with an air of indifference, detached from the mundane happenings around. "/>
    <x v="68"/>
    <d v="2023-03-22T16:30:00"/>
    <s v=" AloofObserver     "/>
    <x v="2"/>
    <s v=" #Indifference #FloatingThroughLife        "/>
    <n v="10"/>
    <n v="20"/>
    <s v=" Canada        "/>
    <n v="2023"/>
    <n v="3"/>
    <n v="22"/>
    <n v="16"/>
    <s v="Floating through the day with an air of indifference, detached from the mundane happenings around."/>
    <s v="Indifference"/>
    <s v="AloofObserver"/>
    <s v="Facebook"/>
    <s v="#Indifference,#FloatingThroughLife"/>
    <s v="Canada"/>
    <n v="45007.6875"/>
    <b v="0"/>
    <n v="30"/>
    <n v="0.66666666666666663"/>
    <x v="134"/>
  </r>
  <r>
    <n v="209"/>
    <n v="211"/>
    <s v=" Entangled in the web of thoughts, confusion reigning as I navigate the labyrinth of ideas. "/>
    <x v="69"/>
    <d v="2021-05-15T11:45:00"/>
    <s v=" ThoughtExplorer   "/>
    <x v="0"/>
    <s v=" #Confusion #ThoughtLabyrinth              "/>
    <n v="15"/>
    <n v="30"/>
    <s v=" UK            "/>
    <n v="2021"/>
    <n v="5"/>
    <n v="15"/>
    <n v="11"/>
    <s v="Entangled in the web of thoughts, confusion reigning as I navigate the labyrinth of ideas."/>
    <s v="Confusion"/>
    <s v="ThoughtExplorer"/>
    <s v="Twitter"/>
    <s v="#Confusion,#ThoughtLabyrinth"/>
    <s v="UK"/>
    <n v="44331.489583333336"/>
    <b v="0"/>
    <n v="45"/>
    <n v="0.66666666666666663"/>
    <x v="135"/>
  </r>
  <r>
    <n v="210"/>
    <n v="212"/>
    <s v=" Numb to the chaos, emotions locked away, a stoic facade concealing the inner turmoil. "/>
    <x v="70"/>
    <d v="2019-12-28T14:30:00"/>
    <s v=" StoicSoul         "/>
    <x v="1"/>
    <s v=" #Numbness #StoicFacade                    "/>
    <n v="8"/>
    <n v="15"/>
    <s v=" Australia     "/>
    <n v="2019"/>
    <n v="12"/>
    <n v="28"/>
    <n v="14"/>
    <s v="Numb to the chaos, emotions locked away, a stoic facade concealing the inner turmoil."/>
    <s v="Numbness"/>
    <s v="StoicSoul"/>
    <s v="Instagram"/>
    <s v="#Numbness,#StoicFacade"/>
    <s v="Australia"/>
    <n v="43827.604166666664"/>
    <b v="0"/>
    <n v="23"/>
    <n v="0.65217391304347827"/>
    <x v="136"/>
  </r>
  <r>
    <n v="211"/>
    <n v="213"/>
    <s v=" Melancholy whispers in the breeze, a silent conversation with the echoes of forgotten dreams. "/>
    <x v="71"/>
    <d v="2020-03-01T19:00:00"/>
    <s v=" DreamerInSilence  "/>
    <x v="2"/>
    <s v=" #Melancholy #WhispersInTheBreeze         "/>
    <n v="12"/>
    <n v="25"/>
    <s v=" India         "/>
    <n v="2020"/>
    <n v="3"/>
    <n v="1"/>
    <n v="19"/>
    <s v="Melancholy whispers in the breeze, a silent conversation with the echoes of forgotten dreams."/>
    <s v="Melancholy"/>
    <s v="DreamerInSilence"/>
    <s v="Facebook"/>
    <s v="#Melancholy,#WhispersInTheBreeze"/>
    <s v="India"/>
    <n v="43891.791666666664"/>
    <b v="0"/>
    <n v="37"/>
    <n v="0.67567567567567566"/>
    <x v="137"/>
  </r>
  <r>
    <n v="212"/>
    <n v="214"/>
    <s v=" Stumbling upon an old journal, nostalgia flooding in waves, carrying me to moments long gone. "/>
    <x v="72"/>
    <d v="2018-07-10T15:45:00"/>
    <s v=" JournalKeeper     "/>
    <x v="0"/>
    <s v=" #Nostalgia #JournalMoments               "/>
    <n v="10"/>
    <n v="20"/>
    <s v=" Canada        "/>
    <n v="2018"/>
    <n v="7"/>
    <n v="10"/>
    <n v="15"/>
    <s v="Stumbling upon an old journal, nostalgia flooding in waves, carrying me to moments long gone."/>
    <s v="Nostalgia"/>
    <s v="JournalKeeper"/>
    <s v="Twitter"/>
    <s v="#Nostalgia,#JournalMoments"/>
    <s v="Canada"/>
    <n v="43291.65625"/>
    <b v="0"/>
    <n v="30"/>
    <n v="0.66666666666666663"/>
    <x v="138"/>
  </r>
  <r>
    <n v="213"/>
    <n v="215"/>
    <s v=" A tapestry of conflicting feelings, weaving through uncertainty, caught in the threads of ambivalence. "/>
    <x v="73"/>
    <d v="2022-01-05T10:30:00"/>
    <s v=" ThreadWeaver      "/>
    <x v="1"/>
    <s v=" #Ambivalence #ConflictingFeelings        "/>
    <n v="12"/>
    <n v="25"/>
    <s v=" UK            "/>
    <n v="2022"/>
    <n v="1"/>
    <n v="5"/>
    <n v="10"/>
    <s v="A tapestry of conflicting feelings, weaving through uncertainty, caught in the threads of ambivalence."/>
    <s v="Ambivalence"/>
    <s v="ThreadWeaver"/>
    <s v="Instagram"/>
    <s v="#Ambivalence,#ConflictingFeelings"/>
    <s v="UK"/>
    <n v="44566.4375"/>
    <b v="0"/>
    <n v="37"/>
    <n v="0.67567567567567566"/>
    <x v="139"/>
  </r>
  <r>
    <n v="214"/>
    <n v="216"/>
    <s v=" Embracing the flaws, finding acceptance in imperfection, a journey towards self-love. "/>
    <x v="74"/>
    <d v="2021-08-20T16:20:00"/>
    <s v=" SelfLoveAdvocate  "/>
    <x v="2"/>
    <s v=" #Acceptance #SelfLoveJourney              "/>
    <n v="15"/>
    <n v="30"/>
    <s v=" Australia    "/>
    <n v="2021"/>
    <n v="8"/>
    <n v="20"/>
    <n v="16"/>
    <s v="Embracing the flaws, finding acceptance in imperfection, a journey towards self-love."/>
    <s v="Acceptance"/>
    <s v="SelfLoveAdvocate"/>
    <s v="Facebook"/>
    <s v="#Acceptance,#SelfLoveJourney"/>
    <s v="Australia"/>
    <n v="44428.680555555555"/>
    <b v="0"/>
    <n v="45"/>
    <n v="0.66666666666666663"/>
    <x v="140"/>
  </r>
  <r>
    <n v="215"/>
    <n v="217"/>
    <s v=" Determination burning like a wildfire, overcoming obstacles, turning dreams into reality. "/>
    <x v="75"/>
    <d v="2019-11-03T13:45:00"/>
    <s v=" DreamChaser       "/>
    <x v="0"/>
    <s v=" #Determination #DreamsIntoReality        "/>
    <n v="18"/>
    <n v="35"/>
    <s v=" USA          "/>
    <n v="2019"/>
    <n v="11"/>
    <n v="3"/>
    <n v="13"/>
    <s v="Determination burning like a wildfire, overcoming obstacles, turning dreams into reality."/>
    <s v="Determination"/>
    <s v="DreamChaser"/>
    <s v="Twitter"/>
    <s v="#Determination,#DreamsIntoReality"/>
    <s v="USA"/>
    <n v="43772.572916666664"/>
    <b v="0"/>
    <n v="53"/>
    <n v="0.660377358490566"/>
    <x v="141"/>
  </r>
  <r>
    <n v="216"/>
    <n v="218"/>
    <s v=" Tranquil moments by the ocean, serenity washing over, a peaceful retreat within the waves' embrace. "/>
    <x v="76"/>
    <d v="2020-04-12T19:30:00"/>
    <s v=" OceanSoul         "/>
    <x v="1"/>
    <s v=" #Serenity #OceanRetreat                   "/>
    <n v="25"/>
    <n v="50"/>
    <s v=" Canada        "/>
    <n v="2020"/>
    <n v="4"/>
    <n v="12"/>
    <n v="19"/>
    <s v="Tranquil moments by the ocean, serenity washing over, a peaceful retreat within the waves' embrace."/>
    <s v="Serenity"/>
    <s v="OceanSoul"/>
    <s v="Instagram"/>
    <s v="#Serenity,#OceanRetreat"/>
    <s v="Canada"/>
    <n v="43933.8125"/>
    <b v="0"/>
    <n v="75"/>
    <n v="0.66666666666666663"/>
    <x v="142"/>
  </r>
  <r>
    <n v="217"/>
    <n v="219"/>
    <s v=" Exploring new horizons with the spark of curiosity, an adventurer in the vast landscape of knowledge. "/>
    <x v="67"/>
    <d v="2022-04-15T08:45:00"/>
    <s v=" HorizonExplorer   "/>
    <x v="2"/>
    <s v=" #Curiosity #NewHorizons                  "/>
    <n v="22"/>
    <n v="45"/>
    <s v=" India         "/>
    <n v="2022"/>
    <n v="4"/>
    <n v="15"/>
    <n v="8"/>
    <s v="Exploring new horizons with the spark of curiosity, an adventurer in the vast landscape of knowledge."/>
    <s v="Curiosity"/>
    <s v="HorizonExplorer"/>
    <s v="Facebook"/>
    <s v="#Curiosity,#NewHorizons"/>
    <s v="India"/>
    <n v="44666.364583333336"/>
    <b v="0"/>
    <n v="67"/>
    <n v="0.67164179104477617"/>
    <x v="143"/>
  </r>
  <r>
    <n v="218"/>
    <n v="220"/>
    <s v=" Drifting through the day with a nonchalant demeanor, embracing the art of indifference. "/>
    <x v="68"/>
    <d v="2023-02-10T17:00:00"/>
    <s v=" NonchalantSpirit  "/>
    <x v="0"/>
    <s v=" #Indifference #DriftingThroughLife       "/>
    <n v="9"/>
    <n v="18"/>
    <s v=" UK            "/>
    <n v="2023"/>
    <n v="2"/>
    <n v="10"/>
    <n v="17"/>
    <s v="Drifting through the day with a nonchalant demeanor, embracing the art of indifference."/>
    <s v="Indifference"/>
    <s v="NonchalantSpirit"/>
    <s v="Twitter"/>
    <s v="#Indifference,#DriftingThroughLife"/>
    <s v="UK"/>
    <n v="44967.708333333336"/>
    <b v="0"/>
    <n v="27"/>
    <n v="0.66666666666666663"/>
    <x v="144"/>
  </r>
  <r>
    <n v="219"/>
    <n v="221"/>
    <s v=" Wrestling with thoughts, a perplexed mind lost in the labyrinth of life's complexities. "/>
    <x v="69"/>
    <d v="2020-08-05T12:15:00"/>
    <s v=" ComplexThinker    "/>
    <x v="1"/>
    <s v=" #Confusion #PerplexedMind                "/>
    <n v="14"/>
    <n v="28"/>
    <s v=" Australia    "/>
    <n v="2020"/>
    <n v="8"/>
    <n v="5"/>
    <n v="12"/>
    <s v="Wrestling with thoughts, a perplexed mind lost in the labyrinth of life's complexities."/>
    <s v="Confusion"/>
    <s v="ComplexThinker"/>
    <s v="Instagram"/>
    <s v="#Confusion,#PerplexedMind"/>
    <s v="Australia"/>
    <n v="44048.510416666664"/>
    <b v="0"/>
    <n v="42"/>
    <n v="0.66666666666666663"/>
    <x v="145"/>
  </r>
  <r>
    <n v="220"/>
    <n v="222"/>
    <s v=" Immersed in a state of emotional numbness, a shield against the storm of daily struggles. "/>
    <x v="70"/>
    <d v="2021-12-01T15:30:00"/>
    <s v=" ShieldedHeart     "/>
    <x v="2"/>
    <s v=" #Numbness #EmotionalShield               "/>
    <n v="10"/>
    <n v="20"/>
    <s v=" USA          "/>
    <n v="2021"/>
    <n v="12"/>
    <n v="1"/>
    <n v="15"/>
    <s v="Immersed in a state of emotional numbness, a shield against the storm of daily struggles."/>
    <s v="Numbness"/>
    <s v="ShieldedHeart"/>
    <s v="Facebook"/>
    <s v="#Numbness,#EmotionalShield"/>
    <s v="USA"/>
    <n v="44531.645833333336"/>
    <b v="0"/>
    <n v="30"/>
    <n v="0.66666666666666663"/>
    <x v="146"/>
  </r>
  <r>
    <n v="221"/>
    <n v="223"/>
    <s v=" A melancholic symphony playing in the background, the soundtrack of a wistful heart. "/>
    <x v="71"/>
    <d v="2019-03-25T21:00:00"/>
    <s v=" SymphonySoul      "/>
    <x v="0"/>
    <s v=" #Melancholy #WistfulHeart                "/>
    <n v="13"/>
    <n v="26"/>
    <s v=" Canada        "/>
    <n v="2019"/>
    <n v="3"/>
    <n v="25"/>
    <n v="21"/>
    <s v="A melancholic symphony playing in the background, the soundtrack of a wistful heart."/>
    <s v="Melancholy"/>
    <s v="SymphonySoul"/>
    <s v="Twitter"/>
    <s v="#Melancholy,#WistfulHeart"/>
    <s v="Canada"/>
    <n v="43549.875"/>
    <b v="0"/>
    <n v="39"/>
    <n v="0.66666666666666663"/>
    <x v="147"/>
  </r>
  <r>
    <n v="222"/>
    <n v="224"/>
    <s v=" Flipping through the pages of an old yearbook, nostalgia painting smiles and tears on my face. "/>
    <x v="72"/>
    <d v="2017-06-18T14:45:00"/>
    <s v=" YearbookExplorer  "/>
    <x v="1"/>
    <s v=" #Nostalgia #YearbookMemories            "/>
    <n v="12"/>
    <n v="25"/>
    <s v=" India         "/>
    <n v="2017"/>
    <n v="6"/>
    <n v="18"/>
    <n v="14"/>
    <s v="Flipping through the pages of an old yearbook, nostalgia painting smiles and tears on my face."/>
    <s v="Nostalgia"/>
    <s v="YearbookExplorer"/>
    <s v="Instagram"/>
    <s v="#Nostalgia,#YearbookMemories"/>
    <s v="India"/>
    <n v="42904.614583333336"/>
    <b v="0"/>
    <n v="37"/>
    <n v="0.67567567567567566"/>
    <x v="148"/>
  </r>
  <r>
    <n v="223"/>
    <n v="225"/>
    <s v=" Torn between opposing emotions, an ambivalence that colors my decisions with shades of uncertainty. "/>
    <x v="73"/>
    <d v="2022-07-08T11:30:00"/>
    <s v=" DecisiveDilemma   "/>
    <x v="2"/>
    <s v=" #Ambivalence #ShadesOfUncertainty       "/>
    <n v="15"/>
    <n v="30"/>
    <s v=" Australia    "/>
    <n v="2022"/>
    <n v="7"/>
    <n v="8"/>
    <n v="11"/>
    <s v="Torn between opposing emotions, an ambivalence that colors my decisions with shades of uncertainty."/>
    <s v="Ambivalence"/>
    <s v="DecisiveDilemma"/>
    <s v="Facebook"/>
    <s v="#Ambivalence,#ShadesOfUncertainty"/>
    <s v="Australia"/>
    <n v="44750.479166666664"/>
    <b v="0"/>
    <n v="45"/>
    <n v="0.66666666666666663"/>
    <x v="149"/>
  </r>
  <r>
    <n v="224"/>
    <n v="226"/>
    <s v=" Embracing life's imperfections, finding acceptance in the journey, scars and all. "/>
    <x v="74"/>
    <d v="2023-05-15T16:20:00"/>
    <s v=" ImperfectHarmony  "/>
    <x v="0"/>
    <s v=" #Acceptance #ImperfectJourney            "/>
    <n v="18"/>
    <n v="36"/>
    <s v=" Canada        "/>
    <n v="2023"/>
    <n v="5"/>
    <n v="15"/>
    <n v="16"/>
    <s v="Embracing life's imperfections, finding acceptance in the journey, scars and all."/>
    <s v="Acceptance"/>
    <s v="ImperfectHarmony"/>
    <s v="Twitter"/>
    <s v="#Acceptance,#ImperfectJourney"/>
    <s v="Canada"/>
    <n v="45061.680555555555"/>
    <b v="0"/>
    <n v="54"/>
    <n v="0.66666666666666663"/>
    <x v="150"/>
  </r>
  <r>
    <n v="225"/>
    <n v="227"/>
    <s v=" A fiery determination burning within, fueled by the vision of reaching unparalleled heights. "/>
    <x v="75"/>
    <d v="2021-09-10T14:45:00"/>
    <s v=" VisionarySpirit   "/>
    <x v="1"/>
    <s v=" #Determination #UnparalleledHeights      "/>
    <n v="20"/>
    <n v="40"/>
    <s v=" UK            "/>
    <n v="2021"/>
    <n v="9"/>
    <n v="10"/>
    <n v="14"/>
    <s v="A fiery determination burning within, fueled by the vision of reaching unparalleled heights."/>
    <s v="Determination"/>
    <s v="VisionarySpirit"/>
    <s v="Instagram"/>
    <s v="#Determination,#UnparalleledHeights"/>
    <s v="UK"/>
    <n v="44449.614583333336"/>
    <b v="0"/>
    <n v="60"/>
    <n v="0.66666666666666663"/>
    <x v="151"/>
  </r>
  <r>
    <n v="226"/>
    <n v="228"/>
    <s v=" Basking in the serenity of a quiet forest, where the whispers of nature bring peace to the soul. "/>
    <x v="76"/>
    <d v="2020-02-28T18:30:00"/>
    <s v=" ForestDreamer     "/>
    <x v="2"/>
    <s v=" #Serenity #NatureWhispers                "/>
    <n v="25"/>
    <n v="50"/>
    <s v=" USA          "/>
    <n v="2020"/>
    <n v="2"/>
    <n v="28"/>
    <n v="18"/>
    <s v="Basking in the serenity of a quiet forest, where the whispers of nature bring peace to the soul."/>
    <s v="Serenity"/>
    <s v="ForestDreamer"/>
    <s v="Facebook"/>
    <s v="#Serenity,#NatureWhispers"/>
    <s v="USA"/>
    <n v="43889.770833333336"/>
    <b v="0"/>
    <n v="75"/>
    <n v="0.66666666666666663"/>
    <x v="152"/>
  </r>
  <r>
    <n v="227"/>
    <n v="231"/>
    <s v=" Indifferent to the noise of the world, a silent observer in the midst of life's cacophony. "/>
    <x v="68"/>
    <d v="2023-03-10T16:30:00"/>
    <s v=" SilentSpectator   "/>
    <x v="1"/>
    <s v=" #Indifference #SilentObserver            "/>
    <n v="9"/>
    <n v="18"/>
    <s v=" India         "/>
    <n v="2023"/>
    <n v="3"/>
    <n v="10"/>
    <n v="16"/>
    <s v="Indifferent to the noise of the world, a silent observer in the midst of life's cacophony."/>
    <s v="Indifference"/>
    <s v="SilentSpectator"/>
    <s v="Instagram"/>
    <s v="#Indifference,#SilentObserver"/>
    <s v="India"/>
    <n v="44995.6875"/>
    <b v="0"/>
    <n v="27"/>
    <n v="0.66666666666666663"/>
    <x v="153"/>
  </r>
  <r>
    <n v="228"/>
    <n v="232"/>
    <s v=" Navigating through the labyrinth of thoughts, confusion a constant companion in the maze of ideas. "/>
    <x v="69"/>
    <d v="2021-05-02T11:45:00"/>
    <s v=" MazeNavigator     "/>
    <x v="2"/>
    <s v=" #Confusion #ThoughtLabyrinth              "/>
    <n v="14"/>
    <n v="28"/>
    <s v=" Australia    "/>
    <n v="2021"/>
    <n v="5"/>
    <n v="2"/>
    <n v="11"/>
    <s v="Navigating through the labyrinth of thoughts, confusion a constant companion in the maze of ideas."/>
    <s v="Confusion"/>
    <s v="MazeNavigator"/>
    <s v="Facebook"/>
    <s v="#Confusion,#ThoughtLabyrinth"/>
    <s v="Australia"/>
    <n v="44318.489583333336"/>
    <b v="0"/>
    <n v="42"/>
    <n v="0.66666666666666663"/>
    <x v="154"/>
  </r>
  <r>
    <n v="229"/>
    <n v="233"/>
    <s v=" An impenetrable numbness shields me from the emotional storms, a fortress of stoic resilience. "/>
    <x v="70"/>
    <d v="2019-10-18T14:30:00"/>
    <s v=" ResilientFortress "/>
    <x v="0"/>
    <s v=" #Numbness #StoicResilience               "/>
    <n v="11"/>
    <n v="22"/>
    <s v=" UK            "/>
    <n v="2019"/>
    <n v="10"/>
    <n v="18"/>
    <n v="14"/>
    <s v="An impenetrable numbness shields me from the emotional storms, a fortress of stoic resilience."/>
    <s v="Numbness"/>
    <s v="ResilientFortress"/>
    <s v="Twitter"/>
    <s v="#Numbness,#StoicResilience"/>
    <s v="UK"/>
    <n v="43756.604166666664"/>
    <b v="0"/>
    <n v="33"/>
    <n v="0.66666666666666663"/>
    <x v="155"/>
  </r>
  <r>
    <n v="230"/>
    <n v="234"/>
    <s v=" Melancholy painting the world in hues of nostalgia, a canvas of bittersweet memories. "/>
    <x v="71"/>
    <d v="2020-01-05T20:00:00"/>
    <s v=" CanvasDreamer     "/>
    <x v="1"/>
    <s v=" #Melancholy #BittersweetMemories         "/>
    <n v="13"/>
    <n v="26"/>
    <s v=" USA          "/>
    <n v="2020"/>
    <n v="1"/>
    <n v="5"/>
    <n v="20"/>
    <s v="Melancholy painting the world in hues of nostalgia, a canvas of bittersweet memories."/>
    <s v="Melancholy"/>
    <s v="CanvasDreamer"/>
    <s v="Instagram"/>
    <s v="#Melancholy,#BittersweetMemories"/>
    <s v="USA"/>
    <n v="43835.833333333336"/>
    <b v="0"/>
    <n v="39"/>
    <n v="0.66666666666666663"/>
    <x v="156"/>
  </r>
  <r>
    <n v="231"/>
    <n v="235"/>
    <s v=" A journey into the past, flipping through the pages of an old diary, nostalgia taking the lead. "/>
    <x v="72"/>
    <d v="2018-08-10T15:45:00"/>
    <s v=" DiaryExplorer     "/>
    <x v="2"/>
    <s v=" #Nostalgia #DiaryJourney                 "/>
    <n v="12"/>
    <n v="25"/>
    <s v=" Canada        "/>
    <n v="2018"/>
    <n v="8"/>
    <n v="10"/>
    <n v="15"/>
    <s v="A journey into the past, flipping through the pages of an old diary, nostalgia taking the lead."/>
    <s v="Nostalgia"/>
    <s v="DiaryExplorer"/>
    <s v="Facebook"/>
    <s v="#Nostalgia,#DiaryJourney"/>
    <s v="Canada"/>
    <n v="43322.65625"/>
    <b v="0"/>
    <n v="37"/>
    <n v="0.67567567567567566"/>
    <x v="157"/>
  </r>
  <r>
    <n v="232"/>
    <n v="236"/>
    <s v=" Ambivalence clouding decisions, caught in the crossroads of conflicting emotions. "/>
    <x v="73"/>
    <d v="2022-01-15T10:30:00"/>
    <s v=" CrossroadsTraveler "/>
    <x v="0"/>
    <s v=" #Ambivalence #ConflictingEmotions        "/>
    <n v="15"/>
    <n v="30"/>
    <s v=" India         "/>
    <n v="2022"/>
    <n v="1"/>
    <n v="15"/>
    <n v="10"/>
    <s v="Ambivalence clouding decisions, caught in the crossroads of conflicting emotions."/>
    <s v="Ambivalence"/>
    <s v="CrossroadsTraveler"/>
    <s v="Twitter"/>
    <s v="#Ambivalence,#ConflictingEmotions"/>
    <s v="India"/>
    <n v="44576.4375"/>
    <b v="0"/>
    <n v="45"/>
    <n v="0.66666666666666663"/>
    <x v="109"/>
  </r>
  <r>
    <n v="233"/>
    <n v="237"/>
    <s v=" Embracing imperfections, finding acceptance in the mosaic of life's beautiful chaos. "/>
    <x v="74"/>
    <d v="2021-07-20T16:20:00"/>
    <s v=" MosaicDreamer     "/>
    <x v="1"/>
    <s v=" #Acceptance #BeautifulChaos              "/>
    <n v="18"/>
    <n v="36"/>
    <s v=" Australia     "/>
    <n v="2021"/>
    <n v="7"/>
    <n v="20"/>
    <n v="16"/>
    <s v="Embracing imperfections, finding acceptance in the mosaic of life's beautiful chaos."/>
    <s v="Acceptance"/>
    <s v="MosaicDreamer"/>
    <s v="Instagram"/>
    <s v="#Acceptance,#BeautifulChaos"/>
    <s v="Australia"/>
    <n v="44397.680555555555"/>
    <b v="0"/>
    <n v="54"/>
    <n v="0.66666666666666663"/>
    <x v="158"/>
  </r>
  <r>
    <n v="234"/>
    <n v="238"/>
    <s v=" Determination as the driving force, propelling me forward on the path to extraordinary achievements. "/>
    <x v="75"/>
    <d v="2019-12-03T13:45:00"/>
    <s v=" PathfinderSpirit  "/>
    <x v="2"/>
    <s v=" #Determination #ExtraordinaryPath        "/>
    <n v="20"/>
    <n v="40"/>
    <s v=" USA          "/>
    <n v="2019"/>
    <n v="12"/>
    <n v="3"/>
    <n v="13"/>
    <s v="Determination as the driving force, propelling me forward on the path to extraordinary achievements."/>
    <s v="Determination"/>
    <s v="PathfinderSpirit"/>
    <s v="Facebook"/>
    <s v="#Determination,#ExtraordinaryPath"/>
    <s v="USA"/>
    <n v="43802.572916666664"/>
    <b v="0"/>
    <n v="60"/>
    <n v="0.66666666666666663"/>
    <x v="159"/>
  </r>
  <r>
    <n v="235"/>
    <n v="239"/>
    <s v=" Seeking serenity in the melody of raindrops, a tranquil escape from the noise of everyday life. "/>
    <x v="76"/>
    <d v="2020-04-12T19:30:00"/>
    <s v=" RaindropHarmony   "/>
    <x v="0"/>
    <s v=" #Serenity #RaindropMelody                "/>
    <n v="25"/>
    <n v="50"/>
    <s v=" Canada        "/>
    <n v="2020"/>
    <n v="4"/>
    <n v="12"/>
    <n v="19"/>
    <s v="Seeking serenity in the melody of raindrops, a tranquil escape from the noise of everyday life."/>
    <s v="Serenity"/>
    <s v="RaindropHarmony"/>
    <s v="Twitter"/>
    <s v="#Serenity,#RaindropMelody"/>
    <s v="Canada"/>
    <n v="43933.8125"/>
    <b v="0"/>
    <n v="75"/>
    <n v="0.66666666666666663"/>
    <x v="142"/>
  </r>
  <r>
    <n v="236"/>
    <n v="240"/>
    <s v=" Curiosity driving the exploration of the unknown, a seeker of knowledge in uncharted territories. "/>
    <x v="67"/>
    <d v="2022-05-08T08:45:00"/>
    <s v=" SeekerOfUnknowns  "/>
    <x v="1"/>
    <s v=" #Curiosity #SeekerOfKnowledge            "/>
    <n v="22"/>
    <n v="45"/>
    <s v=" UK            "/>
    <n v="2022"/>
    <n v="5"/>
    <n v="8"/>
    <n v="8"/>
    <s v="Curiosity driving the exploration of the unknown, a seeker of knowledge in uncharted territories."/>
    <s v="Curiosity"/>
    <s v="SeekerOfUnknowns"/>
    <s v="Instagram"/>
    <s v="#Curiosity,#SeekerOfKnowledge"/>
    <s v="UK"/>
    <n v="44689.364583333336"/>
    <b v="0"/>
    <n v="67"/>
    <n v="0.67164179104477617"/>
    <x v="160"/>
  </r>
  <r>
    <n v="237"/>
    <n v="241"/>
    <s v=" Drifting through the day with an air of nonchalance, indifferent to the trivialities of life. "/>
    <x v="68"/>
    <d v="2023-02-22T17:00:00"/>
    <s v=" NonchalantWanderer"/>
    <x v="2"/>
    <s v=" #Indifference #DriftingThroughLife       "/>
    <n v="9"/>
    <n v="18"/>
    <s v=" India         "/>
    <n v="2023"/>
    <n v="2"/>
    <n v="22"/>
    <n v="17"/>
    <s v="Drifting through the day with an air of nonchalance, indifferent to the trivialities of life."/>
    <s v="Indifference"/>
    <s v="NonchalantWanderer"/>
    <s v="Facebook"/>
    <s v="#Indifference,#DriftingThroughLife"/>
    <s v="India"/>
    <n v="44979.708333333336"/>
    <b v="0"/>
    <n v="27"/>
    <n v="0.66666666666666663"/>
    <x v="29"/>
  </r>
  <r>
    <n v="238"/>
    <n v="242"/>
    <s v=" Lost in the labyrinth of thoughts, confusion casting shadows on the quest for clarity. "/>
    <x v="69"/>
    <d v="2020-06-05T12:15:00"/>
    <s v=" ShadowedSeeker    "/>
    <x v="0"/>
    <s v=" #Confusion #LabyrinthOfThoughts          "/>
    <n v="14"/>
    <n v="28"/>
    <s v=" Australia    "/>
    <n v="2020"/>
    <n v="6"/>
    <n v="5"/>
    <n v="12"/>
    <s v="Lost in the labyrinth of thoughts, confusion casting shadows on the quest for clarity."/>
    <s v="Confusion"/>
    <s v="ShadowedSeeker"/>
    <s v="Twitter"/>
    <s v="#Confusion,#LabyrinthOfThoughts"/>
    <s v="Australia"/>
    <n v="43987.510416666664"/>
    <b v="0"/>
    <n v="42"/>
    <n v="0.66666666666666663"/>
    <x v="161"/>
  </r>
  <r>
    <n v="239"/>
    <n v="243"/>
    <s v=" Wrapped in the cloak of emotional numbness, a shield against the storms of life's turbulence. "/>
    <x v="70"/>
    <d v="2021-11-30T15:30:00"/>
    <s v=" TurbulentShield   "/>
    <x v="1"/>
    <s v=" #Numbness #EmotionalStorms               "/>
    <n v="10"/>
    <n v="20"/>
    <s v=" Canada        "/>
    <n v="2021"/>
    <n v="11"/>
    <n v="30"/>
    <n v="15"/>
    <s v="Wrapped in the cloak of emotional numbness, a shield against the storms of life's turbulence."/>
    <s v="Numbness"/>
    <s v="TurbulentShield"/>
    <s v="Instagram"/>
    <s v="#Numbness,#EmotionalStorms"/>
    <s v="Canada"/>
    <n v="44530.645833333336"/>
    <b v="0"/>
    <n v="30"/>
    <n v="0.66666666666666663"/>
    <x v="162"/>
  </r>
  <r>
    <n v="240"/>
    <n v="244"/>
    <s v=" Melancholy as a companion, painting the canvas of life with the brushstrokes of wistful yearning. "/>
    <x v="71"/>
    <d v="2019-02-25T21:00:00"/>
    <s v=" WistfulPainter    "/>
    <x v="2"/>
    <s v=" #Melancholy #WistfulYearning             "/>
    <n v="13"/>
    <n v="26"/>
    <s v=" UK            "/>
    <n v="2019"/>
    <n v="2"/>
    <n v="25"/>
    <n v="21"/>
    <s v="Melancholy as a companion, painting the canvas of life with the brushstrokes of wistful yearning."/>
    <s v="Melancholy"/>
    <s v="WistfulPainter"/>
    <s v="Facebook"/>
    <s v="#Melancholy,#WistfulYearning"/>
    <s v="UK"/>
    <n v="43521.875"/>
    <b v="0"/>
    <n v="39"/>
    <n v="0.66666666666666663"/>
    <x v="163"/>
  </r>
  <r>
    <n v="241"/>
    <n v="245"/>
    <s v=" Leafing through the pages of an old photo album, nostalgia weaving tales of laughter and tears. "/>
    <x v="72"/>
    <d v="2017-05-18T14:45:00"/>
    <s v=" TaleWeaver        "/>
    <x v="0"/>
    <s v=" #Nostalgia #PhotoAlbumStories            "/>
    <n v="12"/>
    <n v="25"/>
    <s v=" USA          "/>
    <n v="2017"/>
    <n v="5"/>
    <n v="18"/>
    <n v="14"/>
    <s v="Leafing through the pages of an old photo album, nostalgia weaving tales of laughter and tears."/>
    <s v="Nostalgia"/>
    <s v="TaleWeaver"/>
    <s v="Twitter"/>
    <s v="#Nostalgia,#PhotoAlbumStories"/>
    <s v="USA"/>
    <n v="42873.614583333336"/>
    <b v="0"/>
    <n v="37"/>
    <n v="0.67567567567567566"/>
    <x v="164"/>
  </r>
  <r>
    <n v="242"/>
    <n v="246"/>
    <s v=" Ambivalence in the air, caught between the crossroads of conflicting emotions and decisions. "/>
    <x v="73"/>
    <d v="2022-08-05T11:30:00"/>
    <s v=" CrossroadsExplorer"/>
    <x v="1"/>
    <s v=" #Ambivalence #CrossroadsConfusion        "/>
    <n v="15"/>
    <n v="30"/>
    <s v=" Canada        "/>
    <n v="2022"/>
    <n v="8"/>
    <n v="5"/>
    <n v="11"/>
    <s v="Ambivalence in the air, caught between the crossroads of conflicting emotions and decisions."/>
    <s v="Ambivalence"/>
    <s v="CrossroadsExplorer"/>
    <s v="Instagram"/>
    <s v="#Ambivalence,#CrossroadsConfusion"/>
    <s v="Canada"/>
    <n v="44778.479166666664"/>
    <b v="0"/>
    <n v="45"/>
    <n v="0.66666666666666663"/>
    <x v="165"/>
  </r>
  <r>
    <n v="243"/>
    <n v="247"/>
    <s v=" Embracing the beauty in imperfections, finding acceptance in the mosaic of life's unpredictable art. "/>
    <x v="74"/>
    <d v="2023-06-15T16:20:00"/>
    <s v=" MosaicArtist      "/>
    <x v="2"/>
    <s v=" #Acceptance #UnpredictableArt            "/>
    <n v="18"/>
    <n v="36"/>
    <s v=" Australia    "/>
    <n v="2023"/>
    <n v="6"/>
    <n v="15"/>
    <n v="16"/>
    <s v="Embracing the beauty in imperfections, finding acceptance in the mosaic of life's unpredictable art."/>
    <s v="Acceptance"/>
    <s v="MosaicArtist"/>
    <s v="Facebook"/>
    <s v="#Acceptance,#UnpredictableArt"/>
    <s v="Australia"/>
    <n v="45092.680555555555"/>
    <b v="0"/>
    <n v="54"/>
    <n v="0.66666666666666663"/>
    <x v="166"/>
  </r>
  <r>
    <n v="244"/>
    <n v="248"/>
    <s v=" Determination ablaze, forging a path through challenges, sculpting dreams into tangible realities. "/>
    <x v="75"/>
    <d v="2021-10-10T14:45:00"/>
    <s v=" DreamSculptor     "/>
    <x v="0"/>
    <s v=" #Determination #SculptingDreams          "/>
    <n v="20"/>
    <n v="40"/>
    <s v=" UK            "/>
    <n v="2021"/>
    <n v="10"/>
    <n v="10"/>
    <n v="14"/>
    <s v="Determination ablaze, forging a path through challenges, sculpting dreams into tangible realities."/>
    <s v="Determination"/>
    <s v="DreamSculptor"/>
    <s v="Twitter"/>
    <s v="#Determination,#SculptingDreams"/>
    <s v="UK"/>
    <n v="44479.614583333336"/>
    <b v="0"/>
    <n v="60"/>
    <n v="0.66666666666666663"/>
    <x v="167"/>
  </r>
  <r>
    <n v="245"/>
    <n v="249"/>
    <s v=" Immerse in the serenity of a moonlit night, where the quiet whispers of nature bring peace to the soul. "/>
    <x v="76"/>
    <d v="2020-05-12T19:30:00"/>
    <s v=" MoonlitSoul       "/>
    <x v="1"/>
    <s v=" #Serenity #MoonlitPeace                  "/>
    <n v="25"/>
    <n v="50"/>
    <s v=" USA          "/>
    <n v="2020"/>
    <n v="5"/>
    <n v="12"/>
    <n v="19"/>
    <s v="Immerse in the serenity of a moonlit night, where the quiet whispers of nature bring peace to the soul."/>
    <s v="Serenity"/>
    <s v="MoonlitSoul"/>
    <s v="Instagram"/>
    <s v="#Serenity,#MoonlitPeace"/>
    <s v="USA"/>
    <n v="43963.8125"/>
    <b v="0"/>
    <n v="75"/>
    <n v="0.66666666666666663"/>
    <x v="168"/>
  </r>
  <r>
    <n v="246"/>
    <n v="250"/>
    <s v=" Fueled by curiosity, venturing into uncharted realms, a fearless explorer of the mysteries of the world. "/>
    <x v="67"/>
    <d v="2022-12-01T09:15:00"/>
    <s v=" FearlessExplorer  "/>
    <x v="2"/>
    <s v=" #Curiosity #FearlessExplorer              "/>
    <n v="22"/>
    <n v="44"/>
    <s v=" India         "/>
    <n v="2022"/>
    <n v="12"/>
    <n v="1"/>
    <n v="9"/>
    <s v="Fueled by curiosity, venturing into uncharted realms, a fearless explorer of the mysteries of the world."/>
    <s v="Curiosity"/>
    <s v="FearlessExplorer"/>
    <s v="Facebook"/>
    <s v="#Curiosity,#FearlessExplorer"/>
    <s v="India"/>
    <n v="44896.385416666664"/>
    <b v="0"/>
    <n v="66"/>
    <n v="0.66666666666666663"/>
    <x v="169"/>
  </r>
  <r>
    <n v="247"/>
    <n v="251"/>
    <s v="Wrapped in the cloak of emotional numbness, a shield against the storms of life's turbulence. "/>
    <x v="77"/>
    <d v="2021-11-30T15:30:00"/>
    <s v=" TurbulentShield "/>
    <x v="1"/>
    <s v=" #Numbness #EmotionalStorms "/>
    <n v="10"/>
    <n v="20"/>
    <s v=" Canada "/>
    <n v="2021"/>
    <n v="11"/>
    <n v="30"/>
    <n v="15"/>
    <s v="Wrapped in the cloak of emotional numbness, a shield against the storms of life's turbulence."/>
    <s v="Numbness"/>
    <s v="TurbulentShield"/>
    <s v="Instagram"/>
    <s v="#Numbness,#EmotionalStorms"/>
    <s v="Canada"/>
    <n v="44530.645833333336"/>
    <b v="0"/>
    <n v="30"/>
    <n v="0.66666666666666663"/>
    <x v="162"/>
  </r>
  <r>
    <n v="248"/>
    <n v="252"/>
    <s v=" Dancing through life with the exuberance of a carefree spirit, embracing joy and zest at every turn. "/>
    <x v="78"/>
    <d v="2018-07-12T17:45:00"/>
    <s v=" JoyfulDancer "/>
    <x v="3"/>
    <s v=" #Zest #CarefreeSpirit "/>
    <n v="15"/>
    <n v="30"/>
    <s v=" USA "/>
    <n v="2018"/>
    <n v="7"/>
    <n v="12"/>
    <n v="17"/>
    <s v="Dancing through life with the exuberance of a carefree spirit, embracing joy and zest at every turn."/>
    <s v="Zest"/>
    <s v="JoyfulDancer"/>
    <s v="Twitter"/>
    <s v="#Zest,#CarefreeSpirit"/>
    <s v="USA"/>
    <n v="43293.739583333336"/>
    <b v="0"/>
    <n v="45"/>
    <n v="0.66666666666666663"/>
    <x v="170"/>
  </r>
  <r>
    <n v="249"/>
    <n v="253"/>
    <s v=" Basking in the golden glow of contentment, a serene river flowing through the landscape of the heart. "/>
    <x v="79"/>
    <d v="2020-09-05T20:10:00"/>
    <s v=" SereneBasker "/>
    <x v="2"/>
    <s v=" #Contentment #GoldenGlow "/>
    <n v="18"/>
    <n v="36"/>
    <s v=" Australia "/>
    <n v="2020"/>
    <n v="9"/>
    <n v="5"/>
    <n v="20"/>
    <s v="Basking in the golden glow of contentment, a serene river flowing through the landscape of the heart."/>
    <s v="Contentment"/>
    <s v="SereneBasker"/>
    <s v="Facebook"/>
    <s v="#Contentment,#GoldenGlow"/>
    <s v="Australia"/>
    <n v="44079.840277777781"/>
    <b v="0"/>
    <n v="54"/>
    <n v="0.66666666666666663"/>
    <x v="171"/>
  </r>
  <r>
    <n v="250"/>
    <n v="254"/>
    <s v=" Gazing towards the horizon with hopeful eyes, painting a canvas of dreams illuminated by the sun of optimism. "/>
    <x v="80"/>
    <d v="2022-04-18T08:00:00"/>
    <s v=" DreamPainter "/>
    <x v="1"/>
    <s v=" #Hopeful #CanvasOfDreams "/>
    <n v="12"/>
    <n v="24"/>
    <s v=" India "/>
    <n v="2022"/>
    <n v="4"/>
    <n v="18"/>
    <n v="8"/>
    <s v="Gazing towards the horizon with hopeful eyes, painting a canvas of dreams illuminated by the sun of optimism."/>
    <s v="Hopeful"/>
    <s v="DreamPainter"/>
    <s v="Instagram"/>
    <s v="#Hopeful,#CanvasOfDreams"/>
    <s v="India"/>
    <n v="44669.333333333336"/>
    <b v="0"/>
    <n v="36"/>
    <n v="0.66666666666666663"/>
    <x v="172"/>
  </r>
  <r>
    <n v="251"/>
    <n v="255"/>
    <s v=" Standing tall, proud as an oak, the branches of achievement reaching towards the sky of accomplishment. "/>
    <x v="81"/>
    <d v="2019-12-10T12:20:00"/>
    <s v=" OakAchiever "/>
    <x v="3"/>
    <s v=" #Proud #BranchesOfAchievement "/>
    <n v="25"/>
    <n v="50"/>
    <s v=" Canada "/>
    <n v="2019"/>
    <n v="12"/>
    <n v="10"/>
    <n v="12"/>
    <s v="Standing tall, proud as an oak, the branches of achievement reaching towards the sky of accomplishment."/>
    <s v="Proud"/>
    <s v="OakAchiever"/>
    <s v="Twitter"/>
    <s v="#Proud,#BranchesOfAchievement"/>
    <s v="Canada"/>
    <n v="43809.513888888891"/>
    <b v="0"/>
    <n v="75"/>
    <n v="0.66666666666666663"/>
    <x v="173"/>
  </r>
  <r>
    <n v="252"/>
    <n v="256"/>
    <s v=" A heart overflowing with gratitude, a garden where appreciation blooms in the soil of kindness and connection. "/>
    <x v="82"/>
    <d v="2023-02-28T09:45:00"/>
    <s v=" HeartGardener "/>
    <x v="2"/>
    <s v=" #Grateful #BlossomingConnection "/>
    <n v="20"/>
    <n v="40"/>
    <s v=" USA "/>
    <n v="2023"/>
    <n v="2"/>
    <n v="28"/>
    <n v="9"/>
    <s v="A heart overflowing with gratitude, a garden where appreciation blooms in the soil of kindness and connection."/>
    <s v="Grateful"/>
    <s v="HeartGardener"/>
    <s v="Facebook"/>
    <s v="#Grateful,#BlossomingConnection"/>
    <s v="USA"/>
    <n v="44985.40625"/>
    <b v="0"/>
    <n v="60"/>
    <n v="0.66666666666666663"/>
    <x v="35"/>
  </r>
  <r>
    <n v="253"/>
    <n v="257"/>
    <s v=" Extending a hand, empathetic threads weaving a tapestry of understanding, embracing the joys and sorrows of others. "/>
    <x v="83"/>
    <d v="2018-04-03T14:15:00"/>
    <s v=" ThreadWeaver "/>
    <x v="1"/>
    <s v=" #Empathetic #TapestryOfUnderstanding "/>
    <n v="15"/>
    <n v="30"/>
    <s v=" UK "/>
    <n v="2018"/>
    <n v="4"/>
    <n v="3"/>
    <n v="14"/>
    <s v="Extending a hand, empathetic threads weaving a tapestry of understanding, embracing the joys and sorrows of others."/>
    <s v="Empathetic"/>
    <s v="ThreadWeaver"/>
    <s v="Instagram"/>
    <s v="#Empathetic,#TapestryOfUnderstanding"/>
    <s v="UK"/>
    <n v="43193.59375"/>
    <b v="0"/>
    <n v="45"/>
    <n v="0.66666666666666663"/>
    <x v="174"/>
  </r>
  <r>
    <n v="254"/>
    <n v="258"/>
    <s v=" Compassionate clouds, heavy with care, showering empathy on the parched grounds of human suffering. "/>
    <x v="84"/>
    <d v="2022-06-20T10:30:00"/>
    <s v=" CloudCaretaker "/>
    <x v="3"/>
    <s v=" #Compassionate #ShowerOfEmpathy "/>
    <n v="18"/>
    <n v="36"/>
    <s v=" Australia "/>
    <n v="2022"/>
    <n v="6"/>
    <n v="20"/>
    <n v="10"/>
    <s v="Compassionate clouds, heavy with care, showering empathy on the parched grounds of human suffering."/>
    <s v="Compassionate"/>
    <s v="CloudCaretaker"/>
    <s v="Twitter"/>
    <s v="#Compassionate,#ShowerOfEmpathy"/>
    <s v="Australia"/>
    <n v="44732.4375"/>
    <b v="0"/>
    <n v="54"/>
    <n v="0.66666666666666663"/>
    <x v="175"/>
  </r>
  <r>
    <n v="255"/>
    <n v="259"/>
    <s v=" Playfully dancing in the rain of laughter, a whimsical spirit twirling in the puddles of joy and lightheartedness. "/>
    <x v="85"/>
    <d v="2020-07-08T18:00:00"/>
    <s v=" RainDancer "/>
    <x v="2"/>
    <s v=" #Playful #DanceInTheRain "/>
    <n v="22"/>
    <n v="44"/>
    <s v=" Canada "/>
    <n v="2020"/>
    <n v="7"/>
    <n v="8"/>
    <n v="18"/>
    <s v="Playfully dancing in the rain of laughter, a whimsical spirit twirling in the puddles of joy and lightheartedness."/>
    <s v="Playful"/>
    <s v="RainDancer"/>
    <s v="Facebook"/>
    <s v="#Playful,#DanceInTheRain"/>
    <s v="Canada"/>
    <n v="44020.75"/>
    <b v="0"/>
    <n v="66"/>
    <n v="0.66666666666666663"/>
    <x v="176"/>
  </r>
  <r>
    <n v="256"/>
    <n v="260"/>
    <s v=" Soaring on the wings of a free spirit, unburdened by the chains of conformity, painting the sky with independence. "/>
    <x v="86"/>
    <d v="2021-08-15T11:10:00"/>
    <s v=" SkyPainter "/>
    <x v="1"/>
    <s v=" #FreeSpirit #PaintingTheSky "/>
    <n v="20"/>
    <n v="40"/>
    <s v=" India "/>
    <n v="2021"/>
    <n v="8"/>
    <n v="15"/>
    <n v="11"/>
    <s v="Soaring on the wings of a free spirit, unburdened by the chains of conformity, painting the sky with independence."/>
    <s v="Free-Spirited"/>
    <s v="SkyPainter"/>
    <s v="Instagram"/>
    <s v="#FreeSpirit,#PaintingTheSky"/>
    <s v="India"/>
    <n v="44423.465277777781"/>
    <b v="0"/>
    <n v="60"/>
    <n v="0.66666666666666663"/>
    <x v="177"/>
  </r>
  <r>
    <n v="257"/>
    <n v="261"/>
    <s v=" Bathed in the glow of inspiration, a creative phoenix rising from the ashes of ordinary thoughts to explore new realms. "/>
    <x v="87"/>
    <d v="2019-10-25T16:50:00"/>
    <s v=" PhoenixExplorer "/>
    <x v="3"/>
    <s v=" #Inspired #CreativePhoenix "/>
    <n v="15"/>
    <n v="30"/>
    <s v=" UK "/>
    <n v="2019"/>
    <n v="10"/>
    <n v="25"/>
    <n v="16"/>
    <s v="Bathed in the glow of inspiration, a creative phoenix rising from the ashes of ordinary thoughts to explore new realms."/>
    <s v="Inspired"/>
    <s v="PhoenixExplorer"/>
    <s v="Twitter"/>
    <s v="#Inspired,#CreativePhoenix"/>
    <s v="UK"/>
    <n v="43763.701388888891"/>
    <b v="0"/>
    <n v="45"/>
    <n v="0.66666666666666663"/>
    <x v="178"/>
  </r>
  <r>
    <n v="258"/>
    <n v="262"/>
    <s v=" Navigating the sea of hope, sailing towards the sunrise of possibilities, confident in the ship of positive anticipation. "/>
    <x v="80"/>
    <d v="2023-10-05T07:30:00"/>
    <s v=" SunriseNavigator "/>
    <x v="2"/>
    <s v=" #Hopeful #SunriseOfPossibilities "/>
    <n v="12"/>
    <n v="24"/>
    <s v=" USA "/>
    <n v="2023"/>
    <n v="10"/>
    <n v="5"/>
    <n v="7"/>
    <s v="Navigating the sea of hope, sailing towards the sunrise of possibilities, confident in the ship of positive anticipation."/>
    <s v="Hopeful"/>
    <s v="SunriseNavigator"/>
    <s v="Facebook"/>
    <s v="#Hopeful,#SunriseOfPossibilities"/>
    <s v="USA"/>
    <n v="45204.3125"/>
    <b v="0"/>
    <n v="36"/>
    <n v="0.66666666666666663"/>
    <x v="179"/>
  </r>
  <r>
    <n v="259"/>
    <n v="263"/>
    <s v=" Striding with confidence, footprints of self-assuredness imprinted on the sands of challenges conquered and victories claimed. "/>
    <x v="88"/>
    <d v="2022-02-15T13:15:00"/>
    <s v=" SandStrider "/>
    <x v="1"/>
    <s v=" #Confident #FootprintsOfAssuredness "/>
    <n v="25"/>
    <n v="50"/>
    <s v=" Australia "/>
    <n v="2022"/>
    <n v="2"/>
    <n v="15"/>
    <n v="13"/>
    <s v="Striding with confidence, footprints of self-assuredness imprinted on the sands of challenges conquered and victories claimed."/>
    <s v="Confident"/>
    <s v="SandStrider"/>
    <s v="Instagram"/>
    <s v="#Confident,#FootprintsOfAssuredness"/>
    <s v="Australia"/>
    <n v="44607.552083333336"/>
    <b v="0"/>
    <n v="75"/>
    <n v="0.66666666666666663"/>
    <x v="180"/>
  </r>
  <r>
    <n v="260"/>
    <n v="264"/>
    <s v=" Lost in the symphony of the night, a moonlit serenade that whispers tales of wanderlust and moonlit dreams. "/>
    <x v="89"/>
    <d v="2021-05-08T22:00:00"/>
    <s v=" NightSerenader "/>
    <x v="3"/>
    <s v=" #Serenity #MoonlitSerenade "/>
    <n v="13"/>
    <n v="26"/>
    <s v=" Canada "/>
    <n v="2021"/>
    <n v="5"/>
    <n v="8"/>
    <n v="22"/>
    <s v="Lost in the symphony of the night, a moonlit serenade that whispers tales of wanderlust and moonlit dreams."/>
    <s v="Serenity"/>
    <s v="NightSerenader"/>
    <s v="Twitter"/>
    <s v="#Serenity,#MoonlitSerenade"/>
    <s v="Canada"/>
    <n v="44324.916666666664"/>
    <b v="0"/>
    <n v="39"/>
    <n v="0.66666666666666663"/>
    <x v="181"/>
  </r>
  <r>
    <n v="261"/>
    <n v="265"/>
    <s v=" Unveiling the layers of curiosity, a labyrinth of questions leading to the treasure troves of undiscovered knowledge. "/>
    <x v="90"/>
    <d v="2020-11-29T14:45:00"/>
    <s v=" KnowledgeSeeker "/>
    <x v="1"/>
    <s v=" #Curiosity #LabyrinthOfQuestions "/>
    <n v="17"/>
    <n v="34"/>
    <s v=" USA "/>
    <n v="2020"/>
    <n v="11"/>
    <n v="29"/>
    <n v="14"/>
    <s v="Unveiling the layers of curiosity, a labyrinth of questions leading to the treasure troves of undiscovered knowledge."/>
    <s v="Curiosity"/>
    <s v="KnowledgeSeeker"/>
    <s v="Instagram"/>
    <s v="#Curiosity,#LabyrinthOfQuestions"/>
    <s v="USA"/>
    <n v="44164.614583333336"/>
    <b v="0"/>
    <n v="51"/>
    <n v="0.66666666666666663"/>
    <x v="182"/>
  </r>
  <r>
    <n v="262"/>
    <n v="266"/>
    <s v=" In the embrace of the autumn breeze, leaves of ambivalence dancing in a waltz between choices and uncertainties. "/>
    <x v="91"/>
    <d v="2019-09-14T10:20:00"/>
    <s v=" BreezeWaltzer "/>
    <x v="2"/>
    <s v=" #Ambivalence #AutumnWaltz "/>
    <n v="14"/>
    <n v="28"/>
    <s v=" UK "/>
    <n v="2019"/>
    <n v="9"/>
    <n v="14"/>
    <n v="10"/>
    <s v="In the embrace of the autumn breeze, leaves of ambivalence dancing in a waltz between choices and uncertainties."/>
    <s v="Ambivalence"/>
    <s v="BreezeWaltzer"/>
    <s v="Facebook"/>
    <s v="#Ambivalence,#AutumnWaltz"/>
    <s v="UK"/>
    <n v="43722.430555555555"/>
    <b v="0"/>
    <n v="42"/>
    <n v="0.66666666666666663"/>
    <x v="183"/>
  </r>
  <r>
    <n v="263"/>
    <n v="267"/>
    <s v=" Gratitude as a guiding star, navigating the constellation of blessings in the vast universe of life's precious moments. "/>
    <x v="82"/>
    <d v="2022-03-12T19:55:00"/>
    <s v=" StarNavigator "/>
    <x v="3"/>
    <s v=" #Grateful #GuidingStar "/>
    <n v="19"/>
    <n v="38"/>
    <s v=" Australia "/>
    <n v="2022"/>
    <n v="3"/>
    <n v="12"/>
    <n v="19"/>
    <s v="Gratitude as a guiding star, navigating the constellation of blessings in the vast universe of life's precious moments."/>
    <s v="Grateful"/>
    <s v="StarNavigator"/>
    <s v="Twitter"/>
    <s v="#Grateful,#GuidingStar"/>
    <s v="Australia"/>
    <n v="44632.829861111109"/>
    <b v="0"/>
    <n v="57"/>
    <n v="0.66666666666666663"/>
    <x v="184"/>
  </r>
  <r>
    <n v="264"/>
    <n v="268"/>
    <s v=" With a zestful heart, sprinting through fields of enthusiasm, chasing sunbeams and laughter in the meadows of joy. "/>
    <x v="78"/>
    <d v="2023-03-30T16:30:00"/>
    <s v=" MeadowSprinter "/>
    <x v="1"/>
    <s v=" #Zest #FieldsOfEnthusiasm "/>
    <n v="16"/>
    <n v="32"/>
    <s v=" India "/>
    <n v="2023"/>
    <n v="3"/>
    <n v="30"/>
    <n v="16"/>
    <s v="With a zestful heart, sprinting through fields of enthusiasm, chasing sunbeams and laughter in the meadows of joy."/>
    <s v="Zest"/>
    <s v="MeadowSprinter"/>
    <s v="Instagram"/>
    <s v="#Zest,#FieldsOfEnthusiasm"/>
    <s v="India"/>
    <n v="45015.6875"/>
    <b v="0"/>
    <n v="48"/>
    <n v="0.66666666666666663"/>
    <x v="185"/>
  </r>
  <r>
    <n v="265"/>
    <n v="269"/>
    <s v=" A compassionate rain, tears of empathy falling gently, nurturing the seeds of kindness in the garden of human connections. "/>
    <x v="84"/>
    <d v="2021-07-01T12:10:00"/>
    <s v=" RainNurturer "/>
    <x v="2"/>
    <s v=" #Compassionate #TearsOfEmpathy "/>
    <n v="21"/>
    <n v="42"/>
    <s v=" Canada "/>
    <n v="2021"/>
    <n v="7"/>
    <n v="1"/>
    <n v="12"/>
    <s v="A compassionate rain, tears of empathy falling gently, nurturing the seeds of kindness in the garden of human connections."/>
    <s v="Compassionate"/>
    <s v="RainNurturer"/>
    <s v="Facebook"/>
    <s v="#Compassionate,#TearsOfEmpathy"/>
    <s v="Canada"/>
    <n v="44378.506944444445"/>
    <b v="0"/>
    <n v="63"/>
    <n v="0.66666666666666663"/>
    <x v="186"/>
  </r>
  <r>
    <n v="266"/>
    <n v="270"/>
    <s v=" Proudly scaling the peaks of achievement, a mountaineer conquering challenges and planting the flag of success. "/>
    <x v="81"/>
    <d v="2020-01-05T08:45:00"/>
    <s v=" PeakConqueror "/>
    <x v="3"/>
    <s v=" #Proud #ScalingPeaks "/>
    <n v="23"/>
    <n v="46"/>
    <s v=" USA "/>
    <n v="2020"/>
    <n v="1"/>
    <n v="5"/>
    <n v="8"/>
    <s v="Proudly scaling the peaks of achievement, a mountaineer conquering challenges and planting the flag of success."/>
    <s v="Proud"/>
    <s v="PeakConqueror"/>
    <s v="Twitter"/>
    <s v="#Proud,#ScalingPeaks"/>
    <s v="USA"/>
    <n v="43835.364583333336"/>
    <b v="0"/>
    <n v="69"/>
    <n v="0.66666666666666663"/>
    <x v="156"/>
  </r>
  <r>
    <n v="267"/>
    <n v="271"/>
    <s v=" Embraced by the hopeful dawn, a gardener sowing seeds of optimism, tending to the blooms of a brighter tomorrow. "/>
    <x v="80"/>
    <d v="2022-07-17T06:15:00"/>
    <s v=" DawnGardener "/>
    <x v="1"/>
    <s v=" #Hopeful #SeedsOfOptimism "/>
    <n v="14"/>
    <n v="28"/>
    <s v=" UK "/>
    <n v="2022"/>
    <n v="7"/>
    <n v="17"/>
    <n v="6"/>
    <s v="Embraced by the hopeful dawn, a gardener sowing seeds of optimism, tending to the blooms of a brighter tomorrow."/>
    <s v="Hopeful"/>
    <s v="DawnGardener"/>
    <s v="Instagram"/>
    <s v="#Hopeful,#SeedsOfOptimism"/>
    <s v="UK"/>
    <n v="44759.260416666664"/>
    <b v="0"/>
    <n v="42"/>
    <n v="0.66666666666666663"/>
    <x v="187"/>
  </r>
  <r>
    <n v="268"/>
    <n v="272"/>
    <s v=" A playful escapade in the carnival of life, carousel laughter and cotton candy dreams swirling in the joyous atmosphere. "/>
    <x v="85"/>
    <d v="2018-08-22T17:20:00"/>
    <s v=" CarnivalDreamer "/>
    <x v="2"/>
    <s v=" #Playful #CarnivalEscapade "/>
    <n v="24"/>
    <n v="48"/>
    <s v=" Australia "/>
    <n v="2018"/>
    <n v="8"/>
    <n v="22"/>
    <n v="17"/>
    <s v="A playful escapade in the carnival of life, carousel laughter and cotton candy dreams swirling in the joyous atmosphere."/>
    <s v="Playful"/>
    <s v="CarnivalDreamer"/>
    <s v="Facebook"/>
    <s v="#Playful,#CarnivalEscapade"/>
    <s v="Australia"/>
    <n v="43334.722222222219"/>
    <b v="0"/>
    <n v="72"/>
    <n v="0.66666666666666663"/>
    <x v="188"/>
  </r>
  <r>
    <n v="269"/>
    <n v="273"/>
    <s v=" Floating on clouds of inspiration, an artist painting the sky with strokes of creativity, creating a masterpiece of dreams. "/>
    <x v="87"/>
    <d v="2021-12-08T14:30:00"/>
    <s v=" SkyArtist "/>
    <x v="3"/>
    <s v=" #Inspired #CloudsOfCreativity "/>
    <n v="18"/>
    <n v="36"/>
    <s v=" India "/>
    <n v="2021"/>
    <n v="12"/>
    <n v="8"/>
    <n v="14"/>
    <s v="Floating on clouds of inspiration, an artist painting the sky with strokes of creativity, creating a masterpiece of dreams."/>
    <s v="Inspired"/>
    <s v="SkyArtist"/>
    <s v="Twitter"/>
    <s v="#Inspired,#CloudsOfCreativity"/>
    <s v="India"/>
    <n v="44538.604166666664"/>
    <b v="0"/>
    <n v="54"/>
    <n v="0.66666666666666663"/>
    <x v="189"/>
  </r>
  <r>
    <n v="270"/>
    <n v="274"/>
    <s v=" Navigating the river of contentment, a serene boat cruise through the tranquil waters of inner peace and acceptance. "/>
    <x v="79"/>
    <d v="2019-04-27T09:50:00"/>
    <s v=" RiverNavigator "/>
    <x v="1"/>
    <s v=" #Contentment #TranquilWaters "/>
    <n v="20"/>
    <n v="40"/>
    <s v=" Canada "/>
    <n v="2019"/>
    <n v="4"/>
    <n v="27"/>
    <n v="9"/>
    <s v="Navigating the river of contentment, a serene boat cruise through the tranquil waters of inner peace and acceptance."/>
    <s v="Contentment"/>
    <s v="RiverNavigator"/>
    <s v="Instagram"/>
    <s v="#Contentment,#TranquilWaters"/>
    <s v="Canada"/>
    <n v="43582.409722222219"/>
    <b v="0"/>
    <n v="60"/>
    <n v="0.66666666666666663"/>
    <x v="190"/>
  </r>
  <r>
    <n v="271"/>
    <n v="275"/>
    <s v=" With empathy as a lantern, wandering through the dark alleys of sorrow, illuminating the path with compassion and care. "/>
    <x v="83"/>
    <d v="2023-09-03T21:40:00"/>
    <s v=" LanternWanderer "/>
    <x v="2"/>
    <s v=" #Empathetic #LanternOfCompassion "/>
    <n v="16"/>
    <n v="32"/>
    <s v=" USA "/>
    <n v="2023"/>
    <n v="9"/>
    <n v="3"/>
    <n v="21"/>
    <s v="With empathy as a lantern, wandering through the dark alleys of sorrow, illuminating the path with compassion and care."/>
    <s v="Empathetic"/>
    <s v="LanternWanderer"/>
    <s v="Facebook"/>
    <s v="#Empathetic,#LanternOfCompassion"/>
    <s v="USA"/>
    <n v="45172.902777777781"/>
    <b v="0"/>
    <n v="48"/>
    <n v="0.66666666666666663"/>
    <x v="191"/>
  </r>
  <r>
    <n v="272"/>
    <n v="276"/>
    <s v=" A free spirit soaring on the wings of dreams, leaving trails of independence in the azure sky of boundless possibilities. "/>
    <x v="86"/>
    <d v="2020-06-10T10:05:00"/>
    <s v=" DreamSoarer "/>
    <x v="3"/>
    <s v=" #FreeSpirit #WingsOfDreams "/>
    <n v="22"/>
    <n v="44"/>
    <s v=" UK "/>
    <n v="2020"/>
    <n v="6"/>
    <n v="10"/>
    <n v="10"/>
    <s v="A free spirit soaring on the wings of dreams, leaving trails of independence in the azure sky of boundless possibilities."/>
    <s v="Free-Spirited"/>
    <s v="DreamSoarer"/>
    <s v="Twitter"/>
    <s v="#FreeSpirit,#WingsOfDreams"/>
    <s v="UK"/>
    <n v="43992.420138888891"/>
    <b v="0"/>
    <n v="66"/>
    <n v="0.66666666666666663"/>
    <x v="192"/>
  </r>
  <r>
    <n v="273"/>
    <n v="277"/>
    <s v=" Bathed in the golden hues of gratefulness, a sunset of appreciation casting its warm glow on the landscapes of the heart. "/>
    <x v="82"/>
    <d v="2022-04-01T18:30:00"/>
    <s v=" SunsetAdmirer "/>
    <x v="1"/>
    <s v=" #Grateful #GoldenHues "/>
    <n v="19"/>
    <n v="38"/>
    <s v=" Australia "/>
    <n v="2022"/>
    <n v="4"/>
    <n v="1"/>
    <n v="18"/>
    <s v="Bathed in the golden hues of gratefulness, a sunset of appreciation casting its warm glow on the landscapes of the heart."/>
    <s v="Grateful"/>
    <s v="SunsetAdmirer"/>
    <s v="Instagram"/>
    <s v="#Grateful,#GoldenHues"/>
    <s v="Australia"/>
    <n v="44652.770833333336"/>
    <b v="0"/>
    <n v="57"/>
    <n v="0.66666666666666663"/>
    <x v="193"/>
  </r>
  <r>
    <n v="274"/>
    <n v="278"/>
    <s v=" Confident strides in the dance of life, a ballroom where self-assuredness leads, twirling through challenges with grace. "/>
    <x v="88"/>
    <d v="2021-01-15T13:00:00"/>
    <s v=" DanceStrider "/>
    <x v="2"/>
    <s v=" #Confident #DanceOfLife "/>
    <n v="23"/>
    <n v="46"/>
    <s v=" Canada "/>
    <n v="2021"/>
    <n v="1"/>
    <n v="15"/>
    <n v="13"/>
    <s v="Confident strides in the dance of life, a ballroom where self-assuredness leads, twirling through challenges with grace."/>
    <s v="Confident"/>
    <s v="DanceStrider"/>
    <s v="Facebook"/>
    <s v="#Confident,#DanceOfLife"/>
    <s v="Canada"/>
    <n v="44211.541666666664"/>
    <b v="0"/>
    <n v="69"/>
    <n v="0.66666666666666663"/>
    <x v="194"/>
  </r>
  <r>
    <n v="275"/>
    <n v="279"/>
    <s v=" Hopeful whispers of wind, carrying the promises of a brighter tomorrow, a symphony of optimism in the air of possibilities. "/>
    <x v="80"/>
    <d v="2023-05-06T07:20:00"/>
    <s v=" WindWhisperer "/>
    <x v="3"/>
    <s v=" #Hopeful #BrighterTomorrows "/>
    <n v="15"/>
    <n v="30"/>
    <s v=" India "/>
    <n v="2023"/>
    <n v="5"/>
    <n v="6"/>
    <n v="7"/>
    <s v="Hopeful whispers of wind, carrying the promises of a brighter tomorrow, a symphony of optimism in the air of possibilities."/>
    <s v="Hopeful"/>
    <s v="WindWhisperer"/>
    <s v="Twitter"/>
    <s v="#Hopeful,#BrighterTomorrows"/>
    <s v="India"/>
    <n v="45052.305555555555"/>
    <b v="0"/>
    <n v="45"/>
    <n v="0.66666666666666663"/>
    <x v="195"/>
  </r>
  <r>
    <n v="276"/>
    <n v="280"/>
    <s v=" Playfully juggling responsibilities, a circus performer balancing the acts of work and joy, tossing laughter into the air. "/>
    <x v="85"/>
    <d v="2019-11-18T15:15:00"/>
    <s v=" JugglingArtist "/>
    <x v="1"/>
    <s v=" #Playful #JugglingResponsibilities "/>
    <n v="25"/>
    <n v="50"/>
    <s v=" USA "/>
    <n v="2019"/>
    <n v="11"/>
    <n v="18"/>
    <n v="15"/>
    <s v="Playfully juggling responsibilities, a circus performer balancing the acts of work and joy, tossing laughter into the air."/>
    <s v="Playful"/>
    <s v="JugglingArtist"/>
    <s v="Instagram"/>
    <s v="#Playful,#JugglingResponsibilities"/>
    <s v="USA"/>
    <n v="43787.635416666664"/>
    <b v="0"/>
    <n v="75"/>
    <n v="0.66666666666666663"/>
    <x v="94"/>
  </r>
  <r>
    <n v="277"/>
    <n v="281"/>
    <s v=" Whispering tales of inspiration to the stars, a storyteller crafting constellations from the threads of imagination. "/>
    <x v="87"/>
    <d v="2020-08-29T20:45:00"/>
    <s v=" StarStoryteller "/>
    <x v="2"/>
    <s v=" #Inspired #TalesToTheStars "/>
    <n v="14"/>
    <n v="28"/>
    <s v=" UK "/>
    <n v="2020"/>
    <n v="8"/>
    <n v="29"/>
    <n v="20"/>
    <s v="Whispering tales of inspiration to the stars, a storyteller crafting constellations from the threads of imagination."/>
    <s v="Inspired"/>
    <s v="StarStoryteller"/>
    <s v="Facebook"/>
    <s v="#Inspired,#TalesToTheStars"/>
    <s v="UK"/>
    <n v="44072.864583333336"/>
    <b v="0"/>
    <n v="42"/>
    <n v="0.66666666666666663"/>
    <x v="196"/>
  </r>
  <r>
    <n v="278"/>
    <n v="282"/>
    <s v=" Charting a course through the waves of hopeful anticipation, a sailor steering towards the shores of dreams yet unexplored. "/>
    <x v="80"/>
    <d v="2022-10-30T11:40:00"/>
    <s v=" WaveNavigator "/>
    <x v="3"/>
    <s v=" #Hopeful #SailorOfDreams "/>
    <n v="17"/>
    <n v="34"/>
    <s v=" Australia "/>
    <n v="2022"/>
    <n v="10"/>
    <n v="30"/>
    <n v="11"/>
    <s v="Charting a course through the waves of hopeful anticipation, a sailor steering towards the shores of dreams yet unexplored."/>
    <s v="Hopeful"/>
    <s v="WaveNavigator"/>
    <s v="Twitter"/>
    <s v="#Hopeful,#SailorOfDreams"/>
    <s v="Australia"/>
    <n v="44864.486111111109"/>
    <b v="0"/>
    <n v="51"/>
    <n v="0.66666666666666663"/>
    <x v="197"/>
  </r>
  <r>
    <n v="279"/>
    <n v="283"/>
    <s v=" A compassionate rain, tears of empathy falling gently, nurturing the seeds of kindness in the garden of human connections. "/>
    <x v="84"/>
    <d v="2021-07-01T12:10:00"/>
    <s v=" RainNurturer "/>
    <x v="1"/>
    <s v=" #Compassionate #TearsOfEmpathy "/>
    <n v="21"/>
    <n v="42"/>
    <s v=" Canada "/>
    <n v="2021"/>
    <n v="7"/>
    <n v="1"/>
    <n v="12"/>
    <s v="A compassionate rain, tears of empathy falling gently, nurturing the seeds of kindness in the garden of human connections."/>
    <s v="Compassionate"/>
    <s v="RainNurturer"/>
    <s v="Instagram"/>
    <s v="#Compassionate,#TearsOfEmpathy"/>
    <s v="Canada"/>
    <n v="44378.506944444445"/>
    <b v="1"/>
    <n v="63"/>
    <n v="0.66666666666666663"/>
    <x v="186"/>
  </r>
  <r>
    <n v="280"/>
    <n v="284"/>
    <s v=" Proudly scaling the peaks of achievement, a mountaineer conquering challenges and planting the flag of success. "/>
    <x v="81"/>
    <d v="2020-01-05T08:45:00"/>
    <s v=" PeakConqueror "/>
    <x v="3"/>
    <s v=" #Proud #ScalingPeaks "/>
    <n v="23"/>
    <n v="46"/>
    <s v=" USA "/>
    <n v="2020"/>
    <n v="1"/>
    <n v="5"/>
    <n v="8"/>
    <s v="Proudly scaling the peaks of achievement, a mountaineer conquering challenges and planting the flag of success."/>
    <s v="Proud"/>
    <s v="PeakConqueror"/>
    <s v="Twitter"/>
    <s v="#Proud,#ScalingPeaks"/>
    <s v="USA"/>
    <n v="43835.364583333336"/>
    <b v="1"/>
    <n v="69"/>
    <n v="0.66666666666666663"/>
    <x v="156"/>
  </r>
  <r>
    <n v="281"/>
    <n v="285"/>
    <s v=" Embraced by the hopeful dawn, a gardener sowing seeds of optimism, tending to the blooms of a brighter tomorrow. "/>
    <x v="80"/>
    <d v="2022-07-17T06:15:00"/>
    <s v=" DawnGardener "/>
    <x v="1"/>
    <s v=" #Hopeful #SeedsOfOptimism "/>
    <n v="14"/>
    <n v="28"/>
    <s v=" UK "/>
    <n v="2022"/>
    <n v="7"/>
    <n v="17"/>
    <n v="6"/>
    <s v="Embraced by the hopeful dawn, a gardener sowing seeds of optimism, tending to the blooms of a brighter tomorrow."/>
    <s v="Hopeful"/>
    <s v="DawnGardener"/>
    <s v="Instagram"/>
    <s v="#Hopeful,#SeedsOfOptimism"/>
    <s v="UK"/>
    <n v="44759.260416666664"/>
    <b v="1"/>
    <n v="42"/>
    <n v="0.66666666666666663"/>
    <x v="187"/>
  </r>
  <r>
    <n v="282"/>
    <n v="286"/>
    <s v=" A playful escapade in the carnival of life, carousel laughter and cotton candy dreams swirling in the joyous atmosphere. "/>
    <x v="85"/>
    <d v="2018-08-22T17:20:00"/>
    <s v=" CarnivalDreamer "/>
    <x v="2"/>
    <s v=" #Playful #CarnivalEscapade "/>
    <n v="24"/>
    <n v="48"/>
    <s v=" Australia "/>
    <n v="2018"/>
    <n v="8"/>
    <n v="22"/>
    <n v="17"/>
    <s v="A playful escapade in the carnival of life, carousel laughter and cotton candy dreams swirling in the joyous atmosphere."/>
    <s v="Playful"/>
    <s v="CarnivalDreamer"/>
    <s v="Facebook"/>
    <s v="#Playful,#CarnivalEscapade"/>
    <s v="Australia"/>
    <n v="43334.722222222219"/>
    <b v="1"/>
    <n v="72"/>
    <n v="0.66666666666666663"/>
    <x v="188"/>
  </r>
  <r>
    <n v="283"/>
    <n v="287"/>
    <s v=" Floating on clouds of inspiration, an artist painting the sky with strokes of creativity, creating a masterpiece of dreams. "/>
    <x v="87"/>
    <d v="2021-12-08T14:30:00"/>
    <s v=" SkyArtist "/>
    <x v="3"/>
    <s v=" #Inspired #CloudsOfCreativity "/>
    <n v="18"/>
    <n v="36"/>
    <s v=" India "/>
    <n v="2021"/>
    <n v="12"/>
    <n v="8"/>
    <n v="14"/>
    <s v="Floating on clouds of inspiration, an artist painting the sky with strokes of creativity, creating a masterpiece of dreams."/>
    <s v="Inspired"/>
    <s v="SkyArtist"/>
    <s v="Twitter"/>
    <s v="#Inspired,#CloudsOfCreativity"/>
    <s v="India"/>
    <n v="44538.604166666664"/>
    <b v="1"/>
    <n v="54"/>
    <n v="0.66666666666666663"/>
    <x v="189"/>
  </r>
  <r>
    <n v="284"/>
    <n v="288"/>
    <s v=" Navigating the river of contentment, a serene boat cruise through the tranquil waters of inner peace and acceptance. "/>
    <x v="79"/>
    <d v="2019-04-27T09:50:00"/>
    <s v=" RiverNavigator "/>
    <x v="1"/>
    <s v=" #Contentment #TranquilWaters "/>
    <n v="20"/>
    <n v="40"/>
    <s v=" Canada "/>
    <n v="2019"/>
    <n v="4"/>
    <n v="27"/>
    <n v="9"/>
    <s v="Navigating the river of contentment, a serene boat cruise through the tranquil waters of inner peace and acceptance."/>
    <s v="Contentment"/>
    <s v="RiverNavigator"/>
    <s v="Instagram"/>
    <s v="#Contentment,#TranquilWaters"/>
    <s v="Canada"/>
    <n v="43582.409722222219"/>
    <b v="1"/>
    <n v="60"/>
    <n v="0.66666666666666663"/>
    <x v="190"/>
  </r>
  <r>
    <n v="285"/>
    <n v="289"/>
    <s v=" With empathy as a lantern, wandering through the dark alleys of sorrow, illuminating the path with compassion and care. "/>
    <x v="83"/>
    <d v="2023-09-03T21:40:00"/>
    <s v=" LanternWanderer "/>
    <x v="2"/>
    <s v=" #Empathetic #LanternOfCompassion "/>
    <n v="16"/>
    <n v="32"/>
    <s v=" USA "/>
    <n v="2023"/>
    <n v="9"/>
    <n v="3"/>
    <n v="21"/>
    <s v="With empathy as a lantern, wandering through the dark alleys of sorrow, illuminating the path with compassion and care."/>
    <s v="Empathetic"/>
    <s v="LanternWanderer"/>
    <s v="Facebook"/>
    <s v="#Empathetic,#LanternOfCompassion"/>
    <s v="USA"/>
    <n v="45172.902777777781"/>
    <b v="1"/>
    <n v="48"/>
    <n v="0.66666666666666663"/>
    <x v="191"/>
  </r>
  <r>
    <n v="286"/>
    <n v="290"/>
    <s v=" A free spirit soaring on the wings of dreams, leaving trails of independence in the azure sky of boundless possibilities. "/>
    <x v="86"/>
    <d v="2020-06-10T10:05:00"/>
    <s v=" DreamSoarer "/>
    <x v="3"/>
    <s v=" #FreeSpirit #WingsOfDreams "/>
    <n v="22"/>
    <n v="44"/>
    <s v=" UK "/>
    <n v="2020"/>
    <n v="6"/>
    <n v="10"/>
    <n v="10"/>
    <s v="A free spirit soaring on the wings of dreams, leaving trails of independence in the azure sky of boundless possibilities."/>
    <s v="Free-Spirited"/>
    <s v="DreamSoarer"/>
    <s v="Twitter"/>
    <s v="#FreeSpirit,#WingsOfDreams"/>
    <s v="UK"/>
    <n v="43992.420138888891"/>
    <b v="1"/>
    <n v="66"/>
    <n v="0.66666666666666663"/>
    <x v="192"/>
  </r>
  <r>
    <n v="287"/>
    <n v="291"/>
    <s v=" Bathed in the golden hues of gratefulness, a sunset of appreciation casting its warm glow on the landscapes of the heart. "/>
    <x v="82"/>
    <d v="2022-04-01T18:30:00"/>
    <s v=" SunsetAdmirer "/>
    <x v="1"/>
    <s v=" #Grateful #GoldenHues "/>
    <n v="19"/>
    <n v="38"/>
    <s v=" Australia "/>
    <n v="2022"/>
    <n v="4"/>
    <n v="1"/>
    <n v="18"/>
    <s v="Bathed in the golden hues of gratefulness, a sunset of appreciation casting its warm glow on the landscapes of the heart."/>
    <s v="Grateful"/>
    <s v="SunsetAdmirer"/>
    <s v="Instagram"/>
    <s v="#Grateful,#GoldenHues"/>
    <s v="Australia"/>
    <n v="44652.770833333336"/>
    <b v="1"/>
    <n v="57"/>
    <n v="0.66666666666666663"/>
    <x v="193"/>
  </r>
  <r>
    <n v="288"/>
    <n v="292"/>
    <s v=" Confident strides in the dance of life, a ballroom where self-assuredness leads, twirling through challenges with grace. "/>
    <x v="88"/>
    <d v="2021-01-15T13:00:00"/>
    <s v=" DanceStrider "/>
    <x v="2"/>
    <s v=" #Confident #DanceOfLife "/>
    <n v="23"/>
    <n v="46"/>
    <s v=" Canada "/>
    <n v="2021"/>
    <n v="1"/>
    <n v="15"/>
    <n v="13"/>
    <s v="Confident strides in the dance of life, a ballroom where self-assuredness leads, twirling through challenges with grace."/>
    <s v="Confident"/>
    <s v="DanceStrider"/>
    <s v="Facebook"/>
    <s v="#Confident,#DanceOfLife"/>
    <s v="Canada"/>
    <n v="44211.541666666664"/>
    <b v="1"/>
    <n v="69"/>
    <n v="0.66666666666666663"/>
    <x v="194"/>
  </r>
  <r>
    <n v="289"/>
    <n v="293"/>
    <s v=" Hopeful whispers of wind, carrying the promises of a brighter tomorrow, a symphony of optimism in the air of possibilities. "/>
    <x v="80"/>
    <d v="2023-05-06T07:20:00"/>
    <s v=" WindWhisperer "/>
    <x v="3"/>
    <s v=" #Hopeful #BrighterTomorrows "/>
    <n v="15"/>
    <n v="30"/>
    <s v=" India "/>
    <n v="2023"/>
    <n v="5"/>
    <n v="6"/>
    <n v="7"/>
    <s v="Hopeful whispers of wind, carrying the promises of a brighter tomorrow, a symphony of optimism in the air of possibilities."/>
    <s v="Hopeful"/>
    <s v="WindWhisperer"/>
    <s v="Twitter"/>
    <s v="#Hopeful,#BrighterTomorrows"/>
    <s v="India"/>
    <n v="45052.305555555555"/>
    <b v="1"/>
    <n v="45"/>
    <n v="0.66666666666666663"/>
    <x v="195"/>
  </r>
  <r>
    <n v="290"/>
    <n v="294"/>
    <s v=" Playfully juggling responsibilities, a circus performer balancing the acts of work and joy, tossing laughter into the air. "/>
    <x v="85"/>
    <d v="2019-11-18T15:15:00"/>
    <s v=" JugglingArtist "/>
    <x v="1"/>
    <s v=" #Playful #JugglingResponsibilities "/>
    <n v="25"/>
    <n v="50"/>
    <s v=" USA "/>
    <n v="2019"/>
    <n v="11"/>
    <n v="18"/>
    <n v="15"/>
    <s v="Playfully juggling responsibilities, a circus performer balancing the acts of work and joy, tossing laughter into the air."/>
    <s v="Playful"/>
    <s v="JugglingArtist"/>
    <s v="Instagram"/>
    <s v="#Playful,#JugglingResponsibilities"/>
    <s v="USA"/>
    <n v="43787.635416666664"/>
    <b v="1"/>
    <n v="75"/>
    <n v="0.66666666666666663"/>
    <x v="94"/>
  </r>
  <r>
    <n v="291"/>
    <n v="295"/>
    <s v=" Whispering tales of inspiration to the stars, a storyteller crafting constellations from the threads of imagination. "/>
    <x v="87"/>
    <d v="2020-08-29T20:45:00"/>
    <s v=" StarStoryteller "/>
    <x v="2"/>
    <s v=" #Inspired #TalesToTheStars "/>
    <n v="14"/>
    <n v="28"/>
    <s v=" UK "/>
    <n v="2020"/>
    <n v="8"/>
    <n v="29"/>
    <n v="20"/>
    <s v="Whispering tales of inspiration to the stars, a storyteller crafting constellations from the threads of imagination."/>
    <s v="Inspired"/>
    <s v="StarStoryteller"/>
    <s v="Facebook"/>
    <s v="#Inspired,#TalesToTheStars"/>
    <s v="UK"/>
    <n v="44072.864583333336"/>
    <b v="1"/>
    <n v="42"/>
    <n v="0.66666666666666663"/>
    <x v="196"/>
  </r>
  <r>
    <n v="292"/>
    <n v="296"/>
    <s v=" Charting a course through the waves of hopeful anticipation, a sailor steering towards the shores of dreams yet unexplored. "/>
    <x v="80"/>
    <d v="2022-10-30T11:40:00"/>
    <s v=" WaveNavigator "/>
    <x v="3"/>
    <s v=" #Hopeful #SailorOfDreams "/>
    <n v="17"/>
    <n v="34"/>
    <s v=" Australia "/>
    <n v="2022"/>
    <n v="10"/>
    <n v="30"/>
    <n v="11"/>
    <s v="Charting a course through the waves of hopeful anticipation, a sailor steering towards the shores of dreams yet unexplored."/>
    <s v="Hopeful"/>
    <s v="WaveNavigator"/>
    <s v="Twitter"/>
    <s v="#Hopeful,#SailorOfDreams"/>
    <s v="Australia"/>
    <n v="44864.486111111109"/>
    <b v="1"/>
    <n v="51"/>
    <n v="0.66666666666666663"/>
    <x v="197"/>
  </r>
  <r>
    <n v="293"/>
    <n v="297"/>
    <s v=" A compassionate rain, tears of empathy falling gently, nurturing the seeds of kindness in the garden of human connections. "/>
    <x v="84"/>
    <d v="2021-07-01T12:10:00"/>
    <s v=" RainNurturer "/>
    <x v="1"/>
    <s v=" #Compassionate #TearsOfEmpathy "/>
    <n v="21"/>
    <n v="42"/>
    <s v=" Canada "/>
    <n v="2021"/>
    <n v="7"/>
    <n v="1"/>
    <n v="12"/>
    <s v="A compassionate rain, tears of empathy falling gently, nurturing the seeds of kindness in the garden of human connections."/>
    <s v="Compassionate"/>
    <s v="RainNurturer"/>
    <s v="Instagram"/>
    <s v="#Compassionate,#TearsOfEmpathy"/>
    <s v="Canada"/>
    <n v="44378.506944444445"/>
    <b v="1"/>
    <n v="63"/>
    <n v="0.66666666666666663"/>
    <x v="186"/>
  </r>
  <r>
    <n v="294"/>
    <n v="298"/>
    <s v=" Proudly scaling the peaks of achievement, a mountaineer conquering challenges and planting the flag of success. "/>
    <x v="81"/>
    <d v="2020-01-05T08:45:00"/>
    <s v=" PeakConqueror "/>
    <x v="3"/>
    <s v=" #Proud #ScalingPeaks "/>
    <n v="23"/>
    <n v="46"/>
    <s v=" USA "/>
    <n v="2020"/>
    <n v="1"/>
    <n v="5"/>
    <n v="8"/>
    <s v="Proudly scaling the peaks of achievement, a mountaineer conquering challenges and planting the flag of success."/>
    <s v="Proud"/>
    <s v="PeakConqueror"/>
    <s v="Twitter"/>
    <s v="#Proud,#ScalingPeaks"/>
    <s v="USA"/>
    <n v="43835.364583333336"/>
    <b v="1"/>
    <n v="69"/>
    <n v="0.66666666666666663"/>
    <x v="156"/>
  </r>
  <r>
    <n v="295"/>
    <n v="299"/>
    <s v=" Embraced by the hopeful dawn, a gardener sowing seeds of optimism, tending to the blooms of a brighter tomorrow. "/>
    <x v="80"/>
    <d v="2022-07-17T06:15:00"/>
    <s v=" DawnGardener "/>
    <x v="1"/>
    <s v=" #Hopeful #SeedsOfOptimism "/>
    <n v="14"/>
    <n v="28"/>
    <s v=" India "/>
    <n v="2022"/>
    <n v="7"/>
    <n v="17"/>
    <n v="6"/>
    <s v="Embraced by the hopeful dawn, a gardener sowing seeds of optimism, tending to the blooms of a brighter tomorrow."/>
    <s v="Hopeful"/>
    <s v="DawnGardener"/>
    <s v="Instagram"/>
    <s v="#Hopeful,#SeedsOfOptimism"/>
    <s v="India"/>
    <n v="44759.260416666664"/>
    <b v="1"/>
    <n v="42"/>
    <n v="0.66666666666666663"/>
    <x v="187"/>
  </r>
  <r>
    <n v="296"/>
    <n v="300"/>
    <s v=" A playful escapade in the carnival of life, carousel laughter and cotton candy dreams swirling in the joyous atmosphere. "/>
    <x v="85"/>
    <d v="2018-08-22T17:20:00"/>
    <s v=" CarnivalDreamer "/>
    <x v="2"/>
    <s v=" #Playful #CarnivalEscapade "/>
    <n v="24"/>
    <n v="48"/>
    <s v=" Australia "/>
    <n v="2018"/>
    <n v="8"/>
    <n v="22"/>
    <n v="17"/>
    <s v="A playful escapade in the carnival of life, carousel laughter and cotton candy dreams swirling in the joyous atmosphere."/>
    <s v="Playful"/>
    <s v="CarnivalDreamer"/>
    <s v="Facebook"/>
    <s v="#Playful,#CarnivalEscapade"/>
    <s v="Australia"/>
    <n v="43334.722222222219"/>
    <b v="1"/>
    <n v="72"/>
    <n v="0.66666666666666663"/>
    <x v="188"/>
  </r>
  <r>
    <n v="297"/>
    <n v="301"/>
    <s v=" Drowning in the abyss of despair, a heart shattered into fragments, lost in the echoing silence of hopelessness. "/>
    <x v="92"/>
    <d v="2021-09-15T16:00:00"/>
    <s v=" ShatteredHeart "/>
    <x v="1"/>
    <s v=" #Despair #EchoingSilence "/>
    <n v="8"/>
    <n v="16"/>
    <s v=" Canada "/>
    <n v="2021"/>
    <n v="9"/>
    <n v="15"/>
    <n v="16"/>
    <s v="Drowning in the abyss of despair, a heart shattered into fragments, lost in the echoing silence of hopelessness."/>
    <s v="Despair"/>
    <s v="ShatteredHeart"/>
    <s v="Instagram"/>
    <s v="#Despair,#EchoingSilence"/>
    <s v="Canada"/>
    <n v="44454.666666666664"/>
    <b v="0"/>
    <n v="24"/>
    <n v="0.66666666666666663"/>
    <x v="198"/>
  </r>
  <r>
    <n v="298"/>
    <n v="302"/>
    <s v=" Bitterness festering like a venomous vine, entwining the soul in a web of resentment, poisoning the garden of peace. "/>
    <x v="93"/>
    <d v="2019-03-08T14:20:00"/>
    <s v=" VenomousSoul "/>
    <x v="2"/>
    <s v=" #Bitterness #ResentmentWeb "/>
    <n v="12"/>
    <n v="24"/>
    <s v=" UK "/>
    <n v="2019"/>
    <n v="3"/>
    <n v="8"/>
    <n v="14"/>
    <s v="Bitterness festering like a venomous vine, entwining the soul in a web of resentment, poisoning the garden of peace."/>
    <s v="Bitterness"/>
    <s v="VenomousSoul"/>
    <s v="Facebook"/>
    <s v="#Bitterness,#ResentmentWeb"/>
    <s v="UK"/>
    <n v="43532.597222222219"/>
    <b v="0"/>
    <n v="36"/>
    <n v="0.66666666666666663"/>
    <x v="199"/>
  </r>
  <r>
    <n v="299"/>
    <n v="303"/>
    <s v=" Wandering through the desert of loneliness, each step a heavy sigh, mirages of connection shimmering but never materializing. "/>
    <x v="61"/>
    <d v="2017-07-20T11:45:00"/>
    <s v=" DesertWanderer "/>
    <x v="3"/>
    <s v=" #Loneliness #MiragesOfConnection "/>
    <n v="15"/>
    <n v="30"/>
    <s v=" USA "/>
    <n v="2017"/>
    <n v="7"/>
    <n v="20"/>
    <n v="11"/>
    <s v="Wandering through the desert of loneliness, each step a heavy sigh, mirages of connection shimmering but never materializing."/>
    <s v="Loneliness"/>
    <s v="DesertWanderer"/>
    <s v="Twitter"/>
    <s v="#Loneliness,#MiragesOfConnection"/>
    <s v="USA"/>
    <n v="42936.489583333336"/>
    <b v="0"/>
    <n v="45"/>
    <n v="0.66666666666666663"/>
    <x v="200"/>
  </r>
  <r>
    <n v="300"/>
    <n v="304"/>
    <s v=" Yearning for a touch that's not there, echoes of a distant warmth haunting the heart in the cold embrace of solitude. "/>
    <x v="94"/>
    <d v="2020-11-02T19:30:00"/>
    <s v=" ColdEmbrace "/>
    <x v="1"/>
    <s v=" #Yearning #DistantWarmth "/>
    <n v="10"/>
    <n v="20"/>
    <s v=" Australia "/>
    <n v="2020"/>
    <n v="11"/>
    <n v="2"/>
    <n v="19"/>
    <s v="Yearning for a touch that's not there, echoes of a distant warmth haunting the heart in the cold embrace of solitude."/>
    <s v="Yearning"/>
    <s v="ColdEmbrace"/>
    <s v="Instagram"/>
    <s v="#Yearning,#DistantWarmth"/>
    <s v="Australia"/>
    <n v="44137.8125"/>
    <b v="0"/>
    <n v="30"/>
    <n v="0.66666666666666663"/>
    <x v="201"/>
  </r>
  <r>
    <n v="301"/>
    <n v="305"/>
    <s v=" Eyes wide open in the night, fearful shadows dancing on the walls, the mind a prisoner of imagined horrors. "/>
    <x v="95"/>
    <d v="2022-05-12T02:00:00"/>
    <s v=" NightPrisoner "/>
    <x v="2"/>
    <s v=" #Fearful #ImaginedHorrors "/>
    <n v="18"/>
    <n v="36"/>
    <s v=" India "/>
    <n v="2022"/>
    <n v="5"/>
    <n v="12"/>
    <n v="2"/>
    <s v="Eyes wide open in the night, fearful shadows dancing on the walls, the mind a prisoner of imagined horrors."/>
    <s v="Fearful"/>
    <s v="NightPrisoner"/>
    <s v="Facebook"/>
    <s v="#Fearful,#ImaginedHorrors"/>
    <s v="India"/>
    <n v="44693.083333333336"/>
    <b v="0"/>
    <n v="54"/>
    <n v="0.66666666666666663"/>
    <x v="202"/>
  </r>
  <r>
    <n v="302"/>
    <n v="306"/>
    <s v=" Apprehensive steps on the tightrope of uncertainty, a balancing act where the fall seems inevitable, anxiety a constant companion. "/>
    <x v="96"/>
    <d v="2023-04-08T13:15:00"/>
    <s v=" TightropeWalker "/>
    <x v="3"/>
    <s v=" #Apprehensive #BalancingAct "/>
    <n v="14"/>
    <n v="28"/>
    <s v=" UK "/>
    <n v="2023"/>
    <n v="4"/>
    <n v="8"/>
    <n v="13"/>
    <s v="Apprehensive steps on the tightrope of uncertainty, a balancing act where the fall seems inevitable, anxiety a constant companion."/>
    <s v="Apprehensive"/>
    <s v="TightropeWalker"/>
    <s v="Twitter"/>
    <s v="#Apprehensive,#BalancingAct"/>
    <s v="UK"/>
    <n v="45024.552083333336"/>
    <b v="0"/>
    <n v="42"/>
    <n v="0.66666666666666663"/>
    <x v="203"/>
  </r>
  <r>
    <n v="303"/>
    <n v="307"/>
    <s v=" Overwhelmed by the weight of the world, Atlas with trembling shoulders, each responsibility a boulder in the landscape of exhaustion. "/>
    <x v="97"/>
    <d v="2021-06-25T17:50:00"/>
    <s v=" AtlasBearer "/>
    <x v="1"/>
    <s v=" #Overwhelmed #BouldersOfExhaustion "/>
    <n v="22"/>
    <n v="44"/>
    <s v=" Canada "/>
    <n v="2021"/>
    <n v="6"/>
    <n v="25"/>
    <n v="17"/>
    <s v="Overwhelmed by the weight of the world, Atlas with trembling shoulders, each responsibility a boulder in the landscape of exhaustion."/>
    <s v="Overwhelmed"/>
    <s v="AtlasBearer"/>
    <s v="Instagram"/>
    <s v="#Overwhelmed,#BouldersOfExhaustion"/>
    <s v="Canada"/>
    <n v="44372.743055555555"/>
    <b v="0"/>
    <n v="66"/>
    <n v="0.66666666666666663"/>
    <x v="204"/>
  </r>
  <r>
    <n v="304"/>
    <n v="308"/>
    <s v=" Jealousy, a green-eyed monster, lurking in the shadows, casting a dark cloud over the sunshine of others' success. "/>
    <x v="98"/>
    <d v="2019-08-30T10:10:00"/>
    <s v=" GreenMonster "/>
    <x v="2"/>
    <s v=" #Jealous #GreenEyedMonster "/>
    <n v="16"/>
    <n v="32"/>
    <s v=" USA "/>
    <n v="2019"/>
    <n v="8"/>
    <n v="30"/>
    <n v="10"/>
    <s v="Jealousy, a green-eyed monster, lurking in the shadows, casting a dark cloud over the sunshine of others' success."/>
    <s v="Jealous"/>
    <s v="GreenMonster"/>
    <s v="Facebook"/>
    <s v="#Jealous,#GreenEyedMonster"/>
    <s v="USA"/>
    <n v="43707.423611111109"/>
    <b v="0"/>
    <n v="48"/>
    <n v="0.66666666666666663"/>
    <x v="205"/>
  </r>
  <r>
    <n v="305"/>
    <n v="309"/>
    <s v=" Devastated by the storm of betrayal, the wreckage of trust scattered like debris, a heart torn by the winds of broken promises. "/>
    <x v="99"/>
    <d v="2022-08-03T15:30:00"/>
    <s v=" StormSurvivor "/>
    <x v="3"/>
    <s v=" #Devastated #WindsOfBrokenPromises "/>
    <n v="25"/>
    <n v="50"/>
    <s v=" Australia "/>
    <n v="2022"/>
    <n v="8"/>
    <n v="3"/>
    <n v="15"/>
    <s v="Devastated by the storm of betrayal, the wreckage of trust scattered like debris, a heart torn by the winds of broken promises."/>
    <s v="Devastated"/>
    <s v="StormSurvivor"/>
    <s v="Twitter"/>
    <s v="#Devastated,#WindsOfBrokenPromises"/>
    <s v="Australia"/>
    <n v="44776.645833333336"/>
    <b v="0"/>
    <n v="75"/>
    <n v="0.66666666666666663"/>
    <x v="206"/>
  </r>
  <r>
    <n v="306"/>
    <n v="310"/>
    <s v=" Frustrated fingers tapping on the keyboard, a symphony of annoyance composing an unsolvable puzzle of unmet expectations. "/>
    <x v="100"/>
    <d v="2020-12-17T09:20:00"/>
    <s v=" PuzzleComposer "/>
    <x v="1"/>
    <s v=" #Frustrated #UnsolvablePuzzle "/>
    <n v="12"/>
    <n v="24"/>
    <s v=" India "/>
    <n v="2020"/>
    <n v="12"/>
    <n v="17"/>
    <n v="9"/>
    <s v="Frustrated fingers tapping on the keyboard, a symphony of annoyance composing an unsolvable puzzle of unmet expectations."/>
    <s v="Frustrated"/>
    <s v="PuzzleComposer"/>
    <s v="Instagram"/>
    <s v="#Frustrated,#UnsolvablePuzzle"/>
    <s v="India"/>
    <n v="44182.388888888891"/>
    <b v="0"/>
    <n v="36"/>
    <n v="0.66666666666666663"/>
    <x v="207"/>
  </r>
  <r>
    <n v="307"/>
    <n v="311"/>
    <s v=" Envious eyes fixated on the gilded prize, a heartache fueled by the painful desire for possessions that seem forever out of reach. "/>
    <x v="101"/>
    <d v="2021-02-28T22:45:00"/>
    <s v=" GildedHeartache "/>
    <x v="2"/>
    <s v=" #Envious #GildedPrize "/>
    <n v="20"/>
    <n v="40"/>
    <s v=" USA "/>
    <n v="2021"/>
    <n v="2"/>
    <n v="28"/>
    <n v="22"/>
    <s v="Envious eyes fixated on the gilded prize, a heartache fueled by the painful desire for possessions that seem forever out of reach."/>
    <s v="Envious"/>
    <s v="GildedHeartache"/>
    <s v="Facebook"/>
    <s v="#Envious,#GildedPrize"/>
    <s v="USA"/>
    <n v="44255.947916666664"/>
    <b v="0"/>
    <n v="60"/>
    <n v="0.66666666666666663"/>
    <x v="208"/>
  </r>
  <r>
    <n v="308"/>
    <n v="312"/>
    <s v=" Dismissive glances, a fortress built with indifference, walls impenetrable to the pleas of understanding and recognition. "/>
    <x v="102"/>
    <d v="2018-05-10T14:00:00"/>
    <s v=" IndifferentFort "/>
    <x v="3"/>
    <s v=" #Dismissive #ImpenetrableWalls "/>
    <n v="14"/>
    <n v="28"/>
    <s v=" UK "/>
    <n v="2018"/>
    <n v="5"/>
    <n v="10"/>
    <n v="14"/>
    <s v="Dismissive glances, a fortress built with indifference, walls impenetrable to the pleas of understanding and recognition."/>
    <s v="Dismissive"/>
    <s v="IndifferentFort"/>
    <s v="Twitter"/>
    <s v="#Dismissive,#ImpenetrableWalls"/>
    <s v="UK"/>
    <n v="43230.583333333336"/>
    <b v="0"/>
    <n v="42"/>
    <n v="0.66666666666666663"/>
    <x v="209"/>
  </r>
  <r>
    <n v="309"/>
    <n v="313"/>
    <s v=" Shattered dreams lie on the floor like fragments of glass, a mosaic of disappointment crafted by the hands of frustration. "/>
    <x v="100"/>
    <d v="2022-01-07T11:10:00"/>
    <s v=" DreamMosaic "/>
    <x v="1"/>
    <s v=" #Frustrated #MosaicOfDisappointment "/>
    <n v="15"/>
    <n v="30"/>
    <s v=" Canada "/>
    <n v="2022"/>
    <n v="1"/>
    <n v="7"/>
    <n v="11"/>
    <s v="Shattered dreams lie on the floor like fragments of glass, a mosaic of disappointment crafted by the hands of frustration."/>
    <s v="Frustrated"/>
    <s v="DreamMosaic"/>
    <s v="Instagram"/>
    <s v="#Frustrated,#MosaicOfDisappointment"/>
    <s v="Canada"/>
    <n v="44568.465277777781"/>
    <b v="0"/>
    <n v="45"/>
    <n v="0.66666666666666663"/>
    <x v="210"/>
  </r>
  <r>
    <n v="310"/>
    <n v="314"/>
    <s v=" Loneliness, a silent companion in the night, the only echo in the chamber of solitude, a heart's solitary nocturne. "/>
    <x v="61"/>
    <d v="2019-09-19T03:30:00"/>
    <s v=" NocturnalEcho "/>
    <x v="2"/>
    <s v=" #Loneliness #SolitaryNocturne "/>
    <n v="18"/>
    <n v="36"/>
    <s v=" Australia "/>
    <n v="2019"/>
    <n v="9"/>
    <n v="19"/>
    <n v="3"/>
    <s v="Loneliness, a silent companion in the night, the only echo in the chamber of solitude, a heart's solitary nocturne."/>
    <s v="Loneliness"/>
    <s v="NocturnalEcho"/>
    <s v="Facebook"/>
    <s v="#Loneliness,#SolitaryNocturne"/>
    <s v="Australia"/>
    <n v="43727.145833333336"/>
    <b v="0"/>
    <n v="54"/>
    <n v="0.66666666666666663"/>
    <x v="211"/>
  </r>
  <r>
    <n v="311"/>
    <n v="315"/>
    <s v=" Fearful whispers in the dark, the mind haunted by the specter of the unknown, shadows dancing to the rhythm of anxiety's tune. "/>
    <x v="95"/>
    <d v="2023-07-14T23:00:00"/>
    <s v=" DarkWhispers "/>
    <x v="3"/>
    <s v=" #Fearful #SpecterOfTheUnknown "/>
    <n v="13"/>
    <n v="26"/>
    <s v=" UK "/>
    <n v="2023"/>
    <n v="7"/>
    <n v="14"/>
    <n v="23"/>
    <s v="Fearful whispers in the dark, the mind haunted by the specter of the unknown, shadows dancing to the rhythm of anxiety's tune."/>
    <s v="Fearful"/>
    <s v="DarkWhispers"/>
    <s v="Twitter"/>
    <s v="#Fearful,#SpecterOfTheUnknown"/>
    <s v="UK"/>
    <n v="45121.958333333336"/>
    <b v="0"/>
    <n v="39"/>
    <n v="0.66666666666666663"/>
    <x v="212"/>
  </r>
  <r>
    <n v="312"/>
    <n v="316"/>
    <s v=" Bitterness, a bitter aftertaste lingering on the tongue, each word a reminder of wounds that refuse to heal with the passing of time. "/>
    <x v="93"/>
    <d v="2020-04-05T16:20:00"/>
    <s v=" LingeringTaste "/>
    <x v="1"/>
    <s v=" #Bitterness #BitterAftertaste "/>
    <n v="10"/>
    <n v="20"/>
    <s v=" India "/>
    <n v="2020"/>
    <n v="4"/>
    <n v="5"/>
    <n v="16"/>
    <s v="Bitterness, a bitter aftertaste lingering on the tongue, each word a reminder of wounds that refuse to heal with the passing of time."/>
    <s v="Bitterness"/>
    <s v="LingeringTaste"/>
    <s v="Instagram"/>
    <s v="#Bitterness,#BitterAftertaste"/>
    <s v="India"/>
    <n v="43926.680555555555"/>
    <b v="0"/>
    <n v="30"/>
    <n v="0.66666666666666663"/>
    <x v="213"/>
  </r>
  <r>
    <n v="313"/>
    <n v="317"/>
    <s v=" Overwhelmed by the cacophony of expectations, a drowning soul in the tempest of pressure, struggling to stay afloat. "/>
    <x v="97"/>
    <d v="2021-11-29T08:45:00"/>
    <s v=" TempestSurvivor "/>
    <x v="2"/>
    <s v=" #Overwhelmed #DrowningSoul "/>
    <n v="20"/>
    <n v="40"/>
    <s v=" USA "/>
    <n v="2021"/>
    <n v="11"/>
    <n v="29"/>
    <n v="8"/>
    <s v="Overwhelmed by the cacophony of expectations, a drowning soul in the tempest of pressure, struggling to stay afloat."/>
    <s v="Overwhelmed"/>
    <s v="TempestSurvivor"/>
    <s v="Facebook"/>
    <s v="#Overwhelmed,#DrowningSoul"/>
    <s v="USA"/>
    <n v="44529.364583333336"/>
    <b v="0"/>
    <n v="60"/>
    <n v="0.66666666666666663"/>
    <x v="214"/>
  </r>
  <r>
    <n v="314"/>
    <n v="318"/>
    <s v=" Jealousy, a venom that seeps through the veins, poisoning the heart and turning it into a breeding ground for discontent. "/>
    <x v="98"/>
    <d v="2019-12-12T17:00:00"/>
    <s v=" VenomousHeart "/>
    <x v="3"/>
    <s v=" #Jealous #HeartOfDiscontent "/>
    <n v="16"/>
    <n v="32"/>
    <s v=" Australia "/>
    <n v="2019"/>
    <n v="12"/>
    <n v="12"/>
    <n v="17"/>
    <s v="Jealousy, a venom that seeps through the veins, poisoning the heart and turning it into a breeding ground for discontent."/>
    <s v="Jealous"/>
    <s v="VenomousHeart"/>
    <s v="Twitter"/>
    <s v="#Jealous,#HeartOfDiscontent"/>
    <s v="Australia"/>
    <n v="43811.708333333336"/>
    <b v="0"/>
    <n v="48"/>
    <n v="0.66666666666666663"/>
    <x v="215"/>
  </r>
  <r>
    <n v="315"/>
    <n v="319"/>
    <s v=" Devastated by the revelation of betrayal, the trust shattered like fragile glass, leaving shards of pain in its wake. "/>
    <x v="99"/>
    <d v="2022-05-20T14:50:00"/>
    <s v=" FragileTrust "/>
    <x v="1"/>
    <s v=" #Devastated #ShatteredTrust "/>
    <n v="25"/>
    <n v="50"/>
    <s v=" Canada "/>
    <n v="2022"/>
    <n v="5"/>
    <n v="20"/>
    <n v="14"/>
    <s v="Devastated by the revelation of betrayal, the trust shattered like fragile glass, leaving shards of pain in its wake."/>
    <s v="Devastated"/>
    <s v="FragileTrust"/>
    <s v="Instagram"/>
    <s v="#Devastated,#ShatteredTrust"/>
    <s v="Canada"/>
    <n v="44701.618055555555"/>
    <b v="0"/>
    <n v="75"/>
    <n v="0.66666666666666663"/>
    <x v="216"/>
  </r>
  <r>
    <n v="316"/>
    <n v="320"/>
    <s v=" Frustrated attempts to mend a broken connection, the threads of understanding slipping through the fingers like grains of sand. "/>
    <x v="100"/>
    <d v="2020-09-03T12:15:00"/>
    <s v=" BrokenThreads "/>
    <x v="2"/>
    <s v=" #Frustrated #SlippingThreads "/>
    <n v="14"/>
    <n v="28"/>
    <s v=" UK "/>
    <n v="2020"/>
    <n v="9"/>
    <n v="3"/>
    <n v="12"/>
    <s v="Frustrated attempts to mend a broken connection, the threads of understanding slipping through the fingers like grains of sand."/>
    <s v="Frustrated"/>
    <s v="BrokenThreads"/>
    <s v="Facebook"/>
    <s v="#Frustrated,#SlippingThreads"/>
    <s v="UK"/>
    <n v="44077.510416666664"/>
    <b v="0"/>
    <n v="42"/>
    <n v="0.66666666666666663"/>
    <x v="217"/>
  </r>
  <r>
    <n v="317"/>
    <n v="321"/>
    <s v=" Envious gazes cast upon the podium of success, a bitter pill swallowed, the taste lingering as a constant reminder of unattained heights. "/>
    <x v="101"/>
    <d v="2021-02-10T19:30:00"/>
    <s v=" SuccessPill "/>
    <x v="3"/>
    <s v=" #Envious #BitterPill "/>
    <n v="20"/>
    <n v="40"/>
    <s v=" USA "/>
    <n v="2021"/>
    <n v="2"/>
    <n v="10"/>
    <n v="19"/>
    <s v="Envious gazes cast upon the podium of success, a bitter pill swallowed, the taste lingering as a constant reminder of unattained heights."/>
    <s v="Envious"/>
    <s v="SuccessPill"/>
    <s v="Twitter"/>
    <s v="#Envious,#BitterPill"/>
    <s v="USA"/>
    <n v="44237.8125"/>
    <b v="0"/>
    <n v="60"/>
    <n v="0.66666666666666663"/>
    <x v="218"/>
  </r>
  <r>
    <n v="318"/>
    <n v="322"/>
    <s v=" Dismissive gestures, a curtain drawn to shield the vulnerability, a stage where emotions take a backseat to the performance of indifference. "/>
    <x v="102"/>
    <d v="2018-08-18T14:40:00"/>
    <s v=" CurtainShield "/>
    <x v="1"/>
    <s v=" #Dismissive #IndifferencePerformance "/>
    <n v="12"/>
    <n v="24"/>
    <s v=" Australia "/>
    <n v="2018"/>
    <n v="8"/>
    <n v="18"/>
    <n v="14"/>
    <s v="Dismissive gestures, a curtain drawn to shield the vulnerability, a stage where emotions take a backseat to the performance of indifference."/>
    <s v="Dismissive"/>
    <s v="CurtainShield"/>
    <s v="Instagram"/>
    <s v="#Dismissive,#IndifferencePerformance"/>
    <s v="Australia"/>
    <n v="43330.611111111109"/>
    <b v="0"/>
    <n v="36"/>
    <n v="0.66666666666666663"/>
    <x v="219"/>
  </r>
  <r>
    <n v="319"/>
    <n v="323"/>
    <s v=" Despair like a heavy fog, enveloping every thought, blurring the path ahead, a journey in the labyrinth of utter hopelessness. "/>
    <x v="92"/>
    <d v="2022-02-28T21:00:00"/>
    <s v=" FoggyLabyrinth "/>
    <x v="2"/>
    <s v=" #Despair #LabyrinthOfHopelessness "/>
    <n v="8"/>
    <n v="16"/>
    <s v=" Canada "/>
    <n v="2022"/>
    <n v="2"/>
    <n v="28"/>
    <n v="21"/>
    <s v="Despair like a heavy fog, enveloping every thought, blurring the path ahead, a journey in the labyrinth of utter hopelessness."/>
    <s v="Despair"/>
    <s v="FoggyLabyrinth"/>
    <s v="Facebook"/>
    <s v="#Despair,#LabyrinthOfHopelessness"/>
    <s v="Canada"/>
    <n v="44620.875"/>
    <b v="0"/>
    <n v="24"/>
    <n v="0.66666666666666663"/>
    <x v="220"/>
  </r>
  <r>
    <n v="320"/>
    <n v="324"/>
    <s v=" Bitterness, a bitter chill in the air, freezing moments into icicles of resentment that dangle precariously over the landscape of memory. "/>
    <x v="93"/>
    <d v="2019-10-15T10:30:00"/>
    <s v=" IcyResentment "/>
    <x v="3"/>
    <s v=" #Bitterness #IciclesOfResentment "/>
    <n v="15"/>
    <n v="30"/>
    <s v=" UK "/>
    <n v="2019"/>
    <n v="10"/>
    <n v="15"/>
    <n v="10"/>
    <s v="Bitterness, a bitter chill in the air, freezing moments into icicles of resentment that dangle precariously over the landscape of memory."/>
    <s v="Bitterness"/>
    <s v="IcyResentment"/>
    <s v="Twitter"/>
    <s v="#Bitterness,#IciclesOfResentment"/>
    <s v="UK"/>
    <n v="43753.4375"/>
    <b v="0"/>
    <n v="45"/>
    <n v="0.66666666666666663"/>
    <x v="221"/>
  </r>
  <r>
    <n v="321"/>
    <n v="325"/>
    <s v=" Loneliness, a solitary moon in a starless sky, casting a cold glow on the landscape of isolation, where echoes bounce in empty spaces. "/>
    <x v="61"/>
    <d v="2017-12-01T18:50:00"/>
    <s v=" SolitaryMoon "/>
    <x v="1"/>
    <s v=" #Loneliness #StarlessSky "/>
    <n v="18"/>
    <n v="36"/>
    <s v=" USA "/>
    <n v="2017"/>
    <n v="12"/>
    <n v="1"/>
    <n v="18"/>
    <s v="Loneliness, a solitary moon in a starless sky, casting a cold glow on the landscape of isolation, where echoes bounce in empty spaces."/>
    <s v="Loneliness"/>
    <s v="SolitaryMoon"/>
    <s v="Instagram"/>
    <s v="#Loneliness,#StarlessSky"/>
    <s v="USA"/>
    <n v="43070.784722222219"/>
    <b v="0"/>
    <n v="54"/>
    <n v="0.66666666666666663"/>
    <x v="222"/>
  </r>
  <r>
    <n v="322"/>
    <n v="326"/>
    <s v=" Yearning for the warmth of a vanished sun, a heartache painted in the hues of a sunset that never graced the horizon. "/>
    <x v="94"/>
    <d v="2020-04-18T16:15:00"/>
    <s v=" VanishedSunset "/>
    <x v="2"/>
    <s v=" #Yearning #HuesOfSunset "/>
    <n v="10"/>
    <n v="20"/>
    <s v=" Australia "/>
    <n v="2020"/>
    <n v="4"/>
    <n v="18"/>
    <n v="16"/>
    <s v="Yearning for the warmth of a vanished sun, a heartache painted in the hues of a sunset that never graced the horizon."/>
    <s v="Yearning"/>
    <s v="VanishedSunset"/>
    <s v="Facebook"/>
    <s v="#Yearning,#HuesOfSunset"/>
    <s v="Australia"/>
    <n v="43939.677083333336"/>
    <b v="0"/>
    <n v="30"/>
    <n v="0.66666666666666663"/>
    <x v="223"/>
  </r>
  <r>
    <n v="323"/>
    <n v="327"/>
    <s v=" Fearful eyes scanning the shadows, a prisoner of the night, terrorized by the lurking monsters born from the mind's darkest corners. "/>
    <x v="95"/>
    <d v="2023-01-07T03:30:00"/>
    <s v=" NightPrisoner "/>
    <x v="3"/>
    <s v=" #Fearful #LurkingMonsters "/>
    <n v="18"/>
    <n v="36"/>
    <s v=" India "/>
    <n v="2023"/>
    <n v="1"/>
    <n v="7"/>
    <n v="3"/>
    <s v="Fearful eyes scanning the shadows, a prisoner of the night, terrorized by the lurking monsters born from the mind's darkest corners."/>
    <s v="Fearful"/>
    <s v="NightPrisoner"/>
    <s v="Twitter"/>
    <s v="#Fearful,#LurkingMonsters"/>
    <s v="India"/>
    <n v="44933.145833333336"/>
    <b v="0"/>
    <n v="54"/>
    <n v="0.66666666666666663"/>
    <x v="224"/>
  </r>
  <r>
    <n v="324"/>
    <n v="328"/>
    <s v=" Apprehensive whispers in the wind, a forecast of uncertainty, the mind's weather vane spinning wildly in the storm of doubt. "/>
    <x v="96"/>
    <d v="2021-06-10T10:00:00"/>
    <s v=" WindWhisperer "/>
    <x v="1"/>
    <s v=" #Apprehensive #StormOfDoubt "/>
    <n v="14"/>
    <n v="28"/>
    <s v=" Canada "/>
    <n v="2021"/>
    <n v="6"/>
    <n v="10"/>
    <n v="10"/>
    <s v="Apprehensive whispers in the wind, a forecast of uncertainty, the mind's weather vane spinning wildly in the storm of doubt."/>
    <s v="Apprehensive"/>
    <s v="WindWhisperer"/>
    <s v="Instagram"/>
    <s v="#Apprehensive,#StormOfDoubt"/>
    <s v="Canada"/>
    <n v="44357.416666666664"/>
    <b v="0"/>
    <n v="42"/>
    <n v="0.66666666666666663"/>
    <x v="225"/>
  </r>
  <r>
    <n v="325"/>
    <n v="329"/>
    <s v=" Overwhelmed by the maze of expectations, a minotaur of pressure lurking in the labyrinth, waiting to devour the spirit of resilience. "/>
    <x v="97"/>
    <d v="2020-02-22T15:20:00"/>
    <s v=" MazeExplorer "/>
    <x v="2"/>
    <s v=" #Overwhelmed #MinotaurOfPressure "/>
    <n v="22"/>
    <n v="44"/>
    <s v=" USA "/>
    <n v="2020"/>
    <n v="2"/>
    <n v="22"/>
    <n v="15"/>
    <s v="Overwhelmed by the maze of expectations, a minotaur of pressure lurking in the labyrinth, waiting to devour the spirit of resilience."/>
    <s v="Overwhelmed"/>
    <s v="MazeExplorer"/>
    <s v="Facebook"/>
    <s v="#Overwhelmed,#MinotaurOfPressure"/>
    <s v="USA"/>
    <n v="43883.638888888891"/>
    <b v="0"/>
    <n v="66"/>
    <n v="0.66666666666666663"/>
    <x v="226"/>
  </r>
  <r>
    <n v="326"/>
    <n v="330"/>
    <s v=" Jealousy, a festering wound, the pain intensifying with each glance at the garden of others' achievements, blooming beyond the fence. "/>
    <x v="98"/>
    <d v="2018-03-17T14:45:00"/>
    <s v=" WoundedGarden "/>
    <x v="3"/>
    <s v=" #Jealous #BloomingAchievements "/>
    <n v="16"/>
    <n v="32"/>
    <s v=" UK "/>
    <n v="2018"/>
    <n v="3"/>
    <n v="17"/>
    <n v="14"/>
    <s v="Jealousy, a festering wound, the pain intensifying with each glance at the garden of others' achievements, blooming beyond the fence."/>
    <s v="Jealous"/>
    <s v="WoundedGarden"/>
    <s v="Twitter"/>
    <s v="#Jealous,#BloomingAchievements"/>
    <s v="UK"/>
    <n v="43176.614583333336"/>
    <b v="0"/>
    <n v="48"/>
    <n v="0.66666666666666663"/>
    <x v="227"/>
  </r>
  <r>
    <n v="327"/>
    <n v="331"/>
    <s v=" Devastated, a heart in ruins, the echoes of shattered dreams reverberating in the chambers, a requiem for what once was whole. "/>
    <x v="99"/>
    <d v="2022-10-28T11:15:00"/>
    <s v=" RuinedHeart "/>
    <x v="1"/>
    <s v=" #Devastated #EchoesOfShatteredDreams "/>
    <n v="25"/>
    <n v="50"/>
    <s v=" Australia "/>
    <n v="2022"/>
    <n v="10"/>
    <n v="28"/>
    <n v="11"/>
    <s v="Devastated, a heart in ruins, the echoes of shattered dreams reverberating in the chambers, a requiem for what once was whole."/>
    <s v="Devastated"/>
    <s v="RuinedHeart"/>
    <s v="Instagram"/>
    <s v="#Devastated,#EchoesOfShatteredDreams"/>
    <s v="Australia"/>
    <n v="44862.46875"/>
    <b v="0"/>
    <n v="75"/>
    <n v="0.66666666666666663"/>
    <x v="228"/>
  </r>
  <r>
    <n v="328"/>
    <n v="332"/>
    <s v=" Frustrated attempts to untangle the knot of confusion, the threads of understanding slipping further into the labyrinth of miscommunication. "/>
    <x v="100"/>
    <d v="2020-11-01T12:30:00"/>
    <s v=" KnotUntangler "/>
    <x v="2"/>
    <s v=" #Frustrated #LabyrinthOfMiscommunication "/>
    <n v="14"/>
    <n v="28"/>
    <s v=" India "/>
    <n v="2020"/>
    <n v="11"/>
    <n v="1"/>
    <n v="12"/>
    <s v="Frustrated attempts to untangle the knot of confusion, the threads of understanding slipping further into the labyrinth of miscommunication."/>
    <s v="Frustrated"/>
    <s v="KnotUntangler"/>
    <s v="Facebook"/>
    <s v="#Frustrated,#LabyrinthOfMiscommunication"/>
    <s v="India"/>
    <n v="44136.520833333336"/>
    <b v="0"/>
    <n v="42"/>
    <n v="0.66666666666666663"/>
    <x v="229"/>
  </r>
  <r>
    <n v="329"/>
    <n v="333"/>
    <s v=" Envious eyes locked on the treasure chest of opportunities, a heartache fueled by the desire for keys that seem forever elusive. "/>
    <x v="101"/>
    <d v="2021-01-15T22:10:00"/>
    <s v=" ElusiveKeys "/>
    <x v="3"/>
    <s v=" #Envious #DesireForKeys "/>
    <n v="20"/>
    <n v="40"/>
    <s v=" USA "/>
    <n v="2021"/>
    <n v="1"/>
    <n v="15"/>
    <n v="22"/>
    <s v="Envious eyes locked on the treasure chest of opportunities, a heartache fueled by the desire for keys that seem forever elusive."/>
    <s v="Envious"/>
    <s v="ElusiveKeys"/>
    <s v="Twitter"/>
    <s v="#Envious,#DesireForKeys"/>
    <s v="USA"/>
    <n v="44211.923611111109"/>
    <b v="0"/>
    <n v="60"/>
    <n v="0.66666666666666663"/>
    <x v="194"/>
  </r>
  <r>
    <n v="330"/>
    <n v="334"/>
    <s v=" Dismissive gestures, a curtain drawn to shield the vulnerability, a stage where emotions take a backseat to the performance of indifference. "/>
    <x v="102"/>
    <d v="2018-08-18T14:00:00"/>
    <s v=" IndifferentFort "/>
    <x v="1"/>
    <s v=" #Dismissive #IndifferencePerformance "/>
    <n v="12"/>
    <n v="24"/>
    <s v=" Australia "/>
    <n v="2018"/>
    <n v="8"/>
    <n v="18"/>
    <n v="14"/>
    <s v="Dismissive gestures, a curtain drawn to shield the vulnerability, a stage where emotions take a backseat to the performance of indifference."/>
    <s v="Dismissive"/>
    <s v="IndifferentFort"/>
    <s v="Instagram"/>
    <s v="#Dismissive,#IndifferencePerformance"/>
    <s v="Australia"/>
    <n v="43330.583333333336"/>
    <b v="0"/>
    <n v="36"/>
    <n v="0.66666666666666663"/>
    <x v="219"/>
  </r>
  <r>
    <n v="331"/>
    <n v="335"/>
    <s v=" Shattered dreams lie on the floor like fragments of glass, a mosaic of disappointment crafted by the hands of frustration. "/>
    <x v="100"/>
    <d v="2022-01-07T11:10:00"/>
    <s v=" DreamMosaic "/>
    <x v="3"/>
    <s v=" #Frustrated #MosaicOfDisappointment "/>
    <n v="15"/>
    <n v="30"/>
    <s v=" Canada "/>
    <n v="2022"/>
    <n v="1"/>
    <n v="7"/>
    <n v="11"/>
    <s v="Shattered dreams lie on the floor like fragments of glass, a mosaic of disappointment crafted by the hands of frustration."/>
    <s v="Frustrated"/>
    <s v="DreamMosaic"/>
    <s v="Twitter"/>
    <s v="#Frustrated,#MosaicOfDisappointment"/>
    <s v="Canada"/>
    <n v="44568.465277777781"/>
    <b v="1"/>
    <n v="45"/>
    <n v="0.66666666666666663"/>
    <x v="210"/>
  </r>
  <r>
    <n v="332"/>
    <n v="336"/>
    <s v=" Loneliness, a silent companion in the night, the only echo in the chamber of solitude, a heart's solitary nocturne. "/>
    <x v="61"/>
    <d v="2019-09-19T03:30:00"/>
    <s v=" NocturnalEcho "/>
    <x v="2"/>
    <s v=" #Loneliness #SolitaryNocturne "/>
    <n v="18"/>
    <n v="36"/>
    <s v=" Australia "/>
    <n v="2019"/>
    <n v="9"/>
    <n v="19"/>
    <n v="3"/>
    <s v="Loneliness, a silent companion in the night, the only echo in the chamber of solitude, a heart's solitary nocturne."/>
    <s v="Loneliness"/>
    <s v="NocturnalEcho"/>
    <s v="Facebook"/>
    <s v="#Loneliness,#SolitaryNocturne"/>
    <s v="Australia"/>
    <n v="43727.145833333336"/>
    <b v="1"/>
    <n v="54"/>
    <n v="0.66666666666666663"/>
    <x v="211"/>
  </r>
  <r>
    <n v="333"/>
    <n v="337"/>
    <s v="Awe-struck by the breathtaking sunrise over the mountains.      "/>
    <x v="103"/>
    <d v="2022-04-03T06:15:00"/>
    <s v=" NatureAdmirer  "/>
    <x v="1"/>
    <s v=" #Awe #BreathtakingSunrise                   "/>
    <n v="28"/>
    <n v="55"/>
    <s v=" USA               "/>
    <n v="2022"/>
    <n v="4"/>
    <n v="3"/>
    <n v="6"/>
    <s v="Awe-struck by the breathtaking sunrise over the mountains."/>
    <s v="Awe"/>
    <s v="NatureAdmirer"/>
    <s v="Instagram"/>
    <s v="#Awe,#BreathtakingSunrise"/>
    <s v="USA"/>
    <n v="44654.260416666664"/>
    <b v="0"/>
    <n v="83"/>
    <n v="0.66265060240963858"/>
    <x v="80"/>
  </r>
  <r>
    <n v="334"/>
    <n v="338"/>
    <s v="Navigating through the challenges with determination.          "/>
    <x v="104"/>
    <d v="2023-10-12T10:30:00"/>
    <s v=" GoalPursuer    "/>
    <x v="0"/>
    <s v=" #Determination #Challenges                  "/>
    <n v="15"/>
    <n v="30"/>
    <s v=" Canada            "/>
    <n v="2023"/>
    <n v="10"/>
    <n v="12"/>
    <n v="10"/>
    <s v="Navigating through the challenges with determination."/>
    <s v="Determination"/>
    <s v="GoalPursuer"/>
    <s v="Twitter"/>
    <s v="#Determination,#Challenges"/>
    <s v="Canada"/>
    <n v="45211.4375"/>
    <b v="0"/>
    <n v="45"/>
    <n v="0.66666666666666663"/>
    <x v="230"/>
  </r>
  <r>
    <n v="335"/>
    <n v="339"/>
    <s v="Nostalgia hits while flipping through an old photo album.     "/>
    <x v="105"/>
    <d v="2019-06-28T19:00:00"/>
    <s v=" MemoryLane     "/>
    <x v="2"/>
    <s v=" #Nostalgia #OldMemories                     "/>
    <n v="22"/>
    <n v="45"/>
    <s v=" UK                "/>
    <n v="2019"/>
    <n v="6"/>
    <n v="28"/>
    <n v="19"/>
    <s v="Nostalgia hits while flipping through an old photo album."/>
    <s v="Nostalgia"/>
    <s v="MemoryLane"/>
    <s v="Facebook"/>
    <s v="#Nostalgia,#OldMemories"/>
    <s v="UK"/>
    <n v="43644.791666666664"/>
    <b v="0"/>
    <n v="67"/>
    <n v="0.67164179104477617"/>
    <x v="63"/>
  </r>
  <r>
    <n v="336"/>
    <n v="340"/>
    <s v="Thrilled to witness the grandeur of a cultural festival.       "/>
    <x v="106"/>
    <d v="2020-09-15T14:45:00"/>
    <s v=" CultureEnthusiast "/>
    <x v="1"/>
    <s v=" #Thrill #CulturalCelebration              "/>
    <n v="40"/>
    <n v="80"/>
    <s v=" India              "/>
    <n v="2020"/>
    <n v="9"/>
    <n v="15"/>
    <n v="14"/>
    <s v="Thrilled to witness the grandeur of a cultural festival."/>
    <s v="Thrill"/>
    <s v="CultureEnthusiast"/>
    <s v="Instagram"/>
    <s v="#Thrill,#CulturalCelebration"/>
    <s v="India"/>
    <n v="44089.614583333336"/>
    <b v="0"/>
    <n v="120"/>
    <n v="0.66666666666666663"/>
    <x v="231"/>
  </r>
  <r>
    <n v="337"/>
    <n v="341"/>
    <s v="Calmness found in the rhythm of raindrops on the windowpane.   "/>
    <x v="107"/>
    <d v="2017-11-08T21:20:00"/>
    <s v=" RainWatcher    "/>
    <x v="0"/>
    <s v=" #Calmness #RainyDays                        "/>
    <n v="18"/>
    <n v="35"/>
    <s v=" Australia          "/>
    <n v="2017"/>
    <n v="11"/>
    <n v="8"/>
    <n v="21"/>
    <s v="Calmness found in the rhythm of raindrops on the windowpane."/>
    <s v="Calmness"/>
    <s v="RainWatcher"/>
    <s v="Twitter"/>
    <s v="#Calmness,#RainyDays"/>
    <s v="Australia"/>
    <n v="43047.888888888891"/>
    <b v="0"/>
    <n v="53"/>
    <n v="0.660377358490566"/>
    <x v="232"/>
  </r>
  <r>
    <n v="338"/>
    <n v="342"/>
    <s v="Overwhelmed by the support received during a personal challenge."/>
    <x v="108"/>
    <d v="2021-05-20T17:30:00"/>
    <s v=" PersonalJourney "/>
    <x v="2"/>
    <s v=" #Overwhelmed #SupportiveCommunity          "/>
    <n v="25"/>
    <n v="50"/>
    <s v=" USA               "/>
    <n v="2021"/>
    <n v="5"/>
    <n v="20"/>
    <n v="17"/>
    <s v="Overwhelmed by the support received during a personal challenge."/>
    <s v="Overwhelmed"/>
    <s v="PersonalJourney"/>
    <s v="Facebook"/>
    <s v="#Overwhelmed,#SupportiveCommunity"/>
    <s v="USA"/>
    <n v="44336.729166666664"/>
    <b v="0"/>
    <n v="75"/>
    <n v="0.66666666666666663"/>
    <x v="233"/>
  </r>
  <r>
    <n v="339"/>
    <n v="343"/>
    <s v="Excitement builds as the countdown to a long-awaited vacation begins. "/>
    <x v="28"/>
    <d v="2023-01-10T12:00:00"/>
    <s v=" VacationDreamer "/>
    <x v="1"/>
    <s v=" #Excitement #VacationCountdown        "/>
    <n v="30"/>
    <n v="60"/>
    <s v=" France            "/>
    <n v="2023"/>
    <n v="1"/>
    <n v="10"/>
    <n v="12"/>
    <s v="Excitement builds as the countdown to a long-awaited vacation begins."/>
    <s v="Excitement"/>
    <s v="VacationDreamer"/>
    <s v="Instagram"/>
    <s v="#Excitement,#VacationCountdown"/>
    <s v="France"/>
    <n v="44936.5"/>
    <b v="0"/>
    <n v="90"/>
    <n v="0.66666666666666663"/>
    <x v="130"/>
  </r>
  <r>
    <n v="340"/>
    <n v="344"/>
    <s v="Reflecting on life's journey, grateful for the lessons learned. "/>
    <x v="109"/>
    <d v="2018-12-05T08:45:00"/>
    <s v=" LifeLearner   "/>
    <x v="0"/>
    <s v=" #Gratitude #LifeLessons                    "/>
    <n v="35"/>
    <n v="70"/>
    <s v=" Brazil            "/>
    <n v="2018"/>
    <n v="12"/>
    <n v="5"/>
    <n v="8"/>
    <s v="Reflecting on life's journey, grateful for the lessons learned."/>
    <s v="Gratitude"/>
    <s v="LifeLearner"/>
    <s v="Twitter"/>
    <s v="#Gratitude,#LifeLessons"/>
    <s v="Brazil"/>
    <n v="43439.364583333336"/>
    <b v="0"/>
    <n v="105"/>
    <n v="0.66666666666666663"/>
    <x v="234"/>
  </r>
  <r>
    <n v="341"/>
    <n v="345"/>
    <s v="Bittersweet emotions arise while bidding farewell to a dear friend. "/>
    <x v="110"/>
    <d v="2020-03-15T18:30:00"/>
    <s v=" FarewellSender "/>
    <x v="1"/>
    <s v=" #Bittersweet #Farewell                     "/>
    <n v="20"/>
    <n v="40"/>
    <s v=" Japan             "/>
    <n v="2020"/>
    <n v="3"/>
    <n v="15"/>
    <n v="18"/>
    <s v="Bittersweet emotions arise while bidding farewell to a dear friend."/>
    <s v="Bittersweet"/>
    <s v="FarewellSender"/>
    <s v="Instagram"/>
    <s v="#Bittersweet,#Farewell"/>
    <s v="Japan"/>
    <n v="43905.770833333336"/>
    <b v="0"/>
    <n v="60"/>
    <n v="0.66666666666666663"/>
    <x v="235"/>
  </r>
  <r>
    <n v="342"/>
    <n v="346"/>
    <s v="Curiosity sparked by exploring a mysterious ancient ruin.      "/>
    <x v="111"/>
    <d v="2016-08-22T15:10:00"/>
    <s v=" HistoryExplorer "/>
    <x v="2"/>
    <s v=" #Curiosity #AncientDiscovery          "/>
    <n v="18"/>
    <n v="35"/>
    <s v=" Greece            "/>
    <n v="2016"/>
    <n v="8"/>
    <n v="22"/>
    <n v="15"/>
    <s v="Curiosity sparked by exploring a mysterious ancient ruin."/>
    <s v="Curiosity"/>
    <s v="HistoryExplorer"/>
    <s v="Facebook"/>
    <s v="#Curiosity,#AncientDiscovery"/>
    <s v="Greece"/>
    <n v="42604.631944444445"/>
    <b v="0"/>
    <n v="53"/>
    <n v="0.660377358490566"/>
    <x v="236"/>
  </r>
  <r>
    <n v="343"/>
    <n v="347"/>
    <s v="Admiration for the intricate details of a handcrafted masterpiece. "/>
    <x v="112"/>
    <d v="2019-08-20T16:00:00"/>
    <s v=" CraftEnthusiast "/>
    <x v="1"/>
    <s v=" #Admiration #HandcraftedArt               "/>
    <n v="25"/>
    <n v="50"/>
    <s v=" USA               "/>
    <n v="2019"/>
    <n v="8"/>
    <n v="20"/>
    <n v="16"/>
    <s v="Admiration for the intricate details of a handcrafted masterpiece."/>
    <s v="Admiration"/>
    <s v="CraftEnthusiast"/>
    <s v="Instagram"/>
    <s v="#Admiration,#HandcraftedArt"/>
    <s v="USA"/>
    <n v="43697.666666666664"/>
    <b v="0"/>
    <n v="75"/>
    <n v="0.66666666666666663"/>
    <x v="237"/>
  </r>
  <r>
    <n v="344"/>
    <n v="348"/>
    <s v="Overjoyed by the warmth of a cozy fireplace on a winter evening.   "/>
    <x v="113"/>
    <d v="2021-12-08T19:30:00"/>
    <s v=" WinterLover     "/>
    <x v="0"/>
    <s v=" #Overjoyed #WinterWarmth                  "/>
    <n v="18"/>
    <n v="35"/>
    <s v=" Canada            "/>
    <n v="2021"/>
    <n v="12"/>
    <n v="8"/>
    <n v="19"/>
    <s v="Overjoyed by the warmth of a cozy fireplace on a winter evening."/>
    <s v="Overjoyed"/>
    <s v="WinterLover"/>
    <s v="Twitter"/>
    <s v="#Overjoyed,#WinterWarmth"/>
    <s v="Canada"/>
    <n v="44538.8125"/>
    <b v="0"/>
    <n v="53"/>
    <n v="0.660377358490566"/>
    <x v="189"/>
  </r>
  <r>
    <n v="345"/>
    <n v="349"/>
    <s v="Inspiration strikes while observing the colors of a vibrant sunset."/>
    <x v="114"/>
    <d v="2020-06-10T20:45:00"/>
    <s v=" SunsetWatcher   "/>
    <x v="1"/>
    <s v=" #Inspiration #ColorfulSunset             "/>
    <n v="30"/>
    <n v="60"/>
    <s v=" UK                "/>
    <n v="2020"/>
    <n v="6"/>
    <n v="10"/>
    <n v="20"/>
    <s v="Inspiration strikes while observing the colors of a vibrant sunset."/>
    <s v="Inspiration"/>
    <s v="SunsetWatcher"/>
    <s v="Instagram"/>
    <s v="#Inspiration,#ColorfulSunset"/>
    <s v="UK"/>
    <n v="43992.864583333336"/>
    <b v="0"/>
    <n v="90"/>
    <n v="0.66666666666666663"/>
    <x v="192"/>
  </r>
  <r>
    <n v="346"/>
    <n v="350"/>
    <s v="Motivated to achieve fitness goals after an invigorating workout.  "/>
    <x v="115"/>
    <d v="2022-02-28T07:15:00"/>
    <s v=" FitnessJunkie   "/>
    <x v="2"/>
    <s v=" #Motivation #FitnessGoals                 "/>
    <n v="40"/>
    <n v="80"/>
    <s v=" Australia          "/>
    <n v="2022"/>
    <n v="2"/>
    <n v="28"/>
    <n v="7"/>
    <s v="Motivated to achieve fitness goals after an invigorating workout."/>
    <s v="Motivation"/>
    <s v="FitnessJunkie"/>
    <s v="Facebook"/>
    <s v="#Motivation,#FitnessGoals"/>
    <s v="Australia"/>
    <n v="44620.302083333336"/>
    <b v="0"/>
    <n v="120"/>
    <n v="0.66666666666666663"/>
    <x v="220"/>
  </r>
  <r>
    <n v="347"/>
    <n v="351"/>
    <s v="Gratitude for the simple joys found in a cup of morning coffee.    "/>
    <x v="34"/>
    <d v="2017-04-15T08:00:00"/>
    <s v=" CoffeeLover     "/>
    <x v="0"/>
    <s v=" #Gratitude #MorningCoffee                 "/>
    <n v="22"/>
    <n v="45"/>
    <s v=" India             "/>
    <n v="2017"/>
    <n v="4"/>
    <n v="15"/>
    <n v="8"/>
    <s v="Gratitude for the simple joys found in a cup of morning coffee."/>
    <s v="Gratitude"/>
    <s v="CoffeeLover"/>
    <s v="Twitter"/>
    <s v="#Gratitude,#MorningCoffee"/>
    <s v="India"/>
    <n v="42840.333333333336"/>
    <b v="0"/>
    <n v="67"/>
    <n v="0.67164179104477617"/>
    <x v="238"/>
  </r>
  <r>
    <n v="348"/>
    <n v="352"/>
    <s v="Feeling empowered after conquering a challenging hiking trail.     "/>
    <x v="36"/>
    <d v="2018-09-05T14:20:00"/>
    <s v=" HikingExplorer  "/>
    <x v="1"/>
    <s v=" #Empowerment #HikingAdventure             "/>
    <n v="35"/>
    <n v="70"/>
    <s v=" USA               "/>
    <n v="2018"/>
    <n v="9"/>
    <n v="5"/>
    <n v="14"/>
    <s v="Feeling empowered after conquering a challenging hiking trail."/>
    <s v="Empowerment"/>
    <s v="HikingExplorer"/>
    <s v="Instagram"/>
    <s v="#Empowerment,#HikingAdventure"/>
    <s v="USA"/>
    <n v="43348.597222222219"/>
    <b v="0"/>
    <n v="105"/>
    <n v="0.66666666666666663"/>
    <x v="112"/>
  </r>
  <r>
    <n v="349"/>
    <n v="353"/>
    <s v="Amused by the antics of playful kittens during playtime.           "/>
    <x v="116"/>
    <d v="2022-10-22T12:45:00"/>
    <s v=" KittyObserver   "/>
    <x v="2"/>
    <s v=" #Amusement #PlayfulKittens               "/>
    <n v="15"/>
    <n v="30"/>
    <s v=" Canada            "/>
    <n v="2022"/>
    <n v="10"/>
    <n v="22"/>
    <n v="12"/>
    <s v="Amused by the antics of playful kittens during playtime."/>
    <s v="Amusement"/>
    <s v="KittyObserver"/>
    <s v="Facebook"/>
    <s v="#Amusement,#PlayfulKittens"/>
    <s v="Canada"/>
    <n v="44856.53125"/>
    <b v="0"/>
    <n v="45"/>
    <n v="0.66666666666666663"/>
    <x v="239"/>
  </r>
  <r>
    <n v="350"/>
    <n v="354"/>
    <s v="Contemplating life's mysteries under the starry night sky.         "/>
    <x v="117"/>
    <d v="2016-07-02T23:30:00"/>
    <s v=" Stargazer       "/>
    <x v="0"/>
    <s v=" #Contemplation #StarryNight               "/>
    <n v="28"/>
    <n v="55"/>
    <s v=" UK                "/>
    <n v="2016"/>
    <n v="7"/>
    <n v="2"/>
    <n v="23"/>
    <s v="Contemplating life's mysteries under the starry night sky."/>
    <s v="Contemplation"/>
    <s v="Stargazer"/>
    <s v="Twitter"/>
    <s v="#Contemplation,#StarryNight"/>
    <s v="UK"/>
    <n v="42553.979166666664"/>
    <b v="0"/>
    <n v="83"/>
    <n v="0.66265060240963858"/>
    <x v="240"/>
  </r>
  <r>
    <n v="351"/>
    <n v="355"/>
    <s v="Joyful reunion with long-lost friends after years of separation.   "/>
    <x v="118"/>
    <d v="2020-11-18T17:10:00"/>
    <s v=" FriendshipRenewal "/>
    <x v="1"/>
    <s v=" #JoyfulReunion #Friendship               "/>
    <n v="20"/>
    <n v="40"/>
    <s v=" India             "/>
    <n v="2020"/>
    <n v="11"/>
    <n v="18"/>
    <n v="17"/>
    <s v="Joyful reunion with long-lost friends after years of separation."/>
    <s v="Joyfulreunion"/>
    <s v="FriendshipRenewal"/>
    <s v="Instagram"/>
    <s v="#JoyfulReunion,#Friendship"/>
    <s v="India"/>
    <n v="44153.715277777781"/>
    <b v="0"/>
    <n v="60"/>
    <n v="0.66666666666666663"/>
    <x v="241"/>
  </r>
  <r>
    <n v="352"/>
    <n v="356"/>
    <s v="Excitement builds while preparing for a surprise celebration.     "/>
    <x v="119"/>
    <d v="2023-03-05T15:00:00"/>
    <s v=" CelebrationPlanner "/>
    <x v="2"/>
    <s v=" #Excitement #SurpriseCelebration         "/>
    <n v="30"/>
    <n v="60"/>
    <s v=" Australia          "/>
    <n v="2023"/>
    <n v="3"/>
    <n v="5"/>
    <n v="15"/>
    <s v="Excitement builds while preparing for a surprise celebration."/>
    <s v="Excitement"/>
    <s v="CelebrationPlanner"/>
    <s v="Facebook"/>
    <s v="#Excitement,#SurpriseCelebration"/>
    <s v="Australia"/>
    <n v="44990.625"/>
    <b v="0"/>
    <n v="90"/>
    <n v="0.66666666666666663"/>
    <x v="242"/>
  </r>
  <r>
    <n v="353"/>
    <n v="357"/>
    <s v="Satisfaction derived from successfully completing a DIY project.  "/>
    <x v="120"/>
    <d v="2015-12-01T11:30:00"/>
    <s v=" DIYEnthusiast   "/>
    <x v="0"/>
    <s v=" #Satisfaction #DIYProject                 "/>
    <n v="25"/>
    <n v="50"/>
    <s v=" USA               "/>
    <n v="2015"/>
    <n v="12"/>
    <n v="1"/>
    <n v="11"/>
    <s v="Satisfaction derived from successfully completing a DIY project."/>
    <s v="Satisfaction"/>
    <s v="DIYEnthusiast"/>
    <s v="Twitter"/>
    <s v="#Satisfaction,#DIYProject"/>
    <s v="USA"/>
    <n v="42339.479166666664"/>
    <b v="0"/>
    <n v="75"/>
    <n v="0.66666666666666663"/>
    <x v="243"/>
  </r>
  <r>
    <n v="354"/>
    <n v="358"/>
    <s v="Feeling blessed for the supportive community in times of need.    "/>
    <x v="121"/>
    <d v="2021-09-10T09:45:00"/>
    <s v=" CommunityHelper "/>
    <x v="1"/>
    <s v=" #Blessed #SupportiveCommunity            "/>
    <n v="18"/>
    <n v="35"/>
    <s v=" UK                "/>
    <n v="2021"/>
    <n v="9"/>
    <n v="10"/>
    <n v="9"/>
    <s v="Feeling blessed for the supportive community in times of need."/>
    <s v="Blessed"/>
    <s v="CommunityHelper"/>
    <s v="Instagram"/>
    <s v="#Blessed,#SupportiveCommunity"/>
    <s v="UK"/>
    <n v="44449.40625"/>
    <b v="0"/>
    <n v="53"/>
    <n v="0.660377358490566"/>
    <x v="151"/>
  </r>
  <r>
    <n v="355"/>
    <n v="359"/>
    <s v="Captivated by the serenity of a tranquil garden in full bloom.     "/>
    <x v="33"/>
    <d v="2018-05-12T14:20:00"/>
    <s v=" GardenEnthusiast "/>
    <x v="2"/>
    <s v=" #Serenity #TranquilGarden                "/>
    <n v="22"/>
    <n v="45"/>
    <s v=" Canada            "/>
    <n v="2018"/>
    <n v="5"/>
    <n v="12"/>
    <n v="14"/>
    <s v="Captivated by the serenity of a tranquil garden in full bloom."/>
    <s v="Serenity"/>
    <s v="GardenEnthusiast"/>
    <s v="Facebook"/>
    <s v="#Serenity,#TranquilGarden"/>
    <s v="Canada"/>
    <n v="43232.597222222219"/>
    <b v="0"/>
    <n v="67"/>
    <n v="0.67164179104477617"/>
    <x v="244"/>
  </r>
  <r>
    <n v="356"/>
    <n v="360"/>
    <s v="Anticipation for an upcoming adventure in an exotic destination.   "/>
    <x v="122"/>
    <d v="2022-07-25T10:00:00"/>
    <s v=" Wanderlust      "/>
    <x v="0"/>
    <s v=" #Anticipation #AdventureAwaits           "/>
    <n v="40"/>
    <n v="80"/>
    <s v=" India             "/>
    <n v="2022"/>
    <n v="7"/>
    <n v="25"/>
    <n v="10"/>
    <s v="Anticipation for an upcoming adventure in an exotic destination."/>
    <s v="Anticipation"/>
    <s v="Wanderlust"/>
    <s v="Twitter"/>
    <s v="#Anticipation,#AdventureAwaits"/>
    <s v="India"/>
    <n v="44767.416666666664"/>
    <b v="0"/>
    <n v="120"/>
    <n v="0.66666666666666663"/>
    <x v="245"/>
  </r>
  <r>
    <n v="357"/>
    <n v="361"/>
    <s v="Reflecting on personal growth achieved through life experiences.  "/>
    <x v="123"/>
    <d v="2019-03-08T18:30:00"/>
    <s v=" GrowthSeeker    "/>
    <x v="1"/>
    <s v=" #Reflection #PersonalGrowth              "/>
    <n v="35"/>
    <n v="70"/>
    <s v=" USA               "/>
    <n v="2019"/>
    <n v="3"/>
    <n v="8"/>
    <n v="18"/>
    <s v="Reflecting on personal growth achieved through life experiences."/>
    <s v="Reflection"/>
    <s v="GrowthSeeker"/>
    <s v="Instagram"/>
    <s v="#Reflection,#PersonalGrowth"/>
    <s v="USA"/>
    <n v="43532.770833333336"/>
    <b v="0"/>
    <n v="105"/>
    <n v="0.66666666666666663"/>
    <x v="199"/>
  </r>
  <r>
    <n v="358"/>
    <n v="362"/>
    <s v="Nostalgic memories flood in while revisiting childhood favorites. "/>
    <x v="124"/>
    <d v="2017-01-28T21:15:00"/>
    <s v=" ChildhoodMemories "/>
    <x v="2"/>
    <s v=" #Nostalgia #ChildhoodFavorites           "/>
    <n v="20"/>
    <n v="40"/>
    <s v=" Australia          "/>
    <n v="2017"/>
    <n v="1"/>
    <n v="28"/>
    <n v="21"/>
    <s v="Nostalgic memories flood in while revisiting childhood favorites."/>
    <s v="Nostalgia"/>
    <s v="ChildhoodMemories"/>
    <s v="Facebook"/>
    <s v="#Nostalgia,#ChildhoodFavorites"/>
    <s v="Australia"/>
    <n v="42763.885416666664"/>
    <b v="0"/>
    <n v="60"/>
    <n v="0.66666666666666663"/>
    <x v="246"/>
  </r>
  <r>
    <n v="359"/>
    <n v="363"/>
    <s v="Appreciation for the vibrant culture experienced during travel.   "/>
    <x v="125"/>
    <d v="2016-11-14T13:45:00"/>
    <s v=" CultureExplorer "/>
    <x v="0"/>
    <s v=" #Appreciation #CulturalExperience        "/>
    <n v="28"/>
    <n v="55"/>
    <s v=" UK                "/>
    <n v="2016"/>
    <n v="11"/>
    <n v="14"/>
    <n v="13"/>
    <s v="Appreciation for the vibrant culture experienced during travel."/>
    <s v="Appreciation"/>
    <s v="CultureExplorer"/>
    <s v="Twitter"/>
    <s v="#Appreciation,#CulturalExperience"/>
    <s v="UK"/>
    <n v="42688.572916666664"/>
    <b v="0"/>
    <n v="83"/>
    <n v="0.66265060240963858"/>
    <x v="247"/>
  </r>
  <r>
    <n v="360"/>
    <n v="364"/>
    <s v="Confidence soars after overcoming public speaking anxiety.       "/>
    <x v="126"/>
    <d v="2020-04-02T17:30:00"/>
    <s v=" PublicSpeaker   "/>
    <x v="1"/>
    <s v=" #Confidence #OvercomingAnxiety          "/>
    <n v="15"/>
    <n v="30"/>
    <s v=" USA               "/>
    <n v="2020"/>
    <n v="4"/>
    <n v="2"/>
    <n v="17"/>
    <s v="Confidence soars after overcoming public speaking anxiety."/>
    <s v="Confidence"/>
    <s v="PublicSpeaker"/>
    <s v="Instagram"/>
    <s v="#Confidence,#OvercomingAnxiety"/>
    <s v="USA"/>
    <n v="43923.729166666664"/>
    <b v="0"/>
    <n v="45"/>
    <n v="0.66666666666666663"/>
    <x v="52"/>
  </r>
  <r>
    <n v="361"/>
    <n v="365"/>
    <s v="Contentment in the midst of a family gathering filled with laughter. "/>
    <x v="32"/>
    <d v="2023-01-15T19:00:00"/>
    <s v=" FamilyCelebration "/>
    <x v="2"/>
    <s v=" #Contentment #FamilyLaughter             "/>
    <n v="25"/>
    <n v="50"/>
    <s v=" Canada            "/>
    <n v="2023"/>
    <n v="1"/>
    <n v="15"/>
    <n v="19"/>
    <s v="Contentment in the midst of a family gathering filled with laughter."/>
    <s v="Contentment"/>
    <s v="FamilyCelebration"/>
    <s v="Facebook"/>
    <s v="#Contentment,#FamilyLaughter"/>
    <s v="Canada"/>
    <n v="44941.791666666664"/>
    <b v="0"/>
    <n v="75"/>
    <n v="0.66666666666666663"/>
    <x v="0"/>
  </r>
  <r>
    <n v="362"/>
    <n v="366"/>
    <s v="Enthusiasm for learning new skills and expanding knowledge.      "/>
    <x v="40"/>
    <d v="2018-08-07T12:15:00"/>
    <s v=" LifelongLearner "/>
    <x v="0"/>
    <s v=" #Enthusiasm #SkillBuilding               "/>
    <n v="30"/>
    <n v="60"/>
    <s v=" India             "/>
    <n v="2018"/>
    <n v="8"/>
    <n v="7"/>
    <n v="12"/>
    <s v="Enthusiasm for learning new skills and expanding knowledge."/>
    <s v="Enthusiasm"/>
    <s v="LifelongLearner"/>
    <s v="Twitter"/>
    <s v="#Enthusiasm,#SkillBuilding"/>
    <s v="India"/>
    <n v="43319.510416666664"/>
    <b v="0"/>
    <n v="90"/>
    <n v="0.66666666666666663"/>
    <x v="248"/>
  </r>
  <r>
    <n v="363"/>
    <n v="367"/>
    <s v="Surprise and delight at discovering a hidden gem in the city.    "/>
    <x v="127"/>
    <d v="2019-10-18T16:45:00"/>
    <s v=" CityExplorer    "/>
    <x v="1"/>
    <s v=" #Surprise #HiddenGem                      "/>
    <n v="18"/>
    <n v="35"/>
    <s v=" UK                "/>
    <n v="2019"/>
    <n v="10"/>
    <n v="18"/>
    <n v="16"/>
    <s v="Surprise and delight at discovering a hidden gem in the city."/>
    <s v="Surprise"/>
    <s v="CityExplorer"/>
    <s v="Instagram"/>
    <s v="#Surprise,#HiddenGem"/>
    <s v="UK"/>
    <n v="43756.697916666664"/>
    <b v="0"/>
    <n v="53"/>
    <n v="0.660377358490566"/>
    <x v="155"/>
  </r>
  <r>
    <n v="364"/>
    <n v="368"/>
    <s v="A sense of accomplishment after completing a challenging workout."/>
    <x v="128"/>
    <d v="2022-06-30T07:00:00"/>
    <s v=" FitnessAchiever "/>
    <x v="2"/>
    <s v=" #Accomplishment #FitnessSuccess         "/>
    <n v="22"/>
    <n v="45"/>
    <s v=" Australia          "/>
    <n v="2022"/>
    <n v="6"/>
    <n v="30"/>
    <n v="7"/>
    <s v="A sense of accomplishment after completing a challenging workout."/>
    <s v="Accomplishment"/>
    <s v="FitnessAchiever"/>
    <s v="Facebook"/>
    <s v="#Accomplishment,#FitnessSuccess"/>
    <s v="Australia"/>
    <n v="44742.291666666664"/>
    <b v="0"/>
    <n v="67"/>
    <n v="0.67164179104477617"/>
    <x v="249"/>
  </r>
  <r>
    <n v="365"/>
    <n v="369"/>
    <s v="Wonderment at the beauty of a double rainbow after the rain.     "/>
    <x v="129"/>
    <d v="2017-06-12T18:20:00"/>
    <s v=" RainbowChaser   "/>
    <x v="0"/>
    <s v=" #Wonderment #DoubleRainbow               "/>
    <n v="35"/>
    <n v="70"/>
    <s v=" USA               "/>
    <n v="2017"/>
    <n v="6"/>
    <n v="12"/>
    <n v="18"/>
    <s v="Wonderment at the beauty of a double rainbow after the rain."/>
    <s v="Wonderment"/>
    <s v="RainbowChaser"/>
    <s v="Twitter"/>
    <s v="#Wonderment,#DoubleRainbow"/>
    <s v="USA"/>
    <n v="42898.763888888891"/>
    <b v="0"/>
    <n v="105"/>
    <n v="0.66666666666666663"/>
    <x v="250"/>
  </r>
  <r>
    <n v="366"/>
    <n v="370"/>
    <s v="Optimism for a bright future amidst challenging times.           "/>
    <x v="130"/>
    <d v="2021-07-05T09:30:00"/>
    <s v=" FutureOptimist  "/>
    <x v="1"/>
    <s v=" #Optimism #BrightFuture                  "/>
    <n v="20"/>
    <n v="40"/>
    <s v=" Canada            "/>
    <n v="2021"/>
    <n v="7"/>
    <n v="5"/>
    <n v="9"/>
    <s v="Optimism for a bright future amidst challenging times."/>
    <s v="Optimism"/>
    <s v="FutureOptimist"/>
    <s v="Instagram"/>
    <s v="#Optimism,#BrightFuture"/>
    <s v="Canada"/>
    <n v="44382.395833333336"/>
    <b v="0"/>
    <n v="60"/>
    <n v="0.66666666666666663"/>
    <x v="251"/>
  </r>
  <r>
    <n v="367"/>
    <n v="371"/>
    <s v="Pride in achieving a personal milestone in career progression.   "/>
    <x v="131"/>
    <d v="2016-04-15T14:50:00"/>
    <s v=" CareerAchiever  "/>
    <x v="2"/>
    <s v=" #Pride #CareerMilestone                  "/>
    <n v="28"/>
    <n v="55"/>
    <s v=" UK                "/>
    <n v="2016"/>
    <n v="4"/>
    <n v="15"/>
    <n v="14"/>
    <s v="Pride in achieving a personal milestone in career progression."/>
    <s v="Pride"/>
    <s v="CareerAchiever"/>
    <s v="Facebook"/>
    <s v="#Pride,#CareerMilestone"/>
    <s v="UK"/>
    <n v="42475.618055555555"/>
    <b v="0"/>
    <n v="83"/>
    <n v="0.66265060240963858"/>
    <x v="252"/>
  </r>
  <r>
    <n v="368"/>
    <n v="372"/>
    <s v="Happiness blooms like flowers in a garden on a sunny day.        "/>
    <x v="132"/>
    <d v="2020-02-10T11:15:00"/>
    <s v=" SunnyDayEnthusiast "/>
    <x v="0"/>
    <s v=" #Happiness #SunnyDay                      "/>
    <n v="15"/>
    <n v="30"/>
    <s v=" India             "/>
    <n v="2020"/>
    <n v="2"/>
    <n v="10"/>
    <n v="11"/>
    <s v="Happiness blooms like flowers in a garden on a sunny day."/>
    <s v="Happiness"/>
    <s v="SunnyDayEnthusiast"/>
    <s v="Twitter"/>
    <s v="#Happiness,#SunnyDay"/>
    <s v="India"/>
    <n v="43871.46875"/>
    <b v="0"/>
    <n v="45"/>
    <n v="0.66666666666666663"/>
    <x v="253"/>
  </r>
  <r>
    <n v="369"/>
    <n v="373"/>
    <s v="Elation over discovering a rare book in a quaint bookstore.      "/>
    <x v="30"/>
    <d v="2018-09-22T16:30:00"/>
    <s v=" Bookworm        "/>
    <x v="1"/>
    <s v=" #Elation #RareBookDiscovery              "/>
    <n v="40"/>
    <n v="80"/>
    <s v=" USA               "/>
    <n v="2018"/>
    <n v="9"/>
    <n v="22"/>
    <n v="16"/>
    <s v="Elation over discovering a rare book in a quaint bookstore."/>
    <s v="Elation"/>
    <s v="Bookworm"/>
    <s v="Instagram"/>
    <s v="#Elation,#RareBookDiscovery"/>
    <s v="USA"/>
    <n v="43365.6875"/>
    <b v="0"/>
    <n v="120"/>
    <n v="0.66666666666666663"/>
    <x v="254"/>
  </r>
  <r>
    <n v="370"/>
    <n v="374"/>
    <s v="Curiosity piqued by the mysteries of an ancient archaeological site."/>
    <x v="133"/>
    <d v="2015-11-08T10:00:00"/>
    <s v=" ArchaeologyEnthusiast "/>
    <x v="2"/>
    <s v=" #Curiosity #AncientMysteries            "/>
    <n v="18"/>
    <n v="35"/>
    <s v=" Australia          "/>
    <n v="2015"/>
    <n v="11"/>
    <n v="8"/>
    <n v="10"/>
    <s v="Curiosity piqued by the mysteries of an ancient archaeological site."/>
    <s v="Curiosity"/>
    <s v="ArchaeologyEnthusiast"/>
    <s v="Facebook"/>
    <s v="#Curiosity,#AncientMysteries"/>
    <s v="Australia"/>
    <n v="42316.416666666664"/>
    <b v="0"/>
    <n v="53"/>
    <n v="0.660377358490566"/>
    <x v="255"/>
  </r>
  <r>
    <n v="371"/>
    <n v="375"/>
    <s v="Mesmerized by the cosmic dance of fireflies on a moonlit night.    "/>
    <x v="134"/>
    <d v="2022-08-10T22:00:00"/>
    <s v=" NightSkyObserver "/>
    <x v="1"/>
    <s v=" #Enchantment #CosmicFireflies             "/>
    <n v="25"/>
    <n v="50"/>
    <s v=" Brazil           "/>
    <n v="2022"/>
    <n v="8"/>
    <n v="10"/>
    <n v="22"/>
    <s v="Mesmerized by the cosmic dance of fireflies on a moonlit night."/>
    <s v="Enchantment"/>
    <s v="NightSkyObserver"/>
    <s v="Instagram"/>
    <s v="#Enchantment,#CosmicFireflies"/>
    <s v="Brazil"/>
    <n v="44783.916666666664"/>
    <b v="0"/>
    <n v="75"/>
    <n v="0.66666666666666663"/>
    <x v="256"/>
  </r>
  <r>
    <n v="372"/>
    <n v="376"/>
    <s v="Intrigued by the symphony of colors in an abstract art exhibition. "/>
    <x v="135"/>
    <d v="2019-04-05T17:30:00"/>
    <s v=" ArtConnoisseur  "/>
    <x v="0"/>
    <s v=" #Intrigue #AbstractArt                   "/>
    <n v="18"/>
    <n v="35"/>
    <s v=" France           "/>
    <n v="2019"/>
    <n v="4"/>
    <n v="5"/>
    <n v="17"/>
    <s v="Intrigued by the symphony of colors in an abstract art exhibition."/>
    <s v="Intrigue"/>
    <s v="ArtConnoisseur"/>
    <s v="Twitter"/>
    <s v="#Intrigue,#AbstractArt"/>
    <s v="France"/>
    <n v="43560.729166666664"/>
    <b v="0"/>
    <n v="53"/>
    <n v="0.660377358490566"/>
    <x v="257"/>
  </r>
  <r>
    <n v="373"/>
    <n v="377"/>
    <s v="Giggles and joy echo in the air during a children's playdate.      "/>
    <x v="136"/>
    <d v="2020-12-15T15:45:00"/>
    <s v=" PlayfulParent   "/>
    <x v="2"/>
    <s v=" #PlayfulJoy #ChildrensPlaydate           "/>
    <n v="22"/>
    <n v="45"/>
    <s v=" Japan            "/>
    <n v="2020"/>
    <n v="12"/>
    <n v="15"/>
    <n v="15"/>
    <s v="Giggles and joy echo in the air during a children's playdate."/>
    <s v="Playfuljoy"/>
    <s v="PlayfulParent"/>
    <s v="Facebook"/>
    <s v="#PlayfulJoy,#ChildrensPlaydate"/>
    <s v="Japan"/>
    <n v="44180.65625"/>
    <b v="0"/>
    <n v="67"/>
    <n v="0.67164179104477617"/>
    <x v="258"/>
  </r>
  <r>
    <n v="374"/>
    <n v="378"/>
    <s v="Enveloped in serenity while practicing mindfulness by the lake.    "/>
    <x v="137"/>
    <d v="2017-10-20T08:15:00"/>
    <s v=" ZenSeeker       "/>
    <x v="1"/>
    <s v=" #Mindfulness #LakeTranquility            "/>
    <n v="35"/>
    <n v="70"/>
    <s v=" Canada           "/>
    <n v="2017"/>
    <n v="10"/>
    <n v="20"/>
    <n v="8"/>
    <s v="Enveloped in serenity while practicing mindfulness by the lake."/>
    <s v="Mindfulness"/>
    <s v="ZenSeeker"/>
    <s v="Instagram"/>
    <s v="#Mindfulness,#LakeTranquility"/>
    <s v="Canada"/>
    <n v="43028.34375"/>
    <b v="0"/>
    <n v="105"/>
    <n v="0.66666666666666663"/>
    <x v="259"/>
  </r>
  <r>
    <n v="375"/>
    <n v="379"/>
    <s v="Chasing dreams like a kite soaring high in the vast open sky.      "/>
    <x v="138"/>
    <d v="2021-02-28T13:00:00"/>
    <s v=" SkyDreamer      "/>
    <x v="0"/>
    <s v=" #DreamChaser #SkyHighDreams              "/>
    <n v="30"/>
    <n v="60"/>
    <s v=" Australia         "/>
    <n v="2021"/>
    <n v="2"/>
    <n v="28"/>
    <n v="13"/>
    <s v="Chasing dreams like a kite soaring high in the vast open sky."/>
    <s v="Dreamchaser"/>
    <s v="SkyDreamer"/>
    <s v="Twitter"/>
    <s v="#DreamChaser,#SkyHighDreams"/>
    <s v="Australia"/>
    <n v="44255.541666666664"/>
    <b v="0"/>
    <n v="90"/>
    <n v="0.66666666666666663"/>
    <x v="208"/>
  </r>
  <r>
    <n v="376"/>
    <n v="380"/>
    <s v="Spellbound by the elegance of a ballroom dance under crystal chandeliers. "/>
    <x v="139"/>
    <d v="2018-06-12T20:30:00"/>
    <s v=" DanceEnthusiast "/>
    <x v="2"/>
    <s v=" #Elegance #BallroomDance                "/>
    <n v="28"/>
    <n v="55"/>
    <s v=" UK               "/>
    <n v="2018"/>
    <n v="6"/>
    <n v="12"/>
    <n v="20"/>
    <s v="Spellbound by the elegance of a ballroom dance under crystal chandeliers."/>
    <s v="Elegance"/>
    <s v="DanceEnthusiast"/>
    <s v="Facebook"/>
    <s v="#Elegance,#BallroomDance"/>
    <s v="UK"/>
    <n v="43263.854166666664"/>
    <b v="0"/>
    <n v="83"/>
    <n v="0.66265060240963858"/>
    <x v="260"/>
  </r>
  <r>
    <n v="377"/>
    <n v="381"/>
    <s v="Whimsical delight in a world of fairy tales and magical creatures.  "/>
    <x v="140"/>
    <d v="2016-03-08T14:20:00"/>
    <s v=" FairyTaleExplorer "/>
    <x v="1"/>
    <s v=" #Whimsy #MagicalWorld                    "/>
    <n v="20"/>
    <n v="40"/>
    <s v=" USA             "/>
    <n v="2016"/>
    <n v="3"/>
    <n v="8"/>
    <n v="14"/>
    <s v="Whimsical delight in a world of fairy tales and magical creatures."/>
    <s v="Whimsy"/>
    <s v="FairyTaleExplorer"/>
    <s v="Instagram"/>
    <s v="#Whimsy,#MagicalWorld"/>
    <s v="USA"/>
    <n v="42437.597222222219"/>
    <b v="0"/>
    <n v="60"/>
    <n v="0.66666666666666663"/>
    <x v="261"/>
  </r>
  <r>
    <n v="378"/>
    <n v="382"/>
    <s v="Pensive contemplation amid the ancient ruins of a forgotten civilization. "/>
    <x v="141"/>
    <d v="2023-04-18T17:10:00"/>
    <s v=" RuinsExplorer   "/>
    <x v="0"/>
    <s v=" #Pensive #AncientCivilization           "/>
    <n v="18"/>
    <n v="35"/>
    <s v=" Greece           "/>
    <n v="2023"/>
    <n v="4"/>
    <n v="18"/>
    <n v="17"/>
    <s v="Pensive contemplation amid the ancient ruins of a forgotten civilization."/>
    <s v="Pensive"/>
    <s v="RuinsExplorer"/>
    <s v="Twitter"/>
    <s v="#Pensive,#AncientCivilization"/>
    <s v="Greece"/>
    <n v="45034.715277777781"/>
    <b v="0"/>
    <n v="53"/>
    <n v="0.660377358490566"/>
    <x v="262"/>
  </r>
  <r>
    <n v="379"/>
    <n v="383"/>
    <s v="Embracing the thrill of speed on a rollercoaster's exhilarating twists. "/>
    <x v="142"/>
    <d v="2020-07-25T12:45:00"/>
    <s v=" RollercoasterFan "/>
    <x v="2"/>
    <s v=" #Thrill #RollercoasterAdventure        "/>
    <n v="22"/>
    <n v="45"/>
    <s v=" Germany         "/>
    <n v="2020"/>
    <n v="7"/>
    <n v="25"/>
    <n v="12"/>
    <s v="Embracing the thrill of speed on a rollercoaster's exhilarating twists."/>
    <s v="Thrill"/>
    <s v="RollercoasterFan"/>
    <s v="Facebook"/>
    <s v="#Thrill,#RollercoasterAdventure"/>
    <s v="Germany"/>
    <n v="44037.53125"/>
    <b v="0"/>
    <n v="67"/>
    <n v="0.67164179104477617"/>
    <x v="263"/>
  </r>
  <r>
    <n v="380"/>
    <n v="384"/>
    <s v="Harmony resonates as musicians play a melody of unity and togetherness. "/>
    <x v="143"/>
    <d v="2019-11-30T19:30:00"/>
    <s v=" MusicHarmonist  "/>
    <x v="1"/>
    <s v=" #Harmony #MusicalUnity                   "/>
    <n v="35"/>
    <n v="70"/>
    <s v=" Sweden          "/>
    <n v="2019"/>
    <n v="11"/>
    <n v="30"/>
    <n v="19"/>
    <s v="Harmony resonates as musicians play a melody of unity and togetherness."/>
    <s v="Harmony"/>
    <s v="MusicHarmonist"/>
    <s v="Instagram"/>
    <s v="#Harmony,#MusicalUnity"/>
    <s v="Sweden"/>
    <n v="43799.8125"/>
    <b v="0"/>
    <n v="105"/>
    <n v="0.66666666666666663"/>
    <x v="264"/>
  </r>
  <r>
    <n v="381"/>
    <n v="385"/>
    <s v="A burst of creativity in the quiet solitude of an artist's studio.  "/>
    <x v="144"/>
    <d v="2015-09-01T16:00:00"/>
    <s v=" StudioArtist    "/>
    <x v="0"/>
    <s v=" #Creativity #ArtistsHaven               "/>
    <n v="15"/>
    <n v="30"/>
    <s v=" Italy           "/>
    <n v="2015"/>
    <n v="9"/>
    <n v="1"/>
    <n v="16"/>
    <s v="A burst of creativity in the quiet solitude of an artist's studio."/>
    <s v="Creativity"/>
    <s v="StudioArtist"/>
    <s v="Twitter"/>
    <s v="#Creativity,#ArtistsHaven"/>
    <s v="Italy"/>
    <n v="42248.666666666664"/>
    <b v="0"/>
    <n v="45"/>
    <n v="0.66666666666666663"/>
    <x v="265"/>
  </r>
  <r>
    <n v="382"/>
    <n v="386"/>
    <s v="Radiant joy akin to blooming flowers on a sun-kissed spring morning. "/>
    <x v="145"/>
    <d v="2022-05-05T10:15:00"/>
    <s v=" SpringEnthusiast "/>
    <x v="2"/>
    <s v=" #Radiance #SpringBlooms                 "/>
    <n v="25"/>
    <n v="50"/>
    <s v=" Netherlands     "/>
    <n v="2022"/>
    <n v="5"/>
    <n v="5"/>
    <n v="10"/>
    <s v="Radiant joy akin to blooming flowers on a sun-kissed spring morning."/>
    <s v="Radiance"/>
    <s v="SpringEnthusiast"/>
    <s v="Facebook"/>
    <s v="#Radiance,#SpringBlooms"/>
    <s v="Netherlands"/>
    <n v="44686.427083333336"/>
    <b v="0"/>
    <n v="75"/>
    <n v="0.66666666666666663"/>
    <x v="266"/>
  </r>
  <r>
    <n v="383"/>
    <n v="387"/>
    <s v="A sense of wonder at the vastness of the cosmos on a stargazing night. "/>
    <x v="146"/>
    <d v="2018-07-08T23:00:00"/>
    <s v=" CosmosExplorer  "/>
    <x v="1"/>
    <s v=" #Wonder #StargazingAdventure            "/>
    <n v="40"/>
    <n v="80"/>
    <s v=" South Africa    "/>
    <n v="2018"/>
    <n v="7"/>
    <n v="8"/>
    <n v="23"/>
    <s v="A sense of wonder at the vastness of the cosmos on a stargazing night."/>
    <s v="Wonder"/>
    <s v="CosmosExplorer"/>
    <s v="Instagram"/>
    <s v="#Wonder,#StargazingAdventure"/>
    <s v="South Africa"/>
    <n v="43289.958333333336"/>
    <b v="0"/>
    <n v="120"/>
    <n v="0.66666666666666663"/>
    <x v="267"/>
  </r>
  <r>
    <n v="384"/>
    <n v="388"/>
    <s v="Rejuvenated by the salty breeze and the sound of waves at the seaside. "/>
    <x v="147"/>
    <d v="2021-09-20T14:30:00"/>
    <s v=" SeaBreezeLover "/>
    <x v="0"/>
    <s v=" #Rejuvenation #SeasideEscape            "/>
    <n v="18"/>
    <n v="35"/>
    <s v=" Spain           "/>
    <n v="2021"/>
    <n v="9"/>
    <n v="20"/>
    <n v="14"/>
    <s v="Rejuvenated by the salty breeze and the sound of waves at the seaside."/>
    <s v="Rejuvenation"/>
    <s v="SeaBreezeLover"/>
    <s v="Twitter"/>
    <s v="#Rejuvenation,#SeasideEscape"/>
    <s v="Spain"/>
    <n v="44459.604166666664"/>
    <b v="0"/>
    <n v="53"/>
    <n v="0.660377358490566"/>
    <x v="268"/>
  </r>
  <r>
    <n v="385"/>
    <n v="389"/>
    <s v="Whispers of inspiration from the rustling leaves in a serene forest. "/>
    <x v="148"/>
    <d v="2016-11-15T11:45:00"/>
    <s v=" ForestDreamer   "/>
    <x v="2"/>
    <s v=" #Inspiration #ForestWhispers            "/>
    <n v="28"/>
    <n v="55"/>
    <s v=" Portugal        "/>
    <n v="2016"/>
    <n v="11"/>
    <n v="15"/>
    <n v="11"/>
    <s v="Whispers of inspiration from the rustling leaves in a serene forest."/>
    <s v="Inspiration"/>
    <s v="ForestDreamer"/>
    <s v="Facebook"/>
    <s v="#Inspiration,#ForestWhispers"/>
    <s v="Portugal"/>
    <n v="42689.489583333336"/>
    <b v="0"/>
    <n v="83"/>
    <n v="0.66265060240963858"/>
    <x v="269"/>
  </r>
  <r>
    <n v="386"/>
    <n v="390"/>
    <s v="Savoring the warmth of a cup of cocoa on a chilly winter evening.   "/>
    <x v="149"/>
    <d v="2020-01-12T18:00:00"/>
    <s v=" WinterWarmth    "/>
    <x v="1"/>
    <s v=" #Coziness #WarmWinterEvening           "/>
    <n v="30"/>
    <n v="60"/>
    <s v=" Switzerland     "/>
    <n v="2020"/>
    <n v="1"/>
    <n v="12"/>
    <n v="18"/>
    <s v="Savoring the warmth of a cup of cocoa on a chilly winter evening."/>
    <s v="Coziness"/>
    <s v="WinterWarmth"/>
    <s v="Instagram"/>
    <s v="#Coziness,#WarmWinterEvening"/>
    <s v="Switzerland"/>
    <n v="43842.75"/>
    <b v="0"/>
    <n v="90"/>
    <n v="0.66666666666666663"/>
    <x v="270"/>
  </r>
  <r>
    <n v="387"/>
    <n v="391"/>
    <s v="Heartfelt gratitude for the laughter shared during a family reunion. "/>
    <x v="150"/>
    <d v="2017-12-28T19:15:00"/>
    <s v=" FamilyGatherer "/>
    <x v="2"/>
    <s v=" #Gratitude #FamilyLaughter              "/>
    <n v="22"/>
    <n v="45"/>
    <s v=" Austria         "/>
    <n v="2017"/>
    <n v="12"/>
    <n v="28"/>
    <n v="19"/>
    <s v="Heartfelt gratitude for the laughter shared during a family reunion."/>
    <s v="Gratitude"/>
    <s v="FamilyGatherer"/>
    <s v="Facebook"/>
    <s v="#Gratitude,#FamilyLaughter"/>
    <s v="Austria"/>
    <n v="43097.802083333336"/>
    <b v="0"/>
    <n v="67"/>
    <n v="0.67164179104477617"/>
    <x v="271"/>
  </r>
  <r>
    <n v="388"/>
    <n v="392"/>
    <s v="Embarking on a culinary adventure, savoring exotic flavors around the world. "/>
    <x v="151"/>
    <d v="2019-03-02T20:20:00"/>
    <s v=" CulinaryExplorer "/>
    <x v="0"/>
    <s v=" #Adventure #CulinaryJourney             "/>
    <n v="35"/>
    <n v="70"/>
    <s v=" Belgium         "/>
    <n v="2019"/>
    <n v="3"/>
    <n v="2"/>
    <n v="20"/>
    <s v="Embarking on a culinary adventure, savoring exotic flavors around the world."/>
    <s v="Adventure"/>
    <s v="CulinaryExplorer"/>
    <s v="Twitter"/>
    <s v="#Adventure,#CulinaryJourney"/>
    <s v="Belgium"/>
    <n v="43526.847222222219"/>
    <b v="0"/>
    <n v="105"/>
    <n v="0.66666666666666663"/>
    <x v="272"/>
  </r>
  <r>
    <n v="389"/>
    <n v="393"/>
    <s v="Euphoria floods in as the final puzzle piece clicks into place.       "/>
    <x v="152"/>
    <d v="2022-06-08T15:30:00"/>
    <s v=" PuzzleSolver    "/>
    <x v="1"/>
    <s v=" #Euphoria #PuzzleCompletion            "/>
    <n v="20"/>
    <n v="40"/>
    <s v=" Denmark         "/>
    <n v="2022"/>
    <n v="6"/>
    <n v="8"/>
    <n v="15"/>
    <s v="Euphoria floods in as the final puzzle piece clicks into place."/>
    <s v="Euphoria"/>
    <s v="PuzzleSolver"/>
    <s v="Instagram"/>
    <s v="#Euphoria,#PuzzleCompletion"/>
    <s v="Denmark"/>
    <n v="44720.645833333336"/>
    <b v="0"/>
    <n v="60"/>
    <n v="0.66666666666666663"/>
    <x v="273"/>
  </r>
  <r>
    <n v="390"/>
    <n v="394"/>
    <s v="Awe-inspired by the grandeur of an ancient cathedral's intricate architecture. "/>
    <x v="153"/>
    <d v="2018-08-18T14:45:00"/>
    <s v=" CathedralVisitor "/>
    <x v="2"/>
    <s v=" #Awe #ArchitecturalGrandeur            "/>
    <n v="18"/>
    <n v="35"/>
    <s v=" Czech Republic  "/>
    <n v="2018"/>
    <n v="8"/>
    <n v="18"/>
    <n v="14"/>
    <s v="Awe-inspired by the grandeur of an ancient cathedral's intricate architecture."/>
    <s v="Awe"/>
    <s v="CathedralVisitor"/>
    <s v="Facebook"/>
    <s v="#Awe,#ArchitecturalGrandeur"/>
    <s v="Czech Republic"/>
    <n v="43330.614583333336"/>
    <b v="0"/>
    <n v="53"/>
    <n v="0.660377358490566"/>
    <x v="219"/>
  </r>
  <r>
    <n v="391"/>
    <n v="395"/>
    <s v="Captivated by the ethereal beauty of a field filled with fireflies. "/>
    <x v="134"/>
    <d v="2022-08-10T22:00:00"/>
    <s v=" NightSkyObserver "/>
    <x v="1"/>
    <s v=" #Enchantment #FireflyField              "/>
    <n v="25"/>
    <n v="50"/>
    <s v=" Brazil           "/>
    <n v="2022"/>
    <n v="8"/>
    <n v="10"/>
    <n v="22"/>
    <s v="Captivated by the ethereal beauty of a field filled with fireflies."/>
    <s v="Enchantment"/>
    <s v="NightSkyObserver"/>
    <s v="Instagram"/>
    <s v="#Enchantment,#FireflyField"/>
    <s v="Brazil"/>
    <n v="44783.916666666664"/>
    <b v="1"/>
    <n v="75"/>
    <n v="0.66666666666666663"/>
    <x v="256"/>
  </r>
  <r>
    <n v="392"/>
    <n v="396"/>
    <s v="Immersed in the enchanting melodies of a street musician's violin. "/>
    <x v="154"/>
    <d v="2019-04-05T17:30:00"/>
    <s v=" MusicLover      "/>
    <x v="0"/>
    <s v=" #Melodic #StreetMusic                   "/>
    <n v="18"/>
    <n v="35"/>
    <s v=" France           "/>
    <n v="2019"/>
    <n v="4"/>
    <n v="5"/>
    <n v="17"/>
    <s v="Immersed in the enchanting melodies of a street musician's violin."/>
    <s v="Melodic"/>
    <s v="MusicLover"/>
    <s v="Twitter"/>
    <s v="#Melodic,#StreetMusic"/>
    <s v="France"/>
    <n v="43560.729166666664"/>
    <b v="0"/>
    <n v="53"/>
    <n v="0.660377358490566"/>
    <x v="257"/>
  </r>
  <r>
    <n v="393"/>
    <n v="397"/>
    <s v="Joyful laughter resonates through a lively summer carnival.         "/>
    <x v="155"/>
    <d v="2020-12-15T15:45:00"/>
    <s v=" CarnivalGoer    "/>
    <x v="2"/>
    <s v=" #FestiveJoy #SummerCarnival             "/>
    <n v="22"/>
    <n v="45"/>
    <s v=" Japan            "/>
    <n v="2020"/>
    <n v="12"/>
    <n v="15"/>
    <n v="15"/>
    <s v="Joyful laughter resonates through a lively summer carnival."/>
    <s v="Festivejoy"/>
    <s v="CarnivalGoer"/>
    <s v="Facebook"/>
    <s v="#FestiveJoy,#SummerCarnival"/>
    <s v="Japan"/>
    <n v="44180.65625"/>
    <b v="0"/>
    <n v="67"/>
    <n v="0.67164179104477617"/>
    <x v="258"/>
  </r>
  <r>
    <n v="394"/>
    <n v="398"/>
    <s v="Exploring the universe within during a mindful meditation session. "/>
    <x v="156"/>
    <d v="2017-10-20T08:15:00"/>
    <s v=" MindfulExplorer "/>
    <x v="1"/>
    <s v=" #InnerJourney #MeditationBliss          "/>
    <n v="35"/>
    <n v="70"/>
    <s v=" Canada           "/>
    <n v="2017"/>
    <n v="10"/>
    <n v="20"/>
    <n v="8"/>
    <s v="Exploring the universe within during a mindful meditation session."/>
    <s v="Innerjourney"/>
    <s v="MindfulExplorer"/>
    <s v="Instagram"/>
    <s v="#InnerJourney,#MeditationBliss"/>
    <s v="Canada"/>
    <n v="43028.34375"/>
    <b v="0"/>
    <n v="105"/>
    <n v="0.66666666666666663"/>
    <x v="259"/>
  </r>
  <r>
    <n v="395"/>
    <n v="399"/>
    <s v="Soaring like a free spirit on the winds of a coastal cliff.        "/>
    <x v="157"/>
    <d v="2021-02-28T13:00:00"/>
    <s v=" CoastalExplorer "/>
    <x v="0"/>
    <s v=" #Freedom #CoastalAdventure              "/>
    <n v="30"/>
    <n v="60"/>
    <s v=" Australia         "/>
    <n v="2021"/>
    <n v="2"/>
    <n v="28"/>
    <n v="13"/>
    <s v="Soaring like a free spirit on the winds of a coastal cliff."/>
    <s v="Freedom"/>
    <s v="CoastalExplorer"/>
    <s v="Twitter"/>
    <s v="#Freedom,#CoastalAdventure"/>
    <s v="Australia"/>
    <n v="44255.541666666664"/>
    <b v="0"/>
    <n v="90"/>
    <n v="0.66666666666666663"/>
    <x v="208"/>
  </r>
  <r>
    <n v="396"/>
    <n v="400"/>
    <s v="Dazzled by the elegance of a masquerade ball's dazzling costumes. "/>
    <x v="158"/>
    <d v="2018-06-12T20:30:00"/>
    <s v=" MasqueradeAttendee "/>
    <x v="2"/>
    <s v=" #Dazzle #MasqueradeElegance            "/>
    <n v="28"/>
    <n v="55"/>
    <s v=" UK               "/>
    <n v="2018"/>
    <n v="6"/>
    <n v="12"/>
    <n v="20"/>
    <s v="Dazzled by the elegance of a masquerade ball's dazzling costumes."/>
    <s v="Dazzle"/>
    <s v="MasqueradeAttendee"/>
    <s v="Facebook"/>
    <s v="#Dazzle,#MasqueradeElegance"/>
    <s v="UK"/>
    <n v="43263.854166666664"/>
    <b v="0"/>
    <n v="83"/>
    <n v="0.66265060240963858"/>
    <x v="260"/>
  </r>
  <r>
    <n v="397"/>
    <n v="401"/>
    <s v="Whimsical delight in a world of whimsical fairy tales.             "/>
    <x v="140"/>
    <d v="2016-03-08T14:20:00"/>
    <s v=" FairyTaleAdventurer "/>
    <x v="1"/>
    <s v=" #Whimsy #FairyTaleMagic                 "/>
    <n v="20"/>
    <n v="40"/>
    <s v=" USA             "/>
    <n v="2016"/>
    <n v="3"/>
    <n v="8"/>
    <n v="14"/>
    <s v="Whimsical delight in a world of whimsical fairy tales."/>
    <s v="Whimsy"/>
    <s v="FairyTaleAdventurer"/>
    <s v="Instagram"/>
    <s v="#Whimsy,#FairyTaleMagic"/>
    <s v="USA"/>
    <n v="42437.597222222219"/>
    <b v="0"/>
    <n v="60"/>
    <n v="0.66666666666666663"/>
    <x v="261"/>
  </r>
  <r>
    <n v="398"/>
    <n v="402"/>
    <s v="Reflective contemplation amid the ruins of a forgotten era.        "/>
    <x v="123"/>
    <d v="2023-04-18T17:10:00"/>
    <s v=" RuinsExplorer   "/>
    <x v="0"/>
    <s v=" #Reflection #ForgottenEra               "/>
    <n v="18"/>
    <n v="35"/>
    <s v=" Greece           "/>
    <n v="2023"/>
    <n v="4"/>
    <n v="18"/>
    <n v="17"/>
    <s v="Reflective contemplation amid the ruins of a forgotten era."/>
    <s v="Reflection"/>
    <s v="RuinsExplorer"/>
    <s v="Twitter"/>
    <s v="#Reflection,#ForgottenEra"/>
    <s v="Greece"/>
    <n v="45034.715277777781"/>
    <b v="1"/>
    <n v="53"/>
    <n v="0.660377358490566"/>
    <x v="262"/>
  </r>
  <r>
    <n v="399"/>
    <n v="403"/>
    <s v="Riding the adrenaline rush on a rollercoaster's wild twists.      "/>
    <x v="159"/>
    <d v="2020-07-25T12:45:00"/>
    <s v=" ThrillSeeker    "/>
    <x v="2"/>
    <s v=" #Adrenaline #RollercoasterThrills      "/>
    <n v="22"/>
    <n v="45"/>
    <s v=" Germany         "/>
    <n v="2020"/>
    <n v="7"/>
    <n v="25"/>
    <n v="12"/>
    <s v="Riding the adrenaline rush on a rollercoaster's wild twists."/>
    <s v="Adrenaline"/>
    <s v="ThrillSeeker"/>
    <s v="Facebook"/>
    <s v="#Adrenaline,#RollercoasterThrills"/>
    <s v="Germany"/>
    <n v="44037.53125"/>
    <b v="0"/>
    <n v="67"/>
    <n v="0.67164179104477617"/>
    <x v="263"/>
  </r>
  <r>
    <n v="400"/>
    <n v="404"/>
    <s v="Harmony resonates as musicians play a symphony of unity.           "/>
    <x v="160"/>
    <d v="2019-11-30T19:30:00"/>
    <s v=" MusicHarmonist  "/>
    <x v="1"/>
    <s v=" #Harmony #MusicalUnity                   "/>
    <n v="35"/>
    <n v="70"/>
    <s v=" Sweden          "/>
    <n v="2019"/>
    <n v="11"/>
    <n v="30"/>
    <n v="19"/>
    <s v="Harmony resonates as musicians play a symphony of unity."/>
    <s v="Harmony"/>
    <s v="MusicHarmonist"/>
    <s v="Instagram"/>
    <s v="#Harmony,#MusicalUnity"/>
    <s v="Sweden"/>
    <n v="43799.8125"/>
    <b v="1"/>
    <n v="105"/>
    <n v="0.66666666666666663"/>
    <x v="264"/>
  </r>
  <r>
    <n v="401"/>
    <n v="405"/>
    <s v="A burst of artistic creativity in the quietude of an artist's studio. "/>
    <x v="161"/>
    <d v="2015-09-01T16:00:00"/>
    <s v=" StudioArtist    "/>
    <x v="0"/>
    <s v=" #ArtisticBurst #StudioCreativity       "/>
    <n v="15"/>
    <n v="30"/>
    <s v=" Italy           "/>
    <n v="2015"/>
    <n v="9"/>
    <n v="1"/>
    <n v="16"/>
    <s v="A burst of artistic creativity in the quietude of an artist's studio."/>
    <s v="Artisticburst"/>
    <s v="StudioArtist"/>
    <s v="Twitter"/>
    <s v="#ArtisticBurst,#StudioCreativity"/>
    <s v="Italy"/>
    <n v="42248.666666666664"/>
    <b v="1"/>
    <n v="45"/>
    <n v="0.66666666666666663"/>
    <x v="265"/>
  </r>
  <r>
    <n v="402"/>
    <n v="406"/>
    <s v="Radiant joy akin to blossoming flowers on a sunlit spring morning. "/>
    <x v="162"/>
    <d v="2022-05-05T10:15:00"/>
    <s v=" SpringEnthusiast "/>
    <x v="2"/>
    <s v=" #Radiance #SpringBlooms                 "/>
    <n v="25"/>
    <n v="50"/>
    <s v=" Netherlands     "/>
    <n v="2022"/>
    <n v="5"/>
    <n v="5"/>
    <n v="10"/>
    <s v="Radiant joy akin to blossoming flowers on a sunlit spring morning."/>
    <s v="Radiance"/>
    <s v="SpringEnthusiast"/>
    <s v="Facebook"/>
    <s v="#Radiance,#SpringBlooms"/>
    <s v="Netherlands"/>
    <n v="44686.427083333336"/>
    <b v="1"/>
    <n v="75"/>
    <n v="0.66666666666666663"/>
    <x v="266"/>
  </r>
  <r>
    <n v="403"/>
    <n v="407"/>
    <s v="Awe-inspired by the vastness of the cosmos on a stargazing night.   "/>
    <x v="163"/>
    <d v="2018-07-08T23:00:00"/>
    <s v=" CosmosExplorer  "/>
    <x v="1"/>
    <s v=" #Wonder #StargazingAdventure            "/>
    <n v="40"/>
    <n v="80"/>
    <s v=" South Africa    "/>
    <n v="2018"/>
    <n v="7"/>
    <n v="8"/>
    <n v="23"/>
    <s v="Awe-inspired by the vastness of the cosmos on a stargazing night."/>
    <s v="Wonder"/>
    <s v="CosmosExplorer"/>
    <s v="Instagram"/>
    <s v="#Wonder,#StargazingAdventure"/>
    <s v="South Africa"/>
    <n v="43289.958333333336"/>
    <b v="1"/>
    <n v="120"/>
    <n v="0.66666666666666663"/>
    <x v="267"/>
  </r>
  <r>
    <n v="404"/>
    <n v="408"/>
    <s v="Rejuvenated by the salty breeze and the sound of waves at the seaside. "/>
    <x v="147"/>
    <d v="2021-09-20T14:30:00"/>
    <s v=" SeaBreezeLover "/>
    <x v="0"/>
    <s v=" #Rejuvenation #SeasideEscape            "/>
    <n v="18"/>
    <n v="35"/>
    <s v=" Spain           "/>
    <n v="2021"/>
    <n v="9"/>
    <n v="20"/>
    <n v="14"/>
    <s v="Rejuvenated by the salty breeze and the sound of waves at the seaside."/>
    <s v="Rejuvenation"/>
    <s v="SeaBreezeLover"/>
    <s v="Twitter"/>
    <s v="#Rejuvenation,#SeasideEscape"/>
    <s v="Spain"/>
    <n v="44459.604166666664"/>
    <b v="1"/>
    <n v="53"/>
    <n v="0.660377358490566"/>
    <x v="268"/>
  </r>
  <r>
    <n v="405"/>
    <n v="409"/>
    <s v="Whispers of inspiration from the rustling leaves in a serene forest. "/>
    <x v="164"/>
    <d v="2016-11-15T11:45:00"/>
    <s v=" ForestDreamer   "/>
    <x v="2"/>
    <s v=" #Inspiration #ForestWhispers            "/>
    <n v="28"/>
    <n v="55"/>
    <s v=" Portugal        "/>
    <n v="2016"/>
    <n v="11"/>
    <n v="15"/>
    <n v="11"/>
    <s v="Whispers of inspiration from the rustling leaves in a serene forest."/>
    <s v="Inspiration"/>
    <s v="ForestDreamer"/>
    <s v="Facebook"/>
    <s v="#Inspiration,#ForestWhispers"/>
    <s v="Portugal"/>
    <n v="42689.489583333336"/>
    <b v="1"/>
    <n v="83"/>
    <n v="0.66265060240963858"/>
    <x v="269"/>
  </r>
  <r>
    <n v="406"/>
    <n v="410"/>
    <s v="Savoring the warmth of a cup of cocoa on a chilly winter evening.   "/>
    <x v="149"/>
    <d v="2020-01-12T18:00:00"/>
    <s v=" WinterWarmth    "/>
    <x v="1"/>
    <s v=" #Coziness #WarmWinterEvening           "/>
    <n v="30"/>
    <n v="60"/>
    <s v=" Switzerland     "/>
    <n v="2020"/>
    <n v="1"/>
    <n v="12"/>
    <n v="18"/>
    <s v="Savoring the warmth of a cup of cocoa on a chilly winter evening."/>
    <s v="Coziness"/>
    <s v="WinterWarmth"/>
    <s v="Instagram"/>
    <s v="#Coziness,#WarmWinterEvening"/>
    <s v="Switzerland"/>
    <n v="43842.75"/>
    <b v="1"/>
    <n v="90"/>
    <n v="0.66666666666666663"/>
    <x v="270"/>
  </r>
  <r>
    <n v="407"/>
    <n v="411"/>
    <s v="Heartfelt gratitude for the laughter shared during a family reunion. "/>
    <x v="150"/>
    <d v="2017-12-28T19:15:00"/>
    <s v=" FamilyGatherer "/>
    <x v="2"/>
    <s v=" #Gratitude #FamilyLaughter              "/>
    <n v="22"/>
    <n v="45"/>
    <s v=" Austria         "/>
    <n v="2017"/>
    <n v="12"/>
    <n v="28"/>
    <n v="19"/>
    <s v="Heartfelt gratitude for the laughter shared during a family reunion."/>
    <s v="Gratitude"/>
    <s v="FamilyGatherer"/>
    <s v="Facebook"/>
    <s v="#Gratitude,#FamilyLaughter"/>
    <s v="Austria"/>
    <n v="43097.802083333336"/>
    <b v="1"/>
    <n v="67"/>
    <n v="0.67164179104477617"/>
    <x v="271"/>
  </r>
  <r>
    <n v="408"/>
    <n v="412"/>
    <s v="Embarking on a culinary odyssey, savoring flavors around the world. "/>
    <x v="165"/>
    <d v="2019-03-02T20:20:00"/>
    <s v=" CulinaryExplorer "/>
    <x v="0"/>
    <s v=" #CulinaryOdyssey #FlavorsAroundTheWorld "/>
    <n v="35"/>
    <n v="70"/>
    <s v=" Belgium         "/>
    <n v="2019"/>
    <n v="3"/>
    <n v="2"/>
    <n v="20"/>
    <s v="Embarking on a culinary odyssey, savoring flavors around the world."/>
    <s v="Culinaryodyssey"/>
    <s v="CulinaryExplorer"/>
    <s v="Twitter"/>
    <s v="#CulinaryOdyssey,#FlavorsAroundTheWorld"/>
    <s v="Belgium"/>
    <n v="43526.847222222219"/>
    <b v="1"/>
    <n v="105"/>
    <n v="0.66666666666666663"/>
    <x v="272"/>
  </r>
  <r>
    <n v="409"/>
    <n v="413"/>
    <s v="Euphoria floods in as the final puzzle piece fits perfectly.       "/>
    <x v="166"/>
    <d v="2022-06-08T15:30:00"/>
    <s v=" PuzzleSolver    "/>
    <x v="1"/>
    <s v=" #Euphoria #PerfectPuzzle               "/>
    <n v="20"/>
    <n v="40"/>
    <s v=" Denmark         "/>
    <n v="2022"/>
    <n v="6"/>
    <n v="8"/>
    <n v="15"/>
    <s v="Euphoria floods in as the final puzzle piece fits perfectly."/>
    <s v="Euphoria"/>
    <s v="PuzzleSolver"/>
    <s v="Instagram"/>
    <s v="#Euphoria,#PerfectPuzzle"/>
    <s v="Denmark"/>
    <n v="44720.645833333336"/>
    <b v="1"/>
    <n v="60"/>
    <n v="0.66666666666666663"/>
    <x v="273"/>
  </r>
  <r>
    <n v="410"/>
    <n v="414"/>
    <s v="Awe-struck by the grandeur of an ancient cathedral's intricate architecture. "/>
    <x v="153"/>
    <d v="2018-08-18T14:45:00"/>
    <s v=" CathedralVisitor "/>
    <x v="2"/>
    <s v=" #Awe #ArchitecturalGrandeur            "/>
    <n v="18"/>
    <n v="35"/>
    <s v=" Czech Republic  "/>
    <n v="2018"/>
    <n v="8"/>
    <n v="18"/>
    <n v="14"/>
    <s v="Awe-struck by the grandeur of an ancient cathedral's intricate architecture."/>
    <s v="Awe"/>
    <s v="CathedralVisitor"/>
    <s v="Facebook"/>
    <s v="#Awe,#ArchitecturalGrandeur"/>
    <s v="Czech Republic"/>
    <n v="43330.614583333336"/>
    <b v="1"/>
    <n v="53"/>
    <n v="0.660377358490566"/>
    <x v="219"/>
  </r>
  <r>
    <n v="411"/>
    <n v="415"/>
    <s v="Curiosity awakened by the mysteries of an ancient archaeological site. "/>
    <x v="167"/>
    <d v="2015-11-08T10:00:00"/>
    <s v=" ArchaeologyEnthusiast "/>
    <x v="1"/>
    <s v=" #Curiosity #AncientMysteries          "/>
    <n v="18"/>
    <n v="35"/>
    <s v=" Australia "/>
    <n v="2015"/>
    <n v="11"/>
    <n v="8"/>
    <n v="10"/>
    <s v="Curiosity awakened by the mysteries of an ancient archaeological site."/>
    <s v="Curiosity"/>
    <s v="ArchaeologyEnthusiast"/>
    <s v="Instagram"/>
    <s v="#Curiosity,#AncientMysteries"/>
    <s v="Australia"/>
    <n v="42316.416666666664"/>
    <b v="1"/>
    <n v="53"/>
    <n v="0.660377358490566"/>
    <x v="255"/>
  </r>
  <r>
    <n v="412"/>
    <n v="416"/>
    <s v="Giddy with excitement as the first snowflakes dance from the sky. "/>
    <x v="23"/>
    <d v="2020-12-02T17:30:00"/>
    <s v=" SnowfallEnthusiast "/>
    <x v="0"/>
    <s v=" #Excitement #SnowfallMagic             "/>
    <n v="22"/>
    <n v="45"/>
    <s v=" Canada         "/>
    <n v="2020"/>
    <n v="12"/>
    <n v="2"/>
    <n v="17"/>
    <s v="Giddy with excitement as the first snowflakes dance from the sky."/>
    <s v="Excitement"/>
    <s v="SnowfallEnthusiast"/>
    <s v="Twitter"/>
    <s v="#Excitement,#SnowfallMagic"/>
    <s v="Canada"/>
    <n v="44167.729166666664"/>
    <b v="0"/>
    <n v="67"/>
    <n v="0.67164179104477617"/>
    <x v="274"/>
  </r>
  <r>
    <n v="413"/>
    <n v="417"/>
    <s v="Contentment envelops as the aroma of freshly baked bread fills the air. "/>
    <x v="79"/>
    <d v="2017-06-10T12:15:00"/>
    <s v=" BreadLover     "/>
    <x v="1"/>
    <s v=" #Contentment #FreshBreadAroma          "/>
    <n v="28"/>
    <n v="55"/>
    <s v=" France          "/>
    <n v="2017"/>
    <n v="6"/>
    <n v="10"/>
    <n v="12"/>
    <s v="Contentment envelops as the aroma of freshly baked bread fills the air."/>
    <s v="Contentment"/>
    <s v="BreadLover"/>
    <s v="Instagram"/>
    <s v="#Contentment,#FreshBreadAroma"/>
    <s v="France"/>
    <n v="42896.510416666664"/>
    <b v="0"/>
    <n v="83"/>
    <n v="0.66265060240963858"/>
    <x v="275"/>
  </r>
  <r>
    <n v="414"/>
    <n v="418"/>
    <s v="Inspired by the resilience of a lone tree standing tall in a storm. "/>
    <x v="168"/>
    <d v="2021-04-15T14:20:00"/>
    <s v=" NatureResilient "/>
    <x v="2"/>
    <s v=" #Resilience #StandingTall              "/>
    <n v="35"/>
    <n v="70"/>
    <s v=" USA             "/>
    <n v="2021"/>
    <n v="4"/>
    <n v="15"/>
    <n v="14"/>
    <s v="Inspired by the resilience of a lone tree standing tall in a storm."/>
    <s v="Resilience"/>
    <s v="NatureResilient"/>
    <s v="Facebook"/>
    <s v="#Resilience,#StandingTall"/>
    <s v="USA"/>
    <n v="44301.597222222219"/>
    <b v="0"/>
    <n v="105"/>
    <n v="0.66666666666666663"/>
    <x v="276"/>
  </r>
  <r>
    <n v="415"/>
    <n v="419"/>
    <s v="Lost in the pages of a captivating novel, transported to another world. "/>
    <x v="169"/>
    <d v="2019-09-28T19:45:00"/>
    <s v=" Bookworm       "/>
    <x v="0"/>
    <s v=" #Immersion #CaptivatingNovel           "/>
    <n v="20"/>
    <n v="40"/>
    <s v=" UK              "/>
    <n v="2019"/>
    <n v="9"/>
    <n v="28"/>
    <n v="19"/>
    <s v="Lost in the pages of a captivating novel, transported to another world."/>
    <s v="Immersion"/>
    <s v="Bookworm"/>
    <s v="Twitter"/>
    <s v="#Immersion,#CaptivatingNovel"/>
    <s v="UK"/>
    <n v="43736.822916666664"/>
    <b v="0"/>
    <n v="60"/>
    <n v="0.66666666666666663"/>
    <x v="277"/>
  </r>
  <r>
    <n v="416"/>
    <n v="420"/>
    <s v="Drenched in nostalgia while flipping through an old family photo album. "/>
    <x v="170"/>
    <d v="2016-12-05T21:00:00"/>
    <s v=" FamilyHistorian "/>
    <x v="1"/>
    <s v=" #Nostalgia #FamilyPhotoAlbum           "/>
    <n v="25"/>
    <n v="50"/>
    <s v=" India          "/>
    <n v="2016"/>
    <n v="12"/>
    <n v="5"/>
    <n v="21"/>
    <s v="Drenched in nostalgia while flipping through an old family photo album."/>
    <s v="Nostalgia"/>
    <s v="FamilyHistorian"/>
    <s v="Instagram"/>
    <s v="#Nostalgia,#FamilyPhotoAlbum"/>
    <s v="India"/>
    <n v="42709.875"/>
    <b v="0"/>
    <n v="75"/>
    <n v="0.66666666666666663"/>
    <x v="278"/>
  </r>
  <r>
    <n v="417"/>
    <n v="421"/>
    <s v="Spark of inspiration ignites like a shooting star in the night sky. "/>
    <x v="171"/>
    <d v="2018-02-10T23:30:00"/>
    <s v=" NightSkyWatcher "/>
    <x v="2"/>
    <s v=" #Spark #InspirationIgnited             "/>
    <n v="30"/>
    <n v="60"/>
    <s v=" Australia      "/>
    <n v="2018"/>
    <n v="2"/>
    <n v="10"/>
    <n v="23"/>
    <s v="Spark of inspiration ignites like a shooting star in the night sky."/>
    <s v="Spark"/>
    <s v="NightSkyWatcher"/>
    <s v="Facebook"/>
    <s v="#Spark,#InspirationIgnited"/>
    <s v="Australia"/>
    <n v="43141.979166666664"/>
    <b v="0"/>
    <n v="90"/>
    <n v="0.66666666666666663"/>
    <x v="279"/>
  </r>
  <r>
    <n v="418"/>
    <n v="422"/>
    <s v="Imbued with gratitude for the simple pleasure of a warm cup of tea. "/>
    <x v="172"/>
    <d v="2023-02-15T08:30:00"/>
    <s v=" TeaEnthusiast  "/>
    <x v="0"/>
    <s v=" #Gratitude #WarmTea                    "/>
    <n v="18"/>
    <n v="35"/>
    <s v=" Japan           "/>
    <n v="2023"/>
    <n v="2"/>
    <n v="15"/>
    <n v="8"/>
    <s v="Imbued with gratitude for the simple pleasure of a warm cup of tea."/>
    <s v="Gratitude"/>
    <s v="TeaEnthusiast"/>
    <s v="Twitter"/>
    <s v="#Gratitude,#WarmTea"/>
    <s v="Japan"/>
    <n v="44972.354166666664"/>
    <b v="0"/>
    <n v="53"/>
    <n v="0.660377358490566"/>
    <x v="22"/>
  </r>
  <r>
    <n v="419"/>
    <n v="423"/>
    <s v="Marveling at the kaleidoscope of colors in a vibrant street market. "/>
    <x v="173"/>
    <d v="2015-08-22T15:00:00"/>
    <s v=" MarketExplorer "/>
    <x v="1"/>
    <s v=" #Marvel #ColorfulStreetMarket          "/>
    <n v="22"/>
    <n v="45"/>
    <s v=" Brazil          "/>
    <n v="2015"/>
    <n v="8"/>
    <n v="22"/>
    <n v="15"/>
    <s v="Marveling at the kaleidoscope of colors in a vibrant street market."/>
    <s v="Marvel"/>
    <s v="MarketExplorer"/>
    <s v="Instagram"/>
    <s v="#Marvel,#ColorfulStreetMarket"/>
    <s v="Brazil"/>
    <n v="42238.625"/>
    <b v="0"/>
    <n v="67"/>
    <n v="0.67164179104477617"/>
    <x v="280"/>
  </r>
  <r>
    <n v="420"/>
    <n v="424"/>
    <s v="Awash with serenity as the sun sets over a tranquil lakeside retreat. "/>
    <x v="174"/>
    <d v="2020-11-20T18:45:00"/>
    <s v=" LakesideRetreater "/>
    <x v="2"/>
    <s v=" #Serenity #TranquilSunset              "/>
    <n v="28"/>
    <n v="55"/>
    <s v=" Germany       "/>
    <n v="2020"/>
    <n v="11"/>
    <n v="20"/>
    <n v="18"/>
    <s v="Awash with serenity as the sun sets over a tranquil lakeside retreat."/>
    <s v="Serenity"/>
    <s v="LakesideRetreater"/>
    <s v="Facebook"/>
    <s v="#Serenity,#TranquilSunset"/>
    <s v="Germany"/>
    <n v="44155.78125"/>
    <b v="0"/>
    <n v="83"/>
    <n v="0.66265060240963858"/>
    <x v="281"/>
  </r>
  <r>
    <n v="421"/>
    <n v="425"/>
    <s v="Drowning in sorrow as memories of lost love resurface.            "/>
    <x v="175"/>
    <d v="2019-08-05T21:00:00"/>
    <s v=" LostInLove      "/>
    <x v="1"/>
    <s v=" #Heartbreak #LostLove                    "/>
    <n v="15"/>
    <n v="30"/>
    <s v=" USA             "/>
    <n v="2019"/>
    <n v="8"/>
    <n v="5"/>
    <n v="21"/>
    <s v="Drowning in sorrow as memories of lost love resurface."/>
    <s v="Heartbreak"/>
    <s v="LostInLove"/>
    <s v="Instagram"/>
    <s v="#Heartbreak,#LostLove"/>
    <s v="USA"/>
    <n v="43682.875"/>
    <b v="0"/>
    <n v="45"/>
    <n v="0.66666666666666663"/>
    <x v="282"/>
  </r>
  <r>
    <n v="422"/>
    <n v="426"/>
    <s v="Numbness sets in as the weight of loneliness grows heavier.       "/>
    <x v="176"/>
    <d v="2021-02-12T16:45:00"/>
    <s v=" SolitudeSeeker "/>
    <x v="0"/>
    <s v=" #Loneliness #HeavyHeart                  "/>
    <n v="18"/>
    <n v="35"/>
    <s v=" Canada          "/>
    <n v="2021"/>
    <n v="2"/>
    <n v="12"/>
    <n v="16"/>
    <s v="Numbness sets in as the weight of loneliness grows heavier."/>
    <s v="Loneliness"/>
    <s v="SolitudeSeeker"/>
    <s v="Twitter"/>
    <s v="#Loneliness,#HeavyHeart"/>
    <s v="Canada"/>
    <n v="44239.697916666664"/>
    <b v="0"/>
    <n v="53"/>
    <n v="0.660377358490566"/>
    <x v="283"/>
  </r>
  <r>
    <n v="423"/>
    <n v="427"/>
    <s v="Tears fall like raindrops, mourning the end of a cherished friendship. "/>
    <x v="177"/>
    <d v="2020-11-28T14:20:00"/>
    <s v=" FriendshipsEnd  "/>
    <x v="2"/>
    <s v=" #Grief #LostFriendship                  "/>
    <n v="22"/>
    <n v="45"/>
    <s v=" UK              "/>
    <n v="2020"/>
    <n v="11"/>
    <n v="28"/>
    <n v="14"/>
    <s v="Tears fall like raindrops, mourning the end of a cherished friendship."/>
    <s v="Grief"/>
    <s v="FriendshipsEnd"/>
    <s v="Facebook"/>
    <s v="#Grief,#LostFriendship"/>
    <s v="UK"/>
    <n v="44163.597222222219"/>
    <b v="0"/>
    <n v="67"/>
    <n v="0.67164179104477617"/>
    <x v="284"/>
  </r>
  <r>
    <n v="424"/>
    <n v="428"/>
    <s v="Despair clouds the mind, feeling adrift in an endless sea of darkness. "/>
    <x v="178"/>
    <d v="2016-05-15T22:30:00"/>
    <s v=" LostInDarkness  "/>
    <x v="1"/>
    <s v=" #Despair #EndlessDarkness               "/>
    <n v="28"/>
    <n v="55"/>
    <s v=" Australia        "/>
    <n v="2016"/>
    <n v="5"/>
    <n v="15"/>
    <n v="22"/>
    <s v="Despair clouds the mind, feeling adrift in an endless sea of darkness."/>
    <s v="Despair"/>
    <s v="LostInDarkness"/>
    <s v="Instagram"/>
    <s v="#Despair,#EndlessDarkness"/>
    <s v="Australia"/>
    <n v="42505.9375"/>
    <b v="0"/>
    <n v="83"/>
    <n v="0.66265060240963858"/>
    <x v="285"/>
  </r>
  <r>
    <n v="425"/>
    <n v="429"/>
    <s v="Shattered by betrayal, trust crumbles like fragile glass.          "/>
    <x v="179"/>
    <d v="2018-09-10T13:15:00"/>
    <s v=" BrokenTrust     "/>
    <x v="0"/>
    <s v=" #Betrayal #ShatteredTrust               "/>
    <n v="22"/>
    <n v="45"/>
    <s v=" Germany         "/>
    <n v="2018"/>
    <n v="9"/>
    <n v="10"/>
    <n v="13"/>
    <s v="Shattered by betrayal, trust crumbles like fragile glass."/>
    <s v="Betrayal"/>
    <s v="BrokenTrust"/>
    <s v="Twitter"/>
    <s v="#Betrayal,#ShatteredTrust"/>
    <s v="Germany"/>
    <n v="43353.552083333336"/>
    <b v="0"/>
    <n v="67"/>
    <n v="0.67164179104477617"/>
    <x v="286"/>
  </r>
  <r>
    <n v="426"/>
    <n v="430"/>
    <s v="Aching heart, the symphony of pain plays in the silence of solitude. "/>
    <x v="180"/>
    <d v="2022-03-20T19:30:00"/>
    <s v=" SilentSufferer  "/>
    <x v="2"/>
    <s v=" #Suffering #HeartacheSymphony          "/>
    <n v="25"/>
    <n v="50"/>
    <s v=" Brazil          "/>
    <n v="2022"/>
    <n v="3"/>
    <n v="20"/>
    <n v="19"/>
    <s v="Aching heart, the symphony of pain plays in the silence of solitude."/>
    <s v="Suffering"/>
    <s v="SilentSufferer"/>
    <s v="Facebook"/>
    <s v="#Suffering,#HeartacheSymphony"/>
    <s v="Brazil"/>
    <n v="44640.8125"/>
    <b v="0"/>
    <n v="75"/>
    <n v="0.66666666666666663"/>
    <x v="287"/>
  </r>
  <r>
    <n v="427"/>
    <n v="431"/>
    <s v="Emotional storm, a whirlwind of sadness engulfs every thought.    "/>
    <x v="181"/>
    <d v="2017-07-18T17:45:00"/>
    <s v=" StormyFeelings  "/>
    <x v="1"/>
    <s v=" #EmotionalStorm #SadnessWhirlwind      "/>
    <n v="30"/>
    <n v="60"/>
    <s v=" India          "/>
    <n v="2017"/>
    <n v="7"/>
    <n v="18"/>
    <n v="17"/>
    <s v="Emotional storm, a whirlwind of sadness engulfs every thought."/>
    <s v="Emotionalstorm"/>
    <s v="StormyFeelings"/>
    <s v="Instagram"/>
    <s v="#EmotionalStorm,#SadnessWhirlwind"/>
    <s v="India"/>
    <n v="42934.739583333336"/>
    <b v="0"/>
    <n v="90"/>
    <n v="0.66666666666666663"/>
    <x v="288"/>
  </r>
  <r>
    <n v="428"/>
    <n v="432"/>
    <s v="Haunted by regrets, the ghost of the past lingers relentlessly.   "/>
    <x v="182"/>
    <d v="2018-12-15T10:00:00"/>
    <s v=" LingeringGhost  "/>
    <x v="0"/>
    <s v=" #Regret #HauntedPast                    "/>
    <n v="18"/>
    <n v="35"/>
    <s v=" France         "/>
    <n v="2018"/>
    <n v="12"/>
    <n v="15"/>
    <n v="10"/>
    <s v="Haunted by regrets, the ghost of the past lingers relentlessly."/>
    <s v="Regret"/>
    <s v="LingeringGhost"/>
    <s v="Twitter"/>
    <s v="#Regret,#HauntedPast"/>
    <s v="France"/>
    <n v="43449.416666666664"/>
    <b v="0"/>
    <n v="53"/>
    <n v="0.660377358490566"/>
    <x v="116"/>
  </r>
  <r>
    <n v="429"/>
    <n v="433"/>
    <s v="Torn apart by grief, the echoes of loss reverberate through the soul. "/>
    <x v="177"/>
    <d v="2015-06-28T21:15:00"/>
    <s v=" EchoesOfLoss    "/>
    <x v="2"/>
    <s v=" #Grief #TornApart                       "/>
    <n v="28"/>
    <n v="55"/>
    <s v=" Italy         "/>
    <n v="2015"/>
    <n v="6"/>
    <n v="28"/>
    <n v="21"/>
    <s v="Torn apart by grief, the echoes of loss reverberate through the soul."/>
    <s v="Grief"/>
    <s v="EchoesOfLoss"/>
    <s v="Facebook"/>
    <s v="#Grief,#TornApart"/>
    <s v="Italy"/>
    <n v="42183.885416666664"/>
    <b v="0"/>
    <n v="83"/>
    <n v="0.66265060240963858"/>
    <x v="289"/>
  </r>
  <r>
    <n v="430"/>
    <n v="434"/>
    <s v="Isolation deepens, an emotional winter where warmth is but a distant memory. "/>
    <x v="183"/>
    <d v="2020-04-02T14:20:00"/>
    <s v=" WinterOfEmotions "/>
    <x v="1"/>
    <s v=" #Isolation #EmotionalWinter            "/>
    <n v="35"/>
    <n v="70"/>
    <s v=" Japan       "/>
    <n v="2020"/>
    <n v="4"/>
    <n v="2"/>
    <n v="14"/>
    <s v="Isolation deepens, an emotional winter where warmth is but a distant memory."/>
    <s v="Isolation"/>
    <s v="WinterOfEmotions"/>
    <s v="Instagram"/>
    <s v="#Isolation,#EmotionalWinter"/>
    <s v="Japan"/>
    <n v="43923.597222222219"/>
    <b v="0"/>
    <n v="105"/>
    <n v="0.66666666666666663"/>
    <x v="52"/>
  </r>
  <r>
    <n v="431"/>
    <n v="435"/>
    <s v="Soul-crushing disappointment, hopes shattered like fragile glass. "/>
    <x v="184"/>
    <d v="2019-10-08T18:30:00"/>
    <s v=" ShatteredHopes  "/>
    <x v="0"/>
    <s v=" #Disappointment #CrushedHopes          "/>
    <n v="20"/>
    <n v="40"/>
    <s v=" Spain        "/>
    <n v="2019"/>
    <n v="10"/>
    <n v="8"/>
    <n v="18"/>
    <s v="Soul-crushing disappointment, hopes shattered like fragile glass."/>
    <s v="Disappointment"/>
    <s v="ShatteredHopes"/>
    <s v="Twitter"/>
    <s v="#Disappointment,#CrushedHopes"/>
    <s v="Spain"/>
    <n v="43746.770833333336"/>
    <b v="0"/>
    <n v="60"/>
    <n v="0.66666666666666663"/>
    <x v="290"/>
  </r>
  <r>
    <n v="432"/>
    <n v="436"/>
    <s v="Painful echoes of a love once cherished, now lost in the abyss of time. "/>
    <x v="185"/>
    <d v="2016-11-22T09:45:00"/>
    <s v=" AbyssOfTime     "/>
    <x v="2"/>
    <s v=" #LostLove #PainfulEchoes               "/>
    <n v="22"/>
    <n v="45"/>
    <s v=" Netherlands  "/>
    <n v="2016"/>
    <n v="11"/>
    <n v="22"/>
    <n v="9"/>
    <s v="Painful echoes of a love once cherished, now lost in the abyss of time."/>
    <s v="Lostlove"/>
    <s v="AbyssOfTime"/>
    <s v="Facebook"/>
    <s v="#LostLove,#PainfulEchoes"/>
    <s v="Netherlands"/>
    <n v="42696.40625"/>
    <b v="0"/>
    <n v="67"/>
    <n v="0.67164179104477617"/>
    <x v="291"/>
  </r>
  <r>
    <n v="433"/>
    <n v="437"/>
    <s v="Heartache deepens, a solitary journey through the abyss of despair. "/>
    <x v="178"/>
    <d v="2022-08-18T22:00:00"/>
    <s v=" SolitaryDescent "/>
    <x v="1"/>
    <s v=" #Despair #AbyssOfHeartache             "/>
    <n v="40"/>
    <n v="80"/>
    <s v=" South Africa "/>
    <n v="2022"/>
    <n v="8"/>
    <n v="18"/>
    <n v="22"/>
    <s v="Heartache deepens, a solitary journey through the abyss of despair."/>
    <s v="Despair"/>
    <s v="SolitaryDescent"/>
    <s v="Instagram"/>
    <s v="#Despair,#AbyssOfHeartache"/>
    <s v="South Africa"/>
    <n v="44791.916666666664"/>
    <b v="0"/>
    <n v="120"/>
    <n v="0.66666666666666663"/>
    <x v="292"/>
  </r>
  <r>
    <n v="434"/>
    <n v="438"/>
    <s v="Melancholy lingers, a bittersweet serenade in the quietude of solitude. "/>
    <x v="186"/>
    <d v="2017-03-12T23:30:00"/>
    <s v=" SerenadeOfSolitude "/>
    <x v="3"/>
    <s v=" #Melancholy #QuietSerenade             "/>
    <n v="18"/>
    <n v="35"/>
    <s v=" UK         "/>
    <n v="2017"/>
    <n v="3"/>
    <n v="12"/>
    <n v="23"/>
    <s v="Melancholy lingers, a bittersweet serenade in the quietude of solitude."/>
    <s v="Melancholy"/>
    <s v="SerenadeOfSolitude"/>
    <s v="Twitter"/>
    <s v="#Melancholy,#QuietSerenade"/>
    <s v="UK"/>
    <n v="42806.979166666664"/>
    <b v="0"/>
    <n v="53"/>
    <n v="0.660377358490566"/>
    <x v="293"/>
  </r>
  <r>
    <n v="435"/>
    <n v="439"/>
    <s v="Bitterness like a poison, seeping into every crevice of the wounded heart. "/>
    <x v="93"/>
    <d v="2015-12-15T16:15:00"/>
    <s v=" PoisonedHeart   "/>
    <x v="2"/>
    <s v=" #Bitterness #WoundedHeart              "/>
    <n v="25"/>
    <n v="50"/>
    <s v=" Australia   "/>
    <n v="2015"/>
    <n v="12"/>
    <n v="15"/>
    <n v="16"/>
    <s v="Bitterness like a poison, seeping into every crevice of the wounded heart."/>
    <s v="Bitterness"/>
    <s v="PoisonedHeart"/>
    <s v="Facebook"/>
    <s v="#Bitterness,#WoundedHeart"/>
    <s v="Australia"/>
    <n v="42353.677083333336"/>
    <b v="0"/>
    <n v="75"/>
    <n v="0.66666666666666663"/>
    <x v="294"/>
  </r>
  <r>
    <n v="436"/>
    <n v="440"/>
    <s v="Emotional exhaustion, the weight of the world crushing weary shoulders. "/>
    <x v="187"/>
    <d v="2021-09-05T13:30:00"/>
    <s v=" WearySoulCrushed "/>
    <x v="1"/>
    <s v=" #Exhaustion #CrushedSpirit             "/>
    <n v="35"/>
    <n v="70"/>
    <s v=" Canada     "/>
    <n v="2021"/>
    <n v="9"/>
    <n v="5"/>
    <n v="13"/>
    <s v="Emotional exhaustion, the weight of the world crushing weary shoulders."/>
    <s v="Exhaustion"/>
    <s v="WearySoulCrushed"/>
    <s v="Instagram"/>
    <s v="#Exhaustion,#CrushedSpirit"/>
    <s v="Canada"/>
    <n v="44444.5625"/>
    <b v="0"/>
    <n v="105"/>
    <n v="0.66666666666666663"/>
    <x v="295"/>
  </r>
  <r>
    <n v="437"/>
    <n v="441"/>
    <s v="Sorrowful echoes, a symphony of pain played by the strings of loss. "/>
    <x v="188"/>
    <d v="2018-05-22T20:45:00"/>
    <s v=" StringsOfSorrow "/>
    <x v="0"/>
    <s v=" #Sorrow #SymphonyOfLoss                "/>
    <n v="18"/>
    <n v="35"/>
    <s v=" Germany     "/>
    <n v="2018"/>
    <n v="5"/>
    <n v="22"/>
    <n v="20"/>
    <s v="Sorrowful echoes, a symphony of pain played by the strings of loss."/>
    <s v="Sorrow"/>
    <s v="StringsOfSorrow"/>
    <s v="Twitter"/>
    <s v="#Sorrow,#SymphonyOfLoss"/>
    <s v="Germany"/>
    <n v="43242.864583333336"/>
    <b v="0"/>
    <n v="53"/>
    <n v="0.660377358490566"/>
    <x v="96"/>
  </r>
  <r>
    <n v="438"/>
    <n v="442"/>
    <s v="Darkness descends, engulfing the soul in the shadows of despair.  "/>
    <x v="189"/>
    <d v="2016-07-10T18:20:00"/>
    <s v=" SoulInShadow    "/>
    <x v="2"/>
    <s v=" #Darkness #SoulEngulfed                 "/>
    <n v="28"/>
    <n v="55"/>
    <s v=" USA         "/>
    <n v="2016"/>
    <n v="7"/>
    <n v="10"/>
    <n v="18"/>
    <s v="Darkness descends, engulfing the soul in the shadows of despair."/>
    <s v="Darkness"/>
    <s v="SoulInShadow"/>
    <s v="Facebook"/>
    <s v="#Darkness,#SoulEngulfed"/>
    <s v="USA"/>
    <n v="42561.763888888891"/>
    <b v="0"/>
    <n v="83"/>
    <n v="0.66265060240963858"/>
    <x v="296"/>
  </r>
  <r>
    <n v="439"/>
    <n v="443"/>
    <s v="Desperation whispers, the silent plea for a glimmer of hope in the abyss. "/>
    <x v="190"/>
    <d v="2019-04-30T14:00:00"/>
    <s v=" WhisperedDespair "/>
    <x v="1"/>
    <s v=" #Desperation #GlimmerOfHope            "/>
    <n v="22"/>
    <n v="45"/>
    <s v=" France    "/>
    <n v="2019"/>
    <n v="4"/>
    <n v="30"/>
    <n v="14"/>
    <s v="Desperation whispers, the silent plea for a glimmer of hope in the abyss."/>
    <s v="Desperation"/>
    <s v="WhisperedDespair"/>
    <s v="Instagram"/>
    <s v="#Desperation,#GlimmerOfHope"/>
    <s v="France"/>
    <n v="43585.583333333336"/>
    <b v="0"/>
    <n v="67"/>
    <n v="0.67164179104477617"/>
    <x v="297"/>
  </r>
  <r>
    <n v="440"/>
    <n v="444"/>
    <s v="Heart in ruins, the remnants of shattered dreams scattered in the wind. "/>
    <x v="191"/>
    <d v="2022-01-08T11:30:00"/>
    <s v=" DreamsInWind    "/>
    <x v="0"/>
    <s v=" #Ruins #ShatteredDreams                "/>
    <n v="20"/>
    <n v="40"/>
    <s v=" Brazil     "/>
    <n v="2022"/>
    <n v="1"/>
    <n v="8"/>
    <n v="11"/>
    <s v="Heart in ruins, the remnants of shattered dreams scattered in the wind."/>
    <s v="Ruins"/>
    <s v="DreamsInWind"/>
    <s v="Twitter"/>
    <s v="#Ruins,#ShatteredDreams"/>
    <s v="Brazil"/>
    <n v="44569.479166666664"/>
    <b v="0"/>
    <n v="60"/>
    <n v="0.66666666666666663"/>
    <x v="298"/>
  </r>
  <r>
    <n v="441"/>
    <n v="445"/>
    <s v="Shattered by the echoes of a shattered dream, fragments of hope scattered. "/>
    <x v="192"/>
    <d v="2017-09-10T19:15:00"/>
    <s v=" DreamEchoes "/>
    <x v="3"/>
    <s v=" #Desolation #ScatteredHope "/>
    <n v="20"/>
    <n v="40"/>
    <s v=" Australia "/>
    <n v="2017"/>
    <n v="9"/>
    <n v="10"/>
    <n v="19"/>
    <s v="Shattered by the echoes of a shattered dream, fragments of hope scattered."/>
    <s v="Desolation"/>
    <s v="DreamEchoes"/>
    <s v="Twitter"/>
    <s v="#Desolation,#ScatteredHope"/>
    <s v="Australia"/>
    <n v="42988.802083333336"/>
    <b v="0"/>
    <n v="60"/>
    <n v="0.66666666666666663"/>
    <x v="299"/>
  </r>
  <r>
    <n v="442"/>
    <n v="446"/>
    <s v="Avoiding the thorns of regret, walking barefoot on the path of remorse. "/>
    <x v="193"/>
    <d v="2022-04-18T11:30:00"/>
    <s v=" RemorseWalker "/>
    <x v="1"/>
    <s v=" #Regret #PathOfRemorse "/>
    <n v="25"/>
    <n v="50"/>
    <s v=" Canada "/>
    <n v="2022"/>
    <n v="4"/>
    <n v="18"/>
    <n v="11"/>
    <s v="Avoiding the thorns of regret, walking barefoot on the path of remorse."/>
    <s v="Regret"/>
    <s v="RemorseWalker"/>
    <s v="Instagram"/>
    <s v="#Regret,#PathOfRemorse"/>
    <s v="Canada"/>
    <n v="44669.479166666664"/>
    <b v="0"/>
    <n v="75"/>
    <n v="0.66666666666666663"/>
    <x v="172"/>
  </r>
  <r>
    <n v="443"/>
    <n v="447"/>
    <s v="In the labyrinth of grief, the walls echo with the footsteps of lost joy. "/>
    <x v="194"/>
    <d v="2018-12-05T21:45:00"/>
    <s v=" JoyLabyrinth "/>
    <x v="2"/>
    <s v=" #Grief #LostJoyFootsteps "/>
    <n v="18"/>
    <n v="35"/>
    <s v=" USA "/>
    <n v="2018"/>
    <n v="12"/>
    <n v="5"/>
    <n v="21"/>
    <s v="In the labyrinth of grief, the walls echo with the footsteps of lost joy."/>
    <s v="Grief"/>
    <s v="JoyLabyrinth"/>
    <s v="Facebook"/>
    <s v="#Grief,#LostJoyFootsteps"/>
    <s v="USA"/>
    <n v="43439.90625"/>
    <b v="0"/>
    <n v="53"/>
    <n v="0.660377358490566"/>
    <x v="234"/>
  </r>
  <r>
    <n v="444"/>
    <n v="448"/>
    <s v="A soul adrift in the sea of solitude, waves of loneliness crashing relentlessly. "/>
    <x v="61"/>
    <d v="2016-06-28T14:20:00"/>
    <s v=" SolitudeSeas "/>
    <x v="3"/>
    <s v=" #Loneliness #CrashingWaves "/>
    <n v="22"/>
    <n v="45"/>
    <s v=" UK "/>
    <n v="2016"/>
    <n v="6"/>
    <n v="28"/>
    <n v="14"/>
    <s v="A soul adrift in the sea of solitude, waves of loneliness crashing relentlessly."/>
    <s v="Loneliness"/>
    <s v="SolitudeSeas"/>
    <s v="Twitter"/>
    <s v="#Loneliness,#CrashingWaves"/>
    <s v="UK"/>
    <n v="42549.597222222219"/>
    <b v="0"/>
    <n v="67"/>
    <n v="0.67164179104477617"/>
    <x v="300"/>
  </r>
  <r>
    <n v="445"/>
    <n v="449"/>
    <s v="The bitterness of betrayal, a taste that lingers, staining the palate of trust. "/>
    <x v="93"/>
    <d v="2019-10-22T17:00:00"/>
    <s v=" PalateStainer "/>
    <x v="1"/>
    <s v=" #Bitterness #StainedTrust "/>
    <n v="15"/>
    <n v="30"/>
    <s v=" Germany "/>
    <n v="2019"/>
    <n v="10"/>
    <n v="22"/>
    <n v="17"/>
    <s v="The bitterness of betrayal, a taste that lingers, staining the palate of trust."/>
    <s v="Bitterness"/>
    <s v="PalateStainer"/>
    <s v="Instagram"/>
    <s v="#Bitterness,#StainedTrust"/>
    <s v="Germany"/>
    <n v="43760.708333333336"/>
    <b v="0"/>
    <n v="45"/>
    <n v="0.66666666666666663"/>
    <x v="301"/>
  </r>
  <r>
    <n v="446"/>
    <n v="450"/>
    <s v="In the ruins of hope, echoes of shattered dreams whisper tales of loss. "/>
    <x v="192"/>
    <d v="2021-03-15T22:45:00"/>
    <s v=" HopeRuins "/>
    <x v="2"/>
    <s v=" #Desolation #WhisperedLoss "/>
    <n v="28"/>
    <n v="55"/>
    <s v=" Brazil "/>
    <n v="2021"/>
    <n v="3"/>
    <n v="15"/>
    <n v="22"/>
    <s v="In the ruins of hope, echoes of shattered dreams whisper tales of loss."/>
    <s v="Desolation"/>
    <s v="HopeRuins"/>
    <s v="Facebook"/>
    <s v="#Desolation,#WhisperedLoss"/>
    <s v="Brazil"/>
    <n v="44270.947916666664"/>
    <b v="0"/>
    <n v="83"/>
    <n v="0.66265060240963858"/>
    <x v="302"/>
  </r>
  <r>
    <n v="447"/>
    <n v="451"/>
    <s v="Sinking like a stone in the ocean of heartbreak, each ripple a sigh of despair. "/>
    <x v="195"/>
    <d v="2017-08-10T19:30:00"/>
    <s v=" OceanSinker "/>
    <x v="3"/>
    <s v=" #Heartbreak #RippleOfDespair "/>
    <n v="22"/>
    <n v="45"/>
    <s v=" France "/>
    <n v="2017"/>
    <n v="8"/>
    <n v="10"/>
    <n v="19"/>
    <s v="Sinking like a stone in the ocean of heartbreak, each ripple a sigh of despair."/>
    <s v="Heartbreak"/>
    <s v="OceanSinker"/>
    <s v="Twitter"/>
    <s v="#Heartbreak,#RippleOfDespair"/>
    <s v="France"/>
    <n v="42957.8125"/>
    <b v="0"/>
    <n v="67"/>
    <n v="0.67164179104477617"/>
    <x v="303"/>
  </r>
  <r>
    <n v="448"/>
    <n v="452"/>
    <s v="Tears, the ink staining the pages of a journal, a testament to silent grief. "/>
    <x v="194"/>
    <d v="2023-01-28T14:30:00"/>
    <s v=" InkJournalist "/>
    <x v="1"/>
    <s v=" #Grief #SilentTears "/>
    <n v="30"/>
    <n v="60"/>
    <s v=" India "/>
    <n v="2023"/>
    <n v="1"/>
    <n v="28"/>
    <n v="14"/>
    <s v="Tears, the ink staining the pages of a journal, a testament to silent grief."/>
    <s v="Grief"/>
    <s v="InkJournalist"/>
    <s v="Instagram"/>
    <s v="#Grief,#SilentTears"/>
    <s v="India"/>
    <n v="44954.604166666664"/>
    <b v="0"/>
    <n v="90"/>
    <n v="0.66666666666666663"/>
    <x v="13"/>
  </r>
  <r>
    <n v="449"/>
    <n v="453"/>
    <s v="In the wasteland of lost trust, the echoes of broken promises reverberate. "/>
    <x v="196"/>
    <d v="2016-12-12T10:00:00"/>
    <s v=" TrustWasteland "/>
    <x v="2"/>
    <s v=" #Betrayal #ReverberatingPromises "/>
    <n v="25"/>
    <n v="50"/>
    <s v=" Italy "/>
    <n v="2016"/>
    <n v="12"/>
    <n v="12"/>
    <n v="10"/>
    <s v="In the wasteland of lost trust, the echoes of broken promises reverberate."/>
    <s v="Betrayal"/>
    <s v="TrustWasteland"/>
    <s v="Facebook"/>
    <s v="#Betrayal,#ReverberatingPromises"/>
    <s v="Italy"/>
    <n v="42716.416666666664"/>
    <b v="0"/>
    <n v="75"/>
    <n v="0.66666666666666663"/>
    <x v="304"/>
  </r>
  <r>
    <n v="450"/>
    <n v="454"/>
    <s v="Avoiding the shards of shattered dreams, walking the tightrope of resilience. "/>
    <x v="197"/>
    <d v="2020-07-18T15:15:00"/>
    <s v=" DreamTightrope "/>
    <x v="3"/>
    <s v=" #Resilience #TightropeWalk "/>
    <n v="35"/>
    <n v="70"/>
    <s v=" Japan "/>
    <n v="2020"/>
    <n v="7"/>
    <n v="18"/>
    <n v="15"/>
    <s v="Avoiding the shards of shattered dreams, walking the tightrope of resilience."/>
    <s v="Resilience"/>
    <s v="DreamTightrope"/>
    <s v="Twitter"/>
    <s v="#Resilience,#TightropeWalk"/>
    <s v="Japan"/>
    <n v="44030.635416666664"/>
    <b v="0"/>
    <n v="105"/>
    <n v="0.66666666666666663"/>
    <x v="305"/>
  </r>
  <r>
    <n v="451"/>
    <n v="455"/>
    <s v="Suffocating in the silence of solitude, where echoes of laughter once thrived. "/>
    <x v="183"/>
    <d v="2022-05-20T20:30:00"/>
    <s v=" EchoedLaughter "/>
    <x v="1"/>
    <s v=" #Isolation #SilentSolitude "/>
    <n v="30"/>
    <n v="60"/>
    <s v=" South Africa "/>
    <n v="2022"/>
    <n v="5"/>
    <n v="20"/>
    <n v="20"/>
    <s v="Suffocating in the silence of solitude, where echoes of laughter once thrived."/>
    <s v="Isolation"/>
    <s v="EchoedLaughter"/>
    <s v="Instagram"/>
    <s v="#Isolation,#SilentSolitude"/>
    <s v="South Africa"/>
    <n v="44701.854166666664"/>
    <b v="0"/>
    <n v="90"/>
    <n v="0.66666666666666663"/>
    <x v="216"/>
  </r>
  <r>
    <n v="452"/>
    <n v="456"/>
    <s v="Haunted by the specter of lost possibilities, a ghost that refuses to fade away. "/>
    <x v="193"/>
    <d v="2019-11-08T14:45:00"/>
    <s v=" PossibilityGhost "/>
    <x v="3"/>
    <s v=" #Regret #FadingPossibilities "/>
    <n v="18"/>
    <n v="35"/>
    <s v=" Spain "/>
    <n v="2019"/>
    <n v="11"/>
    <n v="8"/>
    <n v="14"/>
    <s v="Haunted by the specter of lost possibilities, a ghost that refuses to fade away."/>
    <s v="Regret"/>
    <s v="PossibilityGhost"/>
    <s v="Twitter"/>
    <s v="#Regret,#FadingPossibilities"/>
    <s v="Spain"/>
    <n v="43777.614583333336"/>
    <b v="0"/>
    <n v="53"/>
    <n v="0.660377358490566"/>
    <x v="306"/>
  </r>
  <r>
    <n v="453"/>
    <n v="457"/>
    <s v="In the labyrinth of despair, the echoes of a broken heart reverberate endlessly. "/>
    <x v="92"/>
    <d v="2017-03-28T22:00:00"/>
    <s v=" EndlessLabyrinth "/>
    <x v="2"/>
    <s v=" #Despair #EndlessReverberation "/>
    <n v="28"/>
    <n v="55"/>
    <s v=" Australia "/>
    <n v="2017"/>
    <n v="3"/>
    <n v="28"/>
    <n v="22"/>
    <s v="In the labyrinth of despair, the echoes of a broken heart reverberate endlessly."/>
    <s v="Despair"/>
    <s v="EndlessLabyrinth"/>
    <s v="Facebook"/>
    <s v="#Despair,#EndlessReverberation"/>
    <s v="Australia"/>
    <n v="42822.916666666664"/>
    <b v="0"/>
    <n v="83"/>
    <n v="0.66265060240963858"/>
    <x v="307"/>
  </r>
  <r>
    <n v="454"/>
    <n v="458"/>
    <s v="Sinking like autumn leaves in the river of sorrow, carried away by the current. "/>
    <x v="198"/>
    <d v="2020-09-15T18:15:00"/>
    <s v=" RiverOfSorrow "/>
    <x v="1"/>
    <s v=" #Sorrow #AutumnLeaves "/>
    <n v="22"/>
    <n v="45"/>
    <s v=" Canada "/>
    <n v="2020"/>
    <n v="9"/>
    <n v="15"/>
    <n v="18"/>
    <s v="Sinking like autumn leaves in the river of sorrow, carried away by the current."/>
    <s v="Sorrow"/>
    <s v="RiverOfSorrow"/>
    <s v="Instagram"/>
    <s v="#Sorrow,#AutumnLeaves"/>
    <s v="Canada"/>
    <n v="44089.760416666664"/>
    <b v="0"/>
    <n v="67"/>
    <n v="0.67164179104477617"/>
    <x v="231"/>
  </r>
  <r>
    <n v="455"/>
    <n v="459"/>
    <s v="In the garden of broken dreams, petals fall, a silent testimony to shattered hopes. "/>
    <x v="192"/>
    <d v="2018-06-10T13:30:00"/>
    <s v=" DreamGardener "/>
    <x v="3"/>
    <s v=" #Desolation #ShatteredHopes "/>
    <n v="20"/>
    <n v="40"/>
    <s v=" UK "/>
    <n v="2018"/>
    <n v="6"/>
    <n v="10"/>
    <n v="13"/>
    <s v="In the garden of broken dreams, petals fall, a silent testimony to shattered hopes."/>
    <s v="Desolation"/>
    <s v="DreamGardener"/>
    <s v="Twitter"/>
    <s v="#Desolation,#ShatteredHopes"/>
    <s v="UK"/>
    <n v="43261.5625"/>
    <b v="0"/>
    <n v="60"/>
    <n v="0.66666666666666663"/>
    <x v="308"/>
  </r>
  <r>
    <n v="456"/>
    <n v="460"/>
    <s v="Tears, the currency of grief, spent in the marketplace of lost love and longing. "/>
    <x v="194"/>
    <d v="2016-12-22T21:45:00"/>
    <s v=" CurrencyOfTears "/>
    <x v="2"/>
    <s v=" #Grief #LostLoveLonging "/>
    <n v="25"/>
    <n v="50"/>
    <s v=" USA "/>
    <n v="2016"/>
    <n v="12"/>
    <n v="22"/>
    <n v="21"/>
    <s v="Tears, the currency of grief, spent in the marketplace of lost love and longing."/>
    <s v="Grief"/>
    <s v="CurrencyOfTears"/>
    <s v="Facebook"/>
    <s v="#Grief,#LostLoveLonging"/>
    <s v="USA"/>
    <n v="42726.90625"/>
    <b v="0"/>
    <n v="75"/>
    <n v="0.66666666666666663"/>
    <x v="309"/>
  </r>
  <r>
    <n v="457"/>
    <n v="461"/>
    <s v="Wandering in the maze of betrayal, the walls closing in with every wrong turn. "/>
    <x v="196"/>
    <d v="2021-01-05T16:20:00"/>
    <s v=" MazeWanderer "/>
    <x v="1"/>
    <s v=" #Betrayal #ClosingWalls "/>
    <n v="15"/>
    <n v="30"/>
    <s v=" Germany "/>
    <n v="2021"/>
    <n v="1"/>
    <n v="5"/>
    <n v="16"/>
    <s v="Wandering in the maze of betrayal, the walls closing in with every wrong turn."/>
    <s v="Betrayal"/>
    <s v="MazeWanderer"/>
    <s v="Instagram"/>
    <s v="#Betrayal,#ClosingWalls"/>
    <s v="Germany"/>
    <n v="44201.680555555555"/>
    <b v="0"/>
    <n v="45"/>
    <n v="0.66666666666666663"/>
    <x v="310"/>
  </r>
  <r>
    <n v="458"/>
    <n v="462"/>
    <s v="A soul weathered by the storm of heartbreak, seeking refuge in the calm after. "/>
    <x v="195"/>
    <d v="2019-04-18T11:00:00"/>
    <s v=" StormSeeker "/>
    <x v="3"/>
    <s v=" #Heartbreak #CalmAfterStorm "/>
    <n v="22"/>
    <n v="45"/>
    <s v=" Brazil "/>
    <n v="2019"/>
    <n v="4"/>
    <n v="18"/>
    <n v="11"/>
    <s v="A soul weathered by the storm of heartbreak, seeking refuge in the calm after."/>
    <s v="Heartbreak"/>
    <s v="StormSeeker"/>
    <s v="Twitter"/>
    <s v="#Heartbreak,#CalmAfterStorm"/>
    <s v="Brazil"/>
    <n v="43573.458333333336"/>
    <b v="0"/>
    <n v="67"/>
    <n v="0.67164179104477617"/>
    <x v="311"/>
  </r>
  <r>
    <n v="459"/>
    <n v="463"/>
    <s v="In the tapestry of despair, threads of hope unravel, leaving a portrait of sorrow. "/>
    <x v="92"/>
    <d v="2017-08-28T19:30:00"/>
    <s v=" TapestrySorrow "/>
    <x v="2"/>
    <s v=" #Despair #UnraveledHope "/>
    <n v="18"/>
    <n v="35"/>
    <s v=" India "/>
    <n v="2017"/>
    <n v="8"/>
    <n v="28"/>
    <n v="19"/>
    <s v="In the tapestry of despair, threads of hope unravel, leaving a portrait of sorrow."/>
    <s v="Despair"/>
    <s v="TapestrySorrow"/>
    <s v="Facebook"/>
    <s v="#Despair,#UnraveledHope"/>
    <s v="India"/>
    <n v="42975.8125"/>
    <b v="0"/>
    <n v="53"/>
    <n v="0.660377358490566"/>
    <x v="312"/>
  </r>
  <r>
    <n v="460"/>
    <n v="464"/>
    <s v="Like a withered rose in the garden of love, petals fall, a silent surrender to time. "/>
    <x v="199"/>
    <d v="2023-02-10T14:30:00"/>
    <s v=" WitheredRose "/>
    <x v="1"/>
    <s v=" #Loss #SilentSurrender "/>
    <n v="28"/>
    <n v="55"/>
    <s v=" France "/>
    <n v="2023"/>
    <n v="2"/>
    <n v="10"/>
    <n v="14"/>
    <s v="Like a withered rose in the garden of love, petals fall, a silent surrender to time."/>
    <s v="Loss"/>
    <s v="WitheredRose"/>
    <s v="Instagram"/>
    <s v="#Loss,#SilentSurrender"/>
    <s v="France"/>
    <n v="44967.604166666664"/>
    <b v="0"/>
    <n v="83"/>
    <n v="0.66265060240963858"/>
    <x v="144"/>
  </r>
  <r>
    <n v="461"/>
    <n v="465"/>
    <s v="In the void of heartache, echoes of a love song play, each note a pang of longing. "/>
    <x v="200"/>
    <d v="2022-07-10T22:15:00"/>
    <s v=" LoveSongEcho "/>
    <x v="1"/>
    <s v=" #Heartache #LoveSongLonging "/>
    <n v="30"/>
    <n v="60"/>
    <s v=" Japan "/>
    <n v="2022"/>
    <n v="7"/>
    <n v="10"/>
    <n v="22"/>
    <s v="In the void of heartache, echoes of a love song play, each note a pang of longing."/>
    <s v="Heartache"/>
    <s v="LoveSongEcho"/>
    <s v="Instagram"/>
    <s v="#Heartache,#LoveSongLonging"/>
    <s v="Japan"/>
    <n v="44752.927083333336"/>
    <b v="0"/>
    <n v="90"/>
    <n v="0.66666666666666663"/>
    <x v="313"/>
  </r>
  <r>
    <n v="462"/>
    <n v="466"/>
    <s v="Nostalgia, a bittersweet dance in the moonlit ballroom of cherished memories. "/>
    <x v="170"/>
    <d v="2019-05-15T21:30:00"/>
    <s v=" MoonlitMemories "/>
    <x v="3"/>
    <s v=" #Nostalgia #CherishedMemories "/>
    <n v="18"/>
    <n v="35"/>
    <s v=" Italy "/>
    <n v="2019"/>
    <n v="5"/>
    <n v="15"/>
    <n v="21"/>
    <s v="Nostalgia, a bittersweet dance in the moonlit ballroom of cherished memories."/>
    <s v="Nostalgia"/>
    <s v="MoonlitMemories"/>
    <s v="Twitter"/>
    <s v="#Nostalgia,#CherishedMemories"/>
    <s v="Italy"/>
    <n v="43600.895833333336"/>
    <b v="0"/>
    <n v="53"/>
    <n v="0.660377358490566"/>
    <x v="314"/>
  </r>
  <r>
    <n v="463"/>
    <n v="467"/>
    <s v="In the symphony of grief, each tear is a note, composing a melancholic melody. "/>
    <x v="194"/>
    <d v="2018-11-28T14:00:00"/>
    <s v=" SymphonyOfTears "/>
    <x v="2"/>
    <s v=" #Grief #MelancholicMelody "/>
    <n v="22"/>
    <n v="45"/>
    <s v=" Germany "/>
    <n v="2018"/>
    <n v="11"/>
    <n v="28"/>
    <n v="14"/>
    <s v="In the symphony of grief, each tear is a note, composing a melancholic melody."/>
    <s v="Grief"/>
    <s v="SymphonyOfTears"/>
    <s v="Facebook"/>
    <s v="#Grief,#MelancholicMelody"/>
    <s v="Germany"/>
    <n v="43432.583333333336"/>
    <b v="0"/>
    <n v="67"/>
    <n v="0.67164179104477617"/>
    <x v="315"/>
  </r>
  <r>
    <n v="464"/>
    <n v="468"/>
    <s v="Betrayal, a venomous serpent slithering through the garden of trust, poisoning roots. "/>
    <x v="196"/>
    <d v="2021-03-02T17:45:00"/>
    <s v=" VenomousGarden "/>
    <x v="1"/>
    <s v=" #Betrayal #PoisonedTrust "/>
    <n v="25"/>
    <n v="50"/>
    <s v=" Canada "/>
    <n v="2021"/>
    <n v="3"/>
    <n v="2"/>
    <n v="17"/>
    <s v="Betrayal, a venomous serpent slithering through the garden of trust, poisoning roots."/>
    <s v="Betrayal"/>
    <s v="VenomousGarden"/>
    <s v="Instagram"/>
    <s v="#Betrayal,#PoisonedTrust"/>
    <s v="Canada"/>
    <n v="44257.739583333336"/>
    <b v="0"/>
    <n v="75"/>
    <n v="0.66666666666666663"/>
    <x v="65"/>
  </r>
  <r>
    <n v="465"/>
    <n v="469"/>
    <s v="Sinking in the quicksand of despair, the harder you fight, the deeper you descend. "/>
    <x v="92"/>
    <d v="2016-10-18T19:30:00"/>
    <s v=" QuicksandFighter "/>
    <x v="3"/>
    <s v=" #Despair #DeepDescent "/>
    <n v="20"/>
    <n v="40"/>
    <s v=" USA "/>
    <n v="2016"/>
    <n v="10"/>
    <n v="18"/>
    <n v="19"/>
    <s v="Sinking in the quicksand of despair, the harder you fight, the deeper you descend."/>
    <s v="Despair"/>
    <s v="QuicksandFighter"/>
    <s v="Twitter"/>
    <s v="#Despair,#DeepDescent"/>
    <s v="USA"/>
    <n v="42661.8125"/>
    <b v="0"/>
    <n v="60"/>
    <n v="0.66666666666666663"/>
    <x v="316"/>
  </r>
  <r>
    <n v="466"/>
    <n v="470"/>
    <s v="Wandering through the cemetery of lost dreams, tombstones marking untold sorrows. "/>
    <x v="192"/>
    <d v="2020-08-15T12:30:00"/>
    <s v=" DreamCemetery "/>
    <x v="2"/>
    <s v=" #Desolation #UntoldSorrows "/>
    <n v="28"/>
    <n v="55"/>
    <s v=" France "/>
    <n v="2020"/>
    <n v="8"/>
    <n v="15"/>
    <n v="12"/>
    <s v="Wandering through the cemetery of lost dreams, tombstones marking untold sorrows."/>
    <s v="Desolation"/>
    <s v="DreamCemetery"/>
    <s v="Facebook"/>
    <s v="#Desolation,#UntoldSorrows"/>
    <s v="France"/>
    <n v="44058.520833333336"/>
    <b v="0"/>
    <n v="83"/>
    <n v="0.66265060240963858"/>
    <x v="317"/>
  </r>
  <r>
    <n v="467"/>
    <n v="471"/>
    <s v="Swept away by the river of regret, the currents of the past refusing to release. "/>
    <x v="193"/>
    <d v="2017-04-28T16:20:00"/>
    <s v=" RegretRiver "/>
    <x v="1"/>
    <s v=" #Regret #PastCurrents "/>
    <n v="18"/>
    <n v="35"/>
    <s v=" UK "/>
    <n v="2017"/>
    <n v="4"/>
    <n v="28"/>
    <n v="16"/>
    <s v="Swept away by the river of regret, the currents of the past refusing to release."/>
    <s v="Regret"/>
    <s v="RegretRiver"/>
    <s v="Instagram"/>
    <s v="#Regret,#PastCurrents"/>
    <s v="UK"/>
    <n v="42853.680555555555"/>
    <b v="0"/>
    <n v="53"/>
    <n v="0.660377358490566"/>
    <x v="318"/>
  </r>
  <r>
    <n v="468"/>
    <n v="472"/>
    <s v="Whispers of lost love linger in the attic of the heart, forgotten but not erased. "/>
    <x v="199"/>
    <d v="2019-09-10T21:00:00"/>
    <s v=" HeartAttic "/>
    <x v="3"/>
    <s v=" #Loss #ForgottenLove "/>
    <n v="22"/>
    <n v="45"/>
    <s v=" Australia "/>
    <n v="2019"/>
    <n v="9"/>
    <n v="10"/>
    <n v="21"/>
    <s v="Whispers of lost love linger in the attic of the heart, forgotten but not erased."/>
    <s v="Loss"/>
    <s v="HeartAttic"/>
    <s v="Twitter"/>
    <s v="#Loss,#ForgottenLove"/>
    <s v="Australia"/>
    <n v="43718.875"/>
    <b v="0"/>
    <n v="67"/>
    <n v="0.67164179104477617"/>
    <x v="319"/>
  </r>
  <r>
    <n v="469"/>
    <n v="473"/>
    <s v="In the gallery of broken promises, each shattered vow framed, a painful exhibition. "/>
    <x v="196"/>
    <d v="2022-01-28T13:45:00"/>
    <s v=" PromiseGallery "/>
    <x v="2"/>
    <s v=" #Betrayal #ShatteredVows "/>
    <n v="15"/>
    <n v="30"/>
    <s v=" Brazil "/>
    <n v="2022"/>
    <n v="1"/>
    <n v="28"/>
    <n v="13"/>
    <s v="In the gallery of broken promises, each shattered vow framed, a painful exhibition."/>
    <s v="Betrayal"/>
    <s v="PromiseGallery"/>
    <s v="Facebook"/>
    <s v="#Betrayal,#ShatteredVows"/>
    <s v="Brazil"/>
    <n v="44589.572916666664"/>
    <b v="0"/>
    <n v="45"/>
    <n v="0.66666666666666663"/>
    <x v="320"/>
  </r>
  <r>
    <n v="470"/>
    <n v="474"/>
    <s v="The echoes of solitude, a silent conversation between a soul and its shadows. "/>
    <x v="201"/>
    <d v="2016-06-15T22:30:00"/>
    <s v=" EchoedConversation "/>
    <x v="1"/>
    <s v=" #Solitude #ShadowConversation "/>
    <n v="30"/>
    <n v="60"/>
    <s v=" Spain "/>
    <n v="2016"/>
    <n v="6"/>
    <n v="15"/>
    <n v="22"/>
    <s v="The echoes of solitude, a silent conversation between a soul and its shadows."/>
    <s v="Solitude"/>
    <s v="EchoedConversation"/>
    <s v="Instagram"/>
    <s v="#Solitude,#ShadowConversation"/>
    <s v="Spain"/>
    <n v="42536.9375"/>
    <b v="0"/>
    <n v="90"/>
    <n v="0.66666666666666663"/>
    <x v="321"/>
  </r>
  <r>
    <n v="471"/>
    <n v="475"/>
    <s v="Dancing on sunshine, each step a celebration of the joy found in simple moments. "/>
    <x v="202"/>
    <d v="2021-08-20T15:45:00"/>
    <s v=" SunshineDancer "/>
    <x v="1"/>
    <s v=" #Joy #SimpleMoments "/>
    <n v="40"/>
    <n v="80"/>
    <s v=" USA "/>
    <n v="2021"/>
    <n v="8"/>
    <n v="20"/>
    <n v="15"/>
    <s v="Dancing on sunshine, each step a celebration of the joy found in simple moments."/>
    <s v="Joy"/>
    <s v="SunshineDancer"/>
    <s v="Instagram"/>
    <s v="#Joy,#SimpleMoments"/>
    <s v="USA"/>
    <n v="44428.65625"/>
    <b v="0"/>
    <n v="120"/>
    <n v="0.66666666666666663"/>
    <x v="140"/>
  </r>
  <r>
    <n v="472"/>
    <n v="476"/>
    <s v="Laughter echoes in the air, a chorus of happiness that lifts the spirit higher. "/>
    <x v="203"/>
    <d v="2018-04-12T18:30:00"/>
    <s v=" EchoedLaughter "/>
    <x v="3"/>
    <s v=" #Happiness #SpiritLifter "/>
    <n v="35"/>
    <n v="70"/>
    <s v=" Canada "/>
    <n v="2018"/>
    <n v="4"/>
    <n v="12"/>
    <n v="18"/>
    <s v="Laughter echoes in the air, a chorus of happiness that lifts the spirit higher."/>
    <s v="Happiness"/>
    <s v="EchoedLaughter"/>
    <s v="Twitter"/>
    <s v="#Happiness,#SpiritLifter"/>
    <s v="Canada"/>
    <n v="43202.770833333336"/>
    <b v="0"/>
    <n v="105"/>
    <n v="0.66666666666666663"/>
    <x v="322"/>
  </r>
  <r>
    <n v="473"/>
    <n v="477"/>
    <s v="In the garden of contentment, each bloom whispers tales of inner peace and joy. "/>
    <x v="79"/>
    <d v="2022-02-15T12:20:00"/>
    <s v=" GardenOfJoy "/>
    <x v="2"/>
    <s v=" #Contentment #InnerPeace "/>
    <n v="25"/>
    <n v="50"/>
    <s v=" UK "/>
    <n v="2022"/>
    <n v="2"/>
    <n v="15"/>
    <n v="12"/>
    <s v="In the garden of contentment, each bloom whispers tales of inner peace and joy."/>
    <s v="Contentment"/>
    <s v="GardenOfJoy"/>
    <s v="Facebook"/>
    <s v="#Contentment,#InnerPeace"/>
    <s v="UK"/>
    <n v="44607.513888888891"/>
    <b v="0"/>
    <n v="75"/>
    <n v="0.66666666666666663"/>
    <x v="180"/>
  </r>
  <r>
    <n v="474"/>
    <n v="478"/>
    <s v="Chasing dreams under the vibrant sky, a journey fueled by hope and enthusiasm. "/>
    <x v="204"/>
    <d v="2019-10-28T14:15:00"/>
    <s v=" DreamChaser "/>
    <x v="1"/>
    <s v=" #Enthusiasm #HopefulJourney "/>
    <n v="30"/>
    <n v="60"/>
    <s v=" Australia "/>
    <n v="2019"/>
    <n v="10"/>
    <n v="28"/>
    <n v="14"/>
    <s v="Chasing dreams under the vibrant sky, a journey fueled by hope and enthusiasm."/>
    <s v="Enthusiasm"/>
    <s v="DreamChaser"/>
    <s v="Instagram"/>
    <s v="#Enthusiasm,#HopefulJourney"/>
    <s v="Australia"/>
    <n v="43766.59375"/>
    <b v="0"/>
    <n v="90"/>
    <n v="0.66666666666666663"/>
    <x v="323"/>
  </r>
  <r>
    <n v="475"/>
    <n v="479"/>
    <s v="Serenading the stars with a heart full of gratitude, a melody of thankfulness. "/>
    <x v="205"/>
    <d v="2017-12-22T21:00:00"/>
    <s v=" StarSerenader "/>
    <x v="3"/>
    <s v=" #Gratitude #ThankfulMelody "/>
    <n v="22"/>
    <n v="45"/>
    <s v=" India "/>
    <n v="2017"/>
    <n v="12"/>
    <n v="22"/>
    <n v="21"/>
    <s v="Serenading the stars with a heart full of gratitude, a melody of thankfulness."/>
    <s v="Gratitude"/>
    <s v="StarSerenader"/>
    <s v="Twitter"/>
    <s v="#Gratitude,#ThankfulMelody"/>
    <s v="India"/>
    <n v="43091.875"/>
    <b v="0"/>
    <n v="67"/>
    <n v="0.67164179104477617"/>
    <x v="324"/>
  </r>
  <r>
    <n v="476"/>
    <n v="480"/>
    <s v="Basking in the glow of accomplishment, each milestone a stepping stone to happiness. "/>
    <x v="128"/>
    <d v="2020-06-10T17:30:00"/>
    <s v=" GlowAchiever "/>
    <x v="2"/>
    <s v=" #Accomplishment #HappinessMilestone "/>
    <n v="28"/>
    <n v="55"/>
    <s v=" Germany "/>
    <n v="2020"/>
    <n v="6"/>
    <n v="10"/>
    <n v="17"/>
    <s v="Basking in the glow of accomplishment, each milestone a stepping stone to happiness."/>
    <s v="Accomplishment"/>
    <s v="GlowAchiever"/>
    <s v="Facebook"/>
    <s v="#Accomplishment,#HappinessMilestone"/>
    <s v="Germany"/>
    <n v="43992.729166666664"/>
    <b v="0"/>
    <n v="83"/>
    <n v="0.66265060240963858"/>
    <x v="192"/>
  </r>
  <r>
    <n v="477"/>
    <n v="481"/>
    <s v="In the dance of positivity, every step is a rhythm, uplifting the soul in harmony. "/>
    <x v="206"/>
    <d v="2016-09-18T19:45:00"/>
    <s v=" DanceHarmony "/>
    <x v="1"/>
    <s v=" #Positivity #SoulUpliftment "/>
    <n v="18"/>
    <n v="35"/>
    <s v=" France "/>
    <n v="2016"/>
    <n v="9"/>
    <n v="18"/>
    <n v="19"/>
    <s v="In the dance of positivity, every step is a rhythm, uplifting the soul in harmony."/>
    <s v="Positivity"/>
    <s v="DanceHarmony"/>
    <s v="Instagram"/>
    <s v="#Positivity,#SoulUpliftment"/>
    <s v="France"/>
    <n v="42631.822916666664"/>
    <b v="0"/>
    <n v="53"/>
    <n v="0.660377358490566"/>
    <x v="325"/>
  </r>
  <r>
    <n v="478"/>
    <n v="482"/>
    <s v="Overflowing with joy, a cup of laughter shared with friends, a moment cherished. "/>
    <x v="202"/>
    <d v="2023-03-10T14:30:00"/>
    <s v=" LaughterCup "/>
    <x v="3"/>
    <s v=" #Joy #CherishedMoment "/>
    <n v="20"/>
    <n v="40"/>
    <s v=" Japan "/>
    <n v="2023"/>
    <n v="3"/>
    <n v="10"/>
    <n v="14"/>
    <s v="Overflowing with joy, a cup of laughter shared with friends, a moment cherished."/>
    <s v="Joy"/>
    <s v="LaughterCup"/>
    <s v="Twitter"/>
    <s v="#Joy,#CherishedMoment"/>
    <s v="Japan"/>
    <n v="44995.604166666664"/>
    <b v="0"/>
    <n v="60"/>
    <n v="0.66666666666666663"/>
    <x v="153"/>
  </r>
  <r>
    <n v="479"/>
    <n v="483"/>
    <s v="Draped in the warmth of kindness, a quilt of compassion stitched with love. "/>
    <x v="207"/>
    <d v="2019-05-05T12:15:00"/>
    <s v=" QuiltedCompassion "/>
    <x v="2"/>
    <s v=" #Kindness #LoveStitches "/>
    <n v="25"/>
    <n v="50"/>
    <s v=" Brazil "/>
    <n v="2019"/>
    <n v="5"/>
    <n v="5"/>
    <n v="12"/>
    <s v="Draped in the warmth of kindness, a quilt of compassion stitched with love."/>
    <s v="Kindness"/>
    <s v="QuiltedCompassion"/>
    <s v="Facebook"/>
    <s v="#Kindness,#LoveStitches"/>
    <s v="Brazil"/>
    <n v="43590.510416666664"/>
    <b v="0"/>
    <n v="75"/>
    <n v="0.66666666666666663"/>
    <x v="326"/>
  </r>
  <r>
    <n v="480"/>
    <n v="484"/>
    <s v="In the garden of friendships, each bloom a testament to the beauty of camaraderie. "/>
    <x v="208"/>
    <d v="2018-08-28T16:00:00"/>
    <s v=" FriendshipGarden "/>
    <x v="1"/>
    <s v=" #Friendship #CamaraderieBlooms "/>
    <n v="30"/>
    <n v="60"/>
    <s v=" South Africa "/>
    <n v="2018"/>
    <n v="8"/>
    <n v="28"/>
    <n v="16"/>
    <s v="In the garden of friendships, each bloom a testament to the beauty of camaraderie."/>
    <s v="Friendship"/>
    <s v="FriendshipGarden"/>
    <s v="Instagram"/>
    <s v="#Friendship,#CamaraderieBlooms"/>
    <s v="South Africa"/>
    <n v="43340.666666666664"/>
    <b v="0"/>
    <n v="90"/>
    <n v="0.66666666666666663"/>
    <x v="327"/>
  </r>
  <r>
    <n v="481"/>
    <n v="485"/>
    <s v="In the embrace of love, each heartbeat is a melody, dancing to the rhythm of affection. "/>
    <x v="209"/>
    <d v="2022-11-15T20:45:00"/>
    <s v=" MelodyOfLove "/>
    <x v="3"/>
    <s v=" #Love #RhythmOfAffection "/>
    <n v="35"/>
    <n v="70"/>
    <s v=" USA "/>
    <n v="2022"/>
    <n v="11"/>
    <n v="15"/>
    <n v="20"/>
    <s v="In the embrace of love, each heartbeat is a melody, dancing to the rhythm of affection."/>
    <s v="Love"/>
    <s v="MelodyOfLove"/>
    <s v="Twitter"/>
    <s v="#Love,#RhythmOfAffection"/>
    <s v="USA"/>
    <n v="44880.864583333336"/>
    <b v="0"/>
    <n v="105"/>
    <n v="0.66666666666666663"/>
    <x v="328"/>
  </r>
  <r>
    <n v="482"/>
    <n v="486"/>
    <s v="Surrounded by the colors of joy, a canvas painted with laughter and endless smiles. "/>
    <x v="202"/>
    <d v="2019-07-02T17:00:00"/>
    <s v=" ColorfulLaughter "/>
    <x v="1"/>
    <s v=" #Joy #EndlessSmiles "/>
    <n v="40"/>
    <n v="80"/>
    <s v=" Canada "/>
    <n v="2019"/>
    <n v="7"/>
    <n v="2"/>
    <n v="17"/>
    <s v="Surrounded by the colors of joy, a canvas painted with laughter and endless smiles."/>
    <s v="Joy"/>
    <s v="ColorfulLaughter"/>
    <s v="Instagram"/>
    <s v="#Joy,#EndlessSmiles"/>
    <s v="Canada"/>
    <n v="43648.708333333336"/>
    <b v="0"/>
    <n v="120"/>
    <n v="0.66666666666666663"/>
    <x v="329"/>
  </r>
  <r>
    <n v="483"/>
    <n v="487"/>
    <s v="In the symphony of excitement, each note is a burst of energy, igniting the soul with fervor. "/>
    <x v="28"/>
    <d v="2021-04-18T14:20:00"/>
    <s v=" SymphonyFervor "/>
    <x v="2"/>
    <s v=" #Excitement #IgnitedSoul "/>
    <n v="30"/>
    <n v="60"/>
    <s v=" UK "/>
    <n v="2021"/>
    <n v="4"/>
    <n v="18"/>
    <n v="14"/>
    <s v="In the symphony of excitement, each note is a burst of energy, igniting the soul with fervor."/>
    <s v="Excitement"/>
    <s v="SymphonyFervor"/>
    <s v="Facebook"/>
    <s v="#Excitement,#IgnitedSoul"/>
    <s v="UK"/>
    <n v="44304.597222222219"/>
    <b v="0"/>
    <n v="90"/>
    <n v="0.66666666666666663"/>
    <x v="330"/>
  </r>
  <r>
    <n v="484"/>
    <n v="488"/>
    <s v="A surprise gift, wrapped in anticipation, unfolds a moment of delight and wonder. "/>
    <x v="210"/>
    <d v="2023-02-05T19:30:00"/>
    <s v=" WrappedDelight "/>
    <x v="3"/>
    <s v=" #Surprise #WonderfulMoment "/>
    <n v="25"/>
    <n v="50"/>
    <s v=" Australia "/>
    <n v="2023"/>
    <n v="2"/>
    <n v="5"/>
    <n v="19"/>
    <s v="A surprise gift, wrapped in anticipation, unfolds a moment of delight and wonder."/>
    <s v="Surprise"/>
    <s v="WrappedDelight"/>
    <s v="Twitter"/>
    <s v="#Surprise,#WonderfulMoment"/>
    <s v="Australia"/>
    <n v="44962.8125"/>
    <b v="0"/>
    <n v="75"/>
    <n v="0.66666666666666663"/>
    <x v="331"/>
  </r>
  <r>
    <n v="485"/>
    <n v="489"/>
    <s v="Lost in the maze of curiosity, each twist and turn unveils the treasures of discovery. "/>
    <x v="90"/>
    <d v="2018-09-22T12:45:00"/>
    <s v=" MazeDiscovery "/>
    <x v="1"/>
    <s v=" #Curiosity #TreasuresOfDiscovery "/>
    <n v="22"/>
    <n v="45"/>
    <s v=" India "/>
    <n v="2018"/>
    <n v="9"/>
    <n v="22"/>
    <n v="12"/>
    <s v="Lost in the maze of curiosity, each twist and turn unveils the treasures of discovery."/>
    <s v="Curiosity"/>
    <s v="MazeDiscovery"/>
    <s v="Instagram"/>
    <s v="#Curiosity,#TreasuresOfDiscovery"/>
    <s v="India"/>
    <n v="43365.53125"/>
    <b v="0"/>
    <n v="67"/>
    <n v="0.67164179104477617"/>
    <x v="254"/>
  </r>
  <r>
    <n v="486"/>
    <n v="490"/>
    <s v="Floating on clouds of gratitude, each raindrop a blessing, a shower of thankfulness. "/>
    <x v="205"/>
    <d v="2016-12-10T21:15:00"/>
    <s v=" CloudsOfBlessings "/>
    <x v="2"/>
    <s v=" #Gratitude #ShowerOfThankfulness "/>
    <n v="28"/>
    <n v="55"/>
    <s v=" Germany "/>
    <n v="2016"/>
    <n v="12"/>
    <n v="10"/>
    <n v="21"/>
    <s v="Floating on clouds of gratitude, each raindrop a blessing, a shower of thankfulness."/>
    <s v="Gratitude"/>
    <s v="CloudsOfBlessings"/>
    <s v="Facebook"/>
    <s v="#Gratitude,#ShowerOfThankfulness"/>
    <s v="Germany"/>
    <n v="42714.885416666664"/>
    <b v="0"/>
    <n v="83"/>
    <n v="0.66265060240963858"/>
    <x v="332"/>
  </r>
  <r>
    <n v="487"/>
    <n v="491"/>
    <s v="Like a comet of inspiration, streaking through the sky of creativity, leaving trails of brilliance. "/>
    <x v="148"/>
    <d v="2020-05-28T16:00:00"/>
    <s v=" CometCreativity "/>
    <x v="3"/>
    <s v=" #Inspiration #BrilliantTrails "/>
    <n v="18"/>
    <n v="35"/>
    <s v=" France "/>
    <n v="2020"/>
    <n v="5"/>
    <n v="28"/>
    <n v="16"/>
    <s v="Like a comet of inspiration, streaking through the sky of creativity, leaving trails of brilliance."/>
    <s v="Inspiration"/>
    <s v="CometCreativity"/>
    <s v="Twitter"/>
    <s v="#Inspiration,#BrilliantTrails"/>
    <s v="France"/>
    <n v="43979.666666666664"/>
    <b v="0"/>
    <n v="53"/>
    <n v="0.660377358490566"/>
    <x v="333"/>
  </r>
  <r>
    <n v="488"/>
    <n v="492"/>
    <s v="In the celebration of success, fireworks of accomplishment light up the night sky of triumph. "/>
    <x v="211"/>
    <d v="2017-11-15T22:30:00"/>
    <s v=" FireworksTriumph "/>
    <x v="1"/>
    <s v=" #Success #NightSkyTriumph "/>
    <n v="22"/>
    <n v="45"/>
    <s v=" Japan "/>
    <n v="2017"/>
    <n v="11"/>
    <n v="15"/>
    <n v="22"/>
    <s v="In the celebration of success, fireworks of accomplishment light up the night sky of triumph."/>
    <s v="Success"/>
    <s v="FireworksTriumph"/>
    <s v="Instagram"/>
    <s v="#Success,#NightSkyTriumph"/>
    <s v="Japan"/>
    <n v="43054.9375"/>
    <b v="0"/>
    <n v="67"/>
    <n v="0.67164179104477617"/>
    <x v="334"/>
  </r>
  <r>
    <n v="489"/>
    <n v="493"/>
    <s v="A symphony of laughter, each note a key to unlocking the door of boundless happiness. "/>
    <x v="203"/>
    <d v="2021-08-02T19:00:00"/>
    <s v=" LaughterSymphony "/>
    <x v="2"/>
    <s v=" #Happiness #BoundlessLaughter "/>
    <n v="30"/>
    <n v="60"/>
    <s v=" Brazil "/>
    <n v="2021"/>
    <n v="8"/>
    <n v="2"/>
    <n v="19"/>
    <s v="A symphony of laughter, each note a key to unlocking the door of boundless happiness."/>
    <s v="Happiness"/>
    <s v="LaughterSymphony"/>
    <s v="Facebook"/>
    <s v="#Happiness,#BoundlessLaughter"/>
    <s v="Brazil"/>
    <n v="44410.791666666664"/>
    <b v="0"/>
    <n v="90"/>
    <n v="0.66666666666666663"/>
    <x v="335"/>
  </r>
  <r>
    <n v="490"/>
    <n v="494"/>
    <s v="In the carnival of emotions, the rollercoaster of thrill sends the heart on a wild ride. "/>
    <x v="212"/>
    <d v="2019-03-28T15:30:00"/>
    <s v=" EmotionCarnival "/>
    <x v="1"/>
    <s v=" #Thrill #WildHeartRide "/>
    <n v="35"/>
    <n v="70"/>
    <s v=" South Africa "/>
    <n v="2019"/>
    <n v="3"/>
    <n v="28"/>
    <n v="15"/>
    <s v="In the carnival of emotions, the rollercoaster of thrill sends the heart on a wild ride."/>
    <s v="Thrill"/>
    <s v="EmotionCarnival"/>
    <s v="Instagram"/>
    <s v="#Thrill,#WildHeartRide"/>
    <s v="South Africa"/>
    <n v="43552.645833333336"/>
    <b v="0"/>
    <n v="105"/>
    <n v="0.66666666666666663"/>
    <x v="50"/>
  </r>
  <r>
    <n v="491"/>
    <n v="495"/>
    <s v="Standing before the grandeur of the Eiffel Tower, a moment to reflect on the beauty of Parisian dreams. "/>
    <x v="213"/>
    <d v="2018-05-12T17:30:00"/>
    <s v=" ParisDreamer "/>
    <x v="3"/>
    <s v=" #Reflection #ParisianDreams "/>
    <n v="28"/>
    <n v="55"/>
    <s v=" France "/>
    <n v="2018"/>
    <n v="5"/>
    <n v="12"/>
    <n v="17"/>
    <s v="Standing before the grandeur of the Eiffel Tower, a moment to reflect on the beauty of Parisian dreams."/>
    <s v="Reflection"/>
    <s v="ParisDreamer"/>
    <s v="Twitter"/>
    <s v="#Reflection,#ParisianDreams"/>
    <s v="France"/>
    <n v="43232.729166666664"/>
    <b v="0"/>
    <n v="83"/>
    <n v="0.66265060240963858"/>
    <x v="244"/>
  </r>
  <r>
    <n v="492"/>
    <n v="496"/>
    <s v="Lost in the enchantment of Disneyland, each ride a journey into the realm of childhood fantasies. "/>
    <x v="214"/>
    <d v="2022-09-28T15:45:00"/>
    <s v=" DisneylandExplorer "/>
    <x v="1"/>
    <s v=" #Enchantment #ChildhoodFantasies "/>
    <n v="30"/>
    <n v="60"/>
    <s v=" USA "/>
    <n v="2022"/>
    <n v="9"/>
    <n v="28"/>
    <n v="15"/>
    <s v="Lost in the enchantment of Disneyland, each ride a journey into the realm of childhood fantasies."/>
    <s v="Enchantment"/>
    <s v="DisneylandExplorer"/>
    <s v="Instagram"/>
    <s v="#Enchantment,#ChildhoodFantasies"/>
    <s v="USA"/>
    <n v="44832.65625"/>
    <b v="0"/>
    <n v="90"/>
    <n v="0.66666666666666663"/>
    <x v="336"/>
  </r>
  <r>
    <n v="493"/>
    <n v="497"/>
    <s v="Exploring the wonders of Ferrari World, the roar of engines creating a symphony of speed. "/>
    <x v="28"/>
    <d v="2019-11-10T14:00:00"/>
    <s v=" FerrariSpeedster "/>
    <x v="2"/>
    <s v=" #Excitement #SymphonyOfSpeed "/>
    <n v="22"/>
    <n v="45"/>
    <s v=" Italy "/>
    <n v="2019"/>
    <n v="11"/>
    <n v="10"/>
    <n v="14"/>
    <s v="Exploring the wonders of Ferrari World, the roar of engines creating a symphony of speed."/>
    <s v="Excitement"/>
    <s v="FerrariSpeedster"/>
    <s v="Facebook"/>
    <s v="#Excitement,#SymphonyOfSpeed"/>
    <s v="Italy"/>
    <n v="43779.583333333336"/>
    <b v="0"/>
    <n v="67"/>
    <n v="0.67164179104477617"/>
    <x v="337"/>
  </r>
  <r>
    <n v="494"/>
    <n v="498"/>
    <s v="Amidst the tulip fields of Keukenhof, a tapestry of colors that paints the soul with springtime joy. "/>
    <x v="202"/>
    <d v="2021-04-02T18:20:00"/>
    <s v=" KeukenhofAdventurer "/>
    <x v="1"/>
    <s v=" #Joy #SpringtimeColors "/>
    <n v="35"/>
    <n v="70"/>
    <s v=" Netherlands "/>
    <n v="2021"/>
    <n v="4"/>
    <n v="2"/>
    <n v="18"/>
    <s v="Amidst the tulip fields of Keukenhof, a tapestry of colors that paints the soul with springtime joy."/>
    <s v="Joy"/>
    <s v="KeukenhofAdventurer"/>
    <s v="Instagram"/>
    <s v="#Joy,#SpringtimeColors"/>
    <s v="Netherlands"/>
    <n v="44288.763888888891"/>
    <b v="0"/>
    <n v="105"/>
    <n v="0.66666666666666663"/>
    <x v="338"/>
  </r>
  <r>
    <n v="495"/>
    <n v="499"/>
    <s v="Wandering through the historical streets of Kyoto, each step a journey into the heart of Japan's traditions. "/>
    <x v="215"/>
    <d v="2017-08-22T21:30:00"/>
    <s v=" KyotoAdventurer "/>
    <x v="3"/>
    <s v=" #Exploration #JapaneseTraditions "/>
    <n v="18"/>
    <n v="35"/>
    <s v=" Japan "/>
    <n v="2017"/>
    <n v="8"/>
    <n v="22"/>
    <n v="21"/>
    <s v="Wandering through the historical streets of Kyoto, each step a journey into the heart of Japan's traditions."/>
    <s v="Exploration"/>
    <s v="KyotoAdventurer"/>
    <s v="Twitter"/>
    <s v="#Exploration,#JapaneseTraditions"/>
    <s v="Japan"/>
    <n v="42969.895833333336"/>
    <b v="0"/>
    <n v="53"/>
    <n v="0.660377358490566"/>
    <x v="339"/>
  </r>
  <r>
    <n v="496"/>
    <n v="500"/>
    <s v="In the embrace of the Grand Canyon, nature's masterpiece, a moment to marvel at Earth's grandeur. "/>
    <x v="216"/>
    <d v="2020-06-15T16:45:00"/>
    <s v=" CanyonMarveler "/>
    <x v="1"/>
    <s v=" #Awe #EarthsGrandeur "/>
    <n v="25"/>
    <n v="50"/>
    <s v=" USA "/>
    <n v="2020"/>
    <n v="6"/>
    <n v="15"/>
    <n v="16"/>
    <s v="In the embrace of the Grand Canyon, nature's masterpiece, a moment to marvel at Earth's grandeur."/>
    <s v="Awe"/>
    <s v="CanyonMarveler"/>
    <s v="Instagram"/>
    <s v="#Awe,#EarthsGrandeur"/>
    <s v="USA"/>
    <n v="43997.697916666664"/>
    <b v="0"/>
    <n v="75"/>
    <n v="0.66666666666666663"/>
    <x v="340"/>
  </r>
  <r>
    <n v="497"/>
    <n v="501"/>
    <s v="Journeying through the serenity of Santorini, where each sunset paints the sky with hues of tranquility. "/>
    <x v="89"/>
    <d v="2016-09-10T19:15:00"/>
    <s v=" SantoriniTraveler "/>
    <x v="2"/>
    <s v=" #Serenity #SunsetHues "/>
    <n v="22"/>
    <n v="45"/>
    <s v=" Greece "/>
    <n v="2016"/>
    <n v="9"/>
    <n v="10"/>
    <n v="19"/>
    <s v="Journeying through the serenity of Santorini, where each sunset paints the sky with hues of tranquility."/>
    <s v="Serenity"/>
    <s v="SantoriniTraveler"/>
    <s v="Facebook"/>
    <s v="#Serenity,#SunsetHues"/>
    <s v="Greece"/>
    <n v="42623.802083333336"/>
    <b v="0"/>
    <n v="67"/>
    <n v="0.67164179104477617"/>
    <x v="341"/>
  </r>
  <r>
    <n v="498"/>
    <n v="502"/>
    <s v="Amazed by the architectural marvels of Petra, each stone telling tales of an ancient civilization. "/>
    <x v="217"/>
    <d v="2023-01-28T13:00:00"/>
    <s v=" PetraExplorer "/>
    <x v="3"/>
    <s v=" #Amazement #AncientTales "/>
    <n v="30"/>
    <n v="60"/>
    <s v=" Jordan "/>
    <n v="2023"/>
    <n v="1"/>
    <n v="28"/>
    <n v="13"/>
    <s v="Amazed by the architectural marvels of Petra, each stone telling tales of an ancient civilization."/>
    <s v="Amazement"/>
    <s v="PetraExplorer"/>
    <s v="Twitter"/>
    <s v="#Amazement,#AncientTales"/>
    <s v="Jordan"/>
    <n v="44954.541666666664"/>
    <b v="0"/>
    <n v="90"/>
    <n v="0.66666666666666663"/>
    <x v="13"/>
  </r>
  <r>
    <n v="499"/>
    <n v="503"/>
    <s v="Embarking on a gondola ride in Venice, each canal reflecting the romance of this timeless city. "/>
    <x v="218"/>
    <d v="2019-04-18T16:30:00"/>
    <s v=" VeniceRomantic "/>
    <x v="1"/>
    <s v=" #Romance #TimelessCity "/>
    <n v="20"/>
    <n v="40"/>
    <s v=" Italy "/>
    <n v="2019"/>
    <n v="4"/>
    <n v="18"/>
    <n v="16"/>
    <s v="Embarking on a gondola ride in Venice, each canal reflecting the romance of this timeless city."/>
    <s v="Romance"/>
    <s v="VeniceRomantic"/>
    <s v="Instagram"/>
    <s v="#Romance,#TimelessCity"/>
    <s v="Italy"/>
    <n v="43573.6875"/>
    <b v="0"/>
    <n v="60"/>
    <n v="0.66666666666666663"/>
    <x v="311"/>
  </r>
  <r>
    <n v="500"/>
    <n v="504"/>
    <s v="At the summit of Machu Picchu, a breathtaking panorama that whispers the secrets of ancient civilizations. "/>
    <x v="216"/>
    <d v="2017-11-05T22:00:00"/>
    <s v=" MachuPicchuAdventurer "/>
    <x v="2"/>
    <s v=" #Awe #AncientCivilizations "/>
    <n v="28"/>
    <n v="55"/>
    <s v=" Peru "/>
    <n v="2017"/>
    <n v="11"/>
    <n v="5"/>
    <n v="22"/>
    <s v="At the summit of Machu Picchu, a breathtaking panorama that whispers the secrets of ancient civilizations."/>
    <s v="Awe"/>
    <s v="MachuPicchuAdventurer"/>
    <s v="Facebook"/>
    <s v="#Awe,#AncientCivilizations"/>
    <s v="Peru"/>
    <n v="43044.916666666664"/>
    <b v="0"/>
    <n v="83"/>
    <n v="0.66265060240963858"/>
    <x v="342"/>
  </r>
  <r>
    <n v="501"/>
    <n v="505"/>
    <s v="In the heart of New York City, Times Square dazzles with lights, a vibrant spectacle of urban energy. "/>
    <x v="28"/>
    <d v="2022-07-20T21:45:00"/>
    <s v=" TimesSquareExplorer "/>
    <x v="1"/>
    <s v=" #Excitement #UrbanEnergy "/>
    <n v="35"/>
    <n v="70"/>
    <s v=" USA "/>
    <n v="2022"/>
    <n v="7"/>
    <n v="20"/>
    <n v="21"/>
    <s v="In the heart of New York City, Times Square dazzles with lights, a vibrant spectacle of urban energy."/>
    <s v="Excitement"/>
    <s v="TimesSquareExplorer"/>
    <s v="Instagram"/>
    <s v="#Excitement,#UrbanEnergy"/>
    <s v="USA"/>
    <n v="44762.90625"/>
    <b v="0"/>
    <n v="105"/>
    <n v="0.66666666666666663"/>
    <x v="343"/>
  </r>
  <r>
    <n v="502"/>
    <n v="506"/>
    <s v="Captivated by the historical charm of the Colosseum, each stone echoing tales of gladiator valor. "/>
    <x v="219"/>
    <d v="2018-03-15T17:30:00"/>
    <s v=" ColosseumAdventurer "/>
    <x v="3"/>
    <s v=" #Captivation #GladiatorTales "/>
    <n v="25"/>
    <n v="50"/>
    <s v=" Italy "/>
    <n v="2018"/>
    <n v="3"/>
    <n v="15"/>
    <n v="17"/>
    <s v="Captivated by the historical charm of the Colosseum, each stone echoing tales of gladiator valor."/>
    <s v="Captivation"/>
    <s v="ColosseumAdventurer"/>
    <s v="Twitter"/>
    <s v="#Captivation,#GladiatorTales"/>
    <s v="Italy"/>
    <n v="43174.729166666664"/>
    <b v="0"/>
    <n v="75"/>
    <n v="0.66666666666666663"/>
    <x v="344"/>
  </r>
  <r>
    <n v="503"/>
    <n v="507"/>
    <s v="Sailing the azure waters of the Maldives, each wave a whisper of serenity in paradise. "/>
    <x v="89"/>
    <d v="2019-10-28T14:15:00"/>
    <s v=" MaldivesSailor "/>
    <x v="2"/>
    <s v=" #Serenity #ParadiseWhispers "/>
    <n v="22"/>
    <n v="45"/>
    <s v=" Maldives "/>
    <n v="2019"/>
    <n v="10"/>
    <n v="28"/>
    <n v="14"/>
    <s v="Sailing the azure waters of the Maldives, each wave a whisper of serenity in paradise."/>
    <s v="Serenity"/>
    <s v="MaldivesSailor"/>
    <s v="Facebook"/>
    <s v="#Serenity,#ParadiseWhispers"/>
    <s v="Maldives"/>
    <n v="43766.59375"/>
    <b v="0"/>
    <n v="67"/>
    <n v="0.67164179104477617"/>
    <x v="323"/>
  </r>
  <r>
    <n v="504"/>
    <n v="508"/>
    <s v="In the midst of the Amazon rainforest, a symphony of wildlife creates an orchestra of nature's wonders. "/>
    <x v="220"/>
    <d v="2021-06-10T16:00:00"/>
    <s v=" AmazonExplorer "/>
    <x v="1"/>
    <s v=" #Wonder #NatureOrchestra "/>
    <n v="30"/>
    <n v="60"/>
    <s v=" Brazil "/>
    <n v="2021"/>
    <n v="6"/>
    <n v="10"/>
    <n v="16"/>
    <s v="In the midst of the Amazon rainforest, a symphony of wildlife creates an orchestra of nature's wonders."/>
    <s v="Wonder"/>
    <s v="AmazonExplorer"/>
    <s v="Instagram"/>
    <s v="#Wonder,#NatureOrchestra"/>
    <s v="Brazil"/>
    <n v="44357.666666666664"/>
    <b v="0"/>
    <n v="90"/>
    <n v="0.66666666666666663"/>
    <x v="225"/>
  </r>
  <r>
    <n v="505"/>
    <n v="509"/>
    <s v="Walking the Great Wall of China, each step a testament to ancient engineering marvels. "/>
    <x v="216"/>
    <d v="2017-08-18T19:30:00"/>
    <s v=" GreatWallWalker "/>
    <x v="3"/>
    <s v=" #Awe #EngineeringMarvels "/>
    <n v="18"/>
    <n v="35"/>
    <s v=" China "/>
    <n v="2017"/>
    <n v="8"/>
    <n v="18"/>
    <n v="19"/>
    <s v="Walking the Great Wall of China, each step a testament to ancient engineering marvels."/>
    <s v="Awe"/>
    <s v="GreatWallWalker"/>
    <s v="Twitter"/>
    <s v="#Awe,#EngineeringMarvels"/>
    <s v="China"/>
    <n v="42965.8125"/>
    <b v="0"/>
    <n v="53"/>
    <n v="0.660377358490566"/>
    <x v="345"/>
  </r>
  <r>
    <n v="506"/>
    <n v="510"/>
    <s v="At the summit of Mount Fuji, a breathtaking sunrise that paints the sky with hues of accomplishment. "/>
    <x v="128"/>
    <d v="2020-04-15T05:30:00"/>
    <s v=" FujiSummitAchiever "/>
    <x v="2"/>
    <s v=" #Accomplishment #SunriseHues "/>
    <n v="28"/>
    <n v="55"/>
    <s v=" Japan "/>
    <n v="2020"/>
    <n v="4"/>
    <n v="15"/>
    <n v="5"/>
    <s v="At the summit of Mount Fuji, a breathtaking sunrise that paints the sky with hues of accomplishment."/>
    <s v="Accomplishment"/>
    <s v="FujiSummitAchiever"/>
    <s v="Facebook"/>
    <s v="#Accomplishment,#SunriseHues"/>
    <s v="Japan"/>
    <n v="43936.229166666664"/>
    <b v="0"/>
    <n v="83"/>
    <n v="0.66265060240963858"/>
    <x v="346"/>
  </r>
  <r>
    <n v="507"/>
    <n v="511"/>
    <s v="Exploring the ancient ruins of Angkor Wat, each stone whispering stories of Khmer civilization. "/>
    <x v="215"/>
    <d v="2016-11-22T13:00:00"/>
    <s v=" AngkorWatAdventurer "/>
    <x v="1"/>
    <s v=" #Exploration #KhmerStories "/>
    <n v="20"/>
    <n v="40"/>
    <s v=" Cambodia "/>
    <n v="2016"/>
    <n v="11"/>
    <n v="22"/>
    <n v="13"/>
    <s v="Exploring the ancient ruins of Angkor Wat, each stone whispering stories of Khmer civilization."/>
    <s v="Exploration"/>
    <s v="AngkorWatAdventurer"/>
    <s v="Instagram"/>
    <s v="#Exploration,#KhmerStories"/>
    <s v="Cambodia"/>
    <n v="42696.541666666664"/>
    <b v="0"/>
    <n v="60"/>
    <n v="0.66666666666666663"/>
    <x v="291"/>
  </r>
  <r>
    <n v="508"/>
    <n v="512"/>
    <s v="Skiing down the slopes of the Swiss Alps, each turn a dance with the majesty of snow-capped peaks. "/>
    <x v="151"/>
    <d v="2019-01-10T14:45:00"/>
    <s v=" AlpsSkiAdventurer "/>
    <x v="3"/>
    <s v=" #Adventure #SnowPeakDance "/>
    <n v="22"/>
    <n v="45"/>
    <s v=" Switzerland "/>
    <n v="2019"/>
    <n v="1"/>
    <n v="10"/>
    <n v="14"/>
    <s v="Skiing down the slopes of the Swiss Alps, each turn a dance with the majesty of snow-capped peaks."/>
    <s v="Adventure"/>
    <s v="AlpsSkiAdventurer"/>
    <s v="Twitter"/>
    <s v="#Adventure,#SnowPeakDance"/>
    <s v="Switzerland"/>
    <n v="43475.614583333336"/>
    <b v="0"/>
    <n v="67"/>
    <n v="0.67164179104477617"/>
    <x v="347"/>
  </r>
  <r>
    <n v="509"/>
    <n v="513"/>
    <s v="In the tranquility of Kyoto's bamboo forest, whispers of ancient Zen wisdom echo through the groves. "/>
    <x v="221"/>
    <d v="2023-02-28T16:20:00"/>
    <s v=" KyotoBambooSeeker "/>
    <x v="2"/>
    <s v=" #Tranquility #ZenWisdom "/>
    <n v="25"/>
    <n v="50"/>
    <s v=" Japan "/>
    <n v="2023"/>
    <n v="2"/>
    <n v="28"/>
    <n v="16"/>
    <s v="In the tranquility of Kyoto's bamboo forest, whispers of ancient Zen wisdom echo through the groves."/>
    <s v="Tranquility"/>
    <s v="KyotoBambooSeeker"/>
    <s v="Facebook"/>
    <s v="#Tranquility,#ZenWisdom"/>
    <s v="Japan"/>
    <n v="44985.680555555555"/>
    <b v="0"/>
    <n v="75"/>
    <n v="0.66666666666666663"/>
    <x v="35"/>
  </r>
  <r>
    <n v="510"/>
    <n v="514"/>
    <s v="Cruising the fjords of Norway, each icy landscape a breathtaking masterpiece of nature's grandeur. "/>
    <x v="222"/>
    <d v="2018-05-28T18:30:00"/>
    <s v=" NorwayFjordExplorer "/>
    <x v="1"/>
    <s v=" #Grandeur #IcyMasterpiece "/>
    <n v="22"/>
    <n v="45"/>
    <s v=" Norway "/>
    <n v="2018"/>
    <n v="5"/>
    <n v="28"/>
    <n v="18"/>
    <s v="Cruising the fjords of Norway, each icy landscape a breathtaking masterpiece of nature's grandeur."/>
    <s v="Grandeur"/>
    <s v="NorwayFjordExplorer"/>
    <s v="Instagram"/>
    <s v="#Grandeur,#IcyMasterpiece"/>
    <s v="Norway"/>
    <n v="43248.770833333336"/>
    <b v="0"/>
    <n v="67"/>
    <n v="0.67164179104477617"/>
    <x v="348"/>
  </r>
  <r>
    <n v="511"/>
    <n v="515"/>
    <s v="At the front row of Adele's concert, each note of 'Someone Like You' resonates with soul-stirring emotion. "/>
    <x v="223"/>
    <d v="2022-09-15T20:00:00"/>
    <s v=" AdeleConcertGoer "/>
    <x v="1"/>
    <s v=" #Emotion #AdeleConcert "/>
    <n v="40"/>
    <n v="80"/>
    <s v=" USA "/>
    <n v="2022"/>
    <n v="9"/>
    <n v="15"/>
    <n v="20"/>
    <s v="At the front row of Adele's concert, each note of 'Someone Like You' resonates with soul-stirring emotion."/>
    <s v="Emotion"/>
    <s v="AdeleConcertGoer"/>
    <s v="Instagram"/>
    <s v="#Emotion,#AdeleConcert"/>
    <s v="USA"/>
    <n v="44819.833333333336"/>
    <b v="0"/>
    <n v="120"/>
    <n v="0.66666666666666663"/>
    <x v="349"/>
  </r>
  <r>
    <n v="512"/>
    <n v="516"/>
    <s v="Dancing under the stars at BeyoncÃ©'s live show, feeling the power of 'Single Ladies' in every move. "/>
    <x v="224"/>
    <d v="2019-07-28T21:30:00"/>
    <s v=" BeyonceDancer "/>
    <x v="3"/>
    <s v=" #Energy #BeyonceConcert "/>
    <n v="35"/>
    <n v="70"/>
    <s v=" USA "/>
    <n v="2019"/>
    <n v="7"/>
    <n v="28"/>
    <n v="21"/>
    <s v="Dancing under the stars at BeyoncÃ©'s live show, feeling the power of 'Single Ladies' in every move."/>
    <s v="Energy"/>
    <s v="BeyonceDancer"/>
    <s v="Twitter"/>
    <s v="#Energy,#BeyonceConcert"/>
    <s v="USA"/>
    <n v="43674.895833333336"/>
    <b v="0"/>
    <n v="105"/>
    <n v="0.66666666666666663"/>
    <x v="350"/>
  </r>
  <r>
    <n v="513"/>
    <n v="517"/>
    <s v="In the crowd of a Taylor Swift concert, the lyrics of 'Love Story' create an enchanting fairy tale. "/>
    <x v="214"/>
    <d v="2021-05-10T19:45:00"/>
    <s v=" SwiftieDreamer "/>
    <x v="2"/>
    <s v=" #Enchantment #TaylorSwift "/>
    <n v="30"/>
    <n v="60"/>
    <s v=" USA "/>
    <n v="2021"/>
    <n v="5"/>
    <n v="10"/>
    <n v="19"/>
    <s v="In the crowd of a Taylor Swift concert, the lyrics of 'Love Story' create an enchanting fairy tale."/>
    <s v="Enchantment"/>
    <s v="SwiftieDreamer"/>
    <s v="Facebook"/>
    <s v="#Enchantment,#TaylorSwift"/>
    <s v="USA"/>
    <n v="44326.822916666664"/>
    <b v="0"/>
    <n v="90"/>
    <n v="0.66666666666666663"/>
    <x v="351"/>
  </r>
  <r>
    <n v="514"/>
    <n v="518"/>
    <s v="Rocking out to the guitar solos at a Queen tribute concert, a journey back in time with Freddie's spirit. "/>
    <x v="170"/>
    <d v="2018-12-02T22:15:00"/>
    <s v=" QueenTributeFan "/>
    <x v="1"/>
    <s v=" #Nostalgia #QueenTribute "/>
    <n v="22"/>
    <n v="45"/>
    <s v=" UK "/>
    <n v="2018"/>
    <n v="12"/>
    <n v="2"/>
    <n v="22"/>
    <s v="Rocking out to the guitar solos at a Queen tribute concert, a journey back in time with Freddie's spirit."/>
    <s v="Nostalgia"/>
    <s v="QueenTributeFan"/>
    <s v="Instagram"/>
    <s v="#Nostalgia,#QueenTribute"/>
    <s v="UK"/>
    <n v="43436.927083333336"/>
    <b v="0"/>
    <n v="67"/>
    <n v="0.67164179104477617"/>
    <x v="352"/>
  </r>
  <r>
    <n v="515"/>
    <n v="519"/>
    <s v="Swaying to Ed Sheeran's acoustic melodies, a serene evening filled with 'Perfect' moments. "/>
    <x v="89"/>
    <d v="2020-08-18T19:00:00"/>
    <s v=" SheeranMelodyLover "/>
    <x v="3"/>
    <s v=" #Serenity #EdSheeranConcert "/>
    <n v="18"/>
    <n v="35"/>
    <s v=" UK "/>
    <n v="2020"/>
    <n v="8"/>
    <n v="18"/>
    <n v="19"/>
    <s v="Swaying to Ed Sheeran's acoustic melodies, a serene evening filled with 'Perfect' moments."/>
    <s v="Serenity"/>
    <s v="SheeranMelodyLover"/>
    <s v="Twitter"/>
    <s v="#Serenity,#EdSheeranConcert"/>
    <s v="UK"/>
    <n v="44061.791666666664"/>
    <b v="0"/>
    <n v="53"/>
    <n v="0.660377358490566"/>
    <x v="353"/>
  </r>
  <r>
    <n v="516"/>
    <n v="520"/>
    <s v="Immersed in the pulsating beats of a Bruno Mars concert, where 'Uptown Funk' becomes a city of joy. "/>
    <x v="202"/>
    <d v="2017-03-28T20:30:00"/>
    <s v=" MarsJoyExplorer "/>
    <x v="2"/>
    <s v=" #Joy #BrunoMars "/>
    <n v="28"/>
    <n v="55"/>
    <s v=" USA "/>
    <n v="2017"/>
    <n v="3"/>
    <n v="28"/>
    <n v="20"/>
    <s v="Immersed in the pulsating beats of a Bruno Mars concert, where 'Uptown Funk' becomes a city of joy."/>
    <s v="Joy"/>
    <s v="MarsJoyExplorer"/>
    <s v="Facebook"/>
    <s v="#Joy,#BrunoMars"/>
    <s v="USA"/>
    <n v="42822.854166666664"/>
    <b v="0"/>
    <n v="83"/>
    <n v="0.66265060240963858"/>
    <x v="307"/>
  </r>
  <r>
    <n v="517"/>
    <n v="521"/>
    <s v="At a Michael Jackson tribute show, moonwalking through the hits, a celebration of the King of Pop. "/>
    <x v="225"/>
    <d v="2022-01-15T21:15:00"/>
    <s v=" MJTributeDancer "/>
    <x v="1"/>
    <s v=" #Celebration #MJTribute "/>
    <n v="25"/>
    <n v="50"/>
    <s v=" USA "/>
    <n v="2022"/>
    <n v="1"/>
    <n v="15"/>
    <n v="21"/>
    <s v="At a Michael Jackson tribute show, moonwalking through the hits, a celebration of the King of Pop."/>
    <s v="Celebration"/>
    <s v="MJTributeDancer"/>
    <s v="Instagram"/>
    <s v="#Celebration,#MJTribute"/>
    <s v="USA"/>
    <n v="44576.885416666664"/>
    <b v="0"/>
    <n v="75"/>
    <n v="0.66666666666666663"/>
    <x v="109"/>
  </r>
  <r>
    <n v="518"/>
    <n v="522"/>
    <s v="Swinging to the rhythms of a Frank Sinatra tribute, feeling the timeless charm of 'Fly Me to the Moon'. "/>
    <x v="226"/>
    <d v="2019-06-10T18:45:00"/>
    <s v=" SinatraCharmListener "/>
    <x v="3"/>
    <s v=" #Charm #SinatraTribute "/>
    <n v="22"/>
    <n v="45"/>
    <s v=" USA "/>
    <n v="2019"/>
    <n v="6"/>
    <n v="10"/>
    <n v="18"/>
    <s v="Swinging to the rhythms of a Frank Sinatra tribute, feeling the timeless charm of 'Fly Me to the Moon'."/>
    <s v="Charm"/>
    <s v="SinatraCharmListener"/>
    <s v="Twitter"/>
    <s v="#Charm,#SinatraTribute"/>
    <s v="USA"/>
    <n v="43626.78125"/>
    <b v="0"/>
    <n v="67"/>
    <n v="0.67164179104477617"/>
    <x v="354"/>
  </r>
  <r>
    <n v="519"/>
    <n v="523"/>
    <s v="In the mosh pit of a Metallica concert, the thunderous chords create a symphony of headbanging ecstasy. "/>
    <x v="227"/>
    <d v="2023-03-20T22:30:00"/>
    <s v=" MetallicaMoshWarrior "/>
    <x v="2"/>
    <s v=" #Ecstasy #MetallicaConcert "/>
    <n v="35"/>
    <n v="70"/>
    <s v=" USA "/>
    <n v="2023"/>
    <n v="3"/>
    <n v="20"/>
    <n v="22"/>
    <s v="In the mosh pit of a Metallica concert, the thunderous chords create a symphony of headbanging ecstasy."/>
    <s v="Ecstasy"/>
    <s v="MetallicaMoshWarrior"/>
    <s v="Facebook"/>
    <s v="#Ecstasy,#MetallicaConcert"/>
    <s v="USA"/>
    <n v="45005.9375"/>
    <b v="0"/>
    <n v="105"/>
    <n v="0.66666666666666663"/>
    <x v="355"/>
  </r>
  <r>
    <n v="520"/>
    <n v="524"/>
    <s v="Experiencing the magic of a Coldplay concert, where 'Fix You' becomes a beacon of hope in the night. "/>
    <x v="228"/>
    <d v="2016-11-28T19:00:00"/>
    <s v=" ColdplayHopeSeeker "/>
    <x v="1"/>
    <s v=" #Hope #ColdplayMagic "/>
    <n v="30"/>
    <n v="60"/>
    <s v=" UK "/>
    <n v="2016"/>
    <n v="11"/>
    <n v="28"/>
    <n v="19"/>
    <s v="Experiencing the magic of a Coldplay concert, where 'Fix You' becomes a beacon of hope in the night."/>
    <s v="Hope"/>
    <s v="ColdplayHopeSeeker"/>
    <s v="Instagram"/>
    <s v="#Hope,#ColdplayMagic"/>
    <s v="UK"/>
    <n v="42702.791666666664"/>
    <b v="0"/>
    <n v="90"/>
    <n v="0.66666666666666663"/>
    <x v="111"/>
  </r>
  <r>
    <n v="521"/>
    <n v="525"/>
    <s v="At a Justin Bieber concert, the infectious beats of 'Baby' create a dance floor of unbridled enthusiasm. "/>
    <x v="204"/>
    <d v="2018-08-05T20:00:00"/>
    <s v=" BieberDanceEnthusiast "/>
    <x v="1"/>
    <s v=" #Enthusiasm #JustinBieber "/>
    <n v="40"/>
    <n v="80"/>
    <s v=" Canada "/>
    <n v="2018"/>
    <n v="8"/>
    <n v="5"/>
    <n v="20"/>
    <s v="At a Justin Bieber concert, the infectious beats of 'Baby' create a dance floor of unbridled enthusiasm."/>
    <s v="Enthusiasm"/>
    <s v="BieberDanceEnthusiast"/>
    <s v="Instagram"/>
    <s v="#Enthusiasm,#JustinBieber"/>
    <s v="Canada"/>
    <n v="43317.833333333336"/>
    <b v="0"/>
    <n v="120"/>
    <n v="0.66666666666666663"/>
    <x v="121"/>
  </r>
  <r>
    <n v="522"/>
    <n v="526"/>
    <s v="In the spotlight at a Lady Gaga show, each costume change is a metamorphosis of creativity and artistry. "/>
    <x v="229"/>
    <d v="2021-04-15T21:30:00"/>
    <s v=" GagaArtisticChameleon "/>
    <x v="3"/>
    <s v=" #Creativity #LadyGaga "/>
    <n v="35"/>
    <n v="70"/>
    <s v=" USA "/>
    <n v="2021"/>
    <n v="4"/>
    <n v="15"/>
    <n v="21"/>
    <s v="In the spotlight at a Lady Gaga show, each costume change is a metamorphosis of creativity and artistry."/>
    <s v="Creativity"/>
    <s v="GagaArtisticChameleon"/>
    <s v="Twitter"/>
    <s v="#Creativity,#LadyGaga"/>
    <s v="USA"/>
    <n v="44301.895833333336"/>
    <b v="0"/>
    <n v="105"/>
    <n v="0.66666666666666663"/>
    <x v="276"/>
  </r>
  <r>
    <n v="523"/>
    <n v="527"/>
    <s v="Immersed in the soulful melodies of Adele, tears flow freely, moved by the emotion of 'Hello'. "/>
    <x v="223"/>
    <d v="2019-11-28T19:45:00"/>
    <s v=" AdeleMelodyTearjerker "/>
    <x v="2"/>
    <s v=" #Emotion #AdeleMelodies "/>
    <n v="30"/>
    <n v="60"/>
    <s v=" UK "/>
    <n v="2019"/>
    <n v="11"/>
    <n v="28"/>
    <n v="19"/>
    <s v="Immersed in the soulful melodies of Adele, tears flow freely, moved by the emotion of 'Hello'."/>
    <s v="Emotion"/>
    <s v="AdeleMelodyTearjerker"/>
    <s v="Facebook"/>
    <s v="#Emotion,#AdeleMelodies"/>
    <s v="UK"/>
    <n v="43797.822916666664"/>
    <b v="0"/>
    <n v="90"/>
    <n v="0.66666666666666663"/>
    <x v="89"/>
  </r>
  <r>
    <n v="524"/>
    <n v="528"/>
    <s v="Drenched in confetti at a Katy Perry concert, a kaleidoscope of colors igniting the night sky. "/>
    <x v="230"/>
    <d v="2020-06-22T22:00:00"/>
    <s v=" KatyPerryColorExplosion "/>
    <x v="1"/>
    <s v=" #Colorful #KatyPerry "/>
    <n v="22"/>
    <n v="45"/>
    <s v=" USA "/>
    <n v="2020"/>
    <n v="6"/>
    <n v="22"/>
    <n v="22"/>
    <s v="Drenched in confetti at a Katy Perry concert, a kaleidoscope of colors igniting the night sky."/>
    <s v="Colorful"/>
    <s v="KatyPerryColorExplosion"/>
    <s v="Instagram"/>
    <s v="#Colorful,#KatyPerry"/>
    <s v="USA"/>
    <n v="44004.916666666664"/>
    <b v="0"/>
    <n v="67"/>
    <n v="0.67164179104477617"/>
    <x v="356"/>
  </r>
  <r>
    <n v="525"/>
    <n v="529"/>
    <s v="In the audience of a Jay-Z performance, the lyrics of 'Empire State of Mind' become an anthem of pride. "/>
    <x v="231"/>
    <d v="2017-09-10T20:15:00"/>
    <s v=" JayZEmpireListener "/>
    <x v="3"/>
    <s v=" #Pride #JayZAnthem "/>
    <n v="18"/>
    <n v="35"/>
    <s v=" USA "/>
    <n v="2017"/>
    <n v="9"/>
    <n v="10"/>
    <n v="20"/>
    <s v="In the audience of a Jay-Z performance, the lyrics of 'Empire State of Mind' become an anthem of pride."/>
    <s v="Pride"/>
    <s v="JayZEmpireListener"/>
    <s v="Twitter"/>
    <s v="#Pride,#JayZAnthem"/>
    <s v="USA"/>
    <n v="42988.84375"/>
    <b v="0"/>
    <n v="53"/>
    <n v="0.660377358490566"/>
    <x v="299"/>
  </r>
  <r>
    <n v="526"/>
    <n v="530"/>
    <s v="Dancing to Shakira's rhythmic beats, hips swaying to the hypnotic charm of 'Hips Don't Lie'. "/>
    <x v="232"/>
    <d v="2022-02-28T21:15:00"/>
    <s v=" ShakiraHipsDancer "/>
    <x v="2"/>
    <s v=" #Hypnotic #ShakiraRhythms "/>
    <n v="28"/>
    <n v="55"/>
    <s v=" Colombia "/>
    <n v="2022"/>
    <n v="2"/>
    <n v="28"/>
    <n v="21"/>
    <s v="Dancing to Shakira's rhythmic beats, hips swaying to the hypnotic charm of 'Hips Don't Lie'."/>
    <s v="Hypnotic"/>
    <s v="ShakiraHipsDancer"/>
    <s v="Facebook"/>
    <s v="#Hypnotic,#ShakiraRhythms"/>
    <s v="Colombia"/>
    <n v="44620.885416666664"/>
    <b v="0"/>
    <n v="83"/>
    <n v="0.66265060240963858"/>
    <x v="220"/>
  </r>
  <r>
    <n v="527"/>
    <n v="531"/>
    <s v="At a U2 concert, the anthemic chords of 'With or Without You' create a timeless moment of connection. "/>
    <x v="233"/>
    <d v="2016-05-15T19:30:00"/>
    <s v=" U2ConnectionSeeker "/>
    <x v="1"/>
    <s v=" #Connection #U2Anthem "/>
    <n v="25"/>
    <n v="50"/>
    <s v=" Ireland "/>
    <n v="2016"/>
    <n v="5"/>
    <n v="15"/>
    <n v="19"/>
    <s v="At a U2 concert, the anthemic chords of 'With or Without You' create a timeless moment of connection."/>
    <s v="Connection"/>
    <s v="U2ConnectionSeeker"/>
    <s v="Instagram"/>
    <s v="#Connection,#U2Anthem"/>
    <s v="Ireland"/>
    <n v="42505.8125"/>
    <b v="0"/>
    <n v="75"/>
    <n v="0.66666666666666663"/>
    <x v="285"/>
  </r>
  <r>
    <n v="528"/>
    <n v="532"/>
    <s v="Rocking out at a Guns N' Roses show, the iconic riffs of 'Sweet Child o' Mine' echoing in the night. "/>
    <x v="234"/>
    <d v="2018-12-10T22:30:00"/>
    <s v=" GunsNRosesRiffRockstar "/>
    <x v="3"/>
    <s v=" #Iconic #GNRConcert "/>
    <n v="22"/>
    <n v="45"/>
    <s v=" USA "/>
    <n v="2018"/>
    <n v="12"/>
    <n v="10"/>
    <n v="22"/>
    <s v="Rocking out at a Guns N' Roses show, the iconic riffs of 'Sweet Child o' Mine' echoing in the night."/>
    <s v="Iconic"/>
    <s v="GunsNRosesRiffRockstar"/>
    <s v="Twitter"/>
    <s v="#Iconic,#GNRConcert"/>
    <s v="USA"/>
    <n v="43444.9375"/>
    <b v="0"/>
    <n v="67"/>
    <n v="0.67164179104477617"/>
    <x v="357"/>
  </r>
  <r>
    <n v="529"/>
    <n v="533"/>
    <s v="In the crowd of an Ariana Grande concert, the high notes of 'Into You' create a euphoric symphony. "/>
    <x v="235"/>
    <d v="2023-01-22T20:00:00"/>
    <s v=" ArianaEuphoriaChaser "/>
    <x v="2"/>
    <s v=" #Euphoria #ArianaGrande "/>
    <n v="35"/>
    <n v="70"/>
    <s v=" USA "/>
    <n v="2023"/>
    <n v="1"/>
    <n v="22"/>
    <n v="20"/>
    <s v="In the crowd of an Ariana Grande concert, the high notes of 'Into You' create a euphoric symphony."/>
    <s v="Euphoria"/>
    <s v="ArianaEuphoriaChaser"/>
    <s v="Facebook"/>
    <s v="#Euphoria,#ArianaGrande"/>
    <s v="USA"/>
    <n v="44948.833333333336"/>
    <b v="0"/>
    <n v="105"/>
    <n v="0.66666666666666663"/>
    <x v="7"/>
  </r>
  <r>
    <n v="530"/>
    <n v="534"/>
    <s v="Swaying to the reggae vibes of Bob Marley's tribute concert, each chord a journey to Jamaica's soul. "/>
    <x v="236"/>
    <d v="2020-03-05T18:45:00"/>
    <s v=" MarleyReggaeTraveler "/>
    <x v="1"/>
    <s v=" #Journey #BobMarleyTribute "/>
    <n v="30"/>
    <n v="60"/>
    <s v=" Jamaica "/>
    <n v="2020"/>
    <n v="3"/>
    <n v="5"/>
    <n v="18"/>
    <s v="Swaying to the reggae vibes of Bob Marley's tribute concert, each chord a journey to Jamaica's soul."/>
    <s v="Journey"/>
    <s v="MarleyReggaeTraveler"/>
    <s v="Instagram"/>
    <s v="#Journey,#BobMarleyTribute"/>
    <s v="Jamaica"/>
    <n v="43895.78125"/>
    <b v="0"/>
    <n v="90"/>
    <n v="0.66666666666666663"/>
    <x v="358"/>
  </r>
  <r>
    <n v="531"/>
    <n v="535"/>
    <s v="Captivated by the spellbinding plot twists, the audience applauds, experiencing a rollercoaster of emotions at the movie premiere. "/>
    <x v="28"/>
    <d v="2018-10-12T20:00:00"/>
    <s v=" MovieEnthusiastPremiereAttendee "/>
    <x v="3"/>
    <s v=" #Excitement #MoviePremiereThrills "/>
    <n v="40"/>
    <n v="80"/>
    <s v=" USA "/>
    <n v="2018"/>
    <n v="10"/>
    <n v="12"/>
    <n v="20"/>
    <s v="Captivated by the spellbinding plot twists, the audience applauds, experiencing a rollercoaster of emotions at the movie premiere."/>
    <s v="Excitement"/>
    <s v="MovieEnthusiastPremiereAttendee"/>
    <s v="Twitter"/>
    <s v="#Excitement,#MoviePremiereThrills"/>
    <s v="USA"/>
    <n v="43385.833333333336"/>
    <b v="0"/>
    <n v="120"/>
    <n v="0.66666666666666663"/>
    <x v="359"/>
  </r>
  <r>
    <n v="532"/>
    <n v="536"/>
    <s v="As the credits roll, a profound sense of nostalgia washes over, reminiscent of cherished moments in classic films. "/>
    <x v="170"/>
    <d v="2019-06-25T22:15:00"/>
    <s v=" FilmLoverNostalgiaSeeker "/>
    <x v="1"/>
    <s v=" #Nostalgia #ClassicFilmMoments "/>
    <n v="35"/>
    <n v="70"/>
    <s v=" UK "/>
    <n v="2019"/>
    <n v="6"/>
    <n v="25"/>
    <n v="22"/>
    <s v="As the credits roll, a profound sense of nostalgia washes over, reminiscent of cherished moments in classic films."/>
    <s v="Nostalgia"/>
    <s v="FilmLoverNostalgiaSeeker"/>
    <s v="Instagram"/>
    <s v="#Nostalgia,#ClassicFilmMoments"/>
    <s v="UK"/>
    <n v="43641.927083333336"/>
    <b v="0"/>
    <n v="105"/>
    <n v="0.66666666666666663"/>
    <x v="360"/>
  </r>
  <r>
    <n v="533"/>
    <n v="537"/>
    <s v="Streaming the latest web series, the viewer is engrossed in the characters' journey, feeling a sense of connection and empathy. "/>
    <x v="237"/>
    <d v="2020-07-08T19:30:00"/>
    <s v=" WebSeriesViewerCharacterConnection "/>
    <x v="2"/>
    <s v=" #Engagement #WebSeriesJourney "/>
    <n v="30"/>
    <n v="60"/>
    <s v=" Canada "/>
    <n v="2020"/>
    <n v="7"/>
    <n v="8"/>
    <n v="19"/>
    <s v="Streaming the latest web series, the viewer is engrossed in the characters' journey, feeling a sense of connection and empathy."/>
    <s v="Engagement"/>
    <s v="WebSeriesViewerCharacterConnection"/>
    <s v="Facebook"/>
    <s v="#Engagement,#WebSeriesJourney"/>
    <s v="Canada"/>
    <n v="44020.8125"/>
    <b v="0"/>
    <n v="90"/>
    <n v="0.66666666666666663"/>
    <x v="176"/>
  </r>
  <r>
    <n v="534"/>
    <n v="538"/>
    <s v="At the film festival, the indie filmmaker's creation receives a standing ovation, evoking pride and a sense of accomplishment. "/>
    <x v="231"/>
    <d v="2017-09-18T21:45:00"/>
    <s v=" IndieFilmmakerFestivalSuccess "/>
    <x v="3"/>
    <s v=" #Pride #IndieFilmSuccess "/>
    <n v="22"/>
    <n v="45"/>
    <s v=" Australia "/>
    <n v="2017"/>
    <n v="9"/>
    <n v="18"/>
    <n v="21"/>
    <s v="At the film festival, the indie filmmaker's creation receives a standing ovation, evoking pride and a sense of accomplishment."/>
    <s v="Pride"/>
    <s v="IndieFilmmakerFestivalSuccess"/>
    <s v="Twitter"/>
    <s v="#Pride,#IndieFilmSuccess"/>
    <s v="Australia"/>
    <n v="42996.90625"/>
    <b v="0"/>
    <n v="67"/>
    <n v="0.67164179104477617"/>
    <x v="361"/>
  </r>
  <r>
    <n v="535"/>
    <n v="539"/>
    <s v="Watching a heartwarming family drama, tears flow freely as the characters overcome challenges, leaving the viewer with a warm glow. "/>
    <x v="238"/>
    <d v="2021-01-15T18:00:00"/>
    <s v=" DramaEnthusiastHeartwarmingMoments "/>
    <x v="1"/>
    <s v=" #Touched #FamilyDramaMoments "/>
    <n v="28"/>
    <n v="55"/>
    <s v=" India "/>
    <n v="2021"/>
    <n v="1"/>
    <n v="15"/>
    <n v="18"/>
    <s v="Watching a heartwarming family drama, tears flow freely as the characters overcome challenges, leaving the viewer with a warm glow."/>
    <s v="Touched"/>
    <s v="DramaEnthusiastHeartwarmingMoments"/>
    <s v="Instagram"/>
    <s v="#Touched,#FamilyDramaMoments"/>
    <s v="India"/>
    <n v="44211.75"/>
    <b v="0"/>
    <n v="83"/>
    <n v="0.66265060240963858"/>
    <x v="194"/>
  </r>
  <r>
    <n v="536"/>
    <n v="540"/>
    <s v="At the Oscars, the actor graciously accepts an award, radiating joy and gratitude for the recognition of their outstanding performance. "/>
    <x v="205"/>
    <d v="2016-02-28T20:30:00"/>
    <s v=" AwardWinningActorOscarsRecipient "/>
    <x v="2"/>
    <s v=" #Gratitude #OscarWinningMoment "/>
    <n v="18"/>
    <n v="35"/>
    <s v=" USA "/>
    <n v="2016"/>
    <n v="2"/>
    <n v="28"/>
    <n v="20"/>
    <s v="At the Oscars, the actor graciously accepts an award, radiating joy and gratitude for the recognition of their outstanding performance."/>
    <s v="Gratitude"/>
    <s v="AwardWinningActorOscarsRecipient"/>
    <s v="Facebook"/>
    <s v="#Gratitude,#OscarWinningMoment"/>
    <s v="USA"/>
    <n v="42428.854166666664"/>
    <b v="0"/>
    <n v="53"/>
    <n v="0.660377358490566"/>
    <x v="362"/>
  </r>
  <r>
    <n v="537"/>
    <n v="541"/>
    <s v="Discovering a hidden gem in the world of documentaries, the viewer is enlightened and inspired, feeling a renewed sense of curiosity. "/>
    <x v="148"/>
    <d v="2022-04-20T17:30:00"/>
    <s v=" DocumentaryEnthusiastHiddenGemFinder "/>
    <x v="3"/>
    <s v=" #Inspiration #HiddenGemDiscovery "/>
    <n v="22"/>
    <n v="45"/>
    <s v=" France "/>
    <n v="2022"/>
    <n v="4"/>
    <n v="20"/>
    <n v="17"/>
    <s v="Discovering a hidden gem in the world of documentaries, the viewer is enlightened and inspired, feeling a renewed sense of curiosity."/>
    <s v="Inspiration"/>
    <s v="DocumentaryEnthusiastHiddenGemFinder"/>
    <s v="Twitter"/>
    <s v="#Inspiration,#HiddenGemDiscovery"/>
    <s v="France"/>
    <n v="44671.729166666664"/>
    <b v="0"/>
    <n v="67"/>
    <n v="0.67164179104477617"/>
    <x v="363"/>
  </r>
  <r>
    <n v="538"/>
    <n v="542"/>
    <s v="As the movie credits roll, the viewer experiences a mix of awe and contemplation, pondering the deeper meanings woven into the storyline. "/>
    <x v="117"/>
    <d v="2019-11-05T21:15:00"/>
    <s v=" FilmBuffContemplativeViewer "/>
    <x v="1"/>
    <s v=" #Contemplation #DeepMeanings "/>
    <n v="28"/>
    <n v="55"/>
    <s v=" Germany "/>
    <n v="2019"/>
    <n v="11"/>
    <n v="5"/>
    <n v="21"/>
    <s v="As the movie credits roll, the viewer experiences a mix of awe and contemplation, pondering the deeper meanings woven into the storyline."/>
    <s v="Contemplation"/>
    <s v="FilmBuffContemplativeViewer"/>
    <s v="Instagram"/>
    <s v="#Contemplation,#DeepMeanings"/>
    <s v="Germany"/>
    <n v="43774.885416666664"/>
    <b v="0"/>
    <n v="83"/>
    <n v="0.66265060240963858"/>
    <x v="364"/>
  </r>
  <r>
    <n v="539"/>
    <n v="543"/>
    <s v="Binge-watching a thrilling crime series, the suspense keeps the viewer on the edge of their seat, creating a rush of adrenaline. "/>
    <x v="239"/>
    <d v="2015-07-12T22:00:00"/>
    <s v=" CrimeSeriesEnthusiastThrillSeeker "/>
    <x v="2"/>
    <s v=" #Suspense #CrimeSeriesThrills "/>
    <n v="35"/>
    <n v="70"/>
    <s v=" Japan "/>
    <n v="2015"/>
    <n v="7"/>
    <n v="12"/>
    <n v="22"/>
    <s v="Binge-watching a thrilling crime series, the suspense keeps the viewer on the edge of their seat, creating a rush of adrenaline."/>
    <s v="Suspense"/>
    <s v="CrimeSeriesEnthusiastThrillSeeker"/>
    <s v="Facebook"/>
    <s v="#Suspense,#CrimeSeriesThrills"/>
    <s v="Japan"/>
    <n v="42197.916666666664"/>
    <b v="0"/>
    <n v="105"/>
    <n v="0.66666666666666663"/>
    <x v="365"/>
  </r>
  <r>
    <n v="540"/>
    <n v="544"/>
    <s v="As the closing scene unfolds, a sense of satisfaction washes over, completing the cinematic journey with a profound and fulfilling ending. "/>
    <x v="240"/>
    <d v="2020-09-10T19:45:00"/>
    <s v=" FilmCriticSatisfactionSeeker "/>
    <x v="3"/>
    <s v=" #Satisfaction #FulfillingEnding "/>
    <n v="22"/>
    <n v="45"/>
    <s v=" Brazil "/>
    <n v="2020"/>
    <n v="9"/>
    <n v="10"/>
    <n v="19"/>
    <s v="As the closing scene unfolds, a sense of satisfaction washes over, completing the cinematic journey with a profound and fulfilling ending."/>
    <s v="Satisfaction"/>
    <s v="FilmCriticSatisfactionSeeker"/>
    <s v="Twitter"/>
    <s v="#Satisfaction,#FulfillingEnding"/>
    <s v="Brazil"/>
    <n v="44084.822916666664"/>
    <b v="0"/>
    <n v="67"/>
    <n v="0.67164179104477617"/>
    <x v="366"/>
  </r>
  <r>
    <n v="541"/>
    <n v="545"/>
    <s v="Celebrating a historic victory in the World Cup, the nation erupts in joy, united by the triumph of their football team. "/>
    <x v="202"/>
    <d v="2018-07-15T21:30:00"/>
    <s v=" FootballFanWorldCupCelebration "/>
    <x v="1"/>
    <s v=" #Joy #WorldCupTriumph "/>
    <n v="40"/>
    <n v="80"/>
    <s v=" Brazil "/>
    <n v="2018"/>
    <n v="7"/>
    <n v="15"/>
    <n v="21"/>
    <s v="Celebrating a historic victory in the World Cup, the nation erupts in joy, united by the triumph of their football team."/>
    <s v="Joy"/>
    <s v="FootballFanWorldCupCelebration"/>
    <s v="Instagram"/>
    <s v="#Joy,#WorldCupTriumph"/>
    <s v="Brazil"/>
    <n v="43296.895833333336"/>
    <b v="0"/>
    <n v="120"/>
    <n v="0.66666666666666663"/>
    <x v="367"/>
  </r>
  <r>
    <n v="542"/>
    <n v="546"/>
    <s v="At the Olympics, the athlete's perseverance shines through, earning a gold medal and inspiring a generation with their remarkable achievement. "/>
    <x v="148"/>
    <d v="2020-08-08T19:45:00"/>
    <s v=" OlympicsEnthusiastGoldMedalWinner "/>
    <x v="3"/>
    <s v=" #Inspiration #OlympicAchievement "/>
    <n v="35"/>
    <n v="70"/>
    <s v=" USA "/>
    <n v="2020"/>
    <n v="8"/>
    <n v="8"/>
    <n v="19"/>
    <s v="At the Olympics, the athlete's perseverance shines through, earning a gold medal and inspiring a generation with their remarkable achievement."/>
    <s v="Inspiration"/>
    <s v="OlympicsEnthusiastGoldMedalWinner"/>
    <s v="Twitter"/>
    <s v="#Inspiration,#OlympicAchievement"/>
    <s v="USA"/>
    <n v="44051.822916666664"/>
    <b v="0"/>
    <n v="105"/>
    <n v="0.66666666666666663"/>
    <x v="368"/>
  </r>
  <r>
    <n v="543"/>
    <n v="547"/>
    <s v="In the cricket championship, a nail-biting finish leaves fans on the edge of their seats, experiencing a rollercoaster of emotions. "/>
    <x v="28"/>
    <d v="2019-06-25T22:15:00"/>
    <s v=" CricketFanChampionshipThrills "/>
    <x v="2"/>
    <s v=" #Excitement #CricketChampionship "/>
    <n v="30"/>
    <n v="60"/>
    <s v=" India "/>
    <n v="2019"/>
    <n v="6"/>
    <n v="25"/>
    <n v="22"/>
    <s v="In the cricket championship, a nail-biting finish leaves fans on the edge of their seats, experiencing a rollercoaster of emotions."/>
    <s v="Excitement"/>
    <s v="CricketFanChampionshipThrills"/>
    <s v="Facebook"/>
    <s v="#Excitement,#CricketChampionship"/>
    <s v="India"/>
    <n v="43641.927083333336"/>
    <b v="0"/>
    <n v="90"/>
    <n v="0.66666666666666663"/>
    <x v="360"/>
  </r>
  <r>
    <n v="544"/>
    <n v="548"/>
    <s v="Witnessing a record-breaking marathon, spectators are filled with awe and admiration for the endurance and dedication of the runners. "/>
    <x v="241"/>
    <d v="2021-11-07T17:30:00"/>
    <s v=" MarathonSpectatorRecordBreaking "/>
    <x v="1"/>
    <s v=" #Admiration #MarathonRecords "/>
    <n v="22"/>
    <n v="45"/>
    <s v=" Kenya "/>
    <n v="2021"/>
    <n v="11"/>
    <n v="7"/>
    <n v="17"/>
    <s v="Witnessing a record-breaking marathon, spectators are filled with awe and admiration for the endurance and dedication of the runners."/>
    <s v="Admiration"/>
    <s v="MarathonSpectatorRecordBreaking"/>
    <s v="Instagram"/>
    <s v="#Admiration,#MarathonRecords"/>
    <s v="Kenya"/>
    <n v="44507.729166666664"/>
    <b v="0"/>
    <n v="67"/>
    <n v="0.67164179104477617"/>
    <x v="369"/>
  </r>
  <r>
    <n v="545"/>
    <n v="549"/>
    <s v="In the tennis grand slam, a fierce rivalry unfolds, captivating fans with a display of skill and sportsmanship on the world stage. "/>
    <x v="219"/>
    <d v="2017-09-10T20:15:00"/>
    <s v=" TennisEnthusiastGrandSlamDrama "/>
    <x v="3"/>
    <s v=" #Captivation #TennisRivalry "/>
    <n v="28"/>
    <n v="55"/>
    <s v=" UK "/>
    <n v="2017"/>
    <n v="9"/>
    <n v="10"/>
    <n v="20"/>
    <s v="In the tennis grand slam, a fierce rivalry unfolds, captivating fans with a display of skill and sportsmanship on the world stage."/>
    <s v="Captivation"/>
    <s v="TennisEnthusiastGrandSlamDrama"/>
    <s v="Twitter"/>
    <s v="#Captivation,#TennisRivalry"/>
    <s v="UK"/>
    <n v="42988.84375"/>
    <b v="0"/>
    <n v="83"/>
    <n v="0.66265060240963858"/>
    <x v="299"/>
  </r>
  <r>
    <n v="546"/>
    <n v="550"/>
    <s v="Cheering for the underdog in the basketball finals, the crowd erupts in applause as the team defies odds to claim the championship title. "/>
    <x v="242"/>
    <d v="2022-06-20T21:00:00"/>
    <s v=" BasketballFanUnderdogTriumph "/>
    <x v="2"/>
    <s v=" #Triumph #BasketballFinals "/>
    <n v="18"/>
    <n v="35"/>
    <s v=" USA "/>
    <n v="2022"/>
    <n v="6"/>
    <n v="20"/>
    <n v="21"/>
    <s v="Cheering for the underdog in the basketball finals, the crowd erupts in applause as the team defies odds to claim the championship title."/>
    <s v="Triumph"/>
    <s v="BasketballFanUnderdogTriumph"/>
    <s v="Facebook"/>
    <s v="#Triumph,#BasketballFinals"/>
    <s v="USA"/>
    <n v="44732.875"/>
    <b v="0"/>
    <n v="53"/>
    <n v="0.660377358490566"/>
    <x v="175"/>
  </r>
  <r>
    <n v="547"/>
    <n v="551"/>
    <s v="At the golf tournament, the golfer's precision and focus lead to a stunning victory, leaving spectators in awe of their exceptional skill. "/>
    <x v="216"/>
    <d v="2016-04-10T18:30:00"/>
    <s v=" GolfEnthusiastPrecisionVictory "/>
    <x v="1"/>
    <s v=" #Awe #GolfVictory "/>
    <n v="22"/>
    <n v="45"/>
    <s v=" Scotland "/>
    <n v="2016"/>
    <n v="4"/>
    <n v="10"/>
    <n v="18"/>
    <s v="At the golf tournament, the golfer's precision and focus lead to a stunning victory, leaving spectators in awe of their exceptional skill."/>
    <s v="Awe"/>
    <s v="GolfEnthusiastPrecisionVictory"/>
    <s v="Instagram"/>
    <s v="#Awe,#GolfVictory"/>
    <s v="Scotland"/>
    <n v="42470.770833333336"/>
    <b v="0"/>
    <n v="67"/>
    <n v="0.67164179104477617"/>
    <x v="370"/>
  </r>
  <r>
    <n v="548"/>
    <n v="552"/>
    <s v="Experiencing the thrill of a high-speed Formula 1 race, fans are on the edge of their seats as drivers compete for the championship. "/>
    <x v="212"/>
    <d v="2019-11-24T19:45:00"/>
    <s v=" F1FanHighSpeedRaceExcitement "/>
    <x v="3"/>
    <s v=" #Thrill #Formula1Championship "/>
    <n v="28"/>
    <n v="55"/>
    <s v=" Germany "/>
    <n v="2019"/>
    <n v="11"/>
    <n v="24"/>
    <n v="19"/>
    <s v="Experiencing the thrill of a high-speed Formula 1 race, fans are on the edge of their seats as drivers compete for the championship."/>
    <s v="Thrill"/>
    <s v="F1FanHighSpeedRaceExcitement"/>
    <s v="Twitter"/>
    <s v="#Thrill,#Formula1Championship"/>
    <s v="Germany"/>
    <n v="43793.822916666664"/>
    <b v="0"/>
    <n v="83"/>
    <n v="0.66265060240963858"/>
    <x v="371"/>
  </r>
  <r>
    <n v="549"/>
    <n v="553"/>
    <s v="In the cycling world championship, the climber conquers challenging terrains, symbolizing determination and achievement against all odds. "/>
    <x v="104"/>
    <d v="2015-09-28T22:30:00"/>
    <s v=" CyclingEnthusiastWorldChampion "/>
    <x v="2"/>
    <s v=" #Determination #CyclingChampion "/>
    <n v="35"/>
    <n v="70"/>
    <s v=" Italy "/>
    <n v="2015"/>
    <n v="9"/>
    <n v="28"/>
    <n v="22"/>
    <s v="In the cycling world championship, the climber conquers challenging terrains, symbolizing determination and achievement against all odds."/>
    <s v="Determination"/>
    <s v="CyclingEnthusiastWorldChampion"/>
    <s v="Facebook"/>
    <s v="#Determination,#CyclingChampion"/>
    <s v="Italy"/>
    <n v="42275.9375"/>
    <b v="0"/>
    <n v="105"/>
    <n v="0.66666666666666663"/>
    <x v="372"/>
  </r>
  <r>
    <n v="550"/>
    <n v="554"/>
    <s v="Witnessing a heartwarming comeback in the hockey finals, fans share tears of joy as the team secures a historic victory after adversity. "/>
    <x v="243"/>
    <d v="2020-12-12T20:00:00"/>
    <s v=" HockeyFanComebackVictory "/>
    <x v="1"/>
    <s v=" #Heartwarming #HockeyFinalsComeback "/>
    <n v="22"/>
    <n v="45"/>
    <s v=" Canada "/>
    <n v="2020"/>
    <n v="12"/>
    <n v="12"/>
    <n v="20"/>
    <s v="Witnessing a heartwarming comeback in the hockey finals, fans share tears of joy as the team secures a historic victory after adversity."/>
    <s v="Heartwarming"/>
    <s v="HockeyFanComebackVictory"/>
    <s v="Instagram"/>
    <s v="#Heartwarming,#HockeyFinalsComeback"/>
    <s v="Canada"/>
    <n v="44177.833333333336"/>
    <b v="0"/>
    <n v="67"/>
    <n v="0.67164179104477617"/>
    <x v="373"/>
  </r>
  <r>
    <n v="551"/>
    <n v="555"/>
    <s v="After a series of defeats, the soccer team faces disappointment, struggling to find the silver lining in a challenging season. "/>
    <x v="184"/>
    <d v="2019-11-02T18:45:00"/>
    <s v=" SoccerFanTeamDefeats "/>
    <x v="3"/>
    <s v=" #Disappointment #SoccerDefeats "/>
    <n v="40"/>
    <n v="80"/>
    <s v=" Brazil "/>
    <n v="2019"/>
    <n v="11"/>
    <n v="2"/>
    <n v="18"/>
    <s v="After a series of defeats, the soccer team faces disappointment, struggling to find the silver lining in a challenging season."/>
    <s v="Disappointment"/>
    <s v="SoccerFanTeamDefeats"/>
    <s v="Twitter"/>
    <s v="#Disappointment,#SoccerDefeats"/>
    <s v="Brazil"/>
    <n v="43771.78125"/>
    <b v="0"/>
    <n v="120"/>
    <n v="0.66666666666666663"/>
    <x v="374"/>
  </r>
  <r>
    <n v="552"/>
    <n v="556"/>
    <s v="In the tennis tournament, a highly anticipated player experiences a setback, leaving fans in shock and questioning the unforeseen turn of events. "/>
    <x v="62"/>
    <d v="2018-07-10T21:15:00"/>
    <s v=" TennisEnthusiastUnexpectedSetback "/>
    <x v="1"/>
    <s v=" #Frustration #TennisSetback "/>
    <n v="35"/>
    <n v="70"/>
    <s v=" USA "/>
    <n v="2018"/>
    <n v="7"/>
    <n v="10"/>
    <n v="21"/>
    <s v="In the tennis tournament, a highly anticipated player experiences a setback, leaving fans in shock and questioning the unforeseen turn of events."/>
    <s v="Frustration"/>
    <s v="TennisEnthusiastUnexpectedSetback"/>
    <s v="Instagram"/>
    <s v="#Frustration,#TennisSetback"/>
    <s v="USA"/>
    <n v="43291.885416666664"/>
    <b v="0"/>
    <n v="105"/>
    <n v="0.66666666666666663"/>
    <x v="138"/>
  </r>
  <r>
    <n v="553"/>
    <n v="557"/>
    <s v="Facing a defeat in the championship, the boxer reflects on the challenges, vowing to return stronger and more determined in the next bout. "/>
    <x v="213"/>
    <d v="2020-09-18T19:30:00"/>
    <s v=" BoxingFanChampionshipDefeat "/>
    <x v="2"/>
    <s v=" #Reflection #BoxingDefeat "/>
    <n v="30"/>
    <n v="60"/>
    <s v=" UK "/>
    <n v="2020"/>
    <n v="9"/>
    <n v="18"/>
    <n v="19"/>
    <s v="Facing a defeat in the championship, the boxer reflects on the challenges, vowing to return stronger and more determined in the next bout."/>
    <s v="Reflection"/>
    <s v="BoxingFanChampionshipDefeat"/>
    <s v="Facebook"/>
    <s v="#Reflection,#BoxingDefeat"/>
    <s v="UK"/>
    <n v="44092.8125"/>
    <b v="0"/>
    <n v="90"/>
    <n v="0.66666666666666663"/>
    <x v="131"/>
  </r>
  <r>
    <n v="554"/>
    <n v="558"/>
    <s v="In the midst of a cycling race, a tire blowout leads to frustration for the cyclist, who valiantly tries to overcome the unexpected obstacle. "/>
    <x v="244"/>
    <d v="2017-05-15T22:00:00"/>
    <s v=" CyclingEnthusiastTireBlowout "/>
    <x v="3"/>
    <s v=" #Obstacle #CyclingFrustration "/>
    <n v="22"/>
    <n v="45"/>
    <s v=" France "/>
    <n v="2017"/>
    <n v="5"/>
    <n v="15"/>
    <n v="22"/>
    <s v="In the midst of a cycling race, a tire blowout leads to frustration for the cyclist, who valiantly tries to overcome the unexpected obstacle."/>
    <s v="Obstacle"/>
    <s v="CyclingEnthusiastTireBlowout"/>
    <s v="Twitter"/>
    <s v="#Obstacle,#CyclingFrustration"/>
    <s v="France"/>
    <n v="42870.916666666664"/>
    <b v="0"/>
    <n v="67"/>
    <n v="0.67164179104477617"/>
    <x v="375"/>
  </r>
  <r>
    <n v="555"/>
    <n v="559"/>
    <s v="The gymnast's unexpected fall during a routine sparks a wave of sympathy from the audience, highlighting the vulnerability of sports. "/>
    <x v="245"/>
    <d v="2021-04-05T20:15:00"/>
    <s v=" GymnasticsFanRoutineFall "/>
    <x v="1"/>
    <s v=" #Sympathy #GymnasticsFall "/>
    <n v="28"/>
    <n v="55"/>
    <s v=" Japan "/>
    <n v="2021"/>
    <n v="4"/>
    <n v="5"/>
    <n v="20"/>
    <s v="The gymnast's unexpected fall during a routine sparks a wave of sympathy from the audience, highlighting the vulnerability of sports."/>
    <s v="Sympathy"/>
    <s v="GymnasticsFanRoutineFall"/>
    <s v="Instagram"/>
    <s v="#Sympathy,#GymnasticsFall"/>
    <s v="Japan"/>
    <n v="44291.84375"/>
    <b v="0"/>
    <n v="83"/>
    <n v="0.66265060240963858"/>
    <x v="376"/>
  </r>
  <r>
    <n v="556"/>
    <n v="560"/>
    <s v="In the golf tournament, a missed crucial putt results in defeat, causing the golfer to reflect on the pressure of high-stakes competition. "/>
    <x v="246"/>
    <d v="2016-08-20T18:30:00"/>
    <s v=" GolfEnthusiastMissedPutt "/>
    <x v="2"/>
    <s v=" #Pressure #GolfDefeat "/>
    <n v="18"/>
    <n v="35"/>
    <s v=" USA "/>
    <n v="2016"/>
    <n v="8"/>
    <n v="20"/>
    <n v="18"/>
    <s v="In the golf tournament, a missed crucial putt results in defeat, causing the golfer to reflect on the pressure of high-stakes competition."/>
    <s v="Pressure"/>
    <s v="GolfEnthusiastMissedPutt"/>
    <s v="Facebook"/>
    <s v="#Pressure,#GolfDefeat"/>
    <s v="USA"/>
    <n v="42602.770833333336"/>
    <b v="0"/>
    <n v="53"/>
    <n v="0.660377358490566"/>
    <x v="377"/>
  </r>
  <r>
    <n v="557"/>
    <n v="561"/>
    <s v="Experiencing a series of losses in the basketball season, the team grapples with frustration, determined to turn the tide with renewed effort. "/>
    <x v="247"/>
    <d v="2019-02-12T19:45:00"/>
    <s v=" BasketballFanTeamLosses "/>
    <x v="3"/>
    <s v=" #RenewedEffort #BasketballStruggles "/>
    <n v="22"/>
    <n v="45"/>
    <s v=" Canada "/>
    <n v="2019"/>
    <n v="2"/>
    <n v="12"/>
    <n v="19"/>
    <s v="Experiencing a series of losses in the basketball season, the team grapples with frustration, determined to turn the tide with renewed effort."/>
    <s v="Renewed Effort"/>
    <s v="BasketballFanTeamLosses"/>
    <s v="Twitter"/>
    <s v="#RenewedEffort,#BasketballStruggles"/>
    <s v="Canada"/>
    <n v="43508.822916666664"/>
    <b v="0"/>
    <n v="67"/>
    <n v="0.67164179104477617"/>
    <x v="378"/>
  </r>
  <r>
    <n v="558"/>
    <n v="562"/>
    <s v="Despite meticulous training, the swimmer faces disappointment as a split-second miscalculation costs them the lead in a crucial race. "/>
    <x v="248"/>
    <d v="2015-06-28T20:00:00"/>
    <s v=" SwimmingEnthusiastRaceSetback "/>
    <x v="1"/>
    <s v=" #Miscalculation #SwimmingDisappointment "/>
    <n v="28"/>
    <n v="55"/>
    <s v=" Australia "/>
    <n v="2015"/>
    <n v="6"/>
    <n v="28"/>
    <n v="20"/>
    <s v="Despite meticulous training, the swimmer faces disappointment as a split-second miscalculation costs them the lead in a crucial race."/>
    <s v="Miscalculation"/>
    <s v="SwimmingEnthusiastRaceSetback"/>
    <s v="Instagram"/>
    <s v="#Miscalculation,#SwimmingDisappointment"/>
    <s v="Australia"/>
    <n v="42183.833333333336"/>
    <b v="0"/>
    <n v="83"/>
    <n v="0.66265060240963858"/>
    <x v="289"/>
  </r>
  <r>
    <n v="559"/>
    <n v="563"/>
    <s v="The weightlifter's failed attempt at a personal record results in frustration, highlighting the challenging nature of pushing physical limits. "/>
    <x v="249"/>
    <d v="2022-01-08T21:30:00"/>
    <s v=" WeightliftingFanFailedRecord "/>
    <x v="2"/>
    <s v=" #Challenge #WeightliftingFailure "/>
    <n v="35"/>
    <n v="70"/>
    <s v=" Germany "/>
    <n v="2022"/>
    <n v="1"/>
    <n v="8"/>
    <n v="21"/>
    <s v="The weightlifter's failed attempt at a personal record results in frustration, highlighting the challenging nature of pushing physical limits."/>
    <s v="Challenge"/>
    <s v="WeightliftingFanFailedRecord"/>
    <s v="Facebook"/>
    <s v="#Challenge,#WeightliftingFailure"/>
    <s v="Germany"/>
    <n v="44569.895833333336"/>
    <b v="0"/>
    <n v="105"/>
    <n v="0.66666666666666663"/>
    <x v="298"/>
  </r>
  <r>
    <n v="560"/>
    <n v="564"/>
    <s v="In the midst of a soccer match, an unexpected own goal creates a moment of despair for the player, as teammates console and encourage them. "/>
    <x v="92"/>
    <d v="2018-12-15T20:15:00"/>
    <s v=" SoccerPlayerOwnGoalMoment "/>
    <x v="3"/>
    <s v=" #Despair #OwnGoal "/>
    <n v="22"/>
    <n v="45"/>
    <s v=" Spain "/>
    <n v="2018"/>
    <n v="12"/>
    <n v="15"/>
    <n v="20"/>
    <s v="In the midst of a soccer match, an unexpected own goal creates a moment of despair for the player, as teammates console and encourage them."/>
    <s v="Despair"/>
    <s v="SoccerPlayerOwnGoalMoment"/>
    <s v="Twitter"/>
    <s v="#Despair,#OwnGoal"/>
    <s v="Spain"/>
    <n v="43449.84375"/>
    <b v="0"/>
    <n v="67"/>
    <n v="0.67164179104477617"/>
    <x v="116"/>
  </r>
  <r>
    <n v="561"/>
    <n v="565"/>
    <s v="In the serene beauty of a sunset, nature unfolds a canvas of colors, evoking a sense of tranquility and wonder. "/>
    <x v="221"/>
    <d v="2021-07-10T19:00:00"/>
    <s v=" NatureEnthusiastSunsetWonder "/>
    <x v="1"/>
    <s v=" #Tranquility #SunsetBeauty "/>
    <n v="40"/>
    <n v="80"/>
    <s v=" Canada "/>
    <n v="2021"/>
    <n v="7"/>
    <n v="10"/>
    <n v="19"/>
    <s v="In the serene beauty of a sunset, nature unfolds a canvas of colors, evoking a sense of tranquility and wonder."/>
    <s v="Tranquility"/>
    <s v="NatureEnthusiastSunsetWonder"/>
    <s v="Instagram"/>
    <s v="#Tranquility,#SunsetBeauty"/>
    <s v="Canada"/>
    <n v="44387.791666666664"/>
    <b v="0"/>
    <n v="120"/>
    <n v="0.66666666666666663"/>
    <x v="379"/>
  </r>
  <r>
    <n v="562"/>
    <n v="566"/>
    <s v="Embarking on a spontaneous road trip, the traveler discovers hidden gems, creating memories that will be cherished for a lifetime. "/>
    <x v="151"/>
    <d v="2019-09-28T20:30:00"/>
    <s v=" TravelEnthusiastRoadTripDiscovery "/>
    <x v="3"/>
    <s v=" #Adventure #RoadTripMemories "/>
    <n v="35"/>
    <n v="70"/>
    <s v=" USA "/>
    <n v="2019"/>
    <n v="9"/>
    <n v="28"/>
    <n v="20"/>
    <s v="Embarking on a spontaneous road trip, the traveler discovers hidden gems, creating memories that will be cherished for a lifetime."/>
    <s v="Adventure"/>
    <s v="TravelEnthusiastRoadTripDiscovery"/>
    <s v="Twitter"/>
    <s v="#Adventure,#RoadTripMemories"/>
    <s v="USA"/>
    <n v="43736.854166666664"/>
    <b v="0"/>
    <n v="105"/>
    <n v="0.66666666666666663"/>
    <x v="277"/>
  </r>
  <r>
    <n v="563"/>
    <n v="567"/>
    <s v="Amidst the bustling city, a quiet cafÃ© becomes a sanctuary for reflection, where a cup of coffee brings solace to the wandering mind. "/>
    <x v="250"/>
    <d v="2022-03-15T18:45:00"/>
    <s v=" UrbanExplorerCafeSolitude "/>
    <x v="2"/>
    <s v=" #Solace #CafeReflection "/>
    <n v="30"/>
    <n v="60"/>
    <s v=" France "/>
    <n v="2022"/>
    <n v="3"/>
    <n v="15"/>
    <n v="18"/>
    <s v="Amidst the bustling city, a quiet cafÃ© becomes a sanctuary for reflection, where a cup of coffee brings solace to the wandering mind."/>
    <s v="Solace"/>
    <s v="UrbanExplorerCafeSolitude"/>
    <s v="Facebook"/>
    <s v="#Solace,#CafeReflection"/>
    <s v="France"/>
    <n v="44635.78125"/>
    <b v="0"/>
    <n v="90"/>
    <n v="0.66666666666666663"/>
    <x v="380"/>
  </r>
  <r>
    <n v="564"/>
    <n v="568"/>
    <s v="Exploring the vibrant street art of a cultural neighborhood, each mural tells a story, infusing the city with creativity and expression. "/>
    <x v="229"/>
    <d v="2017-11-05T21:15:00"/>
    <s v=" ArtEnthusiastStreetArtExploration "/>
    <x v="1"/>
    <s v=" #Creativity #StreetArtVibes "/>
    <n v="22"/>
    <n v="45"/>
    <s v=" Brazil "/>
    <n v="2017"/>
    <n v="11"/>
    <n v="5"/>
    <n v="21"/>
    <s v="Exploring the vibrant street art of a cultural neighborhood, each mural tells a story, infusing the city with creativity and expression."/>
    <s v="Creativity"/>
    <s v="ArtEnthusiastStreetArtExploration"/>
    <s v="Instagram"/>
    <s v="#Creativity,#StreetArtVibes"/>
    <s v="Brazil"/>
    <n v="43044.885416666664"/>
    <b v="0"/>
    <n v="67"/>
    <n v="0.67164179104477617"/>
    <x v="342"/>
  </r>
  <r>
    <n v="565"/>
    <n v="569"/>
    <s v="In the world of science, a breakthrough discovery unfolds, pushing the boundaries of knowledge and opening new frontiers of exploration. "/>
    <x v="251"/>
    <d v="2020-05-20T16:30:00"/>
    <s v=" ScienceEnthusiastDiscoveryMoment "/>
    <x v="3"/>
    <s v=" #Breakthrough #ScientificDiscovery "/>
    <n v="28"/>
    <n v="55"/>
    <s v=" Germany "/>
    <n v="2020"/>
    <n v="5"/>
    <n v="20"/>
    <n v="16"/>
    <s v="In the world of science, a breakthrough discovery unfolds, pushing the boundaries of knowledge and opening new frontiers of exploration."/>
    <s v="Breakthrough"/>
    <s v="ScienceEnthusiastDiscoveryMoment"/>
    <s v="Twitter"/>
    <s v="#Breakthrough,#ScientificDiscovery"/>
    <s v="Germany"/>
    <n v="43971.6875"/>
    <b v="0"/>
    <n v="83"/>
    <n v="0.66265060240963858"/>
    <x v="381"/>
  </r>
  <r>
    <n v="566"/>
    <n v="570"/>
    <s v="Connecting with the melody of a live orchestra, the music enthusiast experiences a symphony that resonates deep within the soul. "/>
    <x v="252"/>
    <d v="2016-08-22T19:45:00"/>
    <s v=" MusicLoverLiveOrchestraExperience "/>
    <x v="2"/>
    <s v=" #Harmony #OrchestraMelody "/>
    <n v="18"/>
    <n v="35"/>
    <s v=" UK "/>
    <n v="2016"/>
    <n v="8"/>
    <n v="22"/>
    <n v="19"/>
    <s v="Connecting with the melody of a live orchestra, the music enthusiast experiences a symphony that resonates deep within the soul."/>
    <s v="Harmony"/>
    <s v="MusicLoverLiveOrchestraExperience"/>
    <s v="Facebook"/>
    <s v="#Harmony,#OrchestraMelody"/>
    <s v="UK"/>
    <n v="42604.822916666664"/>
    <b v="0"/>
    <n v="53"/>
    <n v="0.660377358490566"/>
    <x v="236"/>
  </r>
  <r>
    <n v="567"/>
    <n v="571"/>
    <s v="Embracing the aroma of freshly baked bread, the home chef finds joy in the art of baking, creating delicious memories for loved ones. "/>
    <x v="253"/>
    <d v="2023-04-10T17:15:00"/>
    <s v=" HomeBakerDeliciousMemories "/>
    <x v="1"/>
    <s v=" #JoyInBaking #HomemadeDelights "/>
    <n v="22"/>
    <n v="45"/>
    <s v=" India "/>
    <n v="2023"/>
    <n v="4"/>
    <n v="10"/>
    <n v="17"/>
    <s v="Embracing the aroma of freshly baked bread, the home chef finds joy in the art of baking, creating delicious memories for loved ones."/>
    <s v="Joy In Baking"/>
    <s v="HomeBakerDeliciousMemories"/>
    <s v="Instagram"/>
    <s v="#JoyInBaking,#HomemadeDelights"/>
    <s v="India"/>
    <n v="45026.71875"/>
    <b v="0"/>
    <n v="67"/>
    <n v="0.67164179104477617"/>
    <x v="382"/>
  </r>
  <r>
    <n v="568"/>
    <n v="572"/>
    <s v="Wandering through a historical museum, the history enthusiast becomes immersed in the tales of the past, envisioning bygone eras. "/>
    <x v="254"/>
    <d v="2015-12-18T18:00:00"/>
    <s v=" HistoryBuffMuseumExploration "/>
    <x v="3"/>
    <s v=" #EnvisioningHistory #MuseumTales "/>
    <n v="28"/>
    <n v="55"/>
    <s v=" Italy "/>
    <n v="2015"/>
    <n v="12"/>
    <n v="18"/>
    <n v="18"/>
    <s v="Wandering through a historical museum, the history enthusiast becomes immersed in the tales of the past, envisioning bygone eras."/>
    <s v="Envisioning History"/>
    <s v="HistoryBuffMuseumExploration"/>
    <s v="Twitter"/>
    <s v="#EnvisioningHistory,#MuseumTales"/>
    <s v="Italy"/>
    <n v="42356.75"/>
    <b v="0"/>
    <n v="83"/>
    <n v="0.66265060240963858"/>
    <x v="86"/>
  </r>
  <r>
    <n v="569"/>
    <n v="573"/>
    <s v="In the realm of literature, a captivating novel transports the reader to distant lands, weaving a tapestry of imagination and escape. "/>
    <x v="255"/>
    <d v="2021-10-08T20:30:00"/>
    <s v=" BookwormCaptivatingNovelEscape "/>
    <x v="2"/>
    <s v=" #Imagination #LiteraryEscape "/>
    <n v="35"/>
    <n v="70"/>
    <s v=" Japan "/>
    <n v="2021"/>
    <n v="10"/>
    <n v="8"/>
    <n v="20"/>
    <s v="In the realm of literature, a captivating novel transports the reader to distant lands, weaving a tapestry of imagination and escape."/>
    <s v="Imagination"/>
    <s v="BookwormCaptivatingNovelEscape"/>
    <s v="Facebook"/>
    <s v="#Imagination,#LiteraryEscape"/>
    <s v="Japan"/>
    <n v="44477.854166666664"/>
    <b v="0"/>
    <n v="105"/>
    <n v="0.66666666666666663"/>
    <x v="383"/>
  </r>
  <r>
    <n v="570"/>
    <n v="574"/>
    <s v="Capturing the essence of a bustling market, the photographer freezes moments in time, each frame telling a unique and vibrant story. "/>
    <x v="256"/>
    <d v="2019-03-22T21:45:00"/>
    <s v=" PhotographyEnthusiastMarketMoments "/>
    <x v="1"/>
    <s v=" #Vibrancy #MarketStories "/>
    <n v="22"/>
    <n v="45"/>
    <s v=" Australia "/>
    <n v="2019"/>
    <n v="3"/>
    <n v="22"/>
    <n v="21"/>
    <s v="Capturing the essence of a bustling market, the photographer freezes moments in time, each frame telling a unique and vibrant story."/>
    <s v="Vibrancy"/>
    <s v="PhotographyEnthusiastMarketMoments"/>
    <s v="Instagram"/>
    <s v="#Vibrancy,#MarketStories"/>
    <s v="Australia"/>
    <n v="43546.90625"/>
    <b v="0"/>
    <n v="67"/>
    <n v="0.67164179104477617"/>
    <x v="384"/>
  </r>
  <r>
    <n v="571"/>
    <n v="575"/>
    <s v="Underneath the city lights, the dancer expresses emotions through graceful movements, creating a mesmerizing performance under the night sky. "/>
    <x v="257"/>
    <d v="2018-06-15T22:00:00"/>
    <s v=" DanceEnthusiastCityNightPerformance "/>
    <x v="3"/>
    <s v=" #Mesmerizing #NightDancePerformance "/>
    <n v="40"/>
    <n v="80"/>
    <s v=" USA "/>
    <n v="2018"/>
    <n v="6"/>
    <n v="15"/>
    <n v="22"/>
    <s v="Underneath the city lights, the dancer expresses emotions through graceful movements, creating a mesmerizing performance under the night sky."/>
    <s v="Mesmerizing"/>
    <s v="DanceEnthusiastCityNightPerformance"/>
    <s v="Twitter"/>
    <s v="#Mesmerizing,#NightDancePerformance"/>
    <s v="USA"/>
    <n v="43266.916666666664"/>
    <b v="0"/>
    <n v="120"/>
    <n v="0.66666666666666663"/>
    <x v="49"/>
  </r>
  <r>
    <n v="572"/>
    <n v="576"/>
    <s v="In the heart of a bustling market, the street food connoisseur indulges in a culinary adventure, savoring diverse flavors and aromas. "/>
    <x v="258"/>
    <d v="2019-08-28T19:30:00"/>
    <s v=" FoodieMarketStreetFoodExploration "/>
    <x v="1"/>
    <s v=" #CulinaryAdventure #StreetFoodDelights "/>
    <n v="35"/>
    <n v="70"/>
    <s v=" Thailand "/>
    <n v="2019"/>
    <n v="8"/>
    <n v="28"/>
    <n v="19"/>
    <s v="In the heart of a bustling market, the street food connoisseur indulges in a culinary adventure, savoring diverse flavors and aromas."/>
    <s v="Culinary Adventure"/>
    <s v="FoodieMarketStreetFoodExploration"/>
    <s v="Instagram"/>
    <s v="#CulinaryAdventure,#StreetFoodDelights"/>
    <s v="Thailand"/>
    <n v="43705.8125"/>
    <b v="0"/>
    <n v="105"/>
    <n v="0.66666666666666663"/>
    <x v="385"/>
  </r>
  <r>
    <n v="573"/>
    <n v="577"/>
    <s v="As the first snowflake descends, the winter enthusiast eagerly prepares for a season of frosty delights, anticipating the magic of snow-covered landscapes. "/>
    <x v="259"/>
    <d v="2022-12-01T17:45:00"/>
    <s v=" SnowLoverWinterEnthusiast "/>
    <x v="2"/>
    <s v=" #WinterMagic #SnowyLandscapes "/>
    <n v="30"/>
    <n v="60"/>
    <s v=" Canada "/>
    <n v="2022"/>
    <n v="12"/>
    <n v="1"/>
    <n v="17"/>
    <s v="As the first snowflake descends, the winter enthusiast eagerly prepares for a season of frosty delights, anticipating the magic of snow-covered landscapes."/>
    <s v="Winter Magic"/>
    <s v="SnowLoverWinterEnthusiast"/>
    <s v="Facebook"/>
    <s v="#WinterMagic,#SnowyLandscapes"/>
    <s v="Canada"/>
    <n v="44896.739583333336"/>
    <b v="0"/>
    <n v="90"/>
    <n v="0.66666666666666663"/>
    <x v="169"/>
  </r>
  <r>
    <n v="574"/>
    <n v="578"/>
    <s v="Amidst the pages of a captivating mystery novel, the reader unravels clues and secrets, experiencing a thrilling journey of suspense and revelation. "/>
    <x v="260"/>
    <d v="2017-04-10T21:15:00"/>
    <s v=" MysteryBookwormSuspensefulRead "/>
    <x v="3"/>
    <s v=" #ThrillingJourney #MysteryNovel "/>
    <n v="22"/>
    <n v="45"/>
    <s v=" UK "/>
    <n v="2017"/>
    <n v="4"/>
    <n v="10"/>
    <n v="21"/>
    <s v="Amidst the pages of a captivating mystery novel, the reader unravels clues and secrets, experiencing a thrilling journey of suspense and revelation."/>
    <s v="Thrilling Journey"/>
    <s v="MysteryBookwormSuspensefulRead"/>
    <s v="Twitter"/>
    <s v="#ThrillingJourney,#MysteryNovel"/>
    <s v="UK"/>
    <n v="42835.885416666664"/>
    <b v="0"/>
    <n v="67"/>
    <n v="0.67164179104477617"/>
    <x v="110"/>
  </r>
  <r>
    <n v="575"/>
    <n v="579"/>
    <s v="Surrounded by the vibrant colors of a flower garden, the gardener nurtures blossoms, finding joy in the beauty of nature's ever-changing canvas. "/>
    <x v="261"/>
    <d v="2020-05-15T18:30:00"/>
    <s v=" GardeningEnthusiastFlowerGarden "/>
    <x v="1"/>
    <s v=" #NaturesBeauty #FloralJoy "/>
    <n v="28"/>
    <n v="55"/>
    <s v=" Australia "/>
    <n v="2020"/>
    <n v="5"/>
    <n v="15"/>
    <n v="18"/>
    <s v="Surrounded by the vibrant colors of a flower garden, the gardener nurtures blossoms, finding joy in the beauty of nature's ever-changing canvas."/>
    <s v="Nature'S Beauty"/>
    <s v="GardeningEnthusiastFlowerGarden"/>
    <s v="Instagram"/>
    <s v="#NaturesBeauty,#FloralJoy"/>
    <s v="Australia"/>
    <n v="43966.770833333336"/>
    <b v="0"/>
    <n v="83"/>
    <n v="0.66265060240963858"/>
    <x v="386"/>
  </r>
  <r>
    <n v="576"/>
    <n v="580"/>
    <s v="At the astronomy observatory, the stargazer marvels at the vastness of the cosmos, contemplating the mysteries hidden within the celestial expanse. "/>
    <x v="262"/>
    <d v="2016-09-22T20:00:00"/>
    <s v=" AstronomyEnthusiastStargazing "/>
    <x v="2"/>
    <s v=" #CelestialWonder #Stargazing "/>
    <n v="18"/>
    <n v="35"/>
    <s v=" USA "/>
    <n v="2016"/>
    <n v="9"/>
    <n v="22"/>
    <n v="20"/>
    <s v="At the astronomy observatory, the stargazer marvels at the vastness of the cosmos, contemplating the mysteries hidden within the celestial expanse."/>
    <s v="Celestial Wonder"/>
    <s v="AstronomyEnthusiastStargazing"/>
    <s v="Facebook"/>
    <s v="#CelestialWonder,#Stargazing"/>
    <s v="USA"/>
    <n v="42635.833333333336"/>
    <b v="0"/>
    <n v="53"/>
    <n v="0.660377358490566"/>
    <x v="387"/>
  </r>
  <r>
    <n v="577"/>
    <n v="581"/>
    <s v="Engulfed in the aroma of freshly brewed coffee, the writer finds inspiration in every sip, embarking on a journey of creativity and prose. "/>
    <x v="263"/>
    <d v="2023-02-12T19:45:00"/>
    <s v=" CoffeeLoverWritersRetreat "/>
    <x v="3"/>
    <s v=" #CreativeInspiration #CoffeeJourney "/>
    <n v="22"/>
    <n v="45"/>
    <s v=" France "/>
    <n v="2023"/>
    <n v="2"/>
    <n v="12"/>
    <n v="19"/>
    <s v="Engulfed in the aroma of freshly brewed coffee, the writer finds inspiration in every sip, embarking on a journey of creativity and prose."/>
    <s v="Creative Inspiration"/>
    <s v="CoffeeLoverWritersRetreat"/>
    <s v="Twitter"/>
    <s v="#CreativeInspiration,#CoffeeJourney"/>
    <s v="France"/>
    <n v="44969.822916666664"/>
    <b v="0"/>
    <n v="67"/>
    <n v="0.67164179104477617"/>
    <x v="19"/>
  </r>
  <r>
    <n v="578"/>
    <n v="582"/>
    <s v="In the realm of fashion, the designer unveils a collection that tells a story, blending innovation and tradition on the runway of creativity. "/>
    <x v="264"/>
    <d v="2015-11-10T21:00:00"/>
    <s v=" FashionEnthusiastDesignerShowcase "/>
    <x v="1"/>
    <s v=" #RunwayCreativity #FashionInnovation "/>
    <n v="28"/>
    <n v="55"/>
    <s v=" Italy "/>
    <n v="2015"/>
    <n v="11"/>
    <n v="10"/>
    <n v="21"/>
    <s v="In the realm of fashion, the designer unveils a collection that tells a story, blending innovation and tradition on the runway of creativity."/>
    <s v="Runway Creativity"/>
    <s v="FashionEnthusiastDesignerShowcase"/>
    <s v="Instagram"/>
    <s v="#RunwayCreativity,#FashionInnovation"/>
    <s v="Italy"/>
    <n v="42318.875"/>
    <b v="0"/>
    <n v="83"/>
    <n v="0.66265060240963858"/>
    <x v="388"/>
  </r>
  <r>
    <n v="579"/>
    <n v="583"/>
    <s v="As the waves crash against the shore, the surfer embraces the thrill of riding the ocean's energy, capturing the essence of freedom in each wave. "/>
    <x v="265"/>
    <d v="2021-07-20T18:15:00"/>
    <s v=" SurfingEnthusiastWaveRider "/>
    <x v="2"/>
    <s v=" #OceansFreedom #SurfingThrills "/>
    <n v="22"/>
    <n v="45"/>
    <s v=" Brazil "/>
    <n v="2021"/>
    <n v="7"/>
    <n v="20"/>
    <n v="18"/>
    <s v="As the waves crash against the shore, the surfer embraces the thrill of riding the ocean's energy, capturing the essence of freedom in each wave."/>
    <s v="Ocean'S Freedom"/>
    <s v="SurfingEnthusiastWaveRider"/>
    <s v="Facebook"/>
    <s v="#OceansFreedom,#SurfingThrills"/>
    <s v="Brazil"/>
    <n v="44397.760416666664"/>
    <b v="0"/>
    <n v="67"/>
    <n v="0.67164179104477617"/>
    <x v="158"/>
  </r>
  <r>
    <n v="580"/>
    <n v="584"/>
    <s v="Exploring the historical architecture of an ancient city, the traveler is transported to a bygone era, where each monument whispers tales of the past. "/>
    <x v="266"/>
    <d v="2019-04-18T20:30:00"/>
    <s v=" HistoryExplorerAncientCityTour "/>
    <x v="3"/>
    <s v=" #WhispersOfThePast #HistoricalTour "/>
    <n v="35"/>
    <n v="70"/>
    <s v=" Greece "/>
    <n v="2019"/>
    <n v="4"/>
    <n v="18"/>
    <n v="20"/>
    <s v="Exploring the historical architecture of an ancient city, the traveler is transported to a bygone era, where each monument whispers tales of the past."/>
    <s v="Whispers Of The Past"/>
    <s v="HistoryExplorerAncientCityTour"/>
    <s v="Twitter"/>
    <s v="#WhispersOfThePast,#HistoricalTour"/>
    <s v="Greece"/>
    <n v="43573.854166666664"/>
    <b v="0"/>
    <n v="105"/>
    <n v="0.66666666666666663"/>
    <x v="311"/>
  </r>
  <r>
    <n v="581"/>
    <n v="585"/>
    <s v="Successfully avoided eye contact with my crush in the hallway. Mission accomplished. #TeenCrush #StealthMode "/>
    <x v="28"/>
    <d v="2023-05-20T19:45:00"/>
    <s v=" CrushAvoider "/>
    <x v="3"/>
    <s v=" #CrushStruggles #AvoidingEyeContact "/>
    <n v="15"/>
    <n v="30"/>
    <s v=" USA"/>
    <n v="2023"/>
    <n v="5"/>
    <n v="20"/>
    <n v="19"/>
    <s v="Successfully avoided eye contact with my crush in the hallway. Mission accomplished. #TeenCrush #StealthMode"/>
    <s v="Excitement"/>
    <s v="CrushAvoider"/>
    <s v="Twitter"/>
    <s v="#CrushStruggles,#AvoidingEyeContact"/>
    <s v="USA"/>
    <n v="45066.822916666664"/>
    <b v="0"/>
    <n v="45"/>
    <n v="0.66666666666666663"/>
    <x v="389"/>
  </r>
  <r>
    <n v="582"/>
    <n v="586"/>
    <s v="Ran out of snacks during a movie marathon. Crisis level: Emergency! #MovieNightStruggles #TeenProblems "/>
    <x v="267"/>
    <d v="2023-05-21T21:00:00"/>
    <s v=" MovieBuff "/>
    <x v="1"/>
    <s v=" #SnackCrisis #TeenLife "/>
    <n v="18"/>
    <n v="35"/>
    <s v=" Canada"/>
    <n v="2023"/>
    <n v="5"/>
    <n v="21"/>
    <n v="21"/>
    <s v="Ran out of snacks during a movie marathon. Crisis level: Emergency! #MovieNightStruggles #TeenProblems"/>
    <s v="Boredom"/>
    <s v="MovieBuff"/>
    <s v="Instagram"/>
    <s v="#SnackCrisis,#TeenLife"/>
    <s v="Canada"/>
    <n v="45067.875"/>
    <b v="0"/>
    <n v="53"/>
    <n v="0.660377358490566"/>
    <x v="390"/>
  </r>
  <r>
    <n v="583"/>
    <n v="587"/>
    <s v="Spent an hour choosing the perfect filter for a selfie. The struggle for that Instagram aesthetic is real. #SelfieQueen #TeenVibes "/>
    <x v="202"/>
    <d v="2023-05-22T14:30:00"/>
    <s v=" SelfieAddict "/>
    <x v="2"/>
    <s v=" #SelfieStruggle #TeenConfessions "/>
    <n v="22"/>
    <n v="45"/>
    <s v=" UK"/>
    <n v="2023"/>
    <n v="5"/>
    <n v="22"/>
    <n v="14"/>
    <s v="Spent an hour choosing the perfect filter for a selfie. The struggle for that Instagram aesthetic is real. #SelfieQueen #TeenVibes"/>
    <s v="Joy"/>
    <s v="SelfieAddict"/>
    <s v="Facebook"/>
    <s v="#SelfieStruggle,#TeenConfessions"/>
    <s v="UK"/>
    <n v="45068.604166666664"/>
    <b v="0"/>
    <n v="67"/>
    <n v="0.67164179104477617"/>
    <x v="391"/>
  </r>
  <r>
    <n v="584"/>
    <n v="588"/>
    <s v="Lost my headphones again. How do they vanish into thin air? #HeadphoneMystery #TeenLife "/>
    <x v="62"/>
    <d v="2023-05-23T16:45:00"/>
    <s v=" AudioExplorer "/>
    <x v="3"/>
    <s v=" #TeenProblems #LostHeadphones "/>
    <n v="20"/>
    <n v="40"/>
    <s v=" USA"/>
    <n v="2023"/>
    <n v="5"/>
    <n v="23"/>
    <n v="16"/>
    <s v="Lost my headphones again. How do they vanish into thin air? #HeadphoneMystery #TeenLife"/>
    <s v="Frustration"/>
    <s v="AudioExplorer"/>
    <s v="Twitter"/>
    <s v="#TeenProblems,#LostHeadphones"/>
    <s v="USA"/>
    <n v="45069.697916666664"/>
    <b v="0"/>
    <n v="60"/>
    <n v="0.66666666666666663"/>
    <x v="392"/>
  </r>
  <r>
    <n v="585"/>
    <n v="589"/>
    <s v="Decided to study for exams but ended up making memes about studying instead. Procrastination level: Expert. #ProcrastinationNation #TeenConfessions "/>
    <x v="210"/>
    <d v="2023-05-24T13:15:00"/>
    <s v=" MemeCreator "/>
    <x v="1"/>
    <s v=" #StudyingMemes #TeenLife "/>
    <n v="25"/>
    <n v="50"/>
    <s v=" Canada"/>
    <n v="2023"/>
    <n v="5"/>
    <n v="24"/>
    <n v="13"/>
    <s v="Decided to study for exams but ended up making memes about studying instead. Procrastination level: Expert. #ProcrastinationNation #TeenConfessions"/>
    <s v="Surprise"/>
    <s v="MemeCreator"/>
    <s v="Instagram"/>
    <s v="#StudyingMemes,#TeenLife"/>
    <s v="Canada"/>
    <n v="45070.552083333336"/>
    <b v="0"/>
    <n v="75"/>
    <n v="0.66666666666666663"/>
    <x v="393"/>
  </r>
  <r>
    <n v="586"/>
    <n v="590"/>
    <s v="Got dressed for the day, then remembered it's Saturday. Oops. #WeekendVibes #TeenStruggles "/>
    <x v="268"/>
    <d v="2023-05-25T19:00:00"/>
    <s v=" FashionBlunder "/>
    <x v="2"/>
    <s v=" #WeekendOops #TeenFashion "/>
    <n v="20"/>
    <n v="40"/>
    <s v=" USA"/>
    <n v="2023"/>
    <n v="5"/>
    <n v="25"/>
    <n v="19"/>
    <s v="Got dressed for the day, then remembered it's Saturday. Oops. #WeekendVibes #TeenStruggles"/>
    <s v="Indifference"/>
    <s v="FashionBlunder"/>
    <s v="Facebook"/>
    <s v="#WeekendOops,#TeenFashion"/>
    <s v="USA"/>
    <n v="45071.791666666664"/>
    <b v="0"/>
    <n v="60"/>
    <n v="0.66666666666666663"/>
    <x v="394"/>
  </r>
  <r>
    <n v="587"/>
    <n v="591"/>
    <s v="Survived a group project without any drama. Miracles do happen. #GroupProjectSuccess #TeenAchievements "/>
    <x v="240"/>
    <d v="2023-05-26T14:20:00"/>
    <s v=" GroupGenius "/>
    <x v="3"/>
    <s v=" #TeenSuccess #ProjectMiracle "/>
    <n v="28"/>
    <n v="55"/>
    <s v=" UK"/>
    <n v="2023"/>
    <n v="5"/>
    <n v="26"/>
    <n v="14"/>
    <s v="Survived a group project without any drama. Miracles do happen. #GroupProjectSuccess #TeenAchievements"/>
    <s v="Satisfaction"/>
    <s v="GroupGenius"/>
    <s v="Twitter"/>
    <s v="#TeenSuccess,#ProjectMiracle"/>
    <s v="UK"/>
    <n v="45072.597222222219"/>
    <b v="0"/>
    <n v="83"/>
    <n v="0.66265060240963858"/>
    <x v="395"/>
  </r>
  <r>
    <n v="588"/>
    <n v="592"/>
    <s v="Entered the kitchen with the intention to cook. Left with a bag of chips. Cooking is overrated, anyway. #MasterChefInTraining #TeenHumor "/>
    <x v="269"/>
    <d v="2023-05-27T21:15:00"/>
    <s v=" ChipExplorer "/>
    <x v="1"/>
    <s v=" #TeenChef #CookingFail "/>
    <n v="22"/>
    <n v="45"/>
    <s v=" Canada"/>
    <n v="2023"/>
    <n v="5"/>
    <n v="27"/>
    <n v="21"/>
    <s v="Entered the kitchen with the intention to cook. Left with a bag of chips. Cooking is overrated, anyway. #MasterChefInTraining #TeenHumor"/>
    <s v="Disgust"/>
    <s v="ChipExplorer"/>
    <s v="Instagram"/>
    <s v="#TeenChef,#CookingFail"/>
    <s v="Canada"/>
    <n v="45073.885416666664"/>
    <b v="0"/>
    <n v="67"/>
    <n v="0.67164179104477617"/>
    <x v="396"/>
  </r>
  <r>
    <n v="589"/>
    <n v="593"/>
    <s v="Staring at the clock in class, waiting for the bell to ring like it's the most exciting event of the day. #ClassCountdown #TeenLife "/>
    <x v="210"/>
    <d v="2023-05-28T12:00:00"/>
    <s v=" ExcitementSeeker "/>
    <x v="2"/>
    <s v=" #ClassEvent #TeenExcitement "/>
    <n v="18"/>
    <n v="35"/>
    <s v=" USA"/>
    <n v="2023"/>
    <n v="5"/>
    <n v="28"/>
    <n v="12"/>
    <s v="Staring at the clock in class, waiting for the bell to ring like it's the most exciting event of the day. #ClassCountdown #TeenLife"/>
    <s v="Surprise"/>
    <s v="ExcitementSeeker"/>
    <s v="Facebook"/>
    <s v="#ClassEvent,#TeenExcitement"/>
    <s v="USA"/>
    <n v="45074.5"/>
    <b v="0"/>
    <n v="53"/>
    <n v="0.660377358490566"/>
    <x v="397"/>
  </r>
  <r>
    <n v="590"/>
    <n v="594"/>
    <s v="Discovered a new book series and spent the whole night reading. Who needs sleep, anyway? #BookwormLife #LateNightReading "/>
    <x v="202"/>
    <d v="2023-05-29T23:30:00"/>
    <s v=" NightReader "/>
    <x v="3"/>
    <s v=" #BookDiscoveries #TeenReading "/>
    <n v="30"/>
    <n v="60"/>
    <s v=" UK"/>
    <n v="2023"/>
    <n v="5"/>
    <n v="29"/>
    <n v="23"/>
    <s v="Discovered a new book series and spent the whole night reading. Who needs sleep, anyway? #BookwormLife #LateNightReading"/>
    <s v="Joy"/>
    <s v="NightReader"/>
    <s v="Twitter"/>
    <s v="#BookDiscoveries,#TeenReading"/>
    <s v="UK"/>
    <n v="45075.979166666664"/>
    <b v="0"/>
    <n v="90"/>
    <n v="0.66666666666666663"/>
    <x v="398"/>
  </r>
  <r>
    <n v="591"/>
    <n v="595"/>
    <s v="Bought a new video game, played for hours, forgot to eat. The ultimate gaming session. #GamerLife #NoFoodGaming "/>
    <x v="28"/>
    <d v="2023-05-30T20:45:00"/>
    <s v=" GamingEnthusiast "/>
    <x v="1"/>
    <s v=" #GameOn #TeenGamer "/>
    <n v="22"/>
    <n v="45"/>
    <s v=" USA"/>
    <n v="2023"/>
    <n v="5"/>
    <n v="30"/>
    <n v="20"/>
    <s v="Bought a new video game, played for hours, forgot to eat. The ultimate gaming session. #GamerLife #NoFoodGaming"/>
    <s v="Excitement"/>
    <s v="GamingEnthusiast"/>
    <s v="Instagram"/>
    <s v="#GameOn,#TeenGamer"/>
    <s v="USA"/>
    <n v="45076.864583333336"/>
    <b v="0"/>
    <n v="67"/>
    <n v="0.67164179104477617"/>
    <x v="399"/>
  </r>
  <r>
    <n v="592"/>
    <n v="596"/>
    <s v="Spent the day binge-watching a new series. Productivity level: Zero. #LazyDay #TVSeriesMarathon "/>
    <x v="202"/>
    <d v="2023-05-31T15:30:00"/>
    <s v=" LazyWatcher "/>
    <x v="2"/>
    <s v=" #BingeWatchDay #TeenLife "/>
    <n v="35"/>
    <n v="70"/>
    <s v=" Canada"/>
    <n v="2023"/>
    <n v="5"/>
    <n v="31"/>
    <n v="15"/>
    <s v="Spent the day binge-watching a new series. Productivity level: Zero. #LazyDay #TVSeriesMarathon"/>
    <s v="Joy"/>
    <s v="LazyWatcher"/>
    <s v="Facebook"/>
    <s v="#BingeWatchDay,#TeenLife"/>
    <s v="Canada"/>
    <n v="45077.645833333336"/>
    <b v="0"/>
    <n v="105"/>
    <n v="0.66666666666666663"/>
    <x v="400"/>
  </r>
  <r>
    <n v="593"/>
    <n v="597"/>
    <s v="Caught up on the latest fashion trends and now planning a shopping spree. #Fashionista #TrendyTeen "/>
    <x v="28"/>
    <d v="2023-06-01T18:00:00"/>
    <s v=" TrendExplorer "/>
    <x v="3"/>
    <s v=" #FashionGoals #TeenStyle "/>
    <n v="20"/>
    <n v="40"/>
    <s v=" USA"/>
    <n v="2023"/>
    <n v="6"/>
    <n v="1"/>
    <n v="18"/>
    <s v="Caught up on the latest fashion trends and now planning a shopping spree. #Fashionista #TrendyTeen"/>
    <s v="Excitement"/>
    <s v="TrendExplorer"/>
    <s v="Twitter"/>
    <s v="#FashionGoals,#TeenStyle"/>
    <s v="USA"/>
    <n v="45078.75"/>
    <b v="0"/>
    <n v="60"/>
    <n v="0.66666666666666663"/>
    <x v="401"/>
  </r>
  <r>
    <n v="594"/>
    <n v="598"/>
    <s v="Decided to learn a new instrument. Day one: Still trying to figure out how to hold it. #MusicNovice #LearningJourney "/>
    <x v="62"/>
    <d v="2023-06-02T14:30:00"/>
    <s v=" MusicalExplorer "/>
    <x v="1"/>
    <s v=" #InstrumentLearning #TeenMusic "/>
    <n v="28"/>
    <n v="55"/>
    <s v=" UK"/>
    <n v="2023"/>
    <n v="6"/>
    <n v="2"/>
    <n v="14"/>
    <s v="Decided to learn a new instrument. Day one: Still trying to figure out how to hold it. #MusicNovice #LearningJourney"/>
    <s v="Frustration"/>
    <s v="MusicalExplorer"/>
    <s v="Instagram"/>
    <s v="#InstrumentLearning,#TeenMusic"/>
    <s v="UK"/>
    <n v="45079.604166666664"/>
    <b v="0"/>
    <n v="83"/>
    <n v="0.66265060240963858"/>
    <x v="402"/>
  </r>
  <r>
    <n v="595"/>
    <n v="599"/>
    <s v="Spent hours creating the perfect playlist for every mood. Music is my therapy. #PlaylistMaker #TeenMusicLover "/>
    <x v="202"/>
    <d v="2023-06-03T21:15:00"/>
    <s v=" MusicAficionado "/>
    <x v="2"/>
    <s v=" #MusicTherapy #TeenPlaylist "/>
    <n v="22"/>
    <n v="45"/>
    <s v=" Canada"/>
    <n v="2023"/>
    <n v="6"/>
    <n v="3"/>
    <n v="21"/>
    <s v="Spent hours creating the perfect playlist for every mood. Music is my therapy. #PlaylistMaker #TeenMusicLover"/>
    <s v="Joy"/>
    <s v="MusicAficionado"/>
    <s v="Facebook"/>
    <s v="#MusicTherapy,#TeenPlaylist"/>
    <s v="Canada"/>
    <n v="45080.885416666664"/>
    <b v="0"/>
    <n v="67"/>
    <n v="0.67164179104477617"/>
    <x v="403"/>
  </r>
  <r>
    <n v="596"/>
    <n v="600"/>
    <s v="Successfully cooked a gourmet meal for the family. Chef skills unlocked! #ChefMode #TeenChef "/>
    <x v="231"/>
    <d v="2023-06-04T19:30:00"/>
    <s v=" HomeChef "/>
    <x v="3"/>
    <s v=" #CookingSuccess #TeenCook "/>
    <n v="25"/>
    <n v="50"/>
    <s v=" USA"/>
    <n v="2023"/>
    <n v="6"/>
    <n v="4"/>
    <n v="19"/>
    <s v="Successfully cooked a gourmet meal for the family. Chef skills unlocked! #ChefMode #TeenChef"/>
    <s v="Pride"/>
    <s v="HomeChef"/>
    <s v="Twitter"/>
    <s v="#CookingSuccess,#TeenCook"/>
    <s v="USA"/>
    <n v="45081.8125"/>
    <b v="0"/>
    <n v="75"/>
    <n v="0.66666666666666663"/>
    <x v="404"/>
  </r>
  <r>
    <n v="597"/>
    <n v="601"/>
    <s v="Spontaneously booked a weekend getaway. Adventure awaits! #TravelBug #WeekendEscape "/>
    <x v="28"/>
    <d v="2023-06-05T10:00:00"/>
    <s v=" AdventureSeeker "/>
    <x v="1"/>
    <s v=" #GetawayGoals #TeenTravel "/>
    <n v="18"/>
    <n v="35"/>
    <s v=" UK"/>
    <n v="2023"/>
    <n v="6"/>
    <n v="5"/>
    <n v="10"/>
    <s v="Spontaneously booked a weekend getaway. Adventure awaits! #TravelBug #WeekendEscape"/>
    <s v="Excitement"/>
    <s v="AdventureSeeker"/>
    <s v="Instagram"/>
    <s v="#GetawayGoals,#TeenTravel"/>
    <s v="UK"/>
    <n v="45082.416666666664"/>
    <b v="0"/>
    <n v="53"/>
    <n v="0.660377358490566"/>
    <x v="405"/>
  </r>
  <r>
    <n v="598"/>
    <n v="602"/>
    <s v="Attended a concert and danced the night away. Music is the heartbeat of life. #ConcertVibes #DanceAllNight "/>
    <x v="202"/>
    <d v="2023-06-06T22:30:00"/>
    <s v=" DanceEnthusiast "/>
    <x v="2"/>
    <s v=" #MusicMagic #TeenConcert "/>
    <n v="28"/>
    <n v="55"/>
    <s v=" Canada"/>
    <n v="2023"/>
    <n v="6"/>
    <n v="6"/>
    <n v="22"/>
    <s v="Attended a concert and danced the night away. Music is the heartbeat of life. #ConcertVibes #DanceAllNight"/>
    <s v="Joy"/>
    <s v="DanceEnthusiast"/>
    <s v="Facebook"/>
    <s v="#MusicMagic,#TeenConcert"/>
    <s v="Canada"/>
    <n v="45083.9375"/>
    <b v="0"/>
    <n v="83"/>
    <n v="0.66265060240963858"/>
    <x v="406"/>
  </r>
  <r>
    <n v="599"/>
    <n v="603"/>
    <s v="Rediscovered childhood cartoons and had a nostalgia-filled marathon. #CartoonNostalgia #TeenMemories "/>
    <x v="202"/>
    <d v="2023-06-07T12:45:00"/>
    <s v=" NostalgiaExplorer "/>
    <x v="3"/>
    <s v=" #ChildhoodMemories #TeenCartoons "/>
    <n v="22"/>
    <n v="45"/>
    <s v=" USA"/>
    <n v="2023"/>
    <n v="6"/>
    <n v="7"/>
    <n v="12"/>
    <s v="Rediscovered childhood cartoons and had a nostalgia-filled marathon. #CartoonNostalgia #TeenMemories"/>
    <s v="Joy"/>
    <s v="NostalgiaExplorer"/>
    <s v="Twitter"/>
    <s v="#ChildhoodMemories,#TeenCartoons"/>
    <s v="USA"/>
    <n v="45084.53125"/>
    <b v="0"/>
    <n v="67"/>
    <n v="0.67164179104477617"/>
    <x v="407"/>
  </r>
  <r>
    <n v="600"/>
    <n v="604"/>
    <s v="Embarked on a DIY home decor project. Let's hope it turns out better than last time. #DIYAdventure #TeenHomeDecor "/>
    <x v="28"/>
    <d v="2023-06-08T16:00:00"/>
    <s v=" HomeDecorator "/>
    <x v="1"/>
    <s v=" #DIYGoals #TeenCreative "/>
    <n v="35"/>
    <n v="70"/>
    <s v=" UK"/>
    <n v="2023"/>
    <n v="6"/>
    <n v="8"/>
    <n v="16"/>
    <s v="Embarked on a DIY home decor project. Let's hope it turns out better than last time. #DIYAdventure #TeenHomeDecor"/>
    <s v="Excitement"/>
    <s v="HomeDecorator"/>
    <s v="Instagram"/>
    <s v="#DIYGoals,#TeenCreative"/>
    <s v="UK"/>
    <n v="45085.666666666664"/>
    <b v="0"/>
    <n v="105"/>
    <n v="0.66666666666666663"/>
    <x v="408"/>
  </r>
  <r>
    <n v="601"/>
    <n v="605"/>
    <s v="Spent the afternoon at a museum, pretending to be cultured. Art enthusiast in the making. #MuseumDay #TeenArtLover "/>
    <x v="90"/>
    <d v="2023-06-09T14:00:00"/>
    <s v=" ArtExplorer "/>
    <x v="2"/>
    <s v=" #CulturalDay #TeenCuriosity "/>
    <n v="20"/>
    <n v="40"/>
    <s v=" USA"/>
    <n v="2023"/>
    <n v="6"/>
    <n v="9"/>
    <n v="14"/>
    <s v="Spent the afternoon at a museum, pretending to be cultured. Art enthusiast in the making. #MuseumDay #TeenArtLover"/>
    <s v="Curiosity"/>
    <s v="ArtExplorer"/>
    <s v="Facebook"/>
    <s v="#CulturalDay,#TeenCuriosity"/>
    <s v="USA"/>
    <n v="45086.583333333336"/>
    <b v="0"/>
    <n v="60"/>
    <n v="0.66666666666666663"/>
    <x v="409"/>
  </r>
  <r>
    <n v="602"/>
    <n v="606"/>
    <s v="Started a blog about random thoughts and musings. Blogging is the new diary. #BloggerLife #TeenBlogger "/>
    <x v="90"/>
    <d v="2023-06-10T17:30:00"/>
    <s v=" ThoughtfulBlogger "/>
    <x v="3"/>
    <s v=" #BloggingJourney #TeenThoughts "/>
    <n v="30"/>
    <n v="60"/>
    <s v=" Canada"/>
    <n v="2023"/>
    <n v="6"/>
    <n v="10"/>
    <n v="17"/>
    <s v="Started a blog about random thoughts and musings. Blogging is the new diary. #BloggerLife #TeenBlogger"/>
    <s v="Curiosity"/>
    <s v="ThoughtfulBlogger"/>
    <s v="Twitter"/>
    <s v="#BloggingJourney,#TeenThoughts"/>
    <s v="Canada"/>
    <n v="45087.729166666664"/>
    <b v="0"/>
    <n v="90"/>
    <n v="0.66666666666666663"/>
    <x v="410"/>
  </r>
  <r>
    <n v="603"/>
    <n v="607"/>
    <s v="Relishing a peaceful afternoon with a classic novel. Quiet moments are the best moments. #BookLover #PeacefulAfternoon "/>
    <x v="79"/>
    <d v="2023-06-11T15:30:00"/>
    <s v=" NovelEnthusiast "/>
    <x v="1"/>
    <s v=" #QuietMoments #BookishEscape "/>
    <n v="35"/>
    <n v="70"/>
    <s v=" USA"/>
    <n v="2023"/>
    <n v="6"/>
    <n v="11"/>
    <n v="15"/>
    <s v="Relishing a peaceful afternoon with a classic novel. Quiet moments are the best moments. #BookLover #PeacefulAfternoon"/>
    <s v="Contentment"/>
    <s v="NovelEnthusiast"/>
    <s v="Instagram"/>
    <s v="#QuietMoments,#BookishEscape"/>
    <s v="USA"/>
    <n v="45088.645833333336"/>
    <b v="0"/>
    <n v="105"/>
    <n v="0.66666666666666663"/>
    <x v="411"/>
  </r>
  <r>
    <n v="604"/>
    <n v="608"/>
    <s v="Reflecting on a lifetime of memories, each wrinkle tells a story. Embracing the beauty of aging. #LifeReflections #BeautyInAging "/>
    <x v="205"/>
    <d v="2023-06-12T18:00:00"/>
    <s v=" WiseSoul "/>
    <x v="3"/>
    <s v=" #AgingGracefully #Memories "/>
    <n v="28"/>
    <n v="55"/>
    <s v=" UK"/>
    <n v="2023"/>
    <n v="6"/>
    <n v="12"/>
    <n v="18"/>
    <s v="Reflecting on a lifetime of memories, each wrinkle tells a story. Embracing the beauty of aging. #LifeReflections #BeautyInAging"/>
    <s v="Gratitude"/>
    <s v="WiseSoul"/>
    <s v="Twitter"/>
    <s v="#AgingGracefully,#Memories"/>
    <s v="UK"/>
    <n v="45089.75"/>
    <b v="0"/>
    <n v="83"/>
    <n v="0.66265060240963858"/>
    <x v="412"/>
  </r>
  <r>
    <n v="605"/>
    <n v="609"/>
    <s v="Exploring the world of digital art. It's never too late to discover new passions. #DigitalArtistry #LateBloomer "/>
    <x v="90"/>
    <d v="2023-06-13T14:45:00"/>
    <s v=" ArtAdventurer "/>
    <x v="2"/>
    <s v=" #ArtDiscovery #SeniorArtist "/>
    <n v="22"/>
    <n v="45"/>
    <s v=" Canada"/>
    <n v="2023"/>
    <n v="6"/>
    <n v="13"/>
    <n v="14"/>
    <s v="Exploring the world of digital art. It's never too late to discover new passions. #DigitalArtistry #LateBloomer"/>
    <s v="Curiosity"/>
    <s v="ArtAdventurer"/>
    <s v="Facebook"/>
    <s v="#ArtDiscovery,#SeniorArtist"/>
    <s v="Canada"/>
    <n v="45090.614583333336"/>
    <b v="0"/>
    <n v="67"/>
    <n v="0.67164179104477617"/>
    <x v="413"/>
  </r>
  <r>
    <n v="606"/>
    <n v="610"/>
    <s v="Savoring the flavors of a home-cooked meal. Simple joys are the heart of happiness. #HomeCooking #SimpleJoys "/>
    <x v="79"/>
    <d v="2023-06-14T19:30:00"/>
    <s v=" HomeChefSenior "/>
    <x v="1"/>
    <s v=" #HappinessInFood #SeniorLife "/>
    <n v="25"/>
    <n v="50"/>
    <s v=" USA"/>
    <n v="2023"/>
    <n v="6"/>
    <n v="14"/>
    <n v="19"/>
    <s v="Savoring the flavors of a home-cooked meal. Simple joys are the heart of happiness. #HomeCooking #SimpleJoys"/>
    <s v="Contentment"/>
    <s v="HomeChefSenior"/>
    <s v="Instagram"/>
    <s v="#HappinessInFood,#SeniorLife"/>
    <s v="USA"/>
    <n v="45091.8125"/>
    <b v="0"/>
    <n v="75"/>
    <n v="0.66666666666666663"/>
    <x v="414"/>
  </r>
  <r>
    <n v="607"/>
    <n v="611"/>
    <s v="Embarking on a journey of learning a new language. The mind stays young with every new word. #LanguageLearning #NeverTooLate "/>
    <x v="90"/>
    <d v="2023-06-15T12:15:00"/>
    <s v=" LinguisticExplorer "/>
    <x v="3"/>
    <s v=" #MindEnrichment #SeniorLearning "/>
    <n v="30"/>
    <n v="60"/>
    <s v=" UK"/>
    <n v="2023"/>
    <n v="6"/>
    <n v="15"/>
    <n v="12"/>
    <s v="Embarking on a journey of learning a new language. The mind stays young with every new word. #LanguageLearning #NeverTooLate"/>
    <s v="Curiosity"/>
    <s v="LinguisticExplorer"/>
    <s v="Twitter"/>
    <s v="#MindEnrichment,#SeniorLearning"/>
    <s v="UK"/>
    <n v="45092.510416666664"/>
    <b v="0"/>
    <n v="90"/>
    <n v="0.66666666666666663"/>
    <x v="166"/>
  </r>
  <r>
    <n v="608"/>
    <n v="612"/>
    <s v="Attended a classical music concert, feeling the timeless melodies resonate. Music transcends generations. #ClassicalMusic #TimelessMelodies "/>
    <x v="202"/>
    <d v="2023-06-16T21:45:00"/>
    <s v=" MusicConnoisseur "/>
    <x v="2"/>
    <s v=" #MusicLover #SeniorConcert "/>
    <n v="18"/>
    <n v="35"/>
    <s v=" Canada"/>
    <n v="2023"/>
    <n v="6"/>
    <n v="16"/>
    <n v="21"/>
    <s v="Attended a classical music concert, feeling the timeless melodies resonate. Music transcends generations. #ClassicalMusic #TimelessMelodies"/>
    <s v="Joy"/>
    <s v="MusicConnoisseur"/>
    <s v="Facebook"/>
    <s v="#MusicLover,#SeniorConcert"/>
    <s v="Canada"/>
    <n v="45093.90625"/>
    <b v="0"/>
    <n v="53"/>
    <n v="0.660377358490566"/>
    <x v="415"/>
  </r>
  <r>
    <n v="609"/>
    <n v="613"/>
    <s v="Capturing the beauty of nature through photography. Every snapshot is a treasure. #NaturePhotography #SeniorPhotographer "/>
    <x v="202"/>
    <d v="2023-06-17T15:00:00"/>
    <s v=" PhotographySenior "/>
    <x v="1"/>
    <s v=" #NatureCapture #SeniorMoments "/>
    <n v="35"/>
    <n v="70"/>
    <s v=" USA"/>
    <n v="2023"/>
    <n v="6"/>
    <n v="17"/>
    <n v="15"/>
    <s v="Capturing the beauty of nature through photography. Every snapshot is a treasure. #NaturePhotography #SeniorPhotographer"/>
    <s v="Joy"/>
    <s v="PhotographySenior"/>
    <s v="Instagram"/>
    <s v="#NatureCapture,#SeniorMoments"/>
    <s v="USA"/>
    <n v="45094.625"/>
    <b v="0"/>
    <n v="105"/>
    <n v="0.66666666666666663"/>
    <x v="416"/>
  </r>
  <r>
    <n v="610"/>
    <n v="614"/>
    <s v="Reconnecting with old friends over a cup of tea. Friendship, the true essence of companionship. #OldFriends #Companionship "/>
    <x v="79"/>
    <d v="2023-06-18T11:30:00"/>
    <s v=" TeaTimeSenior "/>
    <x v="3"/>
    <s v=" #FriendshipGoals #SeniorBonding "/>
    <n v="28"/>
    <n v="55"/>
    <s v=" UK"/>
    <n v="2023"/>
    <n v="6"/>
    <n v="18"/>
    <n v="11"/>
    <s v="Reconnecting with old friends over a cup of tea. Friendship, the true essence of companionship. #OldFriends #Companionship"/>
    <s v="Contentment"/>
    <s v="TeaTimeSenior"/>
    <s v="Twitter"/>
    <s v="#FriendshipGoals,#SeniorBonding"/>
    <s v="UK"/>
    <n v="45095.479166666664"/>
    <b v="0"/>
    <n v="83"/>
    <n v="0.66265060240963858"/>
    <x v="417"/>
  </r>
  <r>
    <n v="611"/>
    <n v="615"/>
    <s v="Embarked on a road trip to revisit cherished places from the past. Nostalgia, the ultimate travel companion. #RoadTrip #NostalgiaTour "/>
    <x v="202"/>
    <d v="2023-06-19T16:30:00"/>
    <s v=" RoadTripSenior "/>
    <x v="2"/>
    <s v=" #CherishedPlaces #SeniorTravel "/>
    <n v="22"/>
    <n v="45"/>
    <s v=" Canada"/>
    <n v="2023"/>
    <n v="6"/>
    <n v="19"/>
    <n v="16"/>
    <s v="Embarked on a road trip to revisit cherished places from the past. Nostalgia, the ultimate travel companion. #RoadTrip #NostalgiaTour"/>
    <s v="Joy"/>
    <s v="RoadTripSenior"/>
    <s v="Facebook"/>
    <s v="#CherishedPlaces,#SeniorTravel"/>
    <s v="Canada"/>
    <n v="45096.6875"/>
    <b v="0"/>
    <n v="67"/>
    <n v="0.67164179104477617"/>
    <x v="418"/>
  </r>
  <r>
    <n v="612"/>
    <n v="616"/>
    <s v="Joined a community choir, harmonizing with fellow voices. Music creates bonds that withstand time. #CommunityChoir #HarmonyInAging "/>
    <x v="202"/>
    <d v="2023-06-20T14:20:00"/>
    <s v=" ChoirEnthusiast "/>
    <x v="1"/>
    <s v=" #MusicHarmony #SeniorVoices "/>
    <n v="20"/>
    <n v="40"/>
    <s v=" USA"/>
    <n v="2023"/>
    <n v="6"/>
    <n v="20"/>
    <n v="14"/>
    <s v="Joined a community choir, harmonizing with fellow voices. Music creates bonds that withstand time. #CommunityChoir #HarmonyInAging"/>
    <s v="Joy"/>
    <s v="ChoirEnthusiast"/>
    <s v="Instagram"/>
    <s v="#MusicHarmony,#SeniorVoices"/>
    <s v="USA"/>
    <n v="45097.597222222219"/>
    <b v="0"/>
    <n v="60"/>
    <n v="0.66666666666666663"/>
    <x v="419"/>
  </r>
  <r>
    <n v="613"/>
    <n v="617"/>
    <s v="Exploring the art of meditation, finding tranquility in the stillness of the mind. #MeditationJourney #TranquilMind "/>
    <x v="79"/>
    <d v="2023-06-21T19:00:00"/>
    <s v=" MeditationSenior "/>
    <x v="3"/>
    <s v=" #MindfulLiving #SeniorCalm "/>
    <n v="18"/>
    <n v="35"/>
    <s v=" UK"/>
    <n v="2023"/>
    <n v="6"/>
    <n v="21"/>
    <n v="19"/>
    <s v="Exploring the art of meditation, finding tranquility in the stillness of the mind. #MeditationJourney #TranquilMind"/>
    <s v="Contentment"/>
    <s v="MeditationSenior"/>
    <s v="Twitter"/>
    <s v="#MindfulLiving,#SeniorCalm"/>
    <s v="UK"/>
    <n v="45098.791666666664"/>
    <b v="0"/>
    <n v="53"/>
    <n v="0.660377358490566"/>
    <x v="420"/>
  </r>
  <r>
    <n v="614"/>
    <n v="618"/>
    <s v="Taking a stroll in the garden, appreciating the beauty of blooming flowers. Nature's wonders never cease. #GardenWalk #FloralBeauty "/>
    <x v="79"/>
    <d v="2023-06-22T13:45:00"/>
    <s v=" GardenEnthusiast "/>
    <x v="2"/>
    <s v=" #NatureWonders #SeniorGarden "/>
    <n v="25"/>
    <n v="50"/>
    <s v=" USA"/>
    <n v="2023"/>
    <n v="6"/>
    <n v="22"/>
    <n v="13"/>
    <s v="Taking a stroll in the garden, appreciating the beauty of blooming flowers. Nature's wonders never cease. #GardenWalk #FloralBeauty"/>
    <s v="Contentment"/>
    <s v="GardenEnthusiast"/>
    <s v="Facebook"/>
    <s v="#NatureWonders,#SeniorGarden"/>
    <s v="USA"/>
    <n v="45099.572916666664"/>
    <b v="0"/>
    <n v="75"/>
    <n v="0.66666666666666663"/>
    <x v="421"/>
  </r>
  <r>
    <n v="615"/>
    <n v="619"/>
    <s v="Sipping on a favorite vintage wine, each sip telling a story of the years gone by. Cheers to a life well-lived. #WineLover #VintageCheers "/>
    <x v="79"/>
    <d v="2023-06-23T18:45:00"/>
    <s v=" WineConnoisseur "/>
    <x v="1"/>
    <s v=" #LifeWellLived #SeniorWine "/>
    <n v="28"/>
    <n v="55"/>
    <s v=" UK"/>
    <n v="2023"/>
    <n v="6"/>
    <n v="23"/>
    <n v="18"/>
    <s v="Sipping on a favorite vintage wine, each sip telling a story of the years gone by. Cheers to a life well-lived. #WineLover #VintageCheers"/>
    <s v="Contentment"/>
    <s v="WineConnoisseur"/>
    <s v="Instagram"/>
    <s v="#LifeWellLived,#SeniorWine"/>
    <s v="UK"/>
    <n v="45100.78125"/>
    <b v="0"/>
    <n v="83"/>
    <n v="0.66265060240963858"/>
    <x v="422"/>
  </r>
  <r>
    <n v="616"/>
    <n v="620"/>
    <s v="Participated in a community art class, unleashing creativity in the golden years. Art has no age limit. #ArtClass #SeniorArtistry "/>
    <x v="202"/>
    <d v="2023-06-24T16:15:00"/>
    <s v=" ArtisticSenior "/>
    <x v="3"/>
    <s v=" #CreativityAtAnyAge #SeniorCreativity "/>
    <n v="22"/>
    <n v="45"/>
    <s v=" Canada"/>
    <n v="2023"/>
    <n v="6"/>
    <n v="24"/>
    <n v="16"/>
    <s v="Participated in a community art class, unleashing creativity in the golden years. Art has no age limit. #ArtClass #SeniorArtistry"/>
    <s v="Joy"/>
    <s v="ArtisticSenior"/>
    <s v="Twitter"/>
    <s v="#CreativityAtAnyAge,#SeniorCreativity"/>
    <s v="Canada"/>
    <n v="45101.677083333336"/>
    <b v="0"/>
    <n v="67"/>
    <n v="0.67164179104477617"/>
    <x v="423"/>
  </r>
  <r>
    <n v="617"/>
    <n v="621"/>
    <s v="Embarking on a journey of writing a memoir, documenting a lifetime of experiences. Every story matters. #MemoirWriting #SeniorStories "/>
    <x v="205"/>
    <d v="2023-06-25T20:30:00"/>
    <s v=" MemoiristSenior "/>
    <x v="2"/>
    <s v=" #LifetimeExperiences #SeniorMemoir "/>
    <n v="35"/>
    <n v="70"/>
    <s v=" USA"/>
    <n v="2023"/>
    <n v="6"/>
    <n v="25"/>
    <n v="20"/>
    <s v="Embarking on a journey of writing a memoir, documenting a lifetime of experiences. Every story matters. #MemoirWriting #SeniorStories"/>
    <s v="Gratitude"/>
    <s v="MemoiristSenior"/>
    <s v="Facebook"/>
    <s v="#LifetimeExperiences,#SeniorMemoir"/>
    <s v="USA"/>
    <n v="45102.854166666664"/>
    <b v="0"/>
    <n v="105"/>
    <n v="0.66666666666666663"/>
    <x v="424"/>
  </r>
  <r>
    <n v="618"/>
    <n v="622"/>
    <s v="Attended a lecture on history, always fascinated by the lessons from the past. Learning is a lifelong adventure. #HistoryLecture #SeniorLearning "/>
    <x v="90"/>
    <d v="2023-06-26T14:00:00"/>
    <s v=" HistoryEnthusiast "/>
    <x v="1"/>
    <s v=" #LifetimeAdventure #SeniorCuriosity "/>
    <n v="30"/>
    <n v="60"/>
    <s v=" UK"/>
    <n v="2023"/>
    <n v="6"/>
    <n v="26"/>
    <n v="14"/>
    <s v="Attended a lecture on history, always fascinated by the lessons from the past. Learning is a lifelong adventure. #HistoryLecture #SeniorLearning"/>
    <s v="Curiosity"/>
    <s v="HistoryEnthusiast"/>
    <s v="Instagram"/>
    <s v="#LifetimeAdventure,#SeniorCuriosity"/>
    <s v="UK"/>
    <n v="45103.583333333336"/>
    <b v="0"/>
    <n v="90"/>
    <n v="0.66666666666666663"/>
    <x v="425"/>
  </r>
  <r>
    <n v="619"/>
    <n v="623"/>
    <s v="Rediscovered the joy of cooking traditional family recipes. The kitchen, a place of cherished memories. #FamilyRecipes #SeniorCooking "/>
    <x v="79"/>
    <d v="2023-06-27T17:45:00"/>
    <s v=" FamilyChefSenior "/>
    <x v="3"/>
    <s v=" #KitchenMemories #SeniorCulinary "/>
    <n v="20"/>
    <n v="40"/>
    <s v=" USA"/>
    <n v="2023"/>
    <n v="6"/>
    <n v="27"/>
    <n v="17"/>
    <s v="Rediscovered the joy of cooking traditional family recipes. The kitchen, a place of cherished memories. #FamilyRecipes #SeniorCooking"/>
    <s v="Contentment"/>
    <s v="FamilyChefSenior"/>
    <s v="Twitter"/>
    <s v="#KitchenMemories,#SeniorCulinary"/>
    <s v="USA"/>
    <n v="45104.739583333336"/>
    <b v="0"/>
    <n v="60"/>
    <n v="0.66666666666666663"/>
    <x v="426"/>
  </r>
  <r>
    <n v="620"/>
    <n v="624"/>
    <s v="Joined a nature photography club, capturing the beauty of the great outdoors. Every click is a connection to nature. #NaturePhotography #SeniorPhotographer "/>
    <x v="202"/>
    <d v="2023-06-28T22:15:00"/>
    <s v=" NaturePhotographySenior "/>
    <x v="2"/>
    <s v=" #OutdoorBeauty #SeniorClicks "/>
    <n v="18"/>
    <n v="35"/>
    <s v=" UK"/>
    <n v="2023"/>
    <n v="6"/>
    <n v="28"/>
    <n v="22"/>
    <s v="Joined a nature photography club, capturing the beauty of the great outdoors. Every click is a connection to nature. #NaturePhotography #SeniorPhotographer"/>
    <s v="Joy"/>
    <s v="NaturePhotographySenior"/>
    <s v="Facebook"/>
    <s v="#OutdoorBeauty,#SeniorClicks"/>
    <s v="UK"/>
    <n v="45105.927083333336"/>
    <b v="0"/>
    <n v="53"/>
    <n v="0.660377358490566"/>
    <x v="427"/>
  </r>
  <r>
    <n v="621"/>
    <n v="625"/>
    <s v="Attended a jazz concert and swayed to the rhythm of timeless tunes. Music, a constant companion in the golden years. #JazzConcert #SeniorMusic "/>
    <x v="202"/>
    <d v="2023-06-29T16:30:00"/>
    <s v=" JazzMusicLover "/>
    <x v="1"/>
    <s v=" #TimelessTunes #SeniorJazz "/>
    <n v="25"/>
    <n v="50"/>
    <s v=" USA"/>
    <n v="2023"/>
    <n v="6"/>
    <n v="29"/>
    <n v="16"/>
    <s v="Attended a jazz concert and swayed to the rhythm of timeless tunes. Music, a constant companion in the golden years. #JazzConcert #SeniorMusic"/>
    <s v="Joy"/>
    <s v="JazzMusicLover"/>
    <s v="Instagram"/>
    <s v="#TimelessTunes,#SeniorJazz"/>
    <s v="USA"/>
    <n v="45106.6875"/>
    <b v="0"/>
    <n v="75"/>
    <n v="0.66666666666666663"/>
    <x v="428"/>
  </r>
  <r>
    <n v="622"/>
    <n v="626"/>
    <s v="Joined a writing group, penning down thoughts and reflections. Writing, a journey into the depths of the soul. #WritingGroup #SeniorWriter "/>
    <x v="205"/>
    <d v="2023-06-30T19:30:00"/>
    <s v=" SeniorWordsmith "/>
    <x v="3"/>
    <s v=" #SoulfulWriting #SeniorReflections "/>
    <n v="28"/>
    <n v="55"/>
    <s v=" UK"/>
    <n v="2023"/>
    <n v="6"/>
    <n v="30"/>
    <n v="19"/>
    <s v="Joined a writing group, penning down thoughts and reflections. Writing, a journey into the depths of the soul. #WritingGroup #SeniorWriter"/>
    <s v="Gratitude"/>
    <s v="SeniorWordsmith"/>
    <s v="Twitter"/>
    <s v="#SoulfulWriting,#SeniorReflections"/>
    <s v="UK"/>
    <n v="45107.8125"/>
    <b v="0"/>
    <n v="83"/>
    <n v="0.66265060240963858"/>
    <x v="429"/>
  </r>
  <r>
    <n v="623"/>
    <n v="627"/>
    <s v="Embarked on a solo travel adventure, discovering the beauty of new places at my own pace. #SoloTravel #SeniorExplorer "/>
    <x v="28"/>
    <d v="2023-07-01T14:00:00"/>
    <s v=" SoloAdventurer "/>
    <x v="1"/>
    <s v=" #DiscoverNewPlaces #SeniorTravel "/>
    <n v="30"/>
    <n v="60"/>
    <s v=" USA"/>
    <n v="2023"/>
    <n v="7"/>
    <n v="1"/>
    <n v="14"/>
    <s v="Embarked on a solo travel adventure, discovering the beauty of new places at my own pace. #SoloTravel #SeniorExplorer"/>
    <s v="Excitement"/>
    <s v="SoloAdventurer"/>
    <s v="Instagram"/>
    <s v="#DiscoverNewPlaces,#SeniorTravel"/>
    <s v="USA"/>
    <n v="45108.583333333336"/>
    <b v="0"/>
    <n v="90"/>
    <n v="0.66666666666666663"/>
    <x v="430"/>
  </r>
  <r>
    <n v="624"/>
    <n v="628"/>
    <s v="Attended a vintage car show, reminiscing about the classics that once ruled the roads. Nostalgia in every rev. #VintageCars #ClassicRides "/>
    <x v="202"/>
    <d v="2023-07-02T18:30:00"/>
    <s v=" CarEnthusiastSenior "/>
    <x v="2"/>
    <s v=" #RoadTripDownMemoryLane #SeniorCars "/>
    <n v="22"/>
    <n v="45"/>
    <s v=" UK"/>
    <n v="2023"/>
    <n v="7"/>
    <n v="2"/>
    <n v="18"/>
    <s v="Attended a vintage car show, reminiscing about the classics that once ruled the roads. Nostalgia in every rev. #VintageCars #ClassicRides"/>
    <s v="Joy"/>
    <s v="CarEnthusiastSenior"/>
    <s v="Facebook"/>
    <s v="#RoadTripDownMemoryLane,#SeniorCars"/>
    <s v="UK"/>
    <n v="45109.770833333336"/>
    <b v="0"/>
    <n v="67"/>
    <n v="0.67164179104477617"/>
    <x v="431"/>
  </r>
  <r>
    <n v="625"/>
    <n v="629"/>
    <s v="Started a community garden, growing not just plants but friendships too. Green thumbs unite! #CommunityGarden #SeniorGardener "/>
    <x v="202"/>
    <d v="2023-07-03T12:45:00"/>
    <s v=" GreenThumbSenior "/>
    <x v="3"/>
    <s v=" #GardenFriends #SeniorGreenThumb "/>
    <n v="28"/>
    <n v="55"/>
    <s v=" Canada"/>
    <n v="2023"/>
    <n v="7"/>
    <n v="3"/>
    <n v="12"/>
    <s v="Started a community garden, growing not just plants but friendships too. Green thumbs unite! #CommunityGarden #SeniorGardener"/>
    <s v="Joy"/>
    <s v="GreenThumbSenior"/>
    <s v="Twitter"/>
    <s v="#GardenFriends,#SeniorGreenThumb"/>
    <s v="Canada"/>
    <n v="45110.53125"/>
    <b v="0"/>
    <n v="83"/>
    <n v="0.66265060240963858"/>
    <x v="432"/>
  </r>
  <r>
    <n v="626"/>
    <n v="630"/>
    <s v="Hosted a family dinner, where laughter echoed louder than the clinking of utensils. Family, the heart of happiness. #FamilyDinner #SeniorHost "/>
    <x v="79"/>
    <d v="2023-07-04T17:00:00"/>
    <s v=" FamilyHostSenior "/>
    <x v="1"/>
    <s v=" #HeartwarmingMoments #SeniorFamily "/>
    <n v="35"/>
    <n v="70"/>
    <s v=" USA"/>
    <n v="2023"/>
    <n v="7"/>
    <n v="4"/>
    <n v="17"/>
    <s v="Hosted a family dinner, where laughter echoed louder than the clinking of utensils. Family, the heart of happiness. #FamilyDinner #SeniorHost"/>
    <s v="Contentment"/>
    <s v="FamilyHostSenior"/>
    <s v="Instagram"/>
    <s v="#HeartwarmingMoments,#SeniorFamily"/>
    <s v="USA"/>
    <n v="45111.708333333336"/>
    <b v="0"/>
    <n v="105"/>
    <n v="0.66666666666666663"/>
    <x v="433"/>
  </r>
  <r>
    <n v="627"/>
    <n v="631"/>
    <s v="Enrolled in a dance class for seniors, moving to the rhythm of life. Age is just a number on the dance floor. #DanceClass #SeniorDancer "/>
    <x v="202"/>
    <d v="2023-07-05T20:15:00"/>
    <s v=" DanceEnthusiastSenior "/>
    <x v="3"/>
    <s v=" #DanceLife #SeniorMoves "/>
    <n v="18"/>
    <n v="35"/>
    <s v=" UK"/>
    <n v="2023"/>
    <n v="7"/>
    <n v="5"/>
    <n v="20"/>
    <s v="Enrolled in a dance class for seniors, moving to the rhythm of life. Age is just a number on the dance floor. #DanceClass #SeniorDancer"/>
    <s v="Joy"/>
    <s v="DanceEnthusiastSenior"/>
    <s v="Twitter"/>
    <s v="#DanceLife,#SeniorMoves"/>
    <s v="UK"/>
    <n v="45112.84375"/>
    <b v="0"/>
    <n v="53"/>
    <n v="0.660377358490566"/>
    <x v="434"/>
  </r>
  <r>
    <n v="628"/>
    <n v="632"/>
    <s v="Visited an art gallery, appreciating the brushstrokes that tell tales of creativity. Art, an eternal companion. #ArtGallery #SeniorArtLover "/>
    <x v="202"/>
    <d v="2023-07-06T14:30:00"/>
    <s v=" ArtGalleryVisitor "/>
    <x v="2"/>
    <s v=" #CreativeExpressions #SeniorArt "/>
    <n v="25"/>
    <n v="50"/>
    <s v=" USA"/>
    <n v="2023"/>
    <n v="7"/>
    <n v="6"/>
    <n v="14"/>
    <s v="Visited an art gallery, appreciating the brushstrokes that tell tales of creativity. Art, an eternal companion. #ArtGallery #SeniorArtLover"/>
    <s v="Joy"/>
    <s v="ArtGalleryVisitor"/>
    <s v="Facebook"/>
    <s v="#CreativeExpressions,#SeniorArt"/>
    <s v="USA"/>
    <n v="45113.604166666664"/>
    <b v="0"/>
    <n v="75"/>
    <n v="0.66666666666666663"/>
    <x v="435"/>
  </r>
  <r>
    <n v="629"/>
    <n v="633"/>
    <s v="Started a book club for seniors, where discussions are as lively as the characters in the novels. #BookClub #SeniorReaders "/>
    <x v="202"/>
    <d v="2023-07-07T19:45:00"/>
    <s v=" SeniorBookClub "/>
    <x v="1"/>
    <s v=" #BookishTalks #SeniorBookworms "/>
    <n v="22"/>
    <n v="45"/>
    <s v=" UK"/>
    <n v="2023"/>
    <n v="7"/>
    <n v="7"/>
    <n v="19"/>
    <s v="Started a book club for seniors, where discussions are as lively as the characters in the novels. #BookClub #SeniorReaders"/>
    <s v="Joy"/>
    <s v="SeniorBookClub"/>
    <s v="Instagram"/>
    <s v="#BookishTalks,#SeniorBookworms"/>
    <s v="UK"/>
    <n v="45114.822916666664"/>
    <b v="0"/>
    <n v="67"/>
    <n v="0.67164179104477617"/>
    <x v="436"/>
  </r>
  <r>
    <n v="630"/>
    <n v="634"/>
    <s v="Hosted a picnic in the park, basking in the warmth of friendship and sunshine. Simple joys, timeless memories. #ParkPicnic #SeniorJoy "/>
    <x v="79"/>
    <d v="2023-07-08T16:00:00"/>
    <s v=" SeniorPicnicHost "/>
    <x v="3"/>
    <s v=" #FriendshipSunshine #SeniorMemories "/>
    <n v="30"/>
    <n v="60"/>
    <s v=" Canada"/>
    <n v="2023"/>
    <n v="7"/>
    <n v="8"/>
    <n v="16"/>
    <s v="Hosted a picnic in the park, basking in the warmth of friendship and sunshine. Simple joys, timeless memories. #ParkPicnic #SeniorJoy"/>
    <s v="Contentment"/>
    <s v="SeniorPicnicHost"/>
    <s v="Twitter"/>
    <s v="#FriendshipSunshine,#SeniorMemories"/>
    <s v="Canada"/>
    <n v="45115.666666666664"/>
    <b v="0"/>
    <n v="90"/>
    <n v="0.66666666666666663"/>
    <x v="437"/>
  </r>
  <r>
    <n v="631"/>
    <n v="635"/>
    <s v="Participated in a local theater production, proving that the stage belongs to every age. #TheaterProduction #SeniorActor "/>
    <x v="202"/>
    <d v="2023-07-09T22:30:00"/>
    <s v=" SeniorActor "/>
    <x v="2"/>
    <s v=" #StagePassion #SeniorTheater "/>
    <n v="20"/>
    <n v="40"/>
    <s v=" USA"/>
    <n v="2023"/>
    <n v="7"/>
    <n v="9"/>
    <n v="22"/>
    <s v="Participated in a local theater production, proving that the stage belongs to every age. #TheaterProduction #SeniorActor"/>
    <s v="Joy"/>
    <s v="SeniorActor"/>
    <s v="Facebook"/>
    <s v="#StagePassion,#SeniorTheater"/>
    <s v="USA"/>
    <n v="45116.9375"/>
    <b v="0"/>
    <n v="60"/>
    <n v="0.66666666666666663"/>
    <x v="438"/>
  </r>
  <r>
    <n v="632"/>
    <n v="636"/>
    <s v="Embarked on a hiking adventure, conquering trails and relishing the beauty of nature. Age is just a number on the mountaintop. #HikingAdventure #SeniorHiker "/>
    <x v="28"/>
    <d v="2023-07-10T14:20:00"/>
    <s v=" SeniorHikerExplorer "/>
    <x v="1"/>
    <s v=" #NatureTrailBlazer #SeniorExplorer "/>
    <n v="28"/>
    <n v="55"/>
    <s v=" UK"/>
    <n v="2023"/>
    <n v="7"/>
    <n v="10"/>
    <n v="14"/>
    <s v="Embarked on a hiking adventure, conquering trails and relishing the beauty of nature. Age is just a number on the mountaintop. #HikingAdventure #SeniorHiker"/>
    <s v="Excitement"/>
    <s v="SeniorHikerExplorer"/>
    <s v="Instagram"/>
    <s v="#NatureTrailBlazer,#SeniorExplorer"/>
    <s v="UK"/>
    <n v="45117.597222222219"/>
    <b v="0"/>
    <n v="83"/>
    <n v="0.66265060240963858"/>
    <x v="439"/>
  </r>
  <r>
    <n v="633"/>
    <n v="637"/>
    <s v="Hosted a photography exhibition featuring snapshots of a life well-lived. Every photo has a story to tell. #PhotographyExhibition #SeniorPhotographer "/>
    <x v="205"/>
    <d v="2023-07-11T18:45:00"/>
    <s v=" SeniorPhotographerExhibitor "/>
    <x v="3"/>
    <s v=" #LifeInPictures #SeniorExhibition "/>
    <n v="22"/>
    <n v="45"/>
    <s v=" Canada"/>
    <n v="2023"/>
    <n v="7"/>
    <n v="11"/>
    <n v="18"/>
    <s v="Hosted a photography exhibition featuring snapshots of a life well-lived. Every photo has a story to tell. #PhotographyExhibition #SeniorPhotographer"/>
    <s v="Gratitude"/>
    <s v="SeniorPhotographerExhibitor"/>
    <s v="Twitter"/>
    <s v="#LifeInPictures,#SeniorExhibition"/>
    <s v="Canada"/>
    <n v="45118.78125"/>
    <b v="0"/>
    <n v="67"/>
    <n v="0.67164179104477617"/>
    <x v="440"/>
  </r>
  <r>
    <n v="634"/>
    <n v="638"/>
    <s v="Joined a seniors' cycling club, feeling the wind in my hair and the freedom of the open road. #CyclingClub #SeniorCyclist "/>
    <x v="28"/>
    <d v="2023-07-12T13:45:00"/>
    <s v=" SeniorCyclingEnthusiast "/>
    <x v="2"/>
    <s v=" #OpenRoadAdventures #SeniorCycling "/>
    <n v="25"/>
    <n v="50"/>
    <s v=" USA"/>
    <n v="2023"/>
    <n v="7"/>
    <n v="12"/>
    <n v="13"/>
    <s v="Joined a seniors' cycling club, feeling the wind in my hair and the freedom of the open road. #CyclingClub #SeniorCyclist"/>
    <s v="Excitement"/>
    <s v="SeniorCyclingEnthusiast"/>
    <s v="Facebook"/>
    <s v="#OpenRoadAdventures,#SeniorCycling"/>
    <s v="USA"/>
    <n v="45119.572916666664"/>
    <b v="0"/>
    <n v="75"/>
    <n v="0.66666666666666663"/>
    <x v="441"/>
  </r>
  <r>
    <n v="635"/>
    <n v="639"/>
    <s v="Attended a wine tasting event, savoring the richness of flavors that age like fine wine. Cheers to the golden years! #WineTasting #SeniorWineLover "/>
    <x v="202"/>
    <d v="2023-07-13T20:00:00"/>
    <s v=" SeniorWineConnoisseur "/>
    <x v="1"/>
    <s v=" #AgedToPerfection #SeniorCheers "/>
    <n v="35"/>
    <n v="70"/>
    <s v=" UK"/>
    <n v="2023"/>
    <n v="7"/>
    <n v="13"/>
    <n v="20"/>
    <s v="Attended a wine tasting event, savoring the richness of flavors that age like fine wine. Cheers to the golden years! #WineTasting #SeniorWineLover"/>
    <s v="Joy"/>
    <s v="SeniorWineConnoisseur"/>
    <s v="Instagram"/>
    <s v="#AgedToPerfection,#SeniorCheers"/>
    <s v="UK"/>
    <n v="45120.833333333336"/>
    <b v="0"/>
    <n v="105"/>
    <n v="0.66666666666666663"/>
    <x v="442"/>
  </r>
  <r>
    <n v="636"/>
    <n v="640"/>
    <s v="Started learning ballroom dancing, gliding gracefully across the dance floor. Ageless elegance in every step. #BallroomDancing #SeniorDancer "/>
    <x v="202"/>
    <d v="2023-07-14T16:15:00"/>
    <s v=" SeniorBallroomDancer "/>
    <x v="3"/>
    <s v=" #GracefulMoves #SeniorDance "/>
    <n v="20"/>
    <n v="40"/>
    <s v=" USA"/>
    <n v="2023"/>
    <n v="7"/>
    <n v="14"/>
    <n v="16"/>
    <s v="Started learning ballroom dancing, gliding gracefully across the dance floor. Ageless elegance in every step. #BallroomDancing #SeniorDancer"/>
    <s v="Joy"/>
    <s v="SeniorBallroomDancer"/>
    <s v="Twitter"/>
    <s v="#GracefulMoves,#SeniorDance"/>
    <s v="USA"/>
    <n v="45121.677083333336"/>
    <b v="0"/>
    <n v="60"/>
    <n v="0.66666666666666663"/>
    <x v="212"/>
  </r>
  <r>
    <n v="637"/>
    <n v="641"/>
    <s v="Organized a community painting event, turning blank canvases into a masterpiece of shared creativity. #PaintingEvent #SeniorArtist "/>
    <x v="202"/>
    <d v="2023-07-15T19:30:00"/>
    <s v=" SeniorPaintingOrganizer "/>
    <x v="2"/>
    <s v=" #CommunityArt #SeniorCreativity "/>
    <n v="28"/>
    <n v="55"/>
    <s v=" Canada"/>
    <n v="2023"/>
    <n v="7"/>
    <n v="15"/>
    <n v="19"/>
    <s v="Organized a community painting event, turning blank canvases into a masterpiece of shared creativity. #PaintingEvent #SeniorArtist"/>
    <s v="Joy"/>
    <s v="SeniorPaintingOrganizer"/>
    <s v="Facebook"/>
    <s v="#CommunityArt,#SeniorCreativity"/>
    <s v="Canada"/>
    <n v="45122.8125"/>
    <b v="0"/>
    <n v="83"/>
    <n v="0.66265060240963858"/>
    <x v="443"/>
  </r>
  <r>
    <n v="638"/>
    <n v="642"/>
    <s v="Hosted a 'memory lane' evening with old friends, reminiscing about the adventures that shaped our lives. #MemoryLane #SeniorReminiscing "/>
    <x v="205"/>
    <d v="2023-07-16T14:00:00"/>
    <s v=" SeniorMemoriesHost "/>
    <x v="1"/>
    <s v=" #FriendshipAdventures #SeniorNostalgia "/>
    <n v="30"/>
    <n v="60"/>
    <s v=" USA"/>
    <n v="2023"/>
    <n v="7"/>
    <n v="16"/>
    <n v="14"/>
    <s v="Hosted a 'memory lane' evening with old friends, reminiscing about the adventures that shaped our lives. #MemoryLane #SeniorReminiscing"/>
    <s v="Gratitude"/>
    <s v="SeniorMemoriesHost"/>
    <s v="Instagram"/>
    <s v="#FriendshipAdventures,#SeniorNostalgia"/>
    <s v="USA"/>
    <n v="45123.583333333336"/>
    <b v="0"/>
    <n v="90"/>
    <n v="0.66666666666666663"/>
    <x v="444"/>
  </r>
  <r>
    <n v="639"/>
    <n v="643"/>
    <s v="Joined a seniors' astronomy club, stargazing and finding wonder in the vastness of the cosmos. #AstronomyClub #SeniorStargazer "/>
    <x v="90"/>
    <d v="2023-07-17T22:15:00"/>
    <s v=" SeniorStargazer "/>
    <x v="3"/>
    <s v=" #CelestialWonders #SeniorAstronomy "/>
    <n v="18"/>
    <n v="35"/>
    <s v=" UK"/>
    <n v="2023"/>
    <n v="7"/>
    <n v="17"/>
    <n v="22"/>
    <s v="Joined a seniors' astronomy club, stargazing and finding wonder in the vastness of the cosmos. #AstronomyClub #SeniorStargazer"/>
    <s v="Curiosity"/>
    <s v="SeniorStargazer"/>
    <s v="Twitter"/>
    <s v="#CelestialWonders,#SeniorAstronomy"/>
    <s v="UK"/>
    <n v="45124.927083333336"/>
    <b v="0"/>
    <n v="53"/>
    <n v="0.660377358490566"/>
    <x v="445"/>
  </r>
  <r>
    <n v="640"/>
    <n v="644"/>
    <s v="Attended a local jazz festival, tapping toes to the tunes that have stood the test of time. Music, a lifelong love affair. #JazzFestival #SeniorMusicLover "/>
    <x v="202"/>
    <d v="2023-07-18T16:30:00"/>
    <s v=" SeniorJazzFestivalGoer "/>
    <x v="2"/>
    <s v=" #TimelessTunes #SeniorJazz "/>
    <n v="25"/>
    <n v="50"/>
    <s v=" USA"/>
    <n v="2023"/>
    <n v="7"/>
    <n v="18"/>
    <n v="16"/>
    <s v="Attended a local jazz festival, tapping toes to the tunes that have stood the test of time. Music, a lifelong love affair. #JazzFestival #SeniorMusicLover"/>
    <s v="Joy"/>
    <s v="SeniorJazzFestivalGoer"/>
    <s v="Facebook"/>
    <s v="#TimelessTunes,#SeniorJazz"/>
    <s v="USA"/>
    <n v="45125.6875"/>
    <b v="0"/>
    <n v="75"/>
    <n v="0.66666666666666663"/>
    <x v="446"/>
  </r>
  <r>
    <n v="641"/>
    <n v="645"/>
    <s v="Started a blog sharing the wisdom gained through the years, proving that every day is a chance to learn and grow. #SeniorWisdom #Blog "/>
    <x v="205"/>
    <d v="2023-07-19T19:45:00"/>
    <s v=" WisdomBloggerSenior "/>
    <x v="1"/>
    <s v=" #LifeLessons #SeniorBlog "/>
    <n v="22"/>
    <n v="45"/>
    <s v=" UK"/>
    <n v="2023"/>
    <n v="7"/>
    <n v="19"/>
    <n v="19"/>
    <s v="Started a blog sharing the wisdom gained through the years, proving that every day is a chance to learn and grow. #SeniorWisdom #Blog"/>
    <s v="Gratitude"/>
    <s v="WisdomBloggerSenior"/>
    <s v="Instagram"/>
    <s v="#LifeLessons,#SeniorBlog"/>
    <s v="UK"/>
    <n v="45126.822916666664"/>
    <b v="0"/>
    <n v="67"/>
    <n v="0.67164179104477617"/>
    <x v="447"/>
  </r>
  <r>
    <n v="642"/>
    <n v="646"/>
    <s v="Participated in a charity run, proving that age is no barrier to supporting meaningful causes. #CharityRun #SeniorRunner "/>
    <x v="28"/>
    <d v="2023-07-20T17:00:00"/>
    <s v=" SeniorCharityRunner "/>
    <x v="3"/>
    <s v=" #RunForACause #SeniorSupport "/>
    <n v="30"/>
    <n v="60"/>
    <s v=" Canada"/>
    <n v="2023"/>
    <n v="7"/>
    <n v="20"/>
    <n v="17"/>
    <s v="Participated in a charity run, proving that age is no barrier to supporting meaningful causes. #CharityRun #SeniorRunner"/>
    <s v="Excitement"/>
    <s v="SeniorCharityRunner"/>
    <s v="Twitter"/>
    <s v="#RunForACause,#SeniorSupport"/>
    <s v="Canada"/>
    <n v="45127.708333333336"/>
    <b v="0"/>
    <n v="90"/>
    <n v="0.66666666666666663"/>
    <x v="448"/>
  </r>
  <r>
    <n v="643"/>
    <n v="647"/>
    <s v="Survived a challenging physics exam. Equations, you won't defeat me! "/>
    <x v="270"/>
    <d v="2023-08-01T13:30:00"/>
    <s v=" PhysicsWhizHighSchool "/>
    <x v="1"/>
    <s v=" #PhysicsSurvivor #HighSchoolAdventures "/>
    <n v="20"/>
    <n v="40"/>
    <s v=" USA"/>
    <n v="2023"/>
    <n v="8"/>
    <n v="1"/>
    <n v="13"/>
    <s v="Survived a challenging physics exam. Equations, you won't defeat me!"/>
    <s v="Relief"/>
    <s v="PhysicsWhizHighSchool"/>
    <s v="Instagram"/>
    <s v="#PhysicsSurvivor,#HighSchoolAdventures"/>
    <s v="USA"/>
    <n v="45139.5625"/>
    <b v="0"/>
    <n v="60"/>
    <n v="0.66666666666666663"/>
    <x v="449"/>
  </r>
  <r>
    <n v="644"/>
    <n v="648"/>
    <s v="Exploring the world of coding. Debugging is an adventure on its own! #CodingJourney #HighSchoolCoder "/>
    <x v="28"/>
    <d v="2023-08-02T14:45:00"/>
    <s v=" CodeExplorerHighSchool "/>
    <x v="3"/>
    <s v=" #CodingAdventure #HighSchoolCoderLife "/>
    <n v="25"/>
    <n v="50"/>
    <s v=" UK"/>
    <n v="2023"/>
    <n v="8"/>
    <n v="2"/>
    <n v="14"/>
    <s v="Exploring the world of coding. Debugging is an adventure on its own! #CodingJourney #HighSchoolCoder"/>
    <s v="Excitement"/>
    <s v="CodeExplorerHighSchool"/>
    <s v="Twitter"/>
    <s v="#CodingAdventure,#HighSchoolCoderLife"/>
    <s v="UK"/>
    <n v="45140.614583333336"/>
    <b v="0"/>
    <n v="75"/>
    <n v="0.66666666666666663"/>
    <x v="450"/>
  </r>
  <r>
    <n v="645"/>
    <n v="649"/>
    <s v="Joined the school debate team. Words are my weapons, and I'm ready for battle! "/>
    <x v="28"/>
    <d v="2023-08-03T12:15:00"/>
    <s v=" DebateWarriorHighSchool "/>
    <x v="2"/>
    <s v=" #DebateWarrior #HighSchoolDebater "/>
    <n v="18"/>
    <n v="35"/>
    <s v=" Canada"/>
    <n v="2023"/>
    <n v="8"/>
    <n v="3"/>
    <n v="12"/>
    <s v="Joined the school debate team. Words are my weapons, and I'm ready for battle!"/>
    <s v="Excitement"/>
    <s v="DebateWarriorHighSchool"/>
    <s v="Facebook"/>
    <s v="#DebateWarrior,#HighSchoolDebater"/>
    <s v="Canada"/>
    <n v="45141.510416666664"/>
    <b v="0"/>
    <n v="53"/>
    <n v="0.660377358490566"/>
    <x v="451"/>
  </r>
  <r>
    <n v="646"/>
    <n v="650"/>
    <s v="Started a photography club at school. Capturing moments, one snapshot at a time! "/>
    <x v="202"/>
    <d v="2023-08-04T16:30:00"/>
    <s v=" PhotoClubHighSchool "/>
    <x v="1"/>
    <s v=" #PhotographyClub #HighSchoolPhotographer "/>
    <n v="22"/>
    <n v="45"/>
    <s v=" USA"/>
    <n v="2023"/>
    <n v="8"/>
    <n v="4"/>
    <n v="16"/>
    <s v="Started a photography club at school. Capturing moments, one snapshot at a time!"/>
    <s v="Joy"/>
    <s v="PhotoClubHighSchool"/>
    <s v="Instagram"/>
    <s v="#PhotographyClub,#HighSchoolPhotographer"/>
    <s v="USA"/>
    <n v="45142.6875"/>
    <b v="0"/>
    <n v="67"/>
    <n v="0.67164179104477617"/>
    <x v="452"/>
  </r>
  <r>
    <n v="647"/>
    <n v="651"/>
    <s v="Daydreaming about the upcoming prom. The dress, the dance â€“ it's a fairytale in the making! "/>
    <x v="28"/>
    <d v="2023-08-05T19:45:00"/>
    <s v=" PromDreamerHighSchool "/>
    <x v="3"/>
    <s v=" #PromDreams #HighSchoolFairytale "/>
    <n v="30"/>
    <n v="60"/>
    <s v=" Canada"/>
    <n v="2023"/>
    <n v="8"/>
    <n v="5"/>
    <n v="19"/>
    <s v="Daydreaming about the upcoming prom. The dress, the dance â€“ it's a fairytale in the making!"/>
    <s v="Excitement"/>
    <s v="PromDreamerHighSchool"/>
    <s v="Twitter"/>
    <s v="#PromDreams,#HighSchoolFairytale"/>
    <s v="Canada"/>
    <n v="45143.822916666664"/>
    <b v="0"/>
    <n v="90"/>
    <n v="0.66666666666666663"/>
    <x v="453"/>
  </r>
  <r>
    <n v="648"/>
    <n v="652"/>
    <s v="Convinced the teacher to have class outdoors. Learning equations with a side of fresh air! "/>
    <x v="271"/>
    <d v="2023-08-06T14:00:00"/>
    <s v=" OutdoorClassHighSchool "/>
    <x v="2"/>
    <s v=" #OutdoorClassroom #HighSchoolExplorer "/>
    <n v="28"/>
    <n v="55"/>
    <s v=" USA"/>
    <n v="2023"/>
    <n v="8"/>
    <n v="6"/>
    <n v="14"/>
    <s v="Convinced the teacher to have class outdoors. Learning equations with a side of fresh air!"/>
    <s v="Positive"/>
    <s v="OutdoorClassHighSchool"/>
    <s v="Facebook"/>
    <s v="#OutdoorClassroom,#HighSchoolExplorer"/>
    <s v="USA"/>
    <n v="45144.583333333336"/>
    <b v="0"/>
    <n v="83"/>
    <n v="0.66265060240963858"/>
    <x v="454"/>
  </r>
  <r>
    <n v="649"/>
    <n v="653"/>
    <s v="Accidentally spilled paint in art class. Abstract art, right? #ArtClassAdventures #HighSchoolArtist "/>
    <x v="272"/>
    <d v="2023-08-07T19:45:00"/>
    <s v=" PaintSpillHighSchool "/>
    <x v="1"/>
    <s v=" #ArtisticMishaps #HighSchoolArt "/>
    <n v="22"/>
    <n v="45"/>
    <s v=" UK"/>
    <n v="2023"/>
    <n v="8"/>
    <n v="7"/>
    <n v="19"/>
    <s v="Accidentally spilled paint in art class. Abstract art, right? #ArtClassAdventures #HighSchoolArtist"/>
    <s v="Embarrassed"/>
    <s v="PaintSpillHighSchool"/>
    <s v="Instagram"/>
    <s v="#ArtisticMishaps,#HighSchoolArt"/>
    <s v="UK"/>
    <n v="45145.822916666664"/>
    <b v="0"/>
    <n v="67"/>
    <n v="0.67164179104477617"/>
    <x v="455"/>
  </r>
  <r>
    <n v="650"/>
    <n v="654"/>
    <s v="Trying to master the perfect kickflip on my skateboard. Skating into the weekend like a pro! "/>
    <x v="28"/>
    <d v="2023-08-08T16:00:00"/>
    <s v=" SkateProHighSchool "/>
    <x v="3"/>
    <s v=" #SkaterLife #HighSchoolSkater "/>
    <n v="30"/>
    <n v="60"/>
    <s v=" Canada"/>
    <n v="2023"/>
    <n v="8"/>
    <n v="8"/>
    <n v="16"/>
    <s v="Trying to master the perfect kickflip on my skateboard. Skating into the weekend like a pro!"/>
    <s v="Excitement"/>
    <s v="SkateProHighSchool"/>
    <s v="Twitter"/>
    <s v="#SkaterLife,#HighSchoolSkater"/>
    <s v="Canada"/>
    <n v="45146.666666666664"/>
    <b v="0"/>
    <n v="90"/>
    <n v="0.66666666666666663"/>
    <x v="456"/>
  </r>
  <r>
    <n v="651"/>
    <n v="655"/>
    <s v="Bonding with friends over the latest K-pop sensation. Fangirling at its finest! "/>
    <x v="202"/>
    <d v="2023-08-09T22:30:00"/>
    <s v=" KpopFangirlHighSchool "/>
    <x v="2"/>
    <s v=" #KpopFangirl #HighSchoolMusic "/>
    <n v="20"/>
    <n v="40"/>
    <s v=" USA"/>
    <n v="2023"/>
    <n v="8"/>
    <n v="9"/>
    <n v="22"/>
    <s v="Bonding with friends over the latest K-pop sensation. Fangirling at its finest!"/>
    <s v="Joy"/>
    <s v="KpopFangirlHighSchool"/>
    <s v="Facebook"/>
    <s v="#KpopFangirl,#HighSchoolMusic"/>
    <s v="USA"/>
    <n v="45147.9375"/>
    <b v="0"/>
    <n v="60"/>
    <n v="0.66666666666666663"/>
    <x v="457"/>
  </r>
  <r>
    <n v="652"/>
    <n v="656"/>
    <s v="Spent hours perfecting a chemistry experiment. Mixing potions like a wizard! "/>
    <x v="202"/>
    <d v="2023-08-10T14:20:00"/>
    <s v=" ChemistryWizardHighSchool "/>
    <x v="1"/>
    <s v=" #ChemistryWizard #HighSchoolScientist "/>
    <n v="28"/>
    <n v="55"/>
    <s v=" UK"/>
    <n v="2023"/>
    <n v="8"/>
    <n v="10"/>
    <n v="14"/>
    <s v="Spent hours perfecting a chemistry experiment. Mixing potions like a wizard!"/>
    <s v="Joy"/>
    <s v="ChemistryWizardHighSchool"/>
    <s v="Instagram"/>
    <s v="#ChemistryWizard,#HighSchoolScientist"/>
    <s v="UK"/>
    <n v="45148.597222222219"/>
    <b v="0"/>
    <n v="83"/>
    <n v="0.66265060240963858"/>
    <x v="458"/>
  </r>
  <r>
    <n v="653"/>
    <n v="657"/>
    <s v="Successfully organized a surprise birthday party for a friend. Party planning expert mode: Achieved! "/>
    <x v="202"/>
    <d v="2023-08-11T18:45:00"/>
    <s v=" BirthdayPartyPlannerHighSchool "/>
    <x v="3"/>
    <s v=" #BirthdayParty #HighSchoolCelebration "/>
    <n v="22"/>
    <n v="45"/>
    <s v=" Canada"/>
    <n v="2023"/>
    <n v="8"/>
    <n v="11"/>
    <n v="18"/>
    <s v="Successfully organized a surprise birthday party for a friend. Party planning expert mode: Achieved!"/>
    <s v="Joy"/>
    <s v="BirthdayPartyPlannerHighSchool"/>
    <s v="Twitter"/>
    <s v="#BirthdayParty,#HighSchoolCelebration"/>
    <s v="Canada"/>
    <n v="45149.78125"/>
    <b v="0"/>
    <n v="67"/>
    <n v="0.67164179104477617"/>
    <x v="459"/>
  </r>
  <r>
    <n v="654"/>
    <n v="658"/>
    <s v="Joined the drama club to unleash my inner actor. Lights, camera, action! "/>
    <x v="28"/>
    <d v="2023-08-12T13:45:00"/>
    <s v=" DramaClubStarHighSchool "/>
    <x v="2"/>
    <s v=" #DramaClubStar #HighSchoolActor "/>
    <n v="25"/>
    <n v="50"/>
    <s v=" USA"/>
    <n v="2023"/>
    <n v="8"/>
    <n v="12"/>
    <n v="13"/>
    <s v="Joined the drama club to unleash my inner actor. Lights, camera, action!"/>
    <s v="Excitement"/>
    <s v="DramaClubStarHighSchool"/>
    <s v="Facebook"/>
    <s v="#DramaClubStar,#HighSchoolActor"/>
    <s v="USA"/>
    <n v="45150.572916666664"/>
    <b v="0"/>
    <n v="75"/>
    <n v="0.66666666666666663"/>
    <x v="460"/>
  </r>
  <r>
    <n v="655"/>
    <n v="659"/>
    <s v="Got my hands on the latest fantasy novel. Diving into realms of magic and adventure! "/>
    <x v="28"/>
    <d v="2023-08-13T20:00:00"/>
    <s v=" FantasyBookNerdHighSchool "/>
    <x v="1"/>
    <s v=" #FantasyBookNerd #HighSchoolReader "/>
    <n v="35"/>
    <n v="70"/>
    <s v=" UK"/>
    <n v="2023"/>
    <n v="8"/>
    <n v="13"/>
    <n v="20"/>
    <s v="Got my hands on the latest fantasy novel. Diving into realms of magic and adventure!"/>
    <s v="Excitement"/>
    <s v="FantasyBookNerdHighSchool"/>
    <s v="Instagram"/>
    <s v="#FantasyBookNerd,#HighSchoolReader"/>
    <s v="UK"/>
    <n v="45151.833333333336"/>
    <b v="0"/>
    <n v="105"/>
    <n v="0.66666666666666663"/>
    <x v="461"/>
  </r>
  <r>
    <n v="656"/>
    <n v="660"/>
    <s v="Mastering the art of the perfect doodle during boring classes. Doodles: A+! "/>
    <x v="202"/>
    <d v="2023-08-14T16:15:00"/>
    <s v=" DoodleMasterHighSchool "/>
    <x v="3"/>
    <s v=" #DoodleMaster #HighSchoolArt "/>
    <n v="20"/>
    <n v="40"/>
    <s v=" USA"/>
    <n v="2023"/>
    <n v="8"/>
    <n v="14"/>
    <n v="16"/>
    <s v="Mastering the art of the perfect doodle during boring classes. Doodles: A+!"/>
    <s v="Joy"/>
    <s v="DoodleMasterHighSchool"/>
    <s v="Twitter"/>
    <s v="#DoodleMaster,#HighSchoolArt"/>
    <s v="USA"/>
    <n v="45152.677083333336"/>
    <b v="0"/>
    <n v="60"/>
    <n v="0.66666666666666663"/>
    <x v="462"/>
  </r>
  <r>
    <n v="657"/>
    <n v="661"/>
    <s v="Attempting to break the school record for the longest handstand. Wish me luck! "/>
    <x v="28"/>
    <d v="2023-08-15T19:30:00"/>
    <s v=" HandstandChallengeHighSchool "/>
    <x v="2"/>
    <s v=" #HandstandChallenge #HighSchoolAthlete "/>
    <n v="28"/>
    <n v="55"/>
    <s v=" Canada"/>
    <n v="2023"/>
    <n v="8"/>
    <n v="15"/>
    <n v="19"/>
    <s v="Attempting to break the school record for the longest handstand. Wish me luck!"/>
    <s v="Excitement"/>
    <s v="HandstandChallengeHighSchool"/>
    <s v="Facebook"/>
    <s v="#HandstandChallenge,#HighSchoolAthlete"/>
    <s v="Canada"/>
    <n v="45153.8125"/>
    <b v="0"/>
    <n v="83"/>
    <n v="0.66265060240963858"/>
    <x v="463"/>
  </r>
  <r>
    <n v="658"/>
    <n v="662"/>
    <s v="Sneaking snacks into class like a pro. The art of snack-smuggling is a sacred skill! "/>
    <x v="273"/>
    <d v="2023-08-16T14:00:00"/>
    <s v=" SnackSmugglerHighSchool "/>
    <x v="1"/>
    <s v=" #SnackSmuggler #HighSchoolSnacks "/>
    <n v="30"/>
    <n v="60"/>
    <s v=" USA"/>
    <n v="2023"/>
    <n v="8"/>
    <n v="16"/>
    <n v="14"/>
    <s v="Sneaking snacks into class like a pro. The art of snack-smuggling is a sacred skill!"/>
    <s v="Mischievous"/>
    <s v="SnackSmugglerHighSchool"/>
    <s v="Instagram"/>
    <s v="#SnackSmuggler,#HighSchoolSnacks"/>
    <s v="USA"/>
    <n v="45154.583333333336"/>
    <b v="0"/>
    <n v="90"/>
    <n v="0.66666666666666663"/>
    <x v="464"/>
  </r>
  <r>
    <n v="659"/>
    <n v="663"/>
    <s v="Hosting a sleepover with friends this weekend. Preparing for a night of laughter and memories! "/>
    <x v="28"/>
    <d v="2023-08-17T22:15:00"/>
    <s v=" SleepoverHostHighSchool "/>
    <x v="3"/>
    <s v=" #SleepoverFun #HighSchoolMemories "/>
    <n v="18"/>
    <n v="35"/>
    <s v=" UK"/>
    <n v="2023"/>
    <n v="8"/>
    <n v="17"/>
    <n v="22"/>
    <s v="Hosting a sleepover with friends this weekend. Preparing for a night of laughter and memories!"/>
    <s v="Excitement"/>
    <s v="SleepoverHostHighSchool"/>
    <s v="Twitter"/>
    <s v="#SleepoverFun,#HighSchoolMemories"/>
    <s v="UK"/>
    <n v="45155.927083333336"/>
    <b v="0"/>
    <n v="53"/>
    <n v="0.660377358490566"/>
    <x v="465"/>
  </r>
  <r>
    <n v="660"/>
    <n v="664"/>
    <s v="Spent hours on a TikTok dance, only to realize I have two left feet. Dance fail: Unleashed! "/>
    <x v="272"/>
    <d v="2023-08-18T16:30:00"/>
    <s v=" TikTokFailHighSchool "/>
    <x v="2"/>
    <s v=" #DanceFail #HighSchoolTikTok "/>
    <n v="25"/>
    <n v="50"/>
    <s v=" USA"/>
    <n v="2023"/>
    <n v="8"/>
    <n v="18"/>
    <n v="16"/>
    <s v="Spent hours on a TikTok dance, only to realize I have two left feet. Dance fail: Unleashed!"/>
    <s v="Embarrassed"/>
    <s v="TikTokFailHighSchool"/>
    <s v="Facebook"/>
    <s v="#DanceFail,#HighSchoolTikTok"/>
    <s v="USA"/>
    <n v="45156.6875"/>
    <b v="0"/>
    <n v="75"/>
    <n v="0.66666666666666663"/>
    <x v="466"/>
  </r>
  <r>
    <n v="661"/>
    <n v="665"/>
    <s v="Accidentally liked my crush's old photo while stalking their profile. Awkward level: Maximum! "/>
    <x v="272"/>
    <d v="2023-08-19T19:45:00"/>
    <s v=" SocialMediaBlunderHighSchool "/>
    <x v="1"/>
    <s v=" #SocialMediaBlunder #HighSchoolAwkward "/>
    <n v="22"/>
    <n v="45"/>
    <s v=" UK"/>
    <n v="2023"/>
    <n v="8"/>
    <n v="19"/>
    <n v="19"/>
    <s v="Accidentally liked my crush's old photo while stalking their profile. Awkward level: Maximum!"/>
    <s v="Embarrassed"/>
    <s v="SocialMediaBlunderHighSchool"/>
    <s v="Instagram"/>
    <s v="#SocialMediaBlunder,#HighSchoolAwkward"/>
    <s v="UK"/>
    <n v="45157.822916666664"/>
    <b v="0"/>
    <n v="67"/>
    <n v="0.67164179104477617"/>
    <x v="467"/>
  </r>
  <r>
    <n v="662"/>
    <n v="666"/>
    <s v="Tried to impress my crush with a smooth conversation. Ended up spilling my drink. Smooth level: Nonexistent! "/>
    <x v="272"/>
    <d v="2023-08-20T17:00:00"/>
    <s v=" CrushFailHighSchool "/>
    <x v="3"/>
    <s v=" #CrushFail #HighSchoolEmbarrassment "/>
    <n v="30"/>
    <n v="60"/>
    <s v=" Canada"/>
    <n v="2023"/>
    <n v="8"/>
    <n v="20"/>
    <n v="17"/>
    <s v="Tried to impress my crush with a smooth conversation. Ended up spilling my drink. Smooth level: Nonexistent!"/>
    <s v="Embarrassed"/>
    <s v="CrushFailHighSchool"/>
    <s v="Twitter"/>
    <s v="#CrushFail,#HighSchoolEmbarrassment"/>
    <s v="Canada"/>
    <n v="45158.708333333336"/>
    <b v="0"/>
    <n v="90"/>
    <n v="0.66666666666666663"/>
    <x v="468"/>
  </r>
  <r>
    <n v="663"/>
    <n v="667"/>
    <s v="Mastered the art of creating paper airplanes during lecture. Paper planes: Soaring to new heights! "/>
    <x v="202"/>
    <d v="2023-08-21T15:45:00"/>
    <s v=" PaperPlaneExpertHighSchool "/>
    <x v="1"/>
    <s v=" #PaperPlaneExpert #HighSchoolArt "/>
    <n v="15"/>
    <n v="30"/>
    <s v=" USA"/>
    <n v="2023"/>
    <n v="8"/>
    <n v="21"/>
    <n v="15"/>
    <s v="Mastered the art of creating paper airplanes during lecture. Paper planes: Soaring to new heights!"/>
    <s v="Joy"/>
    <s v="PaperPlaneExpertHighSchool"/>
    <s v="Instagram"/>
    <s v="#PaperPlaneExpert,#HighSchoolArt"/>
    <s v="USA"/>
    <n v="45159.65625"/>
    <b v="0"/>
    <n v="45"/>
    <n v="0.66666666666666663"/>
    <x v="469"/>
  </r>
  <r>
    <n v="664"/>
    <n v="668"/>
    <s v="Trying to set a new trend by juggling textbooks between classes. Academic juggling: A unique skill! "/>
    <x v="28"/>
    <d v="2023-08-22T12:30:00"/>
    <s v=" JugglingProHighSchool "/>
    <x v="2"/>
    <s v=" #TextbookJuggling #HighSchoolSkills "/>
    <n v="22"/>
    <n v="40"/>
    <s v=" Canada"/>
    <n v="2023"/>
    <n v="8"/>
    <n v="22"/>
    <n v="12"/>
    <s v="Trying to set a new trend by juggling textbooks between classes. Academic juggling: A unique skill!"/>
    <s v="Excitement"/>
    <s v="JugglingProHighSchool"/>
    <s v="Facebook"/>
    <s v="#TextbookJuggling,#HighSchoolSkills"/>
    <s v="Canada"/>
    <n v="45160.520833333336"/>
    <b v="0"/>
    <n v="62"/>
    <n v="0.64516129032258063"/>
    <x v="470"/>
  </r>
  <r>
    <n v="665"/>
    <n v="669"/>
    <s v="Hiding a snack stash in my backpack for emergency cravings. Snack ninja mode: Activated! "/>
    <x v="273"/>
    <d v="2023-08-23T16:45:00"/>
    <s v=" SnackNinjaHighSchool "/>
    <x v="3"/>
    <s v=" #SnackNinja #HighSchoolSnacks "/>
    <n v="28"/>
    <n v="55"/>
    <s v=" USA"/>
    <n v="2023"/>
    <n v="8"/>
    <n v="23"/>
    <n v="16"/>
    <s v="Hiding a snack stash in my backpack for emergency cravings. Snack ninja mode: Activated!"/>
    <s v="Mischievous"/>
    <s v="SnackNinjaHighSchool"/>
    <s v="Twitter"/>
    <s v="#SnackNinja,#HighSchoolSnacks"/>
    <s v="USA"/>
    <n v="45161.697916666664"/>
    <b v="0"/>
    <n v="83"/>
    <n v="0.66265060240963858"/>
    <x v="471"/>
  </r>
  <r>
    <n v="666"/>
    <n v="670"/>
    <s v="Planning a surprise scavenger hunt for friends. Anticipating the thrill and excitement! "/>
    <x v="28"/>
    <d v="2023-08-24T18:20:00"/>
    <s v=" ScavengerHuntMasterHighSchool "/>
    <x v="1"/>
    <s v=" #SurpriseAdventure #HighSchoolFun "/>
    <n v="20"/>
    <n v="38"/>
    <s v=" UK"/>
    <n v="2023"/>
    <n v="8"/>
    <n v="24"/>
    <n v="18"/>
    <s v="Planning a surprise scavenger hunt for friends. Anticipating the thrill and excitement!"/>
    <s v="Excitement"/>
    <s v="ScavengerHuntMasterHighSchool"/>
    <s v="Instagram"/>
    <s v="#SurpriseAdventure,#HighSchoolFun"/>
    <s v="UK"/>
    <n v="45162.763888888891"/>
    <b v="0"/>
    <n v="58"/>
    <n v="0.65517241379310343"/>
    <x v="472"/>
  </r>
  <r>
    <n v="667"/>
    <n v="671"/>
    <s v="Danced in the rain to celebrate the end of exams. Rain dance: Unexpectedly refreshing! "/>
    <x v="202"/>
    <d v="2023-08-25T14:15:00"/>
    <s v=" RainDanceCelebrationHighSchool "/>
    <x v="2"/>
    <s v=" #RainDance #HighSchoolJoy "/>
    <n v="25"/>
    <n v="50"/>
    <s v=" Canada"/>
    <n v="2023"/>
    <n v="8"/>
    <n v="25"/>
    <n v="14"/>
    <s v="Danced in the rain to celebrate the end of exams. Rain dance: Unexpectedly refreshing!"/>
    <s v="Joy"/>
    <s v="RainDanceCelebrationHighSchool"/>
    <s v="Facebook"/>
    <s v="#RainDance,#HighSchoolJoy"/>
    <s v="Canada"/>
    <n v="45163.59375"/>
    <b v="0"/>
    <n v="75"/>
    <n v="0.66666666666666663"/>
    <x v="473"/>
  </r>
  <r>
    <n v="668"/>
    <n v="672"/>
    <s v="Accidentally sent a text meant for a friend to the class group chat. Texting fail: Oops moment! "/>
    <x v="272"/>
    <d v="2023-08-26T17:30:00"/>
    <s v=" GroupChatBlunderHighSchool "/>
    <x v="3"/>
    <s v=" #TextingFail #HighSchoolAwkward "/>
    <n v="18"/>
    <n v="35"/>
    <s v=" USA"/>
    <n v="2023"/>
    <n v="8"/>
    <n v="26"/>
    <n v="17"/>
    <s v="Accidentally sent a text meant for a friend to the class group chat. Texting fail: Oops moment!"/>
    <s v="Embarrassed"/>
    <s v="GroupChatBlunderHighSchool"/>
    <s v="Twitter"/>
    <s v="#TextingFail,#HighSchoolAwkward"/>
    <s v="USA"/>
    <n v="45164.729166666664"/>
    <b v="0"/>
    <n v="53"/>
    <n v="0.660377358490566"/>
    <x v="474"/>
  </r>
  <r>
    <n v="669"/>
    <n v="673"/>
    <s v="Tried a magic trick to impress classmates. Magic fail: Where did that rabbit go? "/>
    <x v="272"/>
    <d v="2023-08-27T20:45:00"/>
    <s v=" MagicFailHighSchool "/>
    <x v="1"/>
    <s v=" #MagicFail #HighSchoolMagic "/>
    <n v="22"/>
    <n v="45"/>
    <s v=" UK"/>
    <n v="2023"/>
    <n v="8"/>
    <n v="27"/>
    <n v="20"/>
    <s v="Tried a magic trick to impress classmates. Magic fail: Where did that rabbit go?"/>
    <s v="Embarrassed"/>
    <s v="MagicFailHighSchool"/>
    <s v="Instagram"/>
    <s v="#MagicFail,#HighSchoolMagic"/>
    <s v="UK"/>
    <n v="45165.864583333336"/>
    <b v="0"/>
    <n v="67"/>
    <n v="0.67164179104477617"/>
    <x v="475"/>
  </r>
  <r>
    <n v="670"/>
    <n v="674"/>
    <s v="Perfecting the art of creating origami during a dull lecture. Origami mastery: A+! "/>
    <x v="202"/>
    <d v="2023-08-28T16:00:00"/>
    <s v=" OrigamiProHighSchool "/>
    <x v="3"/>
    <s v=" #OrigamiMaster #HighSchoolArt "/>
    <n v="18"/>
    <n v="36"/>
    <s v=" USA"/>
    <n v="2023"/>
    <n v="8"/>
    <n v="28"/>
    <n v="16"/>
    <s v="Perfecting the art of creating origami during a dull lecture. Origami mastery: A+!"/>
    <s v="Joy"/>
    <s v="OrigamiProHighSchool"/>
    <s v="Twitter"/>
    <s v="#OrigamiMaster,#HighSchoolArt"/>
    <s v="USA"/>
    <n v="45166.666666666664"/>
    <b v="0"/>
    <n v="54"/>
    <n v="0.66666666666666663"/>
    <x v="476"/>
  </r>
  <r>
    <n v="671"/>
    <n v="675"/>
    <s v="Attempting to set a new record for the most consecutive hacky sack kicks. Hacky sack skills: Unleashed! "/>
    <x v="28"/>
    <d v="2023-08-29T13:45:00"/>
    <s v=" HackySackChampionHighSchool "/>
    <x v="1"/>
    <s v=" #HackySackChallenge #HighSchoolAthlete "/>
    <n v="26"/>
    <n v="48"/>
    <s v=" Canada"/>
    <n v="2023"/>
    <n v="8"/>
    <n v="29"/>
    <n v="13"/>
    <s v="Attempting to set a new record for the most consecutive hacky sack kicks. Hacky sack skills: Unleashed!"/>
    <s v="Excitement"/>
    <s v="HackySackChampionHighSchool"/>
    <s v="Instagram"/>
    <s v="#HackySackChallenge,#HighSchoolAthlete"/>
    <s v="Canada"/>
    <n v="45167.572916666664"/>
    <b v="0"/>
    <n v="74"/>
    <n v="0.64864864864864868"/>
    <x v="477"/>
  </r>
  <r>
    <n v="672"/>
    <n v="676"/>
    <s v="Creating a secret handshake with friends. Friendship level: Expert! "/>
    <x v="202"/>
    <d v="2023-08-30T17:30:00"/>
    <s v=" SecretHandshakeHighSchool "/>
    <x v="2"/>
    <s v=" #FriendshipGoals #HighSchoolMemories "/>
    <n v="20"/>
    <n v="40"/>
    <s v=" USA"/>
    <n v="2023"/>
    <n v="8"/>
    <n v="30"/>
    <n v="17"/>
    <s v="Creating a secret handshake with friends. Friendship level: Expert!"/>
    <s v="Joy"/>
    <s v="SecretHandshakeHighSchool"/>
    <s v="Facebook"/>
    <s v="#FriendshipGoals,#HighSchoolMemories"/>
    <s v="USA"/>
    <n v="45168.729166666664"/>
    <b v="0"/>
    <n v="60"/>
    <n v="0.66666666666666663"/>
    <x v="478"/>
  </r>
  <r>
    <n v="673"/>
    <n v="677"/>
    <s v="Embarking on a mission to find the best burger joint in town. Burger connoisseur: Reporting for duty! "/>
    <x v="28"/>
    <d v="2023-08-31T20:15:00"/>
    <s v=" BurgerQuestHighSchool "/>
    <x v="3"/>
    <s v=" #BurgerQuest #HighSchoolFoodie "/>
    <n v="24"/>
    <n v="42"/>
    <s v=" UK"/>
    <n v="2023"/>
    <n v="8"/>
    <n v="31"/>
    <n v="20"/>
    <s v="Embarking on a mission to find the best burger joint in town. Burger connoisseur: Reporting for duty!"/>
    <s v="Excitement"/>
    <s v="BurgerQuestHighSchool"/>
    <s v="Twitter"/>
    <s v="#BurgerQuest,#HighSchoolFoodie"/>
    <s v="UK"/>
    <n v="45169.84375"/>
    <b v="0"/>
    <n v="66"/>
    <n v="0.63636363636363635"/>
    <x v="479"/>
  </r>
  <r>
    <n v="674"/>
    <n v="678"/>
    <s v="Practicing a stand-up comedy routine for the upcoming talent show. Comedy gig: In the making! "/>
    <x v="202"/>
    <d v="2023-09-01T14:45:00"/>
    <s v=" ComedyGeniusHighSchool "/>
    <x v="1"/>
    <s v=" #StandUpComedy #HighSchoolTalent "/>
    <n v="21"/>
    <n v="39"/>
    <s v=" Canada"/>
    <n v="2023"/>
    <n v="9"/>
    <n v="1"/>
    <n v="14"/>
    <s v="Practicing a stand-up comedy routine for the upcoming talent show. Comedy gig: In the making!"/>
    <s v="Joy"/>
    <s v="ComedyGeniusHighSchool"/>
    <s v="Instagram"/>
    <s v="#StandUpComedy,#HighSchoolTalent"/>
    <s v="Canada"/>
    <n v="45170.614583333336"/>
    <b v="0"/>
    <n v="60"/>
    <n v="0.65"/>
    <x v="480"/>
  </r>
  <r>
    <n v="675"/>
    <n v="679"/>
    <s v="Accidentally sent a love letter to the wrong person. Love note fail: Maximum embarrassment! "/>
    <x v="272"/>
    <d v="2023-09-02T18:30:00"/>
    <s v=" LoveLetterBlunderHighSchool "/>
    <x v="2"/>
    <s v=" #LoveLetterFail #HighSchoolAwkward "/>
    <n v="17"/>
    <n v="33"/>
    <s v=" USA"/>
    <n v="2023"/>
    <n v="9"/>
    <n v="2"/>
    <n v="18"/>
    <s v="Accidentally sent a love letter to the wrong person. Love note fail: Maximum embarrassment!"/>
    <s v="Embarrassed"/>
    <s v="LoveLetterBlunderHighSchool"/>
    <s v="Facebook"/>
    <s v="#LoveLetterFail,#HighSchoolAwkward"/>
    <s v="USA"/>
    <n v="45171.770833333336"/>
    <b v="0"/>
    <n v="50"/>
    <n v="0.66"/>
    <x v="481"/>
  </r>
  <r>
    <n v="676"/>
    <n v="680"/>
    <s v="Attempting to impress the teacher with an elaborate science experiment. Science geek mode: Activated! "/>
    <x v="28"/>
    <d v="2023-09-03T22:00:00"/>
    <s v=" ScienceExperimentProHighSchool "/>
    <x v="3"/>
    <s v=" #ScienceGeek #HighSchoolExperiments "/>
    <n v="23"/>
    <n v="44"/>
    <s v=" UK"/>
    <n v="2023"/>
    <n v="9"/>
    <n v="3"/>
    <n v="22"/>
    <s v="Attempting to impress the teacher with an elaborate science experiment. Science geek mode: Activated!"/>
    <s v="Excitement"/>
    <s v="ScienceExperimentProHighSchool"/>
    <s v="Twitter"/>
    <s v="#ScienceGeek,#HighSchoolExperiments"/>
    <s v="UK"/>
    <n v="45172.916666666664"/>
    <b v="0"/>
    <n v="67"/>
    <n v="0.65671641791044777"/>
    <x v="191"/>
  </r>
  <r>
    <n v="677"/>
    <n v="681"/>
    <s v="Crafting intricate friendship bracelets for the whole squad. Friendship level: Expert weaver! "/>
    <x v="202"/>
    <d v="2023-09-04T15:15:00"/>
    <s v=" BraceletCraftsmanHighSchool "/>
    <x v="1"/>
    <s v=" #FriendshipBracelets #HighSchoolCrafts "/>
    <n v="19"/>
    <n v="37"/>
    <s v=" USA"/>
    <n v="2023"/>
    <n v="9"/>
    <n v="4"/>
    <n v="15"/>
    <s v="Crafting intricate friendship bracelets for the whole squad. Friendship level: Expert weaver!"/>
    <s v="Joy"/>
    <s v="BraceletCraftsmanHighSchool"/>
    <s v="Instagram"/>
    <s v="#FriendshipBracelets,#HighSchoolCrafts"/>
    <s v="USA"/>
    <n v="45173.635416666664"/>
    <b v="0"/>
    <n v="56"/>
    <n v="0.6607142857142857"/>
    <x v="482"/>
  </r>
  <r>
    <n v="678"/>
    <n v="682"/>
    <s v="Attempting to beat the record for the most consecutive cartwheels. Cartwheel challenge: Underway! "/>
    <x v="28"/>
    <d v="2023-09-05T12:30:00"/>
    <s v=" CartwheelMasterHighSchool "/>
    <x v="3"/>
    <s v=" #CartwheelChallenge #HighSchoolAthlete "/>
    <n v="27"/>
    <n v="52"/>
    <s v=" Canada"/>
    <n v="2023"/>
    <n v="9"/>
    <n v="5"/>
    <n v="12"/>
    <s v="Attempting to beat the record for the most consecutive cartwheels. Cartwheel challenge: Underway!"/>
    <s v="Excitement"/>
    <s v="CartwheelMasterHighSchool"/>
    <s v="Twitter"/>
    <s v="#CartwheelChallenge,#HighSchoolAthlete"/>
    <s v="Canada"/>
    <n v="45174.520833333336"/>
    <b v="0"/>
    <n v="79"/>
    <n v="0.65822784810126578"/>
    <x v="483"/>
  </r>
  <r>
    <n v="679"/>
    <n v="683"/>
    <s v="Organizing a movie marathon with friends. Popcorn and cinematic adventures await! "/>
    <x v="202"/>
    <d v="2023-09-06T16:45:00"/>
    <s v=" MovieMarathonHostHighSchool "/>
    <x v="2"/>
    <s v=" #MovieNight #HighSchoolMemories "/>
    <n v="22"/>
    <n v="43"/>
    <s v=" UK"/>
    <n v="2023"/>
    <n v="9"/>
    <n v="6"/>
    <n v="16"/>
    <s v="Organizing a movie marathon with friends. Popcorn and cinematic adventures await!"/>
    <s v="Joy"/>
    <s v="MovieMarathonHostHighSchool"/>
    <s v="Facebook"/>
    <s v="#MovieNight,#HighSchoolMemories"/>
    <s v="UK"/>
    <n v="45175.697916666664"/>
    <b v="0"/>
    <n v="65"/>
    <n v="0.66153846153846152"/>
    <x v="484"/>
  </r>
  <r>
    <n v="680"/>
    <n v="684"/>
    <s v="Experimenting with a new hair color. A bold change for a bold semester! "/>
    <x v="28"/>
    <d v="2023-09-07T18:20:00"/>
    <s v=" HairColorExperimentHighSchool "/>
    <x v="1"/>
    <s v=" #HairExperiment #HighSchoolStyle "/>
    <n v="20"/>
    <n v="39"/>
    <s v=" USA"/>
    <n v="2023"/>
    <n v="9"/>
    <n v="7"/>
    <n v="18"/>
    <s v="Experimenting with a new hair color. A bold change for a bold semester!"/>
    <s v="Excitement"/>
    <s v="HairColorExperimentHighSchool"/>
    <s v="Instagram"/>
    <s v="#HairExperiment,#HighSchoolStyle"/>
    <s v="USA"/>
    <n v="45176.763888888891"/>
    <b v="0"/>
    <n v="59"/>
    <n v="0.66101694915254239"/>
    <x v="485"/>
  </r>
  <r>
    <n v="681"/>
    <n v="685"/>
    <s v="Building a time capsule to capture memories for the future. Time-traveling emotions! "/>
    <x v="202"/>
    <d v="2023-09-08T14:15:00"/>
    <s v=" TimeCapsuleCreatorHighSchool "/>
    <x v="2"/>
    <s v=" #TimeCapsule #HighSchoolNostalgia "/>
    <n v="26"/>
    <n v="48"/>
    <s v=" Canada"/>
    <n v="2023"/>
    <n v="9"/>
    <n v="8"/>
    <n v="14"/>
    <s v="Building a time capsule to capture memories for the future. Time-traveling emotions!"/>
    <s v="Joy"/>
    <s v="TimeCapsuleCreatorHighSchool"/>
    <s v="Facebook"/>
    <s v="#TimeCapsule,#HighSchoolNostalgia"/>
    <s v="Canada"/>
    <n v="45177.59375"/>
    <b v="0"/>
    <n v="74"/>
    <n v="0.64864864864864868"/>
    <x v="486"/>
  </r>
  <r>
    <n v="682"/>
    <n v="686"/>
    <s v="Accidentally walked into the wrong classroom on the first day. Classroom mix-up: Awkward start! "/>
    <x v="272"/>
    <d v="2023-09-09T17:30:00"/>
    <s v=" ClassroomBlunderHighSchool "/>
    <x v="3"/>
    <s v=" #FirstDayOops #HighSchoolEmbarrassment "/>
    <n v="16"/>
    <n v="32"/>
    <s v=" USA"/>
    <n v="2023"/>
    <n v="9"/>
    <n v="9"/>
    <n v="17"/>
    <s v="Accidentally walked into the wrong classroom on the first day. Classroom mix-up: Awkward start!"/>
    <s v="Embarrassed"/>
    <s v="ClassroomBlunderHighSchool"/>
    <s v="Twitter"/>
    <s v="#FirstDayOops,#HighSchoolEmbarrassment"/>
    <s v="USA"/>
    <n v="45178.729166666664"/>
    <b v="0"/>
    <n v="48"/>
    <n v="0.66666666666666663"/>
    <x v="487"/>
  </r>
  <r>
    <n v="683"/>
    <n v="687"/>
    <s v="Trying out a new smoothie recipe for a healthy start to the week. Smoothie enthusiast: Level up! "/>
    <x v="28"/>
    <d v="2023-09-10T20:45:00"/>
    <s v=" SmoothieConnoisseurHighSchool "/>
    <x v="1"/>
    <s v=" #HealthyLiving #HighSchoolWellness "/>
    <n v="23"/>
    <n v="42"/>
    <s v=" UK"/>
    <n v="2023"/>
    <n v="9"/>
    <n v="10"/>
    <n v="20"/>
    <s v="Trying out a new smoothie recipe for a healthy start to the week. Smoothie enthusiast: Level up!"/>
    <s v="Excitement"/>
    <s v="SmoothieConnoisseurHighSchool"/>
    <s v="Instagram"/>
    <s v="#HealthyLiving,#HighSchoolWellness"/>
    <s v="UK"/>
    <n v="45179.864583333336"/>
    <b v="0"/>
    <n v="65"/>
    <n v="0.64615384615384619"/>
    <x v="488"/>
  </r>
  <r>
    <n v="684"/>
    <n v="688"/>
    <s v="Reflecting on the challenges of the school year. Feeling a bit overwhelmed with assignments. "/>
    <x v="274"/>
    <d v="2023-09-11T15:45:00"/>
    <s v=" OverwhelmedHighSchoolStudent "/>
    <x v="3"/>
    <s v=" #SchoolChallenges #HighSchoolStruggles "/>
    <n v="15"/>
    <n v="28"/>
    <s v=" USA"/>
    <n v="2023"/>
    <n v="9"/>
    <n v="11"/>
    <n v="15"/>
    <s v="Reflecting on the challenges of the school year. Feeling a bit overwhelmed with assignments."/>
    <s v="Sad"/>
    <s v="OverwhelmedHighSchoolStudent"/>
    <s v="Twitter"/>
    <s v="#SchoolChallenges,#HighSchoolStruggles"/>
    <s v="USA"/>
    <n v="45180.65625"/>
    <b v="0"/>
    <n v="43"/>
    <n v="0.65116279069767447"/>
    <x v="489"/>
  </r>
  <r>
    <n v="685"/>
    <n v="689"/>
    <s v="Encountered some mean-spirited comments online. Dealing with online hate is never easy. "/>
    <x v="275"/>
    <d v="2023-09-12T12:30:00"/>
    <s v=" DealingWithHateHighSchool "/>
    <x v="1"/>
    <s v=" #OnlineHate #HighSchoolReality "/>
    <n v="18"/>
    <n v="36"/>
    <s v=" Canada"/>
    <n v="2023"/>
    <n v="9"/>
    <n v="12"/>
    <n v="12"/>
    <s v="Encountered some mean-spirited comments online. Dealing with online hate is never easy."/>
    <s v="Hate"/>
    <s v="DealingWithHateHighSchool"/>
    <s v="Instagram"/>
    <s v="#OnlineHate,#HighSchoolReality"/>
    <s v="Canada"/>
    <n v="45181.520833333336"/>
    <b v="0"/>
    <n v="54"/>
    <n v="0.66666666666666663"/>
    <x v="490"/>
  </r>
  <r>
    <n v="686"/>
    <n v="690"/>
    <s v="Had a bad day at school. Everything seems to be going wrong. "/>
    <x v="276"/>
    <d v="2023-09-13T16:45:00"/>
    <s v=" ToughDayHighSchool "/>
    <x v="2"/>
    <s v=" #BadDay #HighSchoolBlues "/>
    <n v="20"/>
    <n v="40"/>
    <s v=" UK"/>
    <n v="2023"/>
    <n v="9"/>
    <n v="13"/>
    <n v="16"/>
    <s v="Had a bad day at school. Everything seems to be going wrong."/>
    <s v="Bad"/>
    <s v="ToughDayHighSchool"/>
    <s v="Facebook"/>
    <s v="#BadDay,#HighSchoolBlues"/>
    <s v="UK"/>
    <n v="45182.697916666664"/>
    <b v="0"/>
    <n v="60"/>
    <n v="0.66666666666666663"/>
    <x v="491"/>
  </r>
  <r>
    <n v="687"/>
    <n v="691"/>
    <s v="Feeling down after not making the sports team. Disappointment lingers. "/>
    <x v="274"/>
    <d v="2023-09-14T18:20:00"/>
    <s v=" SportsTeamRejectionHighSchool "/>
    <x v="3"/>
    <s v=" #Disappointment #HighSchoolSports "/>
    <n v="17"/>
    <n v="34"/>
    <s v=" USA"/>
    <n v="2023"/>
    <n v="9"/>
    <n v="14"/>
    <n v="18"/>
    <s v="Feeling down after not making the sports team. Disappointment lingers."/>
    <s v="Sad"/>
    <s v="SportsTeamRejectionHighSchool"/>
    <s v="Twitter"/>
    <s v="#Disappointment,#HighSchoolSports"/>
    <s v="USA"/>
    <n v="45183.763888888891"/>
    <b v="0"/>
    <n v="51"/>
    <n v="0.66666666666666663"/>
    <x v="492"/>
  </r>
  <r>
    <n v="688"/>
    <n v="692"/>
    <s v="Witnessed a heated argument in the cafeteria. Unpleasant atmosphere at lunch. "/>
    <x v="275"/>
    <d v="2023-09-15T14:15:00"/>
    <s v=" CafeteriaConflictHighSchool "/>
    <x v="1"/>
    <s v=" #CafeteriaDrama #HighSchoolTension "/>
    <n v="21"/>
    <n v="41"/>
    <s v=" Canada"/>
    <n v="2023"/>
    <n v="9"/>
    <n v="15"/>
    <n v="14"/>
    <s v="Witnessed a heated argument in the cafeteria. Unpleasant atmosphere at lunch."/>
    <s v="Hate"/>
    <s v="CafeteriaConflictHighSchool"/>
    <s v="Instagram"/>
    <s v="#CafeteriaDrama,#HighSchoolTension"/>
    <s v="Canada"/>
    <n v="45184.59375"/>
    <b v="0"/>
    <n v="62"/>
    <n v="0.66129032258064513"/>
    <x v="493"/>
  </r>
  <r>
    <n v="689"/>
    <n v="693"/>
    <s v="Received a not-so-great grade on a major project. Academic frustration setting in. "/>
    <x v="276"/>
    <d v="2023-09-16T17:30:00"/>
    <s v=" ProjectGradeDisappointmentHighSchool "/>
    <x v="2"/>
    <s v=" #AcademicFrustration #HighSchoolStress "/>
    <n v="19"/>
    <n v="38"/>
    <s v=" UK"/>
    <n v="2023"/>
    <n v="9"/>
    <n v="16"/>
    <n v="17"/>
    <s v="Received a not-so-great grade on a major project. Academic frustration setting in."/>
    <s v="Bad"/>
    <s v="ProjectGradeDisappointmentHighSchool"/>
    <s v="Facebook"/>
    <s v="#AcademicFrustration,#HighSchoolStress"/>
    <s v="UK"/>
    <n v="45185.729166666664"/>
    <b v="0"/>
    <n v="57"/>
    <n v="0.66666666666666663"/>
    <x v="494"/>
  </r>
  <r>
    <n v="690"/>
    <n v="694"/>
    <s v="Dealing with a personal setback. Sometimes life throws unexpected challenges. "/>
    <x v="274"/>
    <d v="2023-09-17T20:45:00"/>
    <s v=" PersonalSetbackHighSchool "/>
    <x v="3"/>
    <s v=" #LifeChallenges #HighSchoolStruggles "/>
    <n v="22"/>
    <n v="44"/>
    <s v=" USA"/>
    <n v="2023"/>
    <n v="9"/>
    <n v="17"/>
    <n v="20"/>
    <s v="Dealing with a personal setback. Sometimes life throws unexpected challenges."/>
    <s v="Sad"/>
    <s v="PersonalSetbackHighSchool"/>
    <s v="Twitter"/>
    <s v="#LifeChallenges,#HighSchoolStruggles"/>
    <s v="USA"/>
    <n v="45186.864583333336"/>
    <b v="0"/>
    <n v="66"/>
    <n v="0.66666666666666663"/>
    <x v="495"/>
  </r>
  <r>
    <n v="691"/>
    <n v="695"/>
    <s v="Feeling lonely on a Saturday night. Sometimes solitude hits harder than expected. "/>
    <x v="274"/>
    <d v="2023-09-18T22:00:00"/>
    <s v=" LonelySaturdayHighSchool "/>
    <x v="1"/>
    <s v=" #LonelyNights #HighSchoolEmotions "/>
    <n v="16"/>
    <n v="31"/>
    <s v=" Canada"/>
    <n v="2023"/>
    <n v="9"/>
    <n v="18"/>
    <n v="22"/>
    <s v="Feeling lonely on a Saturday night. Sometimes solitude hits harder than expected."/>
    <s v="Sad"/>
    <s v="LonelySaturdayHighSchool"/>
    <s v="Instagram"/>
    <s v="#LonelyNights,#HighSchoolEmotions"/>
    <s v="Canada"/>
    <n v="45187.916666666664"/>
    <b v="0"/>
    <n v="47"/>
    <n v="0.65957446808510634"/>
    <x v="496"/>
  </r>
  <r>
    <n v="692"/>
    <n v="696"/>
    <s v="Experiencing cyberbullying. Hateful messages online are disheartening. "/>
    <x v="275"/>
    <d v="2023-09-19T15:15:00"/>
    <s v=" CyberbullyingVictimHighSchool "/>
    <x v="2"/>
    <s v=" #StopCyberbullying #HighSchoolReality "/>
    <n v="14"/>
    <n v="27"/>
    <s v=" UK"/>
    <n v="2023"/>
    <n v="9"/>
    <n v="19"/>
    <n v="15"/>
    <s v="Experiencing cyberbullying. Hateful messages online are disheartening."/>
    <s v="Hate"/>
    <s v="CyberbullyingVictimHighSchool"/>
    <s v="Facebook"/>
    <s v="#StopCyberbullying,#HighSchoolReality"/>
    <s v="UK"/>
    <n v="45188.635416666664"/>
    <b v="0"/>
    <n v="41"/>
    <n v="0.65853658536585369"/>
    <x v="497"/>
  </r>
  <r>
    <n v="693"/>
    <n v="697"/>
    <s v="Caught in a torrential rainstorm without an umbrella. Today's weather is just bad luck. "/>
    <x v="276"/>
    <d v="2023-09-20T12:30:00"/>
    <s v=" RainyDayBluesHighSchool "/>
    <x v="3"/>
    <s v=" #BadLuck #HighSchoolWeather "/>
    <n v="18"/>
    <n v="35"/>
    <s v=" USA"/>
    <n v="2023"/>
    <n v="9"/>
    <n v="20"/>
    <n v="12"/>
    <s v="Caught in a torrential rainstorm without an umbrella. Today's weather is just bad luck."/>
    <s v="Bad"/>
    <s v="RainyDayBluesHighSchool"/>
    <s v="Twitter"/>
    <s v="#BadLuck,#HighSchoolWeather"/>
    <s v="USA"/>
    <n v="45189.520833333336"/>
    <b v="0"/>
    <n v="53"/>
    <n v="0.660377358490566"/>
    <x v="498"/>
  </r>
  <r>
    <n v="694"/>
    <n v="698"/>
    <s v="Missing an important event due to unforeseen circumstances. A day filled with sadness. "/>
    <x v="274"/>
    <d v="2023-09-21T16:45:00"/>
    <s v=" MissedOpportunityHighSchool "/>
    <x v="1"/>
    <s v=" #MissedChances #HighSchoolRegret "/>
    <n v="20"/>
    <n v="39"/>
    <s v=" Canada"/>
    <n v="2023"/>
    <n v="9"/>
    <n v="21"/>
    <n v="16"/>
    <s v="Missing an important event due to unforeseen circumstances. A day filled with sadness."/>
    <s v="Sad"/>
    <s v="MissedOpportunityHighSchool"/>
    <s v="Instagram"/>
    <s v="#MissedChances,#HighSchoolRegret"/>
    <s v="Canada"/>
    <n v="45190.697916666664"/>
    <b v="0"/>
    <n v="59"/>
    <n v="0.66101694915254239"/>
    <x v="499"/>
  </r>
  <r>
    <n v="695"/>
    <n v="699"/>
    <s v="Dealing with unfounded rumors circulating about personal life. Rumors can be hurtful. "/>
    <x v="275"/>
    <d v="2023-09-22T18:20:00"/>
    <s v=" RumorVictimHighSchool "/>
    <x v="2"/>
    <s v=" #RumorMills #HighSchoolDrama "/>
    <n v="23"/>
    <n v="46"/>
    <s v=" UK"/>
    <n v="2023"/>
    <n v="9"/>
    <n v="22"/>
    <n v="18"/>
    <s v="Dealing with unfounded rumors circulating about personal life. Rumors can be hurtful."/>
    <s v="Hate"/>
    <s v="RumorVictimHighSchool"/>
    <s v="Facebook"/>
    <s v="#RumorMills,#HighSchoolDrama"/>
    <s v="UK"/>
    <n v="45191.763888888891"/>
    <b v="0"/>
    <n v="69"/>
    <n v="0.66666666666666663"/>
    <x v="500"/>
  </r>
  <r>
    <n v="696"/>
    <n v="700"/>
    <s v="Got a flat tire on the way to an important meeting. Talk about a series of bad events! "/>
    <x v="276"/>
    <d v="2023-09-23T14:15:00"/>
    <s v=" FlatTireWoesHighSchool "/>
    <x v="3"/>
    <s v=" #BadLuckDay #HighSchoolStruggles "/>
    <n v="25"/>
    <n v="50"/>
    <s v=" USA"/>
    <n v="2023"/>
    <n v="9"/>
    <n v="23"/>
    <n v="14"/>
    <s v="Got a flat tire on the way to an important meeting. Talk about a series of bad events!"/>
    <s v="Bad"/>
    <s v="FlatTireWoesHighSchool"/>
    <s v="Twitter"/>
    <s v="#BadLuckDay,#HighSchoolStruggles"/>
    <s v="USA"/>
    <n v="45192.59375"/>
    <b v="0"/>
    <n v="75"/>
    <n v="0.66666666666666663"/>
    <x v="501"/>
  </r>
  <r>
    <n v="697"/>
    <n v="701"/>
    <s v="Feeling a sense of emptiness after a close friend moves away. Farewells are always sad. "/>
    <x v="274"/>
    <d v="2023-09-24T17:30:00"/>
    <s v=" FriendMovingAwayHighSchool "/>
    <x v="1"/>
    <s v=" #SayingGoodbye #HighSchoolEmotions "/>
    <n v="21"/>
    <n v="42"/>
    <s v=" Canada"/>
    <n v="2023"/>
    <n v="9"/>
    <n v="24"/>
    <n v="17"/>
    <s v="Feeling a sense of emptiness after a close friend moves away. Farewells are always sad."/>
    <s v="Sad"/>
    <s v="FriendMovingAwayHighSchool"/>
    <s v="Instagram"/>
    <s v="#SayingGoodbye,#HighSchoolEmotions"/>
    <s v="Canada"/>
    <n v="45193.729166666664"/>
    <b v="0"/>
    <n v="63"/>
    <n v="0.66666666666666663"/>
    <x v="502"/>
  </r>
  <r>
    <n v="698"/>
    <n v="702"/>
    <s v="Facing rejection from a dream college. Disheartened but determined to explore other paths. "/>
    <x v="274"/>
    <d v="2023-09-25T20:45:00"/>
    <s v=" CollegeRejectionHighSchool "/>
    <x v="2"/>
    <s v=" #CollegeDreams #HighSchoolJourney "/>
    <n v="19"/>
    <n v="37"/>
    <s v=" UK"/>
    <n v="2023"/>
    <n v="9"/>
    <n v="25"/>
    <n v="20"/>
    <s v="Facing rejection from a dream college. Disheartened but determined to explore other paths."/>
    <s v="Sad"/>
    <s v="CollegeRejectionHighSchool"/>
    <s v="Facebook"/>
    <s v="#CollegeDreams,#HighSchoolJourney"/>
    <s v="UK"/>
    <n v="45194.864583333336"/>
    <b v="0"/>
    <n v="56"/>
    <n v="0.6607142857142857"/>
    <x v="503"/>
  </r>
  <r>
    <n v="699"/>
    <n v="703"/>
    <s v="Encountering online toxicity during a gaming session. Hateful comments can ruin the fun. "/>
    <x v="275"/>
    <d v="2023-09-26T14:15:00"/>
    <s v=" GamingToxicityHighSchool "/>
    <x v="3"/>
    <s v=" #OnlineGaming #HighSchoolGamer "/>
    <n v="16"/>
    <n v="32"/>
    <s v=" USA"/>
    <n v="2023"/>
    <n v="9"/>
    <n v="26"/>
    <n v="14"/>
    <s v="Encountering online toxicity during a gaming session. Hateful comments can ruin the fun."/>
    <s v="Hate"/>
    <s v="GamingToxicityHighSchool"/>
    <s v="Twitter"/>
    <s v="#OnlineGaming,#HighSchoolGamer"/>
    <s v="USA"/>
    <n v="45195.59375"/>
    <b v="0"/>
    <n v="48"/>
    <n v="0.66666666666666663"/>
    <x v="504"/>
  </r>
  <r>
    <n v="700"/>
    <n v="704"/>
    <s v="Having a bad hair day and feeling self-conscious. Bad hair days can affect confidence. "/>
    <x v="276"/>
    <d v="2023-09-27T17:30:00"/>
    <s v=" BadHairDayBluesHighSchool "/>
    <x v="1"/>
    <s v=" #BadHairDay #HighSchoolConfidence "/>
    <n v="18"/>
    <n v="36"/>
    <s v=" Canada"/>
    <n v="2023"/>
    <n v="9"/>
    <n v="27"/>
    <n v="17"/>
    <s v="Having a bad hair day and feeling self-conscious. Bad hair days can affect confidence."/>
    <s v="Bad"/>
    <s v="BadHairDayBluesHighSchool"/>
    <s v="Instagram"/>
    <s v="#BadHairDay,#HighSchoolConfidence"/>
    <s v="Canada"/>
    <n v="45196.729166666664"/>
    <b v="0"/>
    <n v="54"/>
    <n v="0.66666666666666663"/>
    <x v="505"/>
  </r>
  <r>
    <n v="701"/>
    <n v="705"/>
    <s v="Feeling a sense of despair after a major project failure. Hard work didn't pay off this time. "/>
    <x v="274"/>
    <d v="2023-09-28T22:00:00"/>
    <s v=" ProjectFailureDespairHighSchool "/>
    <x v="2"/>
    <s v=" #ProjectStruggles #HighSchoolHardships "/>
    <n v="21"/>
    <n v="41"/>
    <s v=" UK"/>
    <n v="2023"/>
    <n v="9"/>
    <n v="28"/>
    <n v="22"/>
    <s v="Feeling a sense of despair after a major project failure. Hard work didn't pay off this time."/>
    <s v="Sad"/>
    <s v="ProjectFailureDespairHighSchool"/>
    <s v="Facebook"/>
    <s v="#ProjectStruggles,#HighSchoolHardships"/>
    <s v="UK"/>
    <n v="45197.916666666664"/>
    <b v="0"/>
    <n v="62"/>
    <n v="0.66129032258064513"/>
    <x v="506"/>
  </r>
  <r>
    <n v="702"/>
    <n v="706"/>
    <s v="Experiencing hate comments for expressing personal opinions. Online negativity prevails. "/>
    <x v="275"/>
    <d v="2023-09-29T15:45:00"/>
    <s v=" OpinionsHateHighSchool "/>
    <x v="3"/>
    <s v=" #OnlineOpinions #HighSchoolCriticism "/>
    <n v="24"/>
    <n v="48"/>
    <s v=" USA"/>
    <n v="2023"/>
    <n v="9"/>
    <n v="29"/>
    <n v="15"/>
    <s v="Experiencing hate comments for expressing personal opinions. Online negativity prevails."/>
    <s v="Hate"/>
    <s v="OpinionsHateHighSchool"/>
    <s v="Twitter"/>
    <s v="#OnlineOpinions,#HighSchoolCriticism"/>
    <s v="USA"/>
    <n v="45198.65625"/>
    <b v="0"/>
    <n v="72"/>
    <n v="0.66666666666666663"/>
    <x v="507"/>
  </r>
  <r>
    <n v="703"/>
    <n v="707"/>
    <s v="Having a string of bad luck with constant technology malfunctions. Tech troubles galore! "/>
    <x v="276"/>
    <d v="2023-09-30T18:20:00"/>
    <s v=" TechMalfunctionWoesHighSchool "/>
    <x v="1"/>
    <s v=" #TechIssues #HighSchoolTech "/>
    <n v="22"/>
    <n v="43"/>
    <s v=" Canada"/>
    <n v="2023"/>
    <n v="9"/>
    <n v="30"/>
    <n v="18"/>
    <s v="Having a string of bad luck with constant technology malfunctions. Tech troubles galore!"/>
    <s v="Bad"/>
    <s v="TechMalfunctionWoesHighSchool"/>
    <s v="Instagram"/>
    <s v="#TechIssues,#HighSchoolTech"/>
    <s v="Canada"/>
    <n v="45199.763888888891"/>
    <b v="0"/>
    <n v="65"/>
    <n v="0.66153846153846152"/>
    <x v="508"/>
  </r>
  <r>
    <n v="704"/>
    <n v="708"/>
    <s v="Missing out on a long-anticipated event due to unexpected circumstances. A day filled with sadness. "/>
    <x v="274"/>
    <d v="2023-10-01T14:15:00"/>
    <s v=" MissedEventBluesHighSchool "/>
    <x v="2"/>
    <s v=" #MissedMoments #HighSchoolRegret "/>
    <n v="20"/>
    <n v="39"/>
    <s v=" UK"/>
    <n v="2023"/>
    <n v="10"/>
    <n v="1"/>
    <n v="14"/>
    <s v="Missing out on a long-anticipated event due to unexpected circumstances. A day filled with sadness."/>
    <s v="Sad"/>
    <s v="MissedEventBluesHighSchool"/>
    <s v="Facebook"/>
    <s v="#MissedMoments,#HighSchoolRegret"/>
    <s v="UK"/>
    <n v="45200.59375"/>
    <b v="0"/>
    <n v="59"/>
    <n v="0.66101694915254239"/>
    <x v="509"/>
  </r>
  <r>
    <n v="705"/>
    <n v="709"/>
    <s v="Trying out a new study technique for upcoming exams. Exploring different learning strategies. "/>
    <x v="277"/>
    <d v="2023-10-02T16:45:00"/>
    <s v=" StudyTechniqueExperimentHighSchool "/>
    <x v="1"/>
    <s v=" #StudyStrategies #HighSchoolExams "/>
    <n v="23"/>
    <n v="42"/>
    <s v=" USA"/>
    <n v="2023"/>
    <n v="10"/>
    <n v="2"/>
    <n v="16"/>
    <s v="Trying out a new study technique for upcoming exams. Exploring different learning strategies."/>
    <s v="Neutral"/>
    <s v="StudyTechniqueExperimentHighSchool"/>
    <s v="Instagram"/>
    <s v="#StudyStrategies,#HighSchoolExams"/>
    <s v="USA"/>
    <n v="45201.697916666664"/>
    <b v="0"/>
    <n v="65"/>
    <n v="0.64615384615384619"/>
    <x v="510"/>
  </r>
  <r>
    <n v="706"/>
    <n v="710"/>
    <s v="Organizing a community cleanup event for a cleaner neighborhood. Promoting environmental awareness. "/>
    <x v="277"/>
    <d v="2023-10-03T12:30:00"/>
    <s v=" CommunityCleanupHighSchool "/>
    <x v="3"/>
    <s v=" #EnvironmentalEfforts #HighSchoolCommunity "/>
    <n v="26"/>
    <n v="50"/>
    <s v=" Canada"/>
    <n v="2023"/>
    <n v="10"/>
    <n v="3"/>
    <n v="12"/>
    <s v="Organizing a community cleanup event for a cleaner neighborhood. Promoting environmental awareness."/>
    <s v="Neutral"/>
    <s v="CommunityCleanupHighSchool"/>
    <s v="Twitter"/>
    <s v="#EnvironmentalEfforts,#HighSchoolCommunity"/>
    <s v="Canada"/>
    <n v="45202.520833333336"/>
    <b v="0"/>
    <n v="76"/>
    <n v="0.65789473684210531"/>
    <x v="511"/>
  </r>
  <r>
    <n v="707"/>
    <n v="711"/>
    <s v="Sharing favorite book recommendations with classmates. Building a mini book club. "/>
    <x v="277"/>
    <d v="2023-10-04T18:20:00"/>
    <s v=" BookRecommendationsHighSchool "/>
    <x v="2"/>
    <s v=" #BookClub #HighSchoolReads "/>
    <n v="19"/>
    <n v="38"/>
    <s v=" UK"/>
    <n v="2023"/>
    <n v="10"/>
    <n v="4"/>
    <n v="18"/>
    <s v="Sharing favorite book recommendations with classmates. Building a mini book club."/>
    <s v="Neutral"/>
    <s v="BookRecommendationsHighSchool"/>
    <s v="Facebook"/>
    <s v="#BookClub,#HighSchoolReads"/>
    <s v="UK"/>
    <n v="45203.763888888891"/>
    <b v="0"/>
    <n v="57"/>
    <n v="0.66666666666666663"/>
    <x v="512"/>
  </r>
  <r>
    <n v="708"/>
    <n v="712"/>
    <s v="Experimenting with a new recipe for a school bake sale. Baking adventures in the kitchen. "/>
    <x v="277"/>
    <d v="2023-10-05T14:15:00"/>
    <s v=" BakeSaleRecipeExperimentHighSchool "/>
    <x v="1"/>
    <s v=" #BakingAdventures #HighSchoolBakes "/>
    <n v="21"/>
    <n v="43"/>
    <s v=" USA"/>
    <n v="2023"/>
    <n v="10"/>
    <n v="5"/>
    <n v="14"/>
    <s v="Experimenting with a new recipe for a school bake sale. Baking adventures in the kitchen."/>
    <s v="Neutral"/>
    <s v="BakeSaleRecipeExperimentHighSchool"/>
    <s v="Instagram"/>
    <s v="#BakingAdventures,#HighSchoolBakes"/>
    <s v="USA"/>
    <n v="45204.59375"/>
    <b v="0"/>
    <n v="64"/>
    <n v="0.671875"/>
    <x v="179"/>
  </r>
  <r>
    <n v="709"/>
    <n v="713"/>
    <s v="Collaborating on a school project with peers. Teamwork makes the dream work. "/>
    <x v="277"/>
    <d v="2023-10-06T17:30:00"/>
    <s v=" SchoolProjectCollaborationHighSchool "/>
    <x v="3"/>
    <s v=" #Teamwork #HighSchoolProjects "/>
    <n v="18"/>
    <n v="36"/>
    <s v=" Canada"/>
    <n v="2023"/>
    <n v="10"/>
    <n v="6"/>
    <n v="17"/>
    <s v="Collaborating on a school project with peers. Teamwork makes the dream work."/>
    <s v="Neutral"/>
    <s v="SchoolProjectCollaborationHighSchool"/>
    <s v="Twitter"/>
    <s v="#Teamwork,#HighSchoolProjects"/>
    <s v="Canada"/>
    <n v="45205.729166666664"/>
    <b v="0"/>
    <n v="54"/>
    <n v="0.66666666666666663"/>
    <x v="513"/>
  </r>
  <r>
    <n v="710"/>
    <n v="714"/>
    <s v="Attending a school club meeting to explore new interests. Dabbling in extracurricular activities. "/>
    <x v="277"/>
    <d v="2023-10-07T20:45:00"/>
    <s v=" ExtracurricularExplorationHighSchool "/>
    <x v="1"/>
    <s v=" #SchoolClubs #HighSchoolInterests "/>
    <n v="22"/>
    <n v="45"/>
    <s v=" UK"/>
    <n v="2023"/>
    <n v="10"/>
    <n v="7"/>
    <n v="20"/>
    <s v="Attending a school club meeting to explore new interests. Dabbling in extracurricular activities."/>
    <s v="Neutral"/>
    <s v="ExtracurricularExplorationHighSchool"/>
    <s v="Instagram"/>
    <s v="#SchoolClubs,#HighSchoolInterests"/>
    <s v="UK"/>
    <n v="45206.864583333336"/>
    <b v="0"/>
    <n v="67"/>
    <n v="0.67164179104477617"/>
    <x v="514"/>
  </r>
  <r>
    <n v="711"/>
    <n v="715"/>
    <s v="Exploring a new part-time job opportunity for gaining work experience. Career development in progress. "/>
    <x v="277"/>
    <d v="2023-10-08T15:15:00"/>
    <s v=" PartTimeJobExplorationHighSchool "/>
    <x v="2"/>
    <s v=" #CareerDevelopment #HighSchoolJobs "/>
    <n v="24"/>
    <n v="48"/>
    <s v=" USA"/>
    <n v="2023"/>
    <n v="10"/>
    <n v="8"/>
    <n v="15"/>
    <s v="Exploring a new part-time job opportunity for gaining work experience. Career development in progress."/>
    <s v="Neutral"/>
    <s v="PartTimeJobExplorationHighSchool"/>
    <s v="Facebook"/>
    <s v="#CareerDevelopment,#HighSchoolJobs"/>
    <s v="USA"/>
    <n v="45207.635416666664"/>
    <b v="0"/>
    <n v="72"/>
    <n v="0.66666666666666663"/>
    <x v="515"/>
  </r>
  <r>
    <n v="712"/>
    <n v="716"/>
    <s v="Attending a school assembly to stay informed about upcoming events and announcements. Staying connected with school activities. "/>
    <x v="277"/>
    <d v="2023-10-09T22:00:00"/>
    <s v=" SchoolAssemblyParticipationHighSchool "/>
    <x v="3"/>
    <s v=" #SchoolEvents #HighSchoolConnectivity "/>
    <n v="20"/>
    <n v="40"/>
    <s v=" Canada"/>
    <n v="2023"/>
    <n v="10"/>
    <n v="9"/>
    <n v="22"/>
    <s v="Attending a school assembly to stay informed about upcoming events and announcements. Staying connected with school activities."/>
    <s v="Neutral"/>
    <s v="SchoolAssemblyParticipationHighSchool"/>
    <s v="Twitter"/>
    <s v="#SchoolEvents,#HighSchoolConnectivity"/>
    <s v="Canada"/>
    <n v="45208.916666666664"/>
    <b v="0"/>
    <n v="60"/>
    <n v="0.66666666666666663"/>
    <x v="516"/>
  </r>
  <r>
    <n v="713"/>
    <n v="717"/>
    <s v="Exploring a new hobby of photography during free time. Capturing moments through a lens. "/>
    <x v="277"/>
    <d v="2023-10-10T14:15:00"/>
    <s v=" PhotographyHobbyHighSchool "/>
    <x v="1"/>
    <s v=" #PhotographyJourney #HighSchoolHobbies "/>
    <n v="25"/>
    <n v="49"/>
    <s v=" UK"/>
    <n v="2023"/>
    <n v="10"/>
    <n v="10"/>
    <n v="14"/>
    <s v="Exploring a new hobby of photography during free time. Capturing moments through a lens."/>
    <s v="Neutral"/>
    <s v="PhotographyHobbyHighSchool"/>
    <s v="Instagram"/>
    <s v="#PhotographyJourney,#HighSchoolHobbies"/>
    <s v="UK"/>
    <n v="45209.59375"/>
    <b v="0"/>
    <n v="74"/>
    <n v="0.66216216216216217"/>
    <x v="517"/>
  </r>
  <r>
    <n v="714"/>
    <n v="718"/>
    <s v="Participating in a science fair to showcase a unique experiment. Sharing knowledge with peers. "/>
    <x v="277"/>
    <d v="2023-10-11T16:45:00"/>
    <s v=" ScienceFairParticipationHighSchool "/>
    <x v="2"/>
    <s v=" #ScienceFair #HighSchoolScience "/>
    <n v="19"/>
    <n v="37"/>
    <s v=" USA"/>
    <n v="2023"/>
    <n v="10"/>
    <n v="11"/>
    <n v="16"/>
    <s v="Participating in a science fair to showcase a unique experiment. Sharing knowledge with peers."/>
    <s v="Neutral"/>
    <s v="ScienceFairParticipationHighSchool"/>
    <s v="Facebook"/>
    <s v="#ScienceFair,#HighSchoolScience"/>
    <s v="USA"/>
    <n v="45210.697916666664"/>
    <b v="0"/>
    <n v="56"/>
    <n v="0.6607142857142857"/>
    <x v="518"/>
  </r>
  <r>
    <n v="715"/>
    <n v="719"/>
    <s v="Attending a workshop on time management to enhance organizational skills. Striving for efficiency. "/>
    <x v="277"/>
    <d v="2023-10-12T18:20:00"/>
    <s v=" TimeManagementWorkshopHighSchool "/>
    <x v="3"/>
    <s v=" #EfficiencyGoals #HighSchoolSkills "/>
    <n v="23"/>
    <n v="44"/>
    <s v=" Canada"/>
    <n v="2023"/>
    <n v="10"/>
    <n v="12"/>
    <n v="18"/>
    <s v="Attending a workshop on time management to enhance organizational skills. Striving for efficiency."/>
    <s v="Neutral"/>
    <s v="TimeManagementWorkshopHighSchool"/>
    <s v="Twitter"/>
    <s v="#EfficiencyGoals,#HighSchoolSkills"/>
    <s v="Canada"/>
    <n v="45211.763888888891"/>
    <b v="0"/>
    <n v="67"/>
    <n v="0.65671641791044777"/>
    <x v="230"/>
  </r>
  <r>
    <n v="716"/>
    <n v="720"/>
    <s v="Volunteering at a local charity event to give back to the community. Contributing to social causes. "/>
    <x v="277"/>
    <d v="2023-10-13T12:30:00"/>
    <s v=" CharityEventVolunteerHighSchool "/>
    <x v="1"/>
    <s v=" #CommunityService #HighSchoolVolunteer "/>
    <n v="20"/>
    <n v="39"/>
    <s v=" UK"/>
    <n v="2023"/>
    <n v="10"/>
    <n v="13"/>
    <n v="12"/>
    <s v="Volunteering at a local charity event to give back to the community. Contributing to social causes."/>
    <s v="Neutral"/>
    <s v="CharityEventVolunteerHighSchool"/>
    <s v="Instagram"/>
    <s v="#CommunityService,#HighSchoolVolunteer"/>
    <s v="UK"/>
    <n v="45212.520833333336"/>
    <b v="0"/>
    <n v="59"/>
    <n v="0.66101694915254239"/>
    <x v="519"/>
  </r>
  <r>
    <n v="717"/>
    <n v="721"/>
    <s v="Collaborating on a group project to promote teamwork and shared responsibilities. Group effort in action. "/>
    <x v="277"/>
    <d v="2023-10-14T17:30:00"/>
    <s v=" GroupProjectCollaborationHighSchool "/>
    <x v="2"/>
    <s v=" #TeamSpirit #HighSchoolProjects "/>
    <n v="18"/>
    <n v="35"/>
    <s v=" USA"/>
    <n v="2023"/>
    <n v="10"/>
    <n v="14"/>
    <n v="17"/>
    <s v="Collaborating on a group project to promote teamwork and shared responsibilities. Group effort in action."/>
    <s v="Neutral"/>
    <s v="GroupProjectCollaborationHighSchool"/>
    <s v="Facebook"/>
    <s v="#TeamSpirit,#HighSchoolProjects"/>
    <s v="USA"/>
    <n v="45213.729166666664"/>
    <b v="0"/>
    <n v="53"/>
    <n v="0.660377358490566"/>
    <x v="520"/>
  </r>
  <r>
    <n v="718"/>
    <n v="722"/>
    <s v="Participating in a debate club to enhance critical thinking and communication skills. Intellectual engagement in progress. "/>
    <x v="277"/>
    <d v="2023-10-15T20:45:00"/>
    <s v=" DebateClubParticipationHighSchool "/>
    <x v="3"/>
    <s v=" #DebateSkills #HighSchoolIntellect "/>
    <n v="22"/>
    <n v="43"/>
    <s v=" Canada"/>
    <n v="2023"/>
    <n v="10"/>
    <n v="15"/>
    <n v="20"/>
    <s v="Participating in a debate club to enhance critical thinking and communication skills. Intellectual engagement in progress."/>
    <s v="Neutral"/>
    <s v="DebateClubParticipationHighSchool"/>
    <s v="Twitter"/>
    <s v="#DebateSkills,#HighSchoolIntellect"/>
    <s v="Canada"/>
    <n v="45214.864583333336"/>
    <b v="0"/>
    <n v="65"/>
    <n v="0.66153846153846152"/>
    <x v="521"/>
  </r>
  <r>
    <n v="719"/>
    <n v="723"/>
    <s v="Celebrating a friend's birthday with a surprise party. Joyful moments and laughter all around! "/>
    <x v="278"/>
    <d v="2023-10-16T15:45:00"/>
    <s v=" BirthdaySurpriseHighSchool "/>
    <x v="1"/>
    <s v=" #SurpriseParty #HighSchoolCelebration "/>
    <n v="27"/>
    <n v="52"/>
    <s v=" UK"/>
    <n v="2023"/>
    <n v="10"/>
    <n v="16"/>
    <n v="15"/>
    <s v="Celebrating a friend's birthday with a surprise party. Joyful moments and laughter all around!"/>
    <s v="Happy"/>
    <s v="BirthdaySurpriseHighSchool"/>
    <s v="Instagram"/>
    <s v="#SurpriseParty,#HighSchoolCelebration"/>
    <s v="UK"/>
    <n v="45215.65625"/>
    <b v="0"/>
    <n v="79"/>
    <n v="0.65822784810126578"/>
    <x v="522"/>
  </r>
  <r>
    <n v="720"/>
    <n v="724"/>
    <s v="Successfully completing a challenging coding project. Excitement for overcoming coding hurdles! "/>
    <x v="278"/>
    <d v="2023-10-17T12:30:00"/>
    <s v=" CodingSuccessHighSchool "/>
    <x v="3"/>
    <s v=" #CodingTriumph #HighSchoolTech "/>
    <n v="24"/>
    <n v="48"/>
    <s v=" USA"/>
    <n v="2023"/>
    <n v="10"/>
    <n v="17"/>
    <n v="12"/>
    <s v="Successfully completing a challenging coding project. Excitement for overcoming coding hurdles!"/>
    <s v="Happy"/>
    <s v="CodingSuccessHighSchool"/>
    <s v="Twitter"/>
    <s v="#CodingTriumph,#HighSchoolTech"/>
    <s v="USA"/>
    <n v="45216.520833333336"/>
    <b v="0"/>
    <n v="72"/>
    <n v="0.66666666666666663"/>
    <x v="523"/>
  </r>
  <r>
    <n v="721"/>
    <n v="725"/>
    <s v="Attending a school talent show to support classmates. Applauding the diverse talents on display! "/>
    <x v="278"/>
    <d v="2023-10-18T16:45:00"/>
    <s v=" TalentShowSupportHighSchool "/>
    <x v="2"/>
    <s v=" #TalentShow #HighSchoolEntertainment "/>
    <n v="19"/>
    <n v="38"/>
    <s v=" Canada"/>
    <n v="2023"/>
    <n v="10"/>
    <n v="18"/>
    <n v="16"/>
    <s v="Attending a school talent show to support classmates. Applauding the diverse talents on display!"/>
    <s v="Happy"/>
    <s v="TalentShowSupportHighSchool"/>
    <s v="Facebook"/>
    <s v="#TalentShow,#HighSchoolEntertainment"/>
    <s v="Canada"/>
    <n v="45217.697916666664"/>
    <b v="0"/>
    <n v="57"/>
    <n v="0.66666666666666663"/>
    <x v="524"/>
  </r>
  <r>
    <n v="722"/>
    <n v="726"/>
    <s v="Exploring a new hiking trail with friends over the weekend. Nature, laughter, and good vibes! "/>
    <x v="278"/>
    <d v="2023-10-19T18:20:00"/>
    <s v=" WeekendHikeHighSchool "/>
    <x v="1"/>
    <s v=" #NatureAdventures #HighSchoolFriends "/>
    <n v="21"/>
    <n v="42"/>
    <s v=" UK"/>
    <n v="2023"/>
    <n v="10"/>
    <n v="19"/>
    <n v="18"/>
    <s v="Exploring a new hiking trail with friends over the weekend. Nature, laughter, and good vibes!"/>
    <s v="Happy"/>
    <s v="WeekendHikeHighSchool"/>
    <s v="Instagram"/>
    <s v="#NatureAdventures,#HighSchoolFriends"/>
    <s v="UK"/>
    <n v="45218.763888888891"/>
    <b v="0"/>
    <n v="63"/>
    <n v="0.66666666666666663"/>
    <x v="525"/>
  </r>
  <r>
    <n v="723"/>
    <n v="727"/>
    <s v="Winning a friendly sports competition against rival schools. Victory celebrations in full swing! "/>
    <x v="278"/>
    <d v="2023-10-20T14:15:00"/>
    <s v=" SportsVictoryHighSchool "/>
    <x v="3"/>
    <s v=" #SportsTriumph #HighSchoolAthletics "/>
    <n v="26"/>
    <n v="50"/>
    <s v=" USA"/>
    <n v="2023"/>
    <n v="10"/>
    <n v="20"/>
    <n v="14"/>
    <s v="Winning a friendly sports competition against rival schools. Victory celebrations in full swing!"/>
    <s v="Happy"/>
    <s v="SportsVictoryHighSchool"/>
    <s v="Twitter"/>
    <s v="#SportsTriumph,#HighSchoolAthletics"/>
    <s v="USA"/>
    <n v="45219.59375"/>
    <b v="0"/>
    <n v="76"/>
    <n v="0.65789473684210531"/>
    <x v="526"/>
  </r>
  <r>
    <n v="724"/>
    <n v="728"/>
    <s v="Receiving a heartfelt letter from a pen pal in another country. Connecting across the globe! "/>
    <x v="278"/>
    <d v="2023-10-21T17:30:00"/>
    <s v=" PenPalConnectionHighSchool "/>
    <x v="2"/>
    <s v=" #GlobalFriendship #HighSchoolCorrespondence "/>
    <n v="23"/>
    <n v="45"/>
    <s v=" Canada"/>
    <n v="2023"/>
    <n v="10"/>
    <n v="21"/>
    <n v="17"/>
    <s v="Receiving a heartfelt letter from a pen pal in another country. Connecting across the globe!"/>
    <s v="Happy"/>
    <s v="PenPalConnectionHighSchool"/>
    <s v="Facebook"/>
    <s v="#GlobalFriendship,#HighSchoolCorrespondence"/>
    <s v="Canada"/>
    <n v="45220.729166666664"/>
    <b v="0"/>
    <n v="68"/>
    <n v="0.66176470588235292"/>
    <x v="527"/>
  </r>
  <r>
    <n v="725"/>
    <n v="729"/>
    <s v="Creating a beautiful mural with fellow art enthusiasts. The power of collaboration and creativity! "/>
    <x v="278"/>
    <d v="2023-10-22T20:45:00"/>
    <s v=" MuralCreationHighSchool "/>
    <x v="1"/>
    <s v=" #ArtCollaboration #HighSchoolCreativity "/>
    <n v="22"/>
    <n v="43"/>
    <s v=" UK"/>
    <n v="2023"/>
    <n v="10"/>
    <n v="22"/>
    <n v="20"/>
    <s v="Creating a beautiful mural with fellow art enthusiasts. The power of collaboration and creativity!"/>
    <s v="Happy"/>
    <s v="MuralCreationHighSchool"/>
    <s v="Instagram"/>
    <s v="#ArtCollaboration,#HighSchoolCreativity"/>
    <s v="UK"/>
    <n v="45221.864583333336"/>
    <b v="0"/>
    <n v="65"/>
    <n v="0.66153846153846152"/>
    <x v="528"/>
  </r>
  <r>
    <n v="726"/>
    <n v="730"/>
    <s v="Participating in a school-wide art exhibition. Witnessing creativity and spreading positive vibes! "/>
    <x v="278"/>
    <d v="2015-11-10T16:45:00"/>
    <s v=" ArtExhibitionJoyHighSchool "/>
    <x v="1"/>
    <s v=" #ArtisticExpression #HighSchoolCreativity "/>
    <n v="23"/>
    <n v="44"/>
    <s v=" USA"/>
    <n v="2015"/>
    <n v="11"/>
    <n v="10"/>
    <n v="16"/>
    <s v="Participating in a school-wide art exhibition. Witnessing creativity and spreading positive vibes!"/>
    <s v="Happy"/>
    <s v="ArtExhibitionJoyHighSchool"/>
    <s v="Instagram"/>
    <s v="#ArtisticExpression,#HighSchoolCreativity"/>
    <s v="USA"/>
    <n v="42318.697916666664"/>
    <b v="0"/>
    <n v="67"/>
    <n v="0.65671641791044777"/>
    <x v="388"/>
  </r>
  <r>
    <n v="727"/>
    <n v="731"/>
    <s v="Achieving a personal best in a track and field competition. The thrill of victory and self-improvement! "/>
    <x v="278"/>
    <d v="2016-09-14T12:30:00"/>
    <s v=" TrackFieldSuccessHighSchool "/>
    <x v="3"/>
    <s v=" #AthleticAchievement #HighSchoolSports "/>
    <n v="26"/>
    <n v="51"/>
    <s v=" Canada"/>
    <n v="2016"/>
    <n v="9"/>
    <n v="14"/>
    <n v="12"/>
    <s v="Achieving a personal best in a track and field competition. The thrill of victory and self-improvement!"/>
    <s v="Happy"/>
    <s v="TrackFieldSuccessHighSchool"/>
    <s v="Twitter"/>
    <s v="#AthleticAchievement,#HighSchoolSports"/>
    <s v="Canada"/>
    <n v="42627.520833333336"/>
    <b v="0"/>
    <n v="77"/>
    <n v="0.66233766233766234"/>
    <x v="529"/>
  </r>
  <r>
    <n v="728"/>
    <n v="732"/>
    <s v="Collaborating on a science project that received recognition at a regional fair. Science triumphs and smiles! "/>
    <x v="278"/>
    <d v="2017-08-18T18:20:00"/>
    <s v=" ScienceProjectSuccessHighSchool "/>
    <x v="2"/>
    <s v=" #ScienceFairWinner #HighSchoolScience "/>
    <n v="20"/>
    <n v="39"/>
    <s v=" UK"/>
    <n v="2017"/>
    <n v="8"/>
    <n v="18"/>
    <n v="18"/>
    <s v="Collaborating on a science project that received recognition at a regional fair. Science triumphs and smiles!"/>
    <s v="Happy"/>
    <s v="ScienceProjectSuccessHighSchool"/>
    <s v="Facebook"/>
    <s v="#ScienceFairWinner,#HighSchoolScience"/>
    <s v="UK"/>
    <n v="42965.763888888891"/>
    <b v="0"/>
    <n v="59"/>
    <n v="0.66101694915254239"/>
    <x v="345"/>
  </r>
  <r>
    <n v="729"/>
    <n v="733"/>
    <s v="Attending a surprise birthday party organized by friends. Surrounded by love, laughter, and good company! "/>
    <x v="278"/>
    <d v="2018-06-22T14:15:00"/>
    <s v=" BirthdayPartyJoyHighSchool "/>
    <x v="1"/>
    <s v=" #SurpriseCelebration #HighSchoolFriendship "/>
    <n v="25"/>
    <n v="48"/>
    <s v=" USA"/>
    <n v="2018"/>
    <n v="6"/>
    <n v="22"/>
    <n v="14"/>
    <s v="Attending a surprise birthday party organized by friends. Surrounded by love, laughter, and good company!"/>
    <s v="Happy"/>
    <s v="BirthdayPartyJoyHighSchool"/>
    <s v="Instagram"/>
    <s v="#SurpriseCelebration,#HighSchoolFriendship"/>
    <s v="USA"/>
    <n v="43273.59375"/>
    <b v="0"/>
    <n v="73"/>
    <n v="0.65753424657534243"/>
    <x v="530"/>
  </r>
  <r>
    <n v="730"/>
    <n v="734"/>
    <s v="Successfully fundraising for a school charity initiative. The joy of giving back to the community! "/>
    <x v="278"/>
    <d v="2019-04-05T17:30:00"/>
    <s v=" CharityFundraisingTriumphHighSchool "/>
    <x v="3"/>
    <s v=" #CommunityGiving #HighSchoolPhilanthropy "/>
    <n v="22"/>
    <n v="42"/>
    <s v=" Canada"/>
    <n v="2019"/>
    <n v="4"/>
    <n v="5"/>
    <n v="17"/>
    <s v="Successfully fundraising for a school charity initiative. The joy of giving back to the community!"/>
    <s v="Happy"/>
    <s v="CharityFundraisingTriumphHighSchool"/>
    <s v="Twitter"/>
    <s v="#CommunityGiving,#HighSchoolPhilanthropy"/>
    <s v="Canada"/>
    <n v="43560.729166666664"/>
    <b v="0"/>
    <n v="64"/>
    <n v="0.65625"/>
    <x v="257"/>
  </r>
  <r>
    <n v="731"/>
    <n v="735"/>
    <s v="Participating in a multicultural festival, celebrating diversity with music, dance, and delicious food! "/>
    <x v="278"/>
    <d v="2020-02-29T20:45:00"/>
    <s v=" MulticulturalFestivalJoyHighSchool "/>
    <x v="2"/>
    <s v=" #CulturalCelebration #HighSchoolUnity "/>
    <n v="21"/>
    <n v="43"/>
    <s v=" UK"/>
    <n v="2020"/>
    <n v="2"/>
    <n v="29"/>
    <n v="20"/>
    <s v="Participating in a multicultural festival, celebrating diversity with music, dance, and delicious food!"/>
    <s v="Happy"/>
    <s v="MulticulturalFestivalJoyHighSchool"/>
    <s v="Facebook"/>
    <s v="#CulturalCelebration,#HighSchoolUnity"/>
    <s v="UK"/>
    <n v="43890.864583333336"/>
    <b v="0"/>
    <n v="64"/>
    <n v="0.671875"/>
    <x v="531"/>
  </r>
  <r>
    <n v="732"/>
    <n v="736"/>
    <s v="Organizing a virtual talent show during challenging times, bringing smiles to classmates' faces! "/>
    <x v="278"/>
    <d v="2020-11-15T15:15:00"/>
    <s v=" VirtualTalentShowSuccessHighSchool "/>
    <x v="1"/>
    <s v=" #VirtualEntertainment #HighSchoolPositivity "/>
    <n v="24"/>
    <n v="47"/>
    <s v=" USA"/>
    <n v="2020"/>
    <n v="11"/>
    <n v="15"/>
    <n v="15"/>
    <s v="Organizing a virtual talent show during challenging times, bringing smiles to classmates' faces!"/>
    <s v="Happy"/>
    <s v="VirtualTalentShowSuccessHighSchool"/>
    <s v="Instagram"/>
    <s v="#VirtualEntertainment,#HighSchoolPositivity"/>
    <s v="USA"/>
    <n v="44150.635416666664"/>
    <b v="0"/>
    <n v="71"/>
    <n v="0.6619718309859155"/>
    <x v="53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0"/>
    <n v="0"/>
    <s v=" Enjoying a beautiful day at the park!              "/>
    <s v=" Positive  "/>
    <d v="2023-01-15T12:30:00"/>
    <s v=" User123      "/>
    <x v="0"/>
    <s v=" #Nature #Park                            "/>
    <n v="15"/>
    <n v="30"/>
    <s v=" USA      "/>
    <n v="2023"/>
    <n v="1"/>
    <n v="15"/>
    <n v="12"/>
    <s v="Enjoying a beautiful day at the park!"/>
    <s v="Positive"/>
    <s v="User123"/>
    <s v="Twitter"/>
    <s v="#Nature,#Park"/>
    <s v="USA"/>
    <n v="44941.520833333336"/>
    <b v="0"/>
    <n v="45"/>
    <n v="0.66666666666666663"/>
    <s v="Jan 15, 2023"/>
    <x v="0"/>
  </r>
  <r>
    <n v="1"/>
    <n v="1"/>
    <s v=" Traffic was terrible this morning.                 "/>
    <s v=" Negative  "/>
    <d v="2023-01-15T08:45:00"/>
    <s v=" CommuterX    "/>
    <x v="0"/>
    <s v=" #Traffic #Morning                        "/>
    <n v="5"/>
    <n v="10"/>
    <s v=" Canada   "/>
    <n v="2023"/>
    <n v="1"/>
    <n v="15"/>
    <n v="8"/>
    <s v="Traffic was terrible this morning."/>
    <s v="Negative"/>
    <s v="CommuterX"/>
    <s v="Twitter"/>
    <s v="#Traffic,#Morning"/>
    <s v="Canada"/>
    <n v="44941.364583333336"/>
    <b v="0"/>
    <n v="15"/>
    <n v="0.66666666666666663"/>
    <s v="Jan 15, 2023"/>
    <x v="0"/>
  </r>
  <r>
    <n v="2"/>
    <n v="2"/>
    <s v=" Just finished an amazing workout! ðŸ’ª               "/>
    <s v=" Positive  "/>
    <d v="2023-01-15T15:45:00"/>
    <s v=" FitnessFan   "/>
    <x v="1"/>
    <s v=" #Fitness #Workout                        "/>
    <n v="20"/>
    <n v="40"/>
    <s v=" USA        "/>
    <n v="2023"/>
    <n v="1"/>
    <n v="15"/>
    <n v="15"/>
    <s v="Just finished an amazing workout! ðŸ’ª"/>
    <s v="Positive"/>
    <s v="FitnessFan"/>
    <s v="Instagram"/>
    <s v="#Fitness,#Workout"/>
    <s v="USA"/>
    <n v="44941.65625"/>
    <b v="0"/>
    <n v="60"/>
    <n v="0.66666666666666663"/>
    <s v="Jan 15, 2023"/>
    <x v="0"/>
  </r>
  <r>
    <n v="3"/>
    <n v="3"/>
    <s v=" Excited about the upcoming weekend getaway!        "/>
    <s v=" Positive  "/>
    <d v="2023-01-15T18:20:00"/>
    <s v=" AdventureX   "/>
    <x v="2"/>
    <s v=" #Travel #Adventure                       "/>
    <n v="8"/>
    <n v="15"/>
    <s v=" UK       "/>
    <n v="2023"/>
    <n v="1"/>
    <n v="15"/>
    <n v="18"/>
    <s v="Excited about the upcoming weekend getaway!"/>
    <s v="Positive"/>
    <s v="AdventureX"/>
    <s v="Facebook"/>
    <s v="#Travel,#Adventure"/>
    <s v="UK"/>
    <n v="44941.763888888891"/>
    <b v="0"/>
    <n v="23"/>
    <n v="0.65217391304347827"/>
    <s v="Jan 15, 2023"/>
    <x v="0"/>
  </r>
  <r>
    <n v="4"/>
    <n v="4"/>
    <s v=" Trying out a new recipe for dinner tonight.        "/>
    <s v=" Neutral   "/>
    <d v="2023-01-15T19:55:00"/>
    <s v=" ChefCook     "/>
    <x v="1"/>
    <s v=" #Cooking #Food                           "/>
    <n v="12"/>
    <n v="25"/>
    <s v=" Australia "/>
    <n v="2023"/>
    <n v="1"/>
    <n v="15"/>
    <n v="19"/>
    <s v="Trying out a new recipe for dinner tonight."/>
    <s v="Neutral"/>
    <s v="ChefCook"/>
    <s v="Instagram"/>
    <s v="#Cooking,#Food"/>
    <s v="Australia"/>
    <n v="44941.829861111109"/>
    <b v="0"/>
    <n v="37"/>
    <n v="0.67567567567567566"/>
    <s v="Jan 15, 2023"/>
    <x v="0"/>
  </r>
  <r>
    <n v="5"/>
    <n v="5"/>
    <s v=" Feeling grateful for the little things in life.    "/>
    <s v=" Positive  "/>
    <d v="2023-01-16T09:10:00"/>
    <s v=" GratitudeNow "/>
    <x v="0"/>
    <s v=" #Gratitude #PositiveVibes              "/>
    <n v="25"/>
    <n v="50"/>
    <s v=" India    "/>
    <n v="2023"/>
    <n v="1"/>
    <n v="16"/>
    <n v="9"/>
    <s v="Feeling grateful for the little things in life."/>
    <s v="Positive"/>
    <s v="GratitudeNow"/>
    <s v="Twitter"/>
    <s v="#Gratitude,#PositiveVibes"/>
    <s v="India"/>
    <n v="44942.381944444445"/>
    <b v="0"/>
    <n v="75"/>
    <n v="0.66666666666666663"/>
    <s v="Jan 16, 2023"/>
    <x v="0"/>
  </r>
  <r>
    <n v="6"/>
    <n v="6"/>
    <s v=" Rainy days call for cozy blankets and hot cocoa.   "/>
    <s v=" Positive  "/>
    <d v="2023-01-16T14:45:00"/>
    <s v=" RainyDays    "/>
    <x v="2"/>
    <s v=" #RainyDays #Cozy                         "/>
    <n v="10"/>
    <n v="20"/>
    <s v=" Canada   "/>
    <n v="2023"/>
    <n v="1"/>
    <n v="16"/>
    <n v="14"/>
    <s v="Rainy days call for cozy blankets and hot cocoa."/>
    <s v="Positive"/>
    <s v="RainyDays"/>
    <s v="Facebook"/>
    <s v="#RainyDays,#Cozy"/>
    <s v="Canada"/>
    <n v="44942.614583333336"/>
    <b v="0"/>
    <n v="30"/>
    <n v="0.66666666666666663"/>
    <s v="Jan 16, 2023"/>
    <x v="0"/>
  </r>
  <r>
    <n v="7"/>
    <n v="7"/>
    <s v=" The new movie release is a must-watch!             "/>
    <s v=" Positive  "/>
    <d v="2023-01-16T19:30:00"/>
    <s v=" MovieBuff    "/>
    <x v="1"/>
    <s v=" #MovieNight #MustWatch                  "/>
    <n v="15"/>
    <n v="30"/>
    <s v=" USA    "/>
    <n v="2023"/>
    <n v="1"/>
    <n v="16"/>
    <n v="19"/>
    <s v="The new movie release is a must-watch!"/>
    <s v="Positive"/>
    <s v="MovieBuff"/>
    <s v="Instagram"/>
    <s v="#MovieNight,#MustWatch"/>
    <s v="USA"/>
    <n v="44942.8125"/>
    <b v="0"/>
    <n v="45"/>
    <n v="0.66666666666666663"/>
    <s v="Jan 16, 2023"/>
    <x v="0"/>
  </r>
  <r>
    <n v="8"/>
    <n v="8"/>
    <s v=" Political discussions heating up on the timeline.  "/>
    <s v=" Negative  "/>
    <d v="2023-01-17T08:00:00"/>
    <s v=" DebateTalk   "/>
    <x v="0"/>
    <s v=" #Politics #Debate                       "/>
    <n v="30"/>
    <n v="60"/>
    <s v=" USA      "/>
    <n v="2023"/>
    <n v="1"/>
    <n v="17"/>
    <n v="8"/>
    <s v="Political discussions heating up on the timeline."/>
    <s v="Negative"/>
    <s v="DebateTalk"/>
    <s v="Twitter"/>
    <s v="#Politics,#Debate"/>
    <s v="USA"/>
    <n v="44943.333333333336"/>
    <b v="0"/>
    <n v="90"/>
    <n v="0.66666666666666663"/>
    <s v="Jan 17, 2023"/>
    <x v="0"/>
  </r>
  <r>
    <n v="9"/>
    <n v="9"/>
    <s v=" Missing summer vibes and beach days.               "/>
    <s v=" Neutral   "/>
    <d v="2023-01-17T12:20:00"/>
    <s v=" BeachLover   "/>
    <x v="2"/>
    <s v=" #Summer #BeachDays                      "/>
    <n v="18"/>
    <n v="35"/>
    <s v=" Australia "/>
    <n v="2023"/>
    <n v="1"/>
    <n v="17"/>
    <n v="12"/>
    <s v="Missing summer vibes and beach days."/>
    <s v="Neutral"/>
    <s v="BeachLover"/>
    <s v="Facebook"/>
    <s v="#Summer,#BeachDays"/>
    <s v="Australia"/>
    <n v="44943.513888888891"/>
    <b v="0"/>
    <n v="53"/>
    <n v="0.660377358490566"/>
    <s v="Jan 17, 2023"/>
    <x v="0"/>
  </r>
  <r>
    <n v="10"/>
    <n v="10"/>
    <s v=" Just published a new blog post. Check it out!      "/>
    <s v=" Positive  "/>
    <d v="2023-01-17T15:15:00"/>
    <s v=" BloggerX     "/>
    <x v="1"/>
    <s v=" #Blogging #NewPost                      "/>
    <n v="22"/>
    <n v="45"/>
    <s v="USA"/>
    <n v="2023"/>
    <n v="1"/>
    <n v="17"/>
    <n v="15"/>
    <s v="Just published a new blog post. Check it out!"/>
    <s v="Positive"/>
    <s v="BloggerX"/>
    <s v="Instagram"/>
    <s v="#Blogging,#NewPost"/>
    <s v="USA"/>
    <n v="44943.635416666664"/>
    <b v="0"/>
    <n v="67"/>
    <n v="0.67164179104477617"/>
    <s v="Jan 17, 2023"/>
    <x v="0"/>
  </r>
  <r>
    <n v="11"/>
    <n v="11"/>
    <s v=" Feeling a bit under the weather today.             "/>
    <s v=" Negative  "/>
    <d v="2023-01-18T10:30:00"/>
    <s v=" WellnessCheck"/>
    <x v="0"/>
    <s v=" #SickDay #Health                        "/>
    <n v="7"/>
    <n v="15"/>
    <s v=" Canada   "/>
    <n v="2023"/>
    <n v="1"/>
    <n v="18"/>
    <n v="10"/>
    <s v="Feeling a bit under the weather today."/>
    <s v="Negative"/>
    <s v="WellnessCheck"/>
    <s v="Twitter"/>
    <s v="#SickDay,#Health"/>
    <s v="Canada"/>
    <n v="44944.4375"/>
    <b v="0"/>
    <n v="22"/>
    <n v="0.68181818181818177"/>
    <s v="Jan 18, 2023"/>
    <x v="0"/>
  </r>
  <r>
    <n v="12"/>
    <n v="12"/>
    <s v=" Exploring the city's hidden gems.                  "/>
    <s v=" Positive  "/>
    <d v="2023-01-18T14:50:00"/>
    <s v=" UrbanExplorer"/>
    <x v="2"/>
    <s v=" #CityExplore #HiddenGems                "/>
    <n v="12"/>
    <n v="25"/>
    <s v=" UK       "/>
    <n v="2023"/>
    <n v="1"/>
    <n v="18"/>
    <n v="14"/>
    <s v="Exploring the city's hidden gems."/>
    <s v="Positive"/>
    <s v="UrbanExplorer"/>
    <s v="Facebook"/>
    <s v="#CityExplore,#HiddenGems"/>
    <s v="UK"/>
    <n v="44944.618055555555"/>
    <b v="0"/>
    <n v="37"/>
    <n v="0.67567567567567566"/>
    <s v="Jan 18, 2023"/>
    <x v="0"/>
  </r>
  <r>
    <n v="13"/>
    <n v="13"/>
    <s v=" New year, new fitness goals! ðŸ’ª                    "/>
    <s v=" Positive  "/>
    <d v="2023-01-18T18:00:00"/>
    <s v=" FitJourney   "/>
    <x v="1"/>
    <s v=" #NewYear #FitnessGoals                  "/>
    <n v="28"/>
    <n v="55"/>
    <s v=" USA        "/>
    <n v="2023"/>
    <n v="1"/>
    <n v="18"/>
    <n v="18"/>
    <s v="New year, new fitness goals! ðŸ’ª"/>
    <s v="Positive"/>
    <s v="FitJourney"/>
    <s v="Instagram"/>
    <s v="#NewYear,#FitnessGoals"/>
    <s v="USA"/>
    <n v="44944.75"/>
    <b v="0"/>
    <n v="83"/>
    <n v="0.66265060240963858"/>
    <s v="Jan 18, 2023"/>
    <x v="0"/>
  </r>
  <r>
    <n v="14"/>
    <n v="14"/>
    <s v=" Technology is changing the way we live.            "/>
    <s v=" Neutral   "/>
    <d v="2023-01-19T09:45:00"/>
    <s v=" TechEnthusiast"/>
    <x v="0"/>
    <s v=" #Tech #Innovation                       "/>
    <n v="15"/>
    <n v="30"/>
    <s v=" India    "/>
    <n v="2023"/>
    <n v="1"/>
    <n v="19"/>
    <n v="9"/>
    <s v="Technology is changing the way we live."/>
    <s v="Neutral"/>
    <s v="TechEnthusiast"/>
    <s v="Twitter"/>
    <s v="#Tech,#Innovation"/>
    <s v="India"/>
    <n v="44945.40625"/>
    <b v="0"/>
    <n v="45"/>
    <n v="0.66666666666666663"/>
    <s v="Jan 19, 2023"/>
    <x v="0"/>
  </r>
  <r>
    <n v="15"/>
    <n v="15"/>
    <s v=" Reflecting on the past and looking ahead.          "/>
    <s v=" Positive  "/>
    <d v="2023-01-19T13:20:00"/>
    <s v=" Reflections  "/>
    <x v="2"/>
    <s v=" #Reflection #Future                     "/>
    <n v="20"/>
    <n v="40"/>
    <s v=" USA      "/>
    <n v="2023"/>
    <n v="1"/>
    <n v="19"/>
    <n v="13"/>
    <s v="Reflecting on the past and looking ahead."/>
    <s v="Positive"/>
    <s v="Reflections"/>
    <s v="Facebook"/>
    <s v="#Reflection,#Future"/>
    <s v="USA"/>
    <n v="44945.555555555555"/>
    <b v="0"/>
    <n v="60"/>
    <n v="0.66666666666666663"/>
    <s v="Jan 19, 2023"/>
    <x v="0"/>
  </r>
  <r>
    <n v="16"/>
    <n v="16"/>
    <s v=" Just adopted a cute furry friend! ðŸ¾              "/>
    <s v=" Positive  "/>
    <d v="2023-01-19T17:10:00"/>
    <s v=" PetAdopter   "/>
    <x v="1"/>
    <s v=" #PetAdoption #FurryFriend               "/>
    <n v="15"/>
    <n v="30"/>
    <s v=" Canada    "/>
    <n v="2023"/>
    <n v="1"/>
    <n v="19"/>
    <n v="17"/>
    <s v="Just adopted a cute furry friend! ðŸ¾"/>
    <s v="Positive"/>
    <s v="PetAdopter"/>
    <s v="Instagram"/>
    <s v="#PetAdoption,#FurryFriend"/>
    <s v="Canada"/>
    <n v="44945.715277777781"/>
    <b v="0"/>
    <n v="45"/>
    <n v="0.66666666666666663"/>
    <s v="Jan 19, 2023"/>
    <x v="0"/>
  </r>
  <r>
    <n v="17"/>
    <n v="17"/>
    <s v=" Late-night gaming session with friends.            "/>
    <s v=" Positive  "/>
    <d v="2023-01-20T00:05:00"/>
    <s v=" GamerX       "/>
    <x v="0"/>
    <s v=" #Gaming #LateNight                      "/>
    <n v="18"/>
    <n v="35"/>
    <s v=" UK       "/>
    <n v="2023"/>
    <n v="1"/>
    <n v="20"/>
    <n v="0"/>
    <s v="Late-night gaming session with friends."/>
    <s v="Positive"/>
    <s v="GamerX"/>
    <s v="Twitter"/>
    <s v="#Gaming,#LateNight"/>
    <s v="UK"/>
    <n v="44946.003472222219"/>
    <b v="0"/>
    <n v="53"/>
    <n v="0.660377358490566"/>
    <s v="Jan 20, 2023"/>
    <x v="0"/>
  </r>
  <r>
    <n v="18"/>
    <n v="18"/>
    <s v=" Attending a virtual conference on AI.              "/>
    <s v=" Neutral   "/>
    <d v="2023-01-20T11:30:00"/>
    <s v=" TechConference"/>
    <x v="2"/>
    <s v=" #AI #TechConference                     "/>
    <n v="25"/>
    <n v="50"/>
    <s v="USA"/>
    <n v="2023"/>
    <n v="1"/>
    <n v="20"/>
    <n v="11"/>
    <s v="Attending a virtual conference on AI."/>
    <s v="Neutral"/>
    <s v="TechConference"/>
    <s v="Facebook"/>
    <s v="#AI,#TechConference"/>
    <s v="USA"/>
    <n v="44946.479166666664"/>
    <b v="0"/>
    <n v="75"/>
    <n v="0.66666666666666663"/>
    <s v="Jan 20, 2023"/>
    <x v="0"/>
  </r>
  <r>
    <n v="19"/>
    <n v="19"/>
    <s v=" Winter blues got me feeling low.                   "/>
    <s v=" Negative  "/>
    <d v="2023-01-20T15:15:00"/>
    <s v=" WinterBlues  "/>
    <x v="1"/>
    <s v=" #WinterBlues #Mood                      "/>
    <n v="8"/>
    <n v="15"/>
    <s v=" USA       "/>
    <n v="2023"/>
    <n v="1"/>
    <n v="20"/>
    <n v="15"/>
    <s v="Winter blues got me feeling low."/>
    <s v="Negative"/>
    <s v="WinterBlues"/>
    <s v="Instagram"/>
    <s v="#WinterBlues,#Mood"/>
    <s v="USA"/>
    <n v="44946.635416666664"/>
    <b v="0"/>
    <n v="23"/>
    <n v="0.65217391304347827"/>
    <s v="Jan 20, 2023"/>
    <x v="0"/>
  </r>
  <r>
    <n v="20"/>
    <n v="20"/>
    <s v=" Sipping coffee and enjoying a good book.           "/>
    <s v=" Positive  "/>
    <d v="2023-01-21T08:40:00"/>
    <s v=" Bookworm     "/>
    <x v="0"/>
    <s v=" #Reading #CoffeeTime                    "/>
    <n v="22"/>
    <n v="45"/>
    <s v=" India    "/>
    <n v="2023"/>
    <n v="1"/>
    <n v="21"/>
    <n v="8"/>
    <s v="Sipping coffee and enjoying a good book."/>
    <s v="Positive"/>
    <s v="Bookworm"/>
    <s v="Twitter"/>
    <s v="#Reading,#CoffeeTime"/>
    <s v="India"/>
    <n v="44947.361111111109"/>
    <b v="0"/>
    <n v="67"/>
    <n v="0.67164179104477617"/>
    <s v="Jan 21, 2023"/>
    <x v="0"/>
  </r>
  <r>
    <n v="21"/>
    <n v="21"/>
    <s v=" Exploring the world of virtual reality.            "/>
    <s v=" Positive  "/>
    <d v="2023-01-21T13:20:00"/>
    <s v=" VRExplorer   "/>
    <x v="2"/>
    <s v=" #VR #VirtualReality                     "/>
    <n v="15"/>
    <n v="30"/>
    <s v="USA"/>
    <n v="2023"/>
    <n v="1"/>
    <n v="21"/>
    <n v="13"/>
    <s v="Exploring the world of virtual reality."/>
    <s v="Positive"/>
    <s v="VRExplorer"/>
    <s v="Facebook"/>
    <s v="#VR,#VirtualReality"/>
    <s v="USA"/>
    <n v="44947.555555555555"/>
    <b v="0"/>
    <n v="45"/>
    <n v="0.66666666666666663"/>
    <s v="Jan 21, 2023"/>
    <x v="0"/>
  </r>
  <r>
    <n v="22"/>
    <n v="22"/>
    <s v=" Productive day ticking off my to-do list.          "/>
    <s v=" Positive  "/>
    <d v="2023-01-21T16:45:00"/>
    <s v=" ProductivityPro"/>
    <x v="1"/>
    <s v=" #Productivity #WorkFromHome           "/>
    <n v="30"/>
    <n v="60"/>
    <s v=" USA "/>
    <n v="2023"/>
    <n v="1"/>
    <n v="21"/>
    <n v="16"/>
    <s v="Productive day ticking off my to-do list."/>
    <s v="Positive"/>
    <s v="ProductivityPro"/>
    <s v="Instagram"/>
    <s v="#Productivity,#WorkFromHome"/>
    <s v="USA"/>
    <n v="44947.697916666664"/>
    <b v="0"/>
    <n v="90"/>
    <n v="0.66666666666666663"/>
    <s v="Jan 21, 2023"/>
    <x v="0"/>
  </r>
  <r>
    <n v="23"/>
    <n v="23"/>
    <s v=" Just finished a challenging workout routine.       "/>
    <s v=" Positive  "/>
    <d v="2023-01-22T09:15:00"/>
    <s v=" FitnessWarrior"/>
    <x v="0"/>
    <s v=" #Fitness #ChallengeAccepted             "/>
    <n v="20"/>
    <n v="40"/>
    <s v=" UK       "/>
    <n v="2023"/>
    <n v="1"/>
    <n v="22"/>
    <n v="9"/>
    <s v="Just finished a challenging workout routine."/>
    <s v="Positive"/>
    <s v="FitnessWarrior"/>
    <s v="Twitter"/>
    <s v="#Fitness,#ChallengeAccepted"/>
    <s v="UK"/>
    <n v="44948.385416666664"/>
    <b v="0"/>
    <n v="60"/>
    <n v="0.66666666666666663"/>
    <s v="Jan 22, 2023"/>
    <x v="0"/>
  </r>
  <r>
    <n v="24"/>
    <n v="24"/>
    <s v=" Celebrating a milestone at work! ðŸŽ‰               "/>
    <s v=" Positive  "/>
    <d v="2023-01-22T14:30:00"/>
    <s v=" CareerMilestone"/>
    <x v="2"/>
    <s v=" #Career #Milestone                      "/>
    <n v="12"/>
    <n v="25"/>
    <s v=" Canada  "/>
    <n v="2023"/>
    <n v="1"/>
    <n v="22"/>
    <n v="14"/>
    <s v="Celebrating a milestone at work! ðŸŽ‰"/>
    <s v="Positive"/>
    <s v="CareerMilestone"/>
    <s v="Facebook"/>
    <s v="#Career,#Milestone"/>
    <s v="Canada"/>
    <n v="44948.604166666664"/>
    <b v="0"/>
    <n v="37"/>
    <n v="0.67567567567567566"/>
    <s v="Jan 22, 2023"/>
    <x v="0"/>
  </r>
  <r>
    <n v="25"/>
    <n v="25"/>
    <s v=" Sunday brunch with friends.                        "/>
    <s v=" Positive  "/>
    <d v="2023-01-22T12:00:00"/>
    <s v=" BrunchBuddy  "/>
    <x v="1"/>
    <s v=" #Brunch #Friends                       "/>
    <n v="15"/>
    <n v="30"/>
    <s v=" UK "/>
    <n v="2023"/>
    <n v="1"/>
    <n v="22"/>
    <n v="12"/>
    <s v="Sunday brunch with friends."/>
    <s v="Positive"/>
    <s v="BrunchBuddy"/>
    <s v="Instagram"/>
    <s v="#Brunch,#Friends"/>
    <s v="UK"/>
    <n v="44948.5"/>
    <b v="0"/>
    <n v="45"/>
    <n v="0.66666666666666663"/>
    <s v="Jan 22, 2023"/>
    <x v="0"/>
  </r>
  <r>
    <n v="27"/>
    <n v="28"/>
    <s v=" Learning a new language for personal growth.       "/>
    <s v=" Positive  "/>
    <d v="2023-01-23T16:20:00"/>
    <s v=" LanguageLearner"/>
    <x v="2"/>
    <s v=" #LanguageLearning #PersonalGrowth       "/>
    <n v="25"/>
    <n v="50"/>
    <s v=" India     "/>
    <n v="2023"/>
    <n v="1"/>
    <n v="23"/>
    <n v="16"/>
    <s v="Learning a new language for personal growth."/>
    <s v="Positive"/>
    <s v="LanguageLearner"/>
    <s v="Facebook"/>
    <s v="#LanguageLearning,#PersonalGrowth"/>
    <s v="India"/>
    <n v="44949.680555555555"/>
    <b v="0"/>
    <n v="75"/>
    <n v="0.66666666666666663"/>
    <s v="Jan 23, 2023"/>
    <x v="0"/>
  </r>
  <r>
    <n v="28"/>
    <n v="29"/>
    <s v=" Quiet evening with a good book.                    "/>
    <s v=" Positive  "/>
    <d v="2023-01-23T19:45:00"/>
    <s v=" BookLover    "/>
    <x v="1"/>
    <s v=" #Reading #QuietTime                     "/>
    <n v="15"/>
    <n v="30"/>
    <s v=" Australia "/>
    <n v="2023"/>
    <n v="1"/>
    <n v="23"/>
    <n v="19"/>
    <s v="Quiet evening with a good book."/>
    <s v="Positive"/>
    <s v="BookLover"/>
    <s v="Instagram"/>
    <s v="#Reading,#QuietTime"/>
    <s v="Australia"/>
    <n v="44949.822916666664"/>
    <b v="0"/>
    <n v="45"/>
    <n v="0.66666666666666663"/>
    <s v="Jan 23, 2023"/>
    <x v="0"/>
  </r>
  <r>
    <n v="29"/>
    <n v="30"/>
    <s v=" Reflecting on the importance of mental health.     "/>
    <s v=" Positive  "/>
    <d v="2023-01-24T11:30:00"/>
    <s v=" MentalHealthMatters"/>
    <x v="0"/>
    <s v=" #MentalHealth #SelfCare                 "/>
    <n v="22"/>
    <n v="45"/>
    <s v=" USA      "/>
    <n v="2023"/>
    <n v="1"/>
    <n v="24"/>
    <n v="11"/>
    <s v="Reflecting on the importance of mental health."/>
    <s v="Positive"/>
    <s v="MentalHealthMatters"/>
    <s v="Twitter"/>
    <s v="#MentalHealth,#SelfCare"/>
    <s v="USA"/>
    <n v="44950.479166666664"/>
    <b v="0"/>
    <n v="67"/>
    <n v="0.67164179104477617"/>
    <s v="Jan 24, 2023"/>
    <x v="0"/>
  </r>
  <r>
    <n v="30"/>
    <n v="31"/>
    <s v=" New painting in progress! ðŸŽ¨                       "/>
    <s v=" Positive  "/>
    <d v="2023-01-24T15:00:00"/>
    <s v=" ArtistInAction"/>
    <x v="2"/>
    <s v=" #Art #PaintingInProgress             "/>
    <n v="12"/>
    <n v="25"/>
    <s v=" Canada "/>
    <n v="2023"/>
    <n v="1"/>
    <n v="24"/>
    <n v="15"/>
    <s v="New painting in progress! ðŸŽ¨"/>
    <s v="Positive"/>
    <s v="ArtistInAction"/>
    <s v="Facebook"/>
    <s v="#Art,#PaintingInProgress"/>
    <s v="Canada"/>
    <n v="44950.625"/>
    <b v="0"/>
    <n v="37"/>
    <n v="0.67567567567567566"/>
    <s v="Jan 24, 2023"/>
    <x v="0"/>
  </r>
  <r>
    <n v="31"/>
    <n v="32"/>
    <s v=" Weekend road trip to explore scenic views.         "/>
    <s v=" Positive  "/>
    <d v="2023-01-24T17:30:00"/>
    <s v=" RoadTripper  "/>
    <x v="1"/>
    <s v=" #RoadTrip #ScenicViews                  "/>
    <n v="18"/>
    <n v="35"/>
    <s v=" UK        "/>
    <n v="2023"/>
    <n v="1"/>
    <n v="24"/>
    <n v="17"/>
    <s v="Weekend road trip to explore scenic views."/>
    <s v="Positive"/>
    <s v="RoadTripper"/>
    <s v="Instagram"/>
    <s v="#RoadTrip,#ScenicViews"/>
    <s v="UK"/>
    <n v="44950.729166666664"/>
    <b v="0"/>
    <n v="53"/>
    <n v="0.660377358490566"/>
    <s v="Jan 24, 2023"/>
    <x v="0"/>
  </r>
  <r>
    <n v="32"/>
    <n v="33"/>
    <s v=" Enjoying a cup of tea and watching the sunset.     "/>
    <s v=" Positive  "/>
    <d v="2023-01-25T18:00:00"/>
    <s v=" SunsetWatcher"/>
    <x v="0"/>
    <s v=" #TeaTime #Sunset                       "/>
    <n v="15"/>
    <n v="30"/>
    <s v=" India    "/>
    <n v="2023"/>
    <n v="1"/>
    <n v="25"/>
    <n v="18"/>
    <s v="Enjoying a cup of tea and watching the sunset."/>
    <s v="Positive"/>
    <s v="SunsetWatcher"/>
    <s v="Twitter"/>
    <s v="#TeaTime,#Sunset"/>
    <s v="India"/>
    <n v="44951.75"/>
    <b v="0"/>
    <n v="45"/>
    <n v="0.66666666666666663"/>
    <s v="Jan 25, 2023"/>
    <x v="0"/>
  </r>
  <r>
    <n v="33"/>
    <n v="34"/>
    <s v=" Coding a new project with enthusiasm.              "/>
    <s v=" Positive  "/>
    <d v="2023-01-25T13:15:00"/>
    <s v=" CodeEnthusiast"/>
    <x v="2"/>
    <s v=" #Coding #Enthusiasm                   "/>
    <n v="30"/>
    <n v="60"/>
    <s v=" USA "/>
    <n v="2023"/>
    <n v="1"/>
    <n v="25"/>
    <n v="13"/>
    <s v="Coding a new project with enthusiasm."/>
    <s v="Positive"/>
    <s v="CodeEnthusiast"/>
    <s v="Facebook"/>
    <s v="#Coding,#Enthusiasm"/>
    <s v="USA"/>
    <n v="44951.552083333336"/>
    <b v="0"/>
    <n v="90"/>
    <n v="0.66666666666666663"/>
    <s v="Jan 25, 2023"/>
    <x v="0"/>
  </r>
  <r>
    <n v="34"/>
    <n v="35"/>
    <s v=" Feeling inspired after attending a workshop.       "/>
    <s v=" Positive  "/>
    <d v="2023-01-26T09:45:00"/>
    <s v=" WorkshopAttendee"/>
    <x v="1"/>
    <s v=" #Inspiration #Workshop                  "/>
    <n v="25"/>
    <n v="50"/>
    <s v="USA"/>
    <n v="2023"/>
    <n v="1"/>
    <n v="26"/>
    <n v="9"/>
    <s v="Feeling inspired after attending a workshop."/>
    <s v="Positive"/>
    <s v="WorkshopAttendee"/>
    <s v="Instagram"/>
    <s v="#Inspiration,#Workshop"/>
    <s v="USA"/>
    <n v="44952.40625"/>
    <b v="0"/>
    <n v="75"/>
    <n v="0.66666666666666663"/>
    <s v="Jan 26, 2023"/>
    <x v="0"/>
  </r>
  <r>
    <n v="35"/>
    <n v="36"/>
    <s v=" Winter sports day at the local park.               "/>
    <s v=" Positive  "/>
    <d v="2023-01-26T14:20:00"/>
    <s v=" WinterSports  "/>
    <x v="0"/>
    <s v=" #WinterSports #Fun                     "/>
    <n v="15"/>
    <n v="30"/>
    <s v=" Canada   "/>
    <n v="2023"/>
    <n v="1"/>
    <n v="26"/>
    <n v="14"/>
    <s v="Winter sports day at the local park."/>
    <s v="Positive"/>
    <s v="WinterSports"/>
    <s v="Twitter"/>
    <s v="#WinterSports,#Fun"/>
    <s v="Canada"/>
    <n v="44952.597222222219"/>
    <b v="0"/>
    <n v="45"/>
    <n v="0.66666666666666663"/>
    <s v="Jan 26, 2023"/>
    <x v="0"/>
  </r>
  <r>
    <n v="36"/>
    <n v="37"/>
    <s v=" Quality time with family this weekend.             "/>
    <s v=" Positive  "/>
    <d v="2023-01-26T17:40:00"/>
    <s v=" FamilyTime   "/>
    <x v="2"/>
    <s v=" #FamilyTime #Weekend                    "/>
    <n v="22"/>
    <n v="45"/>
    <s v=" UK        "/>
    <n v="2023"/>
    <n v="1"/>
    <n v="26"/>
    <n v="17"/>
    <s v="Quality time with family this weekend."/>
    <s v="Positive"/>
    <s v="FamilyTime"/>
    <s v="Facebook"/>
    <s v="#FamilyTime,#Weekend"/>
    <s v="UK"/>
    <n v="44952.736111111109"/>
    <b v="0"/>
    <n v="67"/>
    <n v="0.67164179104477617"/>
    <s v="Jan 26, 2023"/>
    <x v="0"/>
  </r>
  <r>
    <n v="37"/>
    <n v="38"/>
    <s v=" Attending a live music concert tonight.            "/>
    <s v=" Positive  "/>
    <d v="2023-01-27T20:00:00"/>
    <s v=" MusicLover   "/>
    <x v="1"/>
    <s v=" #Music #ConcertNight                  "/>
    <n v="18"/>
    <n v="35"/>
    <s v=" USA "/>
    <n v="2023"/>
    <n v="1"/>
    <n v="27"/>
    <n v="20"/>
    <s v="Attending a live music concert tonight."/>
    <s v="Positive"/>
    <s v="MusicLover"/>
    <s v="Instagram"/>
    <s v="#Music,#ConcertNight"/>
    <s v="USA"/>
    <n v="44953.833333333336"/>
    <b v="0"/>
    <n v="53"/>
    <n v="0.660377358490566"/>
    <s v="Jan 27, 2023"/>
    <x v="0"/>
  </r>
  <r>
    <n v="38"/>
    <n v="39"/>
    <s v=" Practicing mindfulness with meditation.            "/>
    <s v=" Positive  "/>
    <d v="2023-01-27T12:30:00"/>
    <s v=" MindfulMoments"/>
    <x v="0"/>
    <s v=" #Mindfulness #Meditation               "/>
    <n v="15"/>
    <n v="30"/>
    <s v=" India    "/>
    <n v="2023"/>
    <n v="1"/>
    <n v="27"/>
    <n v="12"/>
    <s v="Practicing mindfulness with meditation."/>
    <s v="Positive"/>
    <s v="MindfulMoments"/>
    <s v="Twitter"/>
    <s v="#Mindfulness,#Meditation"/>
    <s v="India"/>
    <n v="44953.520833333336"/>
    <b v="0"/>
    <n v="45"/>
    <n v="0.66666666666666663"/>
    <s v="Jan 27, 2023"/>
    <x v="0"/>
  </r>
  <r>
    <n v="39"/>
    <n v="40"/>
    <s v=" Trying out a new dessert recipe.                   "/>
    <s v=" Positive  "/>
    <d v="2023-01-27T16:10:00"/>
    <s v=" DessertExplorer"/>
    <x v="2"/>
    <s v=" #Dessert #Cooking                      "/>
    <n v="12"/>
    <n v="25"/>
    <s v=" Canada "/>
    <n v="2023"/>
    <n v="1"/>
    <n v="27"/>
    <n v="16"/>
    <s v="Trying out a new dessert recipe."/>
    <s v="Positive"/>
    <s v="DessertExplorer"/>
    <s v="Facebook"/>
    <s v="#Dessert,#Cooking"/>
    <s v="Canada"/>
    <n v="44953.673611111109"/>
    <b v="0"/>
    <n v="37"/>
    <n v="0.67567567567567566"/>
    <s v="Jan 27, 2023"/>
    <x v="0"/>
  </r>
  <r>
    <n v="40"/>
    <n v="41"/>
    <s v=" Excited about the upcoming gaming tournament.      "/>
    <s v=" Positive  "/>
    <d v="2023-01-28T09:00:00"/>
    <s v=" GamingEnthusiast"/>
    <x v="1"/>
    <s v=" #Gaming #Tournament                     "/>
    <n v="30"/>
    <n v="60"/>
    <s v="USA"/>
    <n v="2023"/>
    <n v="1"/>
    <n v="28"/>
    <n v="9"/>
    <s v="Excited about the upcoming gaming tournament."/>
    <s v="Positive"/>
    <s v="GamingEnthusiast"/>
    <s v="Instagram"/>
    <s v="#Gaming,#Tournament"/>
    <s v="USA"/>
    <n v="44954.375"/>
    <b v="0"/>
    <n v="90"/>
    <n v="0.66666666666666663"/>
    <s v="Jan 28, 2023"/>
    <x v="0"/>
  </r>
  <r>
    <n v="41"/>
    <n v="42"/>
    <s v=" Planning a garden makeover for spring.             "/>
    <s v=" Positive  "/>
    <d v="2023-01-28T14:45:00"/>
    <s v=" GardenPlanner "/>
    <x v="0"/>
    <s v=" #Gardening #Spring                     "/>
    <n v="25"/>
    <n v="50"/>
    <s v=" USA      "/>
    <n v="2023"/>
    <n v="1"/>
    <n v="28"/>
    <n v="14"/>
    <s v="Planning a garden makeover for spring."/>
    <s v="Positive"/>
    <s v="GardenPlanner"/>
    <s v="Twitter"/>
    <s v="#Gardening,#Spring"/>
    <s v="USA"/>
    <n v="44954.614583333336"/>
    <b v="0"/>
    <n v="75"/>
    <n v="0.66666666666666663"/>
    <s v="Jan 28, 2023"/>
    <x v="0"/>
  </r>
  <r>
    <n v="42"/>
    <n v="43"/>
    <s v=" Celebrating a friend's birthday tonight! ðŸŽ‚       "/>
    <s v=" Positive  "/>
    <d v="2023-01-28T19:30:00"/>
    <s v=" BirthdayBash "/>
    <x v="2"/>
    <s v=" #Birthday #Celebration                  "/>
    <n v="15"/>
    <n v="30"/>
    <s v=" UK "/>
    <n v="2023"/>
    <n v="1"/>
    <n v="28"/>
    <n v="19"/>
    <s v="Celebrating a friend's birthday tonight! ðŸŽ‚"/>
    <s v="Positive"/>
    <s v="BirthdayBash"/>
    <s v="Facebook"/>
    <s v="#Birthday,#Celebration"/>
    <s v="UK"/>
    <n v="44954.8125"/>
    <b v="0"/>
    <n v="45"/>
    <n v="0.66666666666666663"/>
    <s v="Jan 28, 2023"/>
    <x v="0"/>
  </r>
  <r>
    <n v="43"/>
    <n v="44"/>
    <s v=" Feeling accomplished after a productive day.       "/>
    <s v=" Positive  "/>
    <d v="2023-01-29T17:00:00"/>
    <s v=" ProductivityWin"/>
    <x v="1"/>
    <s v=" #Accomplished #Success               "/>
    <n v="22"/>
    <n v="45"/>
    <s v=" India "/>
    <n v="2023"/>
    <n v="1"/>
    <n v="29"/>
    <n v="17"/>
    <s v="Feeling accomplished after a productive day."/>
    <s v="Positive"/>
    <s v="ProductivityWin"/>
    <s v="Instagram"/>
    <s v="#Accomplished,#Success"/>
    <s v="India"/>
    <n v="44955.708333333336"/>
    <b v="0"/>
    <n v="67"/>
    <n v="0.67164179104477617"/>
    <s v="Jan 29, 2023"/>
    <x v="0"/>
  </r>
  <r>
    <n v="44"/>
    <n v="45"/>
    <s v=" A cozy evening with a good movie.                 "/>
    <s v=" Positive  "/>
    <d v="2023-01-29T20:20:00"/>
    <s v=" MovieNight   "/>
    <x v="0"/>
    <s v=" #CozyNight #MovieTime                   "/>
    <n v="18"/>
    <n v="35"/>
    <s v=" Canada   "/>
    <n v="2023"/>
    <n v="1"/>
    <n v="29"/>
    <n v="20"/>
    <s v="A cozy evening with a good movie."/>
    <s v="Positive"/>
    <s v="MovieNight"/>
    <s v="Twitter"/>
    <s v="#CozyNight,#MovieTime"/>
    <s v="Canada"/>
    <n v="44955.847222222219"/>
    <b v="0"/>
    <n v="53"/>
    <n v="0.660377358490566"/>
    <s v="Jan 29, 2023"/>
    <x v="0"/>
  </r>
  <r>
    <n v="45"/>
    <n v="46"/>
    <s v=" Exploring local art galleries this weekend.        "/>
    <s v=" Positive  "/>
    <d v="2023-01-30T11:30:00"/>
    <s v=" ArtExplorer  "/>
    <x v="2"/>
    <s v=" #Art #GalleryExplore                    "/>
    <n v="15"/>
    <n v="30"/>
    <s v=" USA      "/>
    <n v="2023"/>
    <n v="1"/>
    <n v="30"/>
    <n v="11"/>
    <s v="Exploring local art galleries this weekend."/>
    <s v="Positive"/>
    <s v="ArtExplorer"/>
    <s v="Facebook"/>
    <s v="#Art,#GalleryExplore"/>
    <s v="USA"/>
    <n v="44956.479166666664"/>
    <b v="0"/>
    <n v="45"/>
    <n v="0.66666666666666663"/>
    <s v="Jan 30, 2023"/>
    <x v="0"/>
  </r>
  <r>
    <n v="46"/>
    <n v="47"/>
    <s v=" New book release from my favorite author!          "/>
    <s v=" Positive  "/>
    <d v="2023-01-30T15:45:00"/>
    <s v=" BookwormX    "/>
    <x v="1"/>
    <s v=" #BookRelease #FavoriteAuthor           "/>
    <n v="12"/>
    <n v="25"/>
    <s v=" UK   "/>
    <n v="2023"/>
    <n v="1"/>
    <n v="30"/>
    <n v="15"/>
    <s v="New book release from my favorite author!"/>
    <s v="Positive"/>
    <s v="BookwormX"/>
    <s v="Instagram"/>
    <s v="#BookRelease,#FavoriteAuthor"/>
    <s v="UK"/>
    <n v="44956.65625"/>
    <b v="0"/>
    <n v="37"/>
    <n v="0.67567567567567566"/>
    <s v="Jan 30, 2023"/>
    <x v="0"/>
  </r>
  <r>
    <n v="47"/>
    <n v="48"/>
    <s v=" Attending a virtual reality meetup.                "/>
    <s v=" Positive  "/>
    <d v="2023-01-30T18:30:00"/>
    <s v=" VRMeetup     "/>
    <x v="0"/>
    <s v=" #VRMeetup #VirtualReality               "/>
    <n v="28"/>
    <n v="55"/>
    <s v=" India    "/>
    <n v="2023"/>
    <n v="1"/>
    <n v="30"/>
    <n v="18"/>
    <s v="Attending a virtual reality meetup."/>
    <s v="Positive"/>
    <s v="VRMeetup"/>
    <s v="Twitter"/>
    <s v="#VRMeetup,#VirtualReality"/>
    <s v="India"/>
    <n v="44956.770833333336"/>
    <b v="0"/>
    <n v="83"/>
    <n v="0.66265060240963858"/>
    <s v="Jan 30, 2023"/>
    <x v="0"/>
  </r>
  <r>
    <n v="48"/>
    <n v="49"/>
    <s v=" Reflecting on the beauty of nature.                "/>
    <s v=" Positive  "/>
    <d v="2023-01-31T10:45:00"/>
    <s v=" NatureLover  "/>
    <x v="2"/>
    <s v=" #Nature #Reflection                     "/>
    <n v="15"/>
    <n v="30"/>
    <s v=" Australia "/>
    <n v="2023"/>
    <n v="1"/>
    <n v="31"/>
    <n v="10"/>
    <s v="Reflecting on the beauty of nature."/>
    <s v="Positive"/>
    <s v="NatureLover"/>
    <s v="Facebook"/>
    <s v="#Nature,#Reflection"/>
    <s v="Australia"/>
    <n v="44957.447916666664"/>
    <b v="0"/>
    <n v="45"/>
    <n v="0.66666666666666663"/>
    <s v="Jan 31, 2023"/>
    <x v="0"/>
  </r>
  <r>
    <n v="49"/>
    <n v="50"/>
    <s v=" Cooking a special dinner for loved ones.           "/>
    <s v=" Positive  "/>
    <d v="2023-01-31T19:00:00"/>
    <s v=" ChefAtHome   "/>
    <x v="1"/>
    <s v=" #Cooking #SpecialDinner                "/>
    <n v="20"/>
    <n v="40"/>
    <s v=" USA       "/>
    <n v="2023"/>
    <n v="1"/>
    <n v="31"/>
    <n v="19"/>
    <s v="Cooking a special dinner for loved ones."/>
    <s v="Positive"/>
    <s v="ChefAtHome"/>
    <s v="Instagram"/>
    <s v="#Cooking,#SpecialDinner"/>
    <s v="USA"/>
    <n v="44957.791666666664"/>
    <b v="0"/>
    <n v="60"/>
    <n v="0.66666666666666663"/>
    <s v="Jan 31, 2023"/>
    <x v="0"/>
  </r>
  <r>
    <n v="50"/>
    <n v="51"/>
    <s v=" Feeling optimistic about the week ahead.           "/>
    <s v=" Positive  "/>
    <d v="2023-01-31T16:20:00"/>
    <s v=" OptimisticMindset"/>
    <x v="0"/>
    <s v=" #Optimism #NewWeek                     "/>
    <n v="15"/>
    <n v="30"/>
    <s v=" Canada   "/>
    <n v="2023"/>
    <n v="1"/>
    <n v="31"/>
    <n v="16"/>
    <s v="Feeling optimistic about the week ahead."/>
    <s v="Positive"/>
    <s v="OptimisticMindset"/>
    <s v="Twitter"/>
    <s v="#Optimism,#NewWeek"/>
    <s v="Canada"/>
    <n v="44957.680555555555"/>
    <b v="0"/>
    <n v="45"/>
    <n v="0.66666666666666663"/>
    <s v="Jan 31, 2023"/>
    <x v="0"/>
  </r>
  <r>
    <n v="51"/>
    <n v="52"/>
    <s v=" Starting a new fitness challenge tomorrow! ðŸ’ª     "/>
    <s v=" Positive  "/>
    <d v="2023-02-01T08:00:00"/>
    <s v=" FitnessChallenge"/>
    <x v="2"/>
    <s v=" #FitnessChallenge #NewBeginnings       "/>
    <n v="22"/>
    <n v="45"/>
    <s v=" UK         "/>
    <n v="2023"/>
    <n v="2"/>
    <n v="1"/>
    <n v="8"/>
    <s v="Starting a new fitness challenge tomorrow! ðŸ’ª"/>
    <s v="Positive"/>
    <s v="FitnessChallenge"/>
    <s v="Facebook"/>
    <s v="#FitnessChallenge,#NewBeginnings"/>
    <s v="UK"/>
    <n v="44958.333333333336"/>
    <b v="0"/>
    <n v="67"/>
    <n v="0.67164179104477617"/>
    <s v="Feb 1, 2023"/>
    <x v="1"/>
  </r>
  <r>
    <n v="52"/>
    <n v="53"/>
    <s v=" Sunday bike ride through scenic trails.           "/>
    <s v=" Positive  "/>
    <d v="2023-02-01T13:30:00"/>
    <s v=" BikeExplorer  "/>
    <x v="1"/>
    <s v=" #BikeRide #ScenicTrails                "/>
    <n v="18"/>
    <n v="35"/>
    <s v=" USA     "/>
    <n v="2023"/>
    <n v="2"/>
    <n v="1"/>
    <n v="13"/>
    <s v="Sunday bike ride through scenic trails."/>
    <s v="Positive"/>
    <s v="BikeExplorer"/>
    <s v="Instagram"/>
    <s v="#BikeRide,#ScenicTrails"/>
    <s v="USA"/>
    <n v="44958.5625"/>
    <b v="0"/>
    <n v="53"/>
    <n v="0.660377358490566"/>
    <s v="Feb 1, 2023"/>
    <x v="1"/>
  </r>
  <r>
    <n v="53"/>
    <n v="55"/>
    <s v=" Can't believe the injustice happening in our society."/>
    <s v=" Anger        "/>
    <d v="2023-02-11T09:30:00"/>
    <s v=" SocialJustice   "/>
    <x v="0"/>
    <s v=" #Injustice #Angry                            "/>
    <n v="20"/>
    <n v="40"/>
    <s v=" Canada     "/>
    <n v="2023"/>
    <n v="2"/>
    <n v="11"/>
    <n v="9"/>
    <s v="Can't believe the injustice happening in our society."/>
    <s v="Anger"/>
    <s v="SocialJustice"/>
    <s v="Twitter"/>
    <s v="#Injustice,#Angry"/>
    <s v="Canada"/>
    <n v="44968.395833333336"/>
    <b v="0"/>
    <n v="60"/>
    <n v="0.66666666666666663"/>
    <s v="Feb 11, 2023"/>
    <x v="1"/>
  </r>
  <r>
    <n v="54"/>
    <n v="56"/>
    <s v=" Feeling a sense of fear after watching a thriller movie. "/>
    <s v=" Fear         "/>
    <d v="2023-02-11T21:15:00"/>
    <s v=" ThrillerFan     "/>
    <x v="1"/>
    <s v=" #Fear #ThrillerMovie                         "/>
    <n v="15"/>
    <n v="30"/>
    <s v=" USA          "/>
    <n v="2023"/>
    <n v="2"/>
    <n v="11"/>
    <n v="21"/>
    <s v="Feeling a sense of fear after watching a thriller movie."/>
    <s v="Fear"/>
    <s v="ThrillerFan"/>
    <s v="Instagram"/>
    <s v="#Fear,#ThrillerMovie"/>
    <s v="USA"/>
    <n v="44968.885416666664"/>
    <b v="0"/>
    <n v="45"/>
    <n v="0.66666666666666663"/>
    <s v="Feb 11, 2023"/>
    <x v="1"/>
  </r>
  <r>
    <n v="55"/>
    <n v="57"/>
    <s v=" Heartbroken after hearing the news about a natural disaster. "/>
    <s v=" Sadness      "/>
    <d v="2023-02-12T14:45:00"/>
    <s v=" EmpathyFirst    "/>
    <x v="2"/>
    <s v=" #Sadness #NaturalDisaster                    "/>
    <n v="25"/>
    <n v="50"/>
    <s v=" India      "/>
    <n v="2023"/>
    <n v="2"/>
    <n v="12"/>
    <n v="14"/>
    <s v="Heartbroken after hearing the news about a natural disaster."/>
    <s v="Sadness"/>
    <s v="EmpathyFirst"/>
    <s v="Facebook"/>
    <s v="#Sadness,#NaturalDisaster"/>
    <s v="India"/>
    <n v="44969.614583333336"/>
    <b v="0"/>
    <n v="75"/>
    <n v="0.66666666666666663"/>
    <s v="Feb 12, 2023"/>
    <x v="1"/>
  </r>
  <r>
    <n v="56"/>
    <n v="58"/>
    <s v=" The state of the world's environment is just disgusting. "/>
    <s v=" Disgust      "/>
    <d v="2023-02-12T18:20:00"/>
    <s v=" EcoAwareness    "/>
    <x v="0"/>
    <s v=" #Disgust #Environment                        "/>
    <n v="18"/>
    <n v="35"/>
    <s v=" UK         "/>
    <n v="2023"/>
    <n v="2"/>
    <n v="12"/>
    <n v="18"/>
    <s v="The state of the world's environment is just disgusting."/>
    <s v="Disgust"/>
    <s v="EcoAwareness"/>
    <s v="Twitter"/>
    <s v="#Disgust,#Environment"/>
    <s v="UK"/>
    <n v="44969.763888888891"/>
    <b v="0"/>
    <n v="53"/>
    <n v="0.660377358490566"/>
    <s v="Feb 12, 2023"/>
    <x v="1"/>
  </r>
  <r>
    <n v="57"/>
    <n v="59"/>
    <s v=" Pure happiness: celebrating a loved one's achievement! "/>
    <s v=" Happiness    "/>
    <d v="2023-02-13T10:00:00"/>
    <s v=" ProudFriend     "/>
    <x v="1"/>
    <s v=" #Happiness #Celebration                   "/>
    <n v="30"/>
    <n v="60"/>
    <s v=" USA "/>
    <n v="2023"/>
    <n v="2"/>
    <n v="13"/>
    <n v="10"/>
    <s v="Pure happiness: celebrating a loved one's achievement!"/>
    <s v="Happiness"/>
    <s v="ProudFriend"/>
    <s v="Instagram"/>
    <s v="#Happiness,#Celebration"/>
    <s v="USA"/>
    <n v="44970.416666666664"/>
    <b v="0"/>
    <n v="90"/>
    <n v="0.66666666666666663"/>
    <s v="Feb 13, 2023"/>
    <x v="1"/>
  </r>
  <r>
    <n v="58"/>
    <n v="60"/>
    <s v=" Laughter is the best medicineâ€”enjoying a comedy show. "/>
    <s v=" Joy          "/>
    <d v="2023-02-13T19:30:00"/>
    <s v=" ComedyFan       "/>
    <x v="2"/>
    <s v=" #Joy #ComedyShow                             "/>
    <n v="22"/>
    <n v="45"/>
    <s v=" Canada    "/>
    <n v="2023"/>
    <n v="2"/>
    <n v="13"/>
    <n v="19"/>
    <s v="Laughter is the best medicineâ€”enjoying a comedy show."/>
    <s v="Joy"/>
    <s v="ComedyFan"/>
    <s v="Facebook"/>
    <s v="#Joy,#ComedyShow"/>
    <s v="Canada"/>
    <n v="44970.8125"/>
    <b v="0"/>
    <n v="67"/>
    <n v="0.67164179104477617"/>
    <s v="Feb 13, 2023"/>
    <x v="1"/>
  </r>
  <r>
    <n v="59"/>
    <n v="61"/>
    <s v=" Sharing love and positive vibes with everyone! â¤ï¸      "/>
    <s v=" Love         "/>
    <d v="2023-02-14T08:30:00"/>
    <s v=" LoveSpreader    "/>
    <x v="0"/>
    <s v=" #Love #SpreadLove                            "/>
    <n v="15"/>
    <n v="30"/>
    <s v=" Australia  "/>
    <n v="2023"/>
    <n v="2"/>
    <n v="14"/>
    <n v="8"/>
    <s v="Sharing love and positive vibes with everyone! â¤ï¸"/>
    <s v="Love"/>
    <s v="LoveSpreader"/>
    <s v="Twitter"/>
    <s v="#Love,#SpreadLove"/>
    <s v="Australia"/>
    <n v="44971.354166666664"/>
    <b v="0"/>
    <n v="45"/>
    <n v="0.66666666666666663"/>
    <s v="Feb 14, 2023"/>
    <x v="1"/>
  </r>
  <r>
    <n v="60"/>
    <n v="62"/>
    <s v=" An amusing incident brightened up my day!               "/>
    <s v=" Amusement    "/>
    <d v="2023-02-14T14:20:00"/>
    <s v=" AmusedSoul      "/>
    <x v="1"/>
    <s v=" #Amusement #FunTimes                         "/>
    <n v="18"/>
    <n v="35"/>
    <s v=" UK           "/>
    <n v="2023"/>
    <n v="2"/>
    <n v="14"/>
    <n v="14"/>
    <s v="An amusing incident brightened up my day!"/>
    <s v="Amusement"/>
    <s v="AmusedSoul"/>
    <s v="Instagram"/>
    <s v="#Amusement,#FunTimes"/>
    <s v="UK"/>
    <n v="44971.597222222219"/>
    <b v="0"/>
    <n v="53"/>
    <n v="0.660377358490566"/>
    <s v="Feb 14, 2023"/>
    <x v="1"/>
  </r>
  <r>
    <n v="61"/>
    <n v="63"/>
    <s v=" Enjoying a quiet evening with a book and some tea.      "/>
    <s v=" Enjoyment    "/>
    <d v="2023-02-14T19:45:00"/>
    <s v=" BookLoverAgain  "/>
    <x v="2"/>
    <s v=" #Enjoyment #BookTime                         "/>
    <n v="25"/>
    <n v="50"/>
    <s v=" Canada       "/>
    <n v="2023"/>
    <n v="2"/>
    <n v="14"/>
    <n v="19"/>
    <s v="Enjoying a quiet evening with a book and some tea."/>
    <s v="Enjoyment"/>
    <s v="BookLoverAgain"/>
    <s v="Facebook"/>
    <s v="#Enjoyment,#BookTime"/>
    <s v="Canada"/>
    <n v="44971.822916666664"/>
    <b v="0"/>
    <n v="75"/>
    <n v="0.66666666666666663"/>
    <s v="Feb 14, 2023"/>
    <x v="1"/>
  </r>
  <r>
    <n v="62"/>
    <n v="64"/>
    <s v=" Admiring the beauty of nature during a peaceful hike.   "/>
    <s v=" Admiration   "/>
    <d v="2023-02-15T11:30:00"/>
    <s v=" NatureAdmirer   "/>
    <x v="0"/>
    <s v=" #Admiration #Nature                         "/>
    <n v="20"/>
    <n v="40"/>
    <s v=" USA       "/>
    <n v="2023"/>
    <n v="2"/>
    <n v="15"/>
    <n v="11"/>
    <s v="Admiring the beauty of nature during a peaceful hike."/>
    <s v="Admiration"/>
    <s v="NatureAdmirer"/>
    <s v="Twitter"/>
    <s v="#Admiration,#Nature"/>
    <s v="USA"/>
    <n v="44972.479166666664"/>
    <b v="0"/>
    <n v="60"/>
    <n v="0.66666666666666663"/>
    <s v="Feb 15, 2023"/>
    <x v="1"/>
  </r>
  <r>
    <n v="63"/>
    <n v="65"/>
    <s v=" Sending affectionate vibes to all my followers!          "/>
    <s v=" Affection    "/>
    <d v="2023-02-15T16:00:00"/>
    <s v=" AffectionSender "/>
    <x v="1"/>
    <s v=" #Affection #PositiveVibes                   "/>
    <n v="15"/>
    <n v="30"/>
    <s v="USA"/>
    <n v="2023"/>
    <n v="2"/>
    <n v="15"/>
    <n v="16"/>
    <s v="Sending affectionate vibes to all my followers!"/>
    <s v="Affection"/>
    <s v="AffectionSender"/>
    <s v="Instagram"/>
    <s v="#Affection,#PositiveVibes"/>
    <s v="USA"/>
    <n v="44972.666666666664"/>
    <b v="0"/>
    <n v="45"/>
    <n v="0.66666666666666663"/>
    <s v="Feb 15, 2023"/>
    <x v="1"/>
  </r>
  <r>
    <n v="64"/>
    <n v="66"/>
    <s v=" Experiencing awe at the breathtaking sunset.            "/>
    <s v=" Awe          "/>
    <d v="2023-02-15T20:30:00"/>
    <s v=" AweStruck       "/>
    <x v="2"/>
    <s v=" #Awe #Breathtaking                          "/>
    <n v="22"/>
    <n v="45"/>
    <s v=" Australia   "/>
    <n v="2023"/>
    <n v="2"/>
    <n v="15"/>
    <n v="20"/>
    <s v="Experiencing awe at the breathtaking sunset."/>
    <s v="Awe"/>
    <s v="AweStruck"/>
    <s v="Facebook"/>
    <s v="#Awe,#Breathtaking"/>
    <s v="Australia"/>
    <n v="44972.854166666664"/>
    <b v="0"/>
    <n v="67"/>
    <n v="0.67164179104477617"/>
    <s v="Feb 15, 2023"/>
    <x v="1"/>
  </r>
  <r>
    <n v="65"/>
    <n v="67"/>
    <s v=" Disappointed with the service at a local restaurant.    "/>
    <s v=" Disappointed "/>
    <d v="2023-02-16T09:00:00"/>
    <s v=" FoodieGoneWrong "/>
    <x v="0"/>
    <s v=" #Disappointed #BadService                   "/>
    <n v="18"/>
    <n v="35"/>
    <s v=" India      "/>
    <n v="2023"/>
    <n v="2"/>
    <n v="16"/>
    <n v="9"/>
    <s v="Disappointed with the service at a local restaurant."/>
    <s v="Disappointed"/>
    <s v="FoodieGoneWrong"/>
    <s v="Twitter"/>
    <s v="#Disappointed,#BadService"/>
    <s v="India"/>
    <n v="44973.375"/>
    <b v="0"/>
    <n v="53"/>
    <n v="0.660377358490566"/>
    <s v="Feb 16, 2023"/>
    <x v="1"/>
  </r>
  <r>
    <n v="66"/>
    <n v="68"/>
    <s v=" A surprise gift from a friend made my day!              "/>
    <s v=" Surprise     "/>
    <d v="2023-02-16T14:45:00"/>
    <s v=" HappySurprise   "/>
    <x v="1"/>
    <s v=" #Surprise #Gift                              "/>
    <n v="25"/>
    <n v="50"/>
    <s v=" USA          "/>
    <n v="2023"/>
    <n v="2"/>
    <n v="16"/>
    <n v="14"/>
    <s v="A surprise gift from a friend made my day!"/>
    <s v="Surprise"/>
    <s v="HappySurprise"/>
    <s v="Instagram"/>
    <s v="#Surprise,#Gift"/>
    <s v="USA"/>
    <n v="44973.614583333336"/>
    <b v="0"/>
    <n v="75"/>
    <n v="0.66666666666666663"/>
    <s v="Feb 16, 2023"/>
    <x v="1"/>
  </r>
  <r>
    <n v="67"/>
    <n v="69"/>
    <s v=" Finding acceptance in the midst of life's challenges.   "/>
    <s v=" Acceptance   "/>
    <d v="2023-02-16T18:20:00"/>
    <s v=" AcceptanceSeeker"/>
    <x v="2"/>
    <s v=" #Acceptance #Challenges                     "/>
    <n v="15"/>
    <n v="30"/>
    <s v=" Canada     "/>
    <n v="2023"/>
    <n v="2"/>
    <n v="16"/>
    <n v="18"/>
    <s v="Finding acceptance in the midst of life's challenges."/>
    <s v="Acceptance"/>
    <s v="AcceptanceSeeker"/>
    <s v="Facebook"/>
    <s v="#Acceptance,#Challenges"/>
    <s v="Canada"/>
    <n v="44973.763888888891"/>
    <b v="0"/>
    <n v="45"/>
    <n v="0.66666666666666663"/>
    <s v="Feb 16, 2023"/>
    <x v="1"/>
  </r>
  <r>
    <n v="68"/>
    <n v="70"/>
    <s v=" Overflowing with adoration for my adorable pet! ðŸ¾      "/>
    <s v=" Adoration    "/>
    <d v="2023-02-17T10:45:00"/>
    <s v=" PetAdorer       "/>
    <x v="0"/>
    <s v=" #Adoration #PetLove                         "/>
    <n v="22"/>
    <n v="45"/>
    <s v=" UK        "/>
    <n v="2023"/>
    <n v="2"/>
    <n v="17"/>
    <n v="10"/>
    <s v="Overflowing with adoration for my adorable pet! ðŸ¾"/>
    <s v="Adoration"/>
    <s v="PetAdorer"/>
    <s v="Twitter"/>
    <s v="#Adoration,#PetLove"/>
    <s v="UK"/>
    <n v="44974.447916666664"/>
    <b v="0"/>
    <n v="67"/>
    <n v="0.67164179104477617"/>
    <s v="Feb 17, 2023"/>
    <x v="1"/>
  </r>
  <r>
    <n v="69"/>
    <n v="71"/>
    <s v=" Anticipating a thrilling adventure in the coming weeks. "/>
    <s v=" Anticipation "/>
    <d v="2023-02-17T07:30:00"/>
    <s v=" AdventureAwaits  "/>
    <x v="1"/>
    <s v=" #Anticipation #Adventure                    "/>
    <n v="20"/>
    <n v="40"/>
    <s v="USA"/>
    <n v="2023"/>
    <n v="2"/>
    <n v="17"/>
    <n v="7"/>
    <s v="Anticipating a thrilling adventure in the coming weeks."/>
    <s v="Anticipation"/>
    <s v="AdventureAwaits"/>
    <s v="Instagram"/>
    <s v="#Anticipation,#Adventure"/>
    <s v="USA"/>
    <n v="44974.3125"/>
    <b v="0"/>
    <n v="60"/>
    <n v="0.66666666666666663"/>
    <s v="Feb 17, 2023"/>
    <x v="1"/>
  </r>
  <r>
    <n v="70"/>
    <n v="72"/>
    <s v=" A bitter experience turned into a valuable lesson.      "/>
    <s v=" Bitter       "/>
    <d v="2023-02-17T15:00:00"/>
    <s v=" LearnFromBitter "/>
    <x v="2"/>
    <s v=" #BitterLesson #Growth                      "/>
    <n v="18"/>
    <n v="35"/>
    <s v=" USA       "/>
    <n v="2023"/>
    <n v="2"/>
    <n v="17"/>
    <n v="15"/>
    <s v="A bitter experience turned into a valuable lesson."/>
    <s v="Bitter"/>
    <s v="LearnFromBitter"/>
    <s v="Facebook"/>
    <s v="#BitterLesson,#Growth"/>
    <s v="USA"/>
    <n v="44974.625"/>
    <b v="0"/>
    <n v="53"/>
    <n v="0.660377358490566"/>
    <s v="Feb 17, 2023"/>
    <x v="1"/>
  </r>
  <r>
    <n v="71"/>
    <n v="73"/>
    <s v=" Finding calmness in the midst of a busy day.            "/>
    <s v=" Calmness     "/>
    <d v="2023-02-18T09:30:00"/>
    <s v=" ZenMaster       "/>
    <x v="0"/>
    <s v=" #Calmness #PeacefulMind                    "/>
    <n v="15"/>
    <n v="30"/>
    <s v=" India     "/>
    <n v="2023"/>
    <n v="2"/>
    <n v="18"/>
    <n v="9"/>
    <s v="Finding calmness in the midst of a busy day."/>
    <s v="Calmness"/>
    <s v="ZenMaster"/>
    <s v="Twitter"/>
    <s v="#Calmness,#PeacefulMind"/>
    <s v="India"/>
    <n v="44975.395833333336"/>
    <b v="0"/>
    <n v="45"/>
    <n v="0.66666666666666663"/>
    <s v="Feb 18, 2023"/>
    <x v="1"/>
  </r>
  <r>
    <n v="72"/>
    <n v="74"/>
    <s v=" Confusion clouds my mind as I navigate through decisions."/>
    <s v=" Confusion    "/>
    <d v="2023-02-18T14:20:00"/>
    <s v=" ConfusedMind    "/>
    <x v="1"/>
    <s v=" #Confusion #DecisionMaking                 "/>
    <n v="25"/>
    <n v="50"/>
    <s v=" UK   "/>
    <n v="2023"/>
    <n v="2"/>
    <n v="18"/>
    <n v="14"/>
    <s v="Confusion clouds my mind as I navigate through decisions."/>
    <s v="Confusion"/>
    <s v="ConfusedMind"/>
    <s v="Instagram"/>
    <s v="#Confusion,#DecisionMaking"/>
    <s v="UK"/>
    <n v="44975.597222222219"/>
    <b v="0"/>
    <n v="75"/>
    <n v="0.66666666666666663"/>
    <s v="Feb 18, 2023"/>
    <x v="1"/>
  </r>
  <r>
    <n v="73"/>
    <n v="75"/>
    <s v=" Excitement building up for the upcoming vacation!       "/>
    <s v=" Excitement   "/>
    <d v="2023-02-18T18:45:00"/>
    <s v=" VacationDreamer "/>
    <x v="2"/>
    <s v=" #Excitement #TravelPlans                   "/>
    <n v="22"/>
    <n v="45"/>
    <s v=" Canada    "/>
    <n v="2023"/>
    <n v="2"/>
    <n v="18"/>
    <n v="18"/>
    <s v="Excitement building up for the upcoming vacation!"/>
    <s v="Excitement"/>
    <s v="VacationDreamer"/>
    <s v="Facebook"/>
    <s v="#Excitement,#TravelPlans"/>
    <s v="Canada"/>
    <n v="44975.78125"/>
    <b v="0"/>
    <n v="67"/>
    <n v="0.67164179104477617"/>
    <s v="Feb 18, 2023"/>
    <x v="1"/>
  </r>
  <r>
    <n v="74"/>
    <n v="76"/>
    <s v=" Kindness witnessed today restored my faith in humanity. "/>
    <s v=" Kind         "/>
    <d v="2023-02-19T11:30:00"/>
    <s v=" KindnessPrevails"/>
    <x v="0"/>
    <s v=" #Kindness #Humanity                        "/>
    <n v="20"/>
    <n v="40"/>
    <s v=" USA       "/>
    <n v="2023"/>
    <n v="2"/>
    <n v="19"/>
    <n v="11"/>
    <s v="Kindness witnessed today restored my faith in humanity."/>
    <s v="Kind"/>
    <s v="KindnessPrevails"/>
    <s v="Twitter"/>
    <s v="#Kindness,#Humanity"/>
    <s v="USA"/>
    <n v="44976.479166666664"/>
    <b v="0"/>
    <n v="60"/>
    <n v="0.66666666666666663"/>
    <s v="Feb 19, 2023"/>
    <x v="1"/>
  </r>
  <r>
    <n v="75"/>
    <n v="77"/>
    <s v=" Pride in achieving a personal milestone.               "/>
    <s v=" Pride        "/>
    <d v="2023-02-19T16:00:00"/>
    <s v=" PersonalAchiever"/>
    <x v="1"/>
    <s v=" #Pride #Milestone                           "/>
    <n v="30"/>
    <n v="60"/>
    <s v=" Australia    "/>
    <n v="2023"/>
    <n v="2"/>
    <n v="19"/>
    <n v="16"/>
    <s v="Pride in achieving a personal milestone."/>
    <s v="Pride"/>
    <s v="PersonalAchiever"/>
    <s v="Instagram"/>
    <s v="#Pride,#Milestone"/>
    <s v="Australia"/>
    <n v="44976.666666666664"/>
    <b v="0"/>
    <n v="90"/>
    <n v="0.66666666666666663"/>
    <s v="Feb 19, 2023"/>
    <x v="1"/>
  </r>
  <r>
    <n v="76"/>
    <n v="78"/>
    <s v=" A moment of shame for not standing up against injustice. "/>
    <s v=" Shame        "/>
    <d v="2023-02-19T19:45:00"/>
    <s v=" ReflectiveSelf  "/>
    <x v="2"/>
    <s v=" #Shame #Injustice                           "/>
    <n v="15"/>
    <n v="30"/>
    <s v=" India      "/>
    <n v="2023"/>
    <n v="2"/>
    <n v="19"/>
    <n v="19"/>
    <s v="A moment of shame for not standing up against injustice."/>
    <s v="Shame"/>
    <s v="ReflectiveSelf"/>
    <s v="Facebook"/>
    <s v="#Shame,#Injustice"/>
    <s v="India"/>
    <n v="44976.822916666664"/>
    <b v="0"/>
    <n v="45"/>
    <n v="0.66666666666666663"/>
    <s v="Feb 19, 2023"/>
    <x v="1"/>
  </r>
  <r>
    <n v="77"/>
    <n v="79"/>
    <s v=" Fuming with anger after a heated argument.            "/>
    <s v=" Anger        "/>
    <d v="2023-02-20T09:30:00"/>
    <s v=" AngryDebater    "/>
    <x v="0"/>
    <s v=" #Anger #Argument                             "/>
    <n v="20"/>
    <n v="40"/>
    <s v=" Canada     "/>
    <n v="2023"/>
    <n v="2"/>
    <n v="20"/>
    <n v="9"/>
    <s v="Fuming with anger after a heated argument."/>
    <s v="Anger"/>
    <s v="AngryDebater"/>
    <s v="Twitter"/>
    <s v="#Anger,#Argument"/>
    <s v="Canada"/>
    <n v="44977.395833333336"/>
    <b v="0"/>
    <n v="60"/>
    <n v="0.66666666666666663"/>
    <s v="Feb 20, 2023"/>
    <x v="1"/>
  </r>
  <r>
    <n v="78"/>
    <n v="80"/>
    <s v=" The fear of the unknown is keeping me up at night.    "/>
    <s v=" Fear         "/>
    <d v="2023-02-20T21:15:00"/>
    <s v=" FearfulDreamer  "/>
    <x v="1"/>
    <s v=" #Fear #Unknown                               "/>
    <n v="15"/>
    <n v="30"/>
    <s v=" USA          "/>
    <n v="2023"/>
    <n v="2"/>
    <n v="20"/>
    <n v="21"/>
    <s v="The fear of the unknown is keeping me up at night."/>
    <s v="Fear"/>
    <s v="FearfulDreamer"/>
    <s v="Instagram"/>
    <s v="#Fear,#Unknown"/>
    <s v="USA"/>
    <n v="44977.885416666664"/>
    <b v="0"/>
    <n v="45"/>
    <n v="0.66666666666666663"/>
    <s v="Feb 20, 2023"/>
    <x v="1"/>
  </r>
  <r>
    <n v="79"/>
    <n v="81"/>
    <s v=" Heartfelt sadness after bidding farewell to a dear friend. "/>
    <s v=" Sadness      "/>
    <d v="2023-02-21T14:45:00"/>
    <s v=" FarewellHeart   "/>
    <x v="2"/>
    <s v=" #Sadness #Farewell                          "/>
    <n v="25"/>
    <n v="50"/>
    <s v=" India      "/>
    <n v="2023"/>
    <n v="2"/>
    <n v="21"/>
    <n v="14"/>
    <s v="Heartfelt sadness after bidding farewell to a dear friend."/>
    <s v="Sadness"/>
    <s v="FarewellHeart"/>
    <s v="Facebook"/>
    <s v="#Sadness,#Farewell"/>
    <s v="India"/>
    <n v="44978.614583333336"/>
    <b v="0"/>
    <n v="75"/>
    <n v="0.66666666666666663"/>
    <s v="Feb 21, 2023"/>
    <x v="1"/>
  </r>
  <r>
    <n v="80"/>
    <n v="82"/>
    <s v=" The state of corruption in our society is utterly disgusting. "/>
    <s v=" Disgust      "/>
    <d v="2023-02-21T18:20:00"/>
    <s v=" AntiCorruption  "/>
    <x v="0"/>
    <s v=" #Disgust #Corruption                         "/>
    <n v="18"/>
    <n v="35"/>
    <s v=" UK         "/>
    <n v="2023"/>
    <n v="2"/>
    <n v="21"/>
    <n v="18"/>
    <s v="The state of corruption in our society is utterly disgusting."/>
    <s v="Disgust"/>
    <s v="AntiCorruption"/>
    <s v="Twitter"/>
    <s v="#Disgust,#Corruption"/>
    <s v="UK"/>
    <n v="44978.763888888891"/>
    <b v="0"/>
    <n v="53"/>
    <n v="0.660377358490566"/>
    <s v="Feb 21, 2023"/>
    <x v="1"/>
  </r>
  <r>
    <n v="81"/>
    <n v="83"/>
    <s v=" Overflowing happiness: welcoming a new family member!  "/>
    <s v=" Happiness    "/>
    <d v="2023-02-22T10:00:00"/>
    <s v=" NewParentJoy    "/>
    <x v="1"/>
    <s v=" #Happiness #NewFamilyMember                 "/>
    <n v="30"/>
    <n v="60"/>
    <s v=" UK           "/>
    <n v="2023"/>
    <n v="2"/>
    <n v="22"/>
    <n v="10"/>
    <s v="Overflowing happiness: welcoming a new family member!"/>
    <s v="Happiness"/>
    <s v="NewParentJoy"/>
    <s v="Instagram"/>
    <s v="#Happiness,#NewFamilyMember"/>
    <s v="UK"/>
    <n v="44979.416666666664"/>
    <b v="0"/>
    <n v="90"/>
    <n v="0.66666666666666663"/>
    <s v="Feb 22, 2023"/>
    <x v="1"/>
  </r>
  <r>
    <n v="82"/>
    <n v="84"/>
    <s v=" Laughter is the key to joyâ€”attending a stand-up comedy show. "/>
    <s v=" Joy          "/>
    <d v="2023-02-22T19:30:00"/>
    <s v=" StandUpFan      "/>
    <x v="2"/>
    <s v=" #Joy #StandUpComedy                         "/>
    <n v="22"/>
    <n v="45"/>
    <s v=" Canada    "/>
    <n v="2023"/>
    <n v="2"/>
    <n v="22"/>
    <n v="19"/>
    <s v="Laughter is the key to joyâ€”attending a stand-up comedy show."/>
    <s v="Joy"/>
    <s v="StandUpFan"/>
    <s v="Facebook"/>
    <s v="#Joy,#StandUpComedy"/>
    <s v="Canada"/>
    <n v="44979.8125"/>
    <b v="0"/>
    <n v="67"/>
    <n v="0.67164179104477617"/>
    <s v="Feb 22, 2023"/>
    <x v="1"/>
  </r>
  <r>
    <n v="83"/>
    <n v="85"/>
    <s v=" Sending love to all my followers on this beautiful day! â¤ï¸ "/>
    <s v=" Love         "/>
    <d v="2023-02-23T08:30:00"/>
    <s v=" LoveSender      "/>
    <x v="0"/>
    <s v=" #Love #SpreadLove                            "/>
    <n v="15"/>
    <n v="30"/>
    <s v=" Australia  "/>
    <n v="2023"/>
    <n v="2"/>
    <n v="23"/>
    <n v="8"/>
    <s v="Sending love to all my followers on this beautiful day! â¤ï¸"/>
    <s v="Love"/>
    <s v="LoveSender"/>
    <s v="Twitter"/>
    <s v="#Love,#SpreadLove"/>
    <s v="Australia"/>
    <n v="44980.354166666664"/>
    <b v="0"/>
    <n v="45"/>
    <n v="0.66666666666666663"/>
    <s v="Feb 23, 2023"/>
    <x v="1"/>
  </r>
  <r>
    <n v="84"/>
    <n v="86"/>
    <s v=" Amused by the antics of my petâ€”it's pure amusement!      "/>
    <s v=" Amusement    "/>
    <d v="2023-02-23T14:20:00"/>
    <s v=" PetAmuser       "/>
    <x v="1"/>
    <s v=" #Amusement #PetAntics                       "/>
    <n v="18"/>
    <n v="35"/>
    <s v=" UK           "/>
    <n v="2023"/>
    <n v="2"/>
    <n v="23"/>
    <n v="14"/>
    <s v="Amused by the antics of my petâ€”it's pure amusement!"/>
    <s v="Amusement"/>
    <s v="PetAmuser"/>
    <s v="Instagram"/>
    <s v="#Amusement,#PetAntics"/>
    <s v="UK"/>
    <n v="44980.597222222219"/>
    <b v="0"/>
    <n v="53"/>
    <n v="0.660377358490566"/>
    <s v="Feb 23, 2023"/>
    <x v="1"/>
  </r>
  <r>
    <n v="85"/>
    <n v="87"/>
    <s v=" Enjoying every moment of this tripâ€”pure enjoyment!      "/>
    <s v=" Enjoyment    "/>
    <d v="2023-02-23T19:45:00"/>
    <s v=" TravelExplorer  "/>
    <x v="2"/>
    <s v=" #Enjoyment #Travel                           "/>
    <n v="25"/>
    <n v="50"/>
    <s v=" USA "/>
    <n v="2023"/>
    <n v="2"/>
    <n v="23"/>
    <n v="19"/>
    <s v="Enjoying every moment of this tripâ€”pure enjoyment!"/>
    <s v="Enjoyment"/>
    <s v="TravelExplorer"/>
    <s v="Facebook"/>
    <s v="#Enjoyment,#Travel"/>
    <s v="USA"/>
    <n v="44980.822916666664"/>
    <b v="0"/>
    <n v="75"/>
    <n v="0.66666666666666663"/>
    <s v="Feb 23, 2023"/>
    <x v="1"/>
  </r>
  <r>
    <n v="86"/>
    <n v="88"/>
    <s v=" Admiring the dedication of volunteers at a local charity. "/>
    <s v=" Admiration   "/>
    <d v="2023-02-24T11:30:00"/>
    <s v=" CharityAdmirer  "/>
    <x v="0"/>
    <s v=" #Admiration #Volunteers                     "/>
    <n v="20"/>
    <n v="40"/>
    <s v=" USA        "/>
    <n v="2023"/>
    <n v="2"/>
    <n v="24"/>
    <n v="11"/>
    <s v="Admiring the dedication of volunteers at a local charity."/>
    <s v="Admiration"/>
    <s v="CharityAdmirer"/>
    <s v="Twitter"/>
    <s v="#Admiration,#Volunteers"/>
    <s v="USA"/>
    <n v="44981.479166666664"/>
    <b v="0"/>
    <n v="60"/>
    <n v="0.66666666666666663"/>
    <s v="Feb 24, 2023"/>
    <x v="1"/>
  </r>
  <r>
    <n v="87"/>
    <n v="89"/>
    <s v=" Sending affectionate vibes to friends and family.        "/>
    <s v=" Affection    "/>
    <d v="2023-02-24T16:00:00"/>
    <s v=" FamilyLover     "/>
    <x v="1"/>
    <s v=" #Affection #FamilyLove                      "/>
    <n v="15"/>
    <n v="30"/>
    <s v="USA"/>
    <n v="2023"/>
    <n v="2"/>
    <n v="24"/>
    <n v="16"/>
    <s v="Sending affectionate vibes to friends and family."/>
    <s v="Affection"/>
    <s v="FamilyLover"/>
    <s v="Instagram"/>
    <s v="#Affection,#FamilyLove"/>
    <s v="USA"/>
    <n v="44981.666666666664"/>
    <b v="0"/>
    <n v="45"/>
    <n v="0.66666666666666663"/>
    <s v="Feb 24, 2023"/>
    <x v="1"/>
  </r>
  <r>
    <n v="88"/>
    <n v="90"/>
    <s v=" Awe-struck by the beauty of the night sky.               "/>
    <s v=" Awe          "/>
    <d v="2023-02-24T20:30:00"/>
    <s v=" Stargazer       "/>
    <x v="2"/>
    <s v=" #Awe #StarryNight                        "/>
    <n v="22"/>
    <n v="45"/>
    <s v=" Australia "/>
    <n v="2023"/>
    <n v="2"/>
    <n v="24"/>
    <n v="20"/>
    <s v="Awe-struck by the beauty of the night sky."/>
    <s v="Awe"/>
    <s v="Stargazer"/>
    <s v="Facebook"/>
    <s v="#Awe,#StarryNight"/>
    <s v="Australia"/>
    <n v="44981.854166666664"/>
    <b v="0"/>
    <n v="67"/>
    <n v="0.67164179104477617"/>
    <s v="Feb 24, 2023"/>
    <x v="1"/>
  </r>
  <r>
    <n v="89"/>
    <n v="91"/>
    <s v=" Disappointed with the lack of progress in a personal project. "/>
    <s v=" Disappointed "/>
    <d v="2023-02-25T09:00:00"/>
    <s v=" ProjectStruggle "/>
    <x v="0"/>
    <s v=" #Disappointed #Project                     "/>
    <n v="18"/>
    <n v="35"/>
    <s v=" India      "/>
    <n v="2023"/>
    <n v="2"/>
    <n v="25"/>
    <n v="9"/>
    <s v="Disappointed with the lack of progress in a personal project."/>
    <s v="Disappointed"/>
    <s v="ProjectStruggle"/>
    <s v="Twitter"/>
    <s v="#Disappointed,#Project"/>
    <s v="India"/>
    <n v="44982.375"/>
    <b v="0"/>
    <n v="53"/>
    <n v="0.660377358490566"/>
    <s v="Feb 25, 2023"/>
    <x v="1"/>
  </r>
  <r>
    <n v="90"/>
    <n v="92"/>
    <s v=" A surprise visit from an old friend brought tears of joy. "/>
    <s v=" Surprise     "/>
    <d v="2023-02-25T14:45:00"/>
    <s v=" JoyfulReunion   "/>
    <x v="1"/>
    <s v=" #Surprise #OldFriends                       "/>
    <n v="25"/>
    <n v="50"/>
    <s v=" USA          "/>
    <n v="2023"/>
    <n v="2"/>
    <n v="25"/>
    <n v="14"/>
    <s v="A surprise visit from an old friend brought tears of joy."/>
    <s v="Surprise"/>
    <s v="JoyfulReunion"/>
    <s v="Instagram"/>
    <s v="#Surprise,#OldFriends"/>
    <s v="USA"/>
    <n v="44982.614583333336"/>
    <b v="0"/>
    <n v="75"/>
    <n v="0.66666666666666663"/>
    <s v="Feb 25, 2023"/>
    <x v="1"/>
  </r>
  <r>
    <n v="91"/>
    <n v="93"/>
    <s v=" Embracing acceptance of life's ups and downs.           "/>
    <s v=" Acceptance   "/>
    <d v="2023-02-25T18:20:00"/>
    <s v=" LifeAcceptance  "/>
    <x v="2"/>
    <s v=" #Acceptance #LifeJourney                   "/>
    <n v="15"/>
    <n v="30"/>
    <s v=" Canada     "/>
    <n v="2023"/>
    <n v="2"/>
    <n v="25"/>
    <n v="18"/>
    <s v="Embracing acceptance of life's ups and downs."/>
    <s v="Acceptance"/>
    <s v="LifeAcceptance"/>
    <s v="Facebook"/>
    <s v="#Acceptance,#LifeJourney"/>
    <s v="Canada"/>
    <n v="44982.763888888891"/>
    <b v="0"/>
    <n v="45"/>
    <n v="0.66666666666666663"/>
    <s v="Feb 25, 2023"/>
    <x v="1"/>
  </r>
  <r>
    <n v="92"/>
    <n v="94"/>
    <s v=" Overflowing adoration for a cute rescue puppy! ðŸ¶       "/>
    <s v=" Adoration    "/>
    <d v="2023-02-26T10:45:00"/>
    <s v=" PuppyAdmirer    "/>
    <x v="0"/>
    <s v=" #Adoration #PuppyLove                       "/>
    <n v="22"/>
    <n v="45"/>
    <s v=" UK         "/>
    <n v="2023"/>
    <n v="2"/>
    <n v="26"/>
    <n v="10"/>
    <s v="Overflowing adoration for a cute rescue puppy! ðŸ¶"/>
    <s v="Adoration"/>
    <s v="PuppyAdmirer"/>
    <s v="Twitter"/>
    <s v="#Adoration,#PuppyLove"/>
    <s v="UK"/>
    <n v="44983.447916666664"/>
    <b v="0"/>
    <n v="67"/>
    <n v="0.67164179104477617"/>
    <s v="Feb 26, 2023"/>
    <x v="1"/>
  </r>
  <r>
    <n v="93"/>
    <n v="95"/>
    <s v=" Anticipating the release of a much-awaited movie.       "/>
    <s v=" Anticipation "/>
    <d v="2023-02-26T07:30:00"/>
    <s v=" MovieBuff2      "/>
    <x v="1"/>
    <s v=" #Anticipation #MovieRelease                 "/>
    <n v="20"/>
    <n v="40"/>
    <s v=" Australia    "/>
    <n v="2023"/>
    <n v="2"/>
    <n v="26"/>
    <n v="7"/>
    <s v="Anticipating the release of a much-awaited movie."/>
    <s v="Anticipation"/>
    <s v="MovieBuff2"/>
    <s v="Instagram"/>
    <s v="#Anticipation,#MovieRelease"/>
    <s v="Australia"/>
    <n v="44983.3125"/>
    <b v="0"/>
    <n v="60"/>
    <n v="0.66666666666666663"/>
    <s v="Feb 26, 2023"/>
    <x v="1"/>
  </r>
  <r>
    <n v="94"/>
    <n v="96"/>
    <s v=" Bitter experience at the customer service department.   "/>
    <s v=" Bitter       "/>
    <d v="2023-02-26T15:00:00"/>
    <s v=" CustomerWoes    "/>
    <x v="2"/>
    <s v=" #BitterExperience #CustomerService         "/>
    <n v="18"/>
    <n v="35"/>
    <s v=" USA       "/>
    <n v="2023"/>
    <n v="2"/>
    <n v="26"/>
    <n v="15"/>
    <s v="Bitter experience at the customer service department."/>
    <s v="Bitter"/>
    <s v="CustomerWoes"/>
    <s v="Facebook"/>
    <s v="#BitterExperience,#CustomerService"/>
    <s v="USA"/>
    <n v="44983.625"/>
    <b v="0"/>
    <n v="53"/>
    <n v="0.660377358490566"/>
    <s v="Feb 26, 2023"/>
    <x v="1"/>
  </r>
  <r>
    <n v="95"/>
    <n v="97"/>
    <s v=" Finding calmness amidst the chaos of daily life.        "/>
    <s v=" Calmness     "/>
    <d v="2023-02-27T09:30:00"/>
    <s v=" CalmSoul        "/>
    <x v="0"/>
    <s v=" #Calmness #InnerPeace                      "/>
    <n v="15"/>
    <n v="30"/>
    <s v=" India     "/>
    <n v="2023"/>
    <n v="2"/>
    <n v="27"/>
    <n v="9"/>
    <s v="Finding calmness amidst the chaos of daily life."/>
    <s v="Calmness"/>
    <s v="CalmSoul"/>
    <s v="Twitter"/>
    <s v="#Calmness,#InnerPeace"/>
    <s v="India"/>
    <n v="44984.395833333336"/>
    <b v="0"/>
    <n v="45"/>
    <n v="0.66666666666666663"/>
    <s v="Feb 27, 2023"/>
    <x v="1"/>
  </r>
  <r>
    <n v="96"/>
    <n v="98"/>
    <s v=" Confusion reigns as I try to make sense of recent events."/>
    <s v=" Confusion    "/>
    <d v="2023-02-27T14:20:00"/>
    <s v=" ConfusedMind2   "/>
    <x v="1"/>
    <s v=" #Confusion #MakingSense                    "/>
    <n v="25"/>
    <n v="50"/>
    <s v=" UK   "/>
    <n v="2023"/>
    <n v="2"/>
    <n v="27"/>
    <n v="14"/>
    <s v="Confusion reigns as I try to make sense of recent events."/>
    <s v="Confusion"/>
    <s v="ConfusedMind2"/>
    <s v="Instagram"/>
    <s v="#Confusion,#MakingSense"/>
    <s v="UK"/>
    <n v="44984.597222222219"/>
    <b v="0"/>
    <n v="75"/>
    <n v="0.66666666666666663"/>
    <s v="Feb 27, 2023"/>
    <x v="1"/>
  </r>
  <r>
    <n v="97"/>
    <n v="99"/>
    <s v=" Excitement building up for a surprise birthday party.   "/>
    <s v=" Excitement   "/>
    <d v="2023-02-27T18:45:00"/>
    <s v=" BirthdayExcite  "/>
    <x v="2"/>
    <s v=" #Excitement #SurpriseParty                 "/>
    <n v="22"/>
    <n v="45"/>
    <s v=" Canada "/>
    <n v="2023"/>
    <n v="2"/>
    <n v="27"/>
    <n v="18"/>
    <s v="Excitement building up for a surprise birthday party."/>
    <s v="Excitement"/>
    <s v="BirthdayExcite"/>
    <s v="Facebook"/>
    <s v="#Excitement,#SurpriseParty"/>
    <s v="Canada"/>
    <n v="44984.78125"/>
    <b v="0"/>
    <n v="67"/>
    <n v="0.67164179104477617"/>
    <s v="Feb 27, 2023"/>
    <x v="1"/>
  </r>
  <r>
    <n v="98"/>
    <n v="100"/>
    <s v=" Witnessed an act of kindness that made my day.          "/>
    <s v=" Kind         "/>
    <d v="2023-02-28T11:30:00"/>
    <s v=" KindnessObserver"/>
    <x v="0"/>
    <s v=" #Kindness #ActsOfKindness                  "/>
    <n v="20"/>
    <n v="40"/>
    <s v=" USA       "/>
    <n v="2023"/>
    <n v="2"/>
    <n v="28"/>
    <n v="11"/>
    <s v="Witnessed an act of kindness that made my day."/>
    <s v="Kind"/>
    <s v="KindnessObserver"/>
    <s v="Twitter"/>
    <s v="#Kindness,#ActsOfKindness"/>
    <s v="USA"/>
    <n v="44985.479166666664"/>
    <b v="0"/>
    <n v="60"/>
    <n v="0.66666666666666663"/>
    <s v="Feb 28, 2023"/>
    <x v="1"/>
  </r>
  <r>
    <n v="99"/>
    <n v="101"/>
    <s v=" Pride in completing a challenging fitness challenge.    "/>
    <s v=" Pride        "/>
    <d v="2023-02-28T16:00:00"/>
    <s v=" FitAchiever     "/>
    <x v="1"/>
    <s v=" #Pride #FitnessChallengeCompleted          "/>
    <n v="30"/>
    <n v="60"/>
    <s v=" UK            "/>
    <n v="2023"/>
    <n v="2"/>
    <n v="28"/>
    <n v="16"/>
    <s v="Pride in completing a challenging fitness challenge."/>
    <s v="Pride"/>
    <s v="FitAchiever"/>
    <s v="Instagram"/>
    <s v="#Pride,#FitnessChallengeCompleted"/>
    <s v="UK"/>
    <n v="44985.666666666664"/>
    <b v="0"/>
    <n v="90"/>
    <n v="0.66666666666666663"/>
    <s v="Feb 28, 2023"/>
    <x v="1"/>
  </r>
  <r>
    <n v="100"/>
    <n v="102"/>
    <s v=" A moment of shame for not speaking up against injustice."/>
    <s v=" Shame        "/>
    <d v="2023-02-28T19:45:00"/>
    <s v=" ReflectiveSelf2 "/>
    <x v="2"/>
    <s v=" #Shame #Injustice                           "/>
    <n v="15"/>
    <n v="30"/>
    <s v=" India     "/>
    <n v="2023"/>
    <n v="2"/>
    <n v="28"/>
    <n v="19"/>
    <s v="A moment of shame for not speaking up against injustice."/>
    <s v="Shame"/>
    <s v="ReflectiveSelf2"/>
    <s v="Facebook"/>
    <s v="#Shame,#Injustice"/>
    <s v="India"/>
    <n v="44985.822916666664"/>
    <b v="0"/>
    <n v="45"/>
    <n v="0.66666666666666663"/>
    <s v="Feb 28, 2023"/>
    <x v="1"/>
  </r>
  <r>
    <n v="101"/>
    <n v="103"/>
    <s v=" Reflecting on the beauty of diversity in our world.     "/>
    <s v=" Acceptance   "/>
    <d v="2023-03-01T10:45:00"/>
    <s v=" DiversityLover  "/>
    <x v="0"/>
    <s v=" #Acceptance #Diversity                      "/>
    <n v="22"/>
    <n v="45"/>
    <s v=" Australia "/>
    <n v="2023"/>
    <n v="3"/>
    <n v="1"/>
    <n v="10"/>
    <s v="Reflecting on the beauty of diversity in our world."/>
    <s v="Acceptance"/>
    <s v="DiversityLover"/>
    <s v="Twitter"/>
    <s v="#Acceptance,#Diversity"/>
    <s v="Australia"/>
    <n v="44986.447916666664"/>
    <b v="0"/>
    <n v="67"/>
    <n v="0.67164179104477617"/>
    <s v="Mar 1, 2023"/>
    <x v="2"/>
  </r>
  <r>
    <n v="102"/>
    <n v="104"/>
    <s v=" Excitement for a quiet evening with a good book.        "/>
    <s v=" Excitement   "/>
    <d v="2023-03-01T13:30:00"/>
    <s v=" BookwormJoy     "/>
    <x v="1"/>
    <s v=" #Excitement #BookTime                       "/>
    <n v="18"/>
    <n v="35"/>
    <s v=" USA          "/>
    <n v="2023"/>
    <n v="3"/>
    <n v="1"/>
    <n v="13"/>
    <s v="Excitement for a quiet evening with a good book."/>
    <s v="Excitement"/>
    <s v="BookwormJoy"/>
    <s v="Instagram"/>
    <s v="#Excitement,#BookTime"/>
    <s v="USA"/>
    <n v="44986.5625"/>
    <b v="0"/>
    <n v="53"/>
    <n v="0.660377358490566"/>
    <s v="Mar 1, 2023"/>
    <x v="2"/>
  </r>
  <r>
    <n v="103"/>
    <n v="105"/>
    <s v=" Feeling bitter about the unfairness in the workplace.   "/>
    <s v=" Bitter       "/>
    <d v="2023-03-01T17:45:00"/>
    <s v=" WorkplaceWoes   "/>
    <x v="0"/>
    <s v=" #Bitter #Unfairness                         "/>
    <n v="15"/>
    <n v="30"/>
    <s v=" Canada    "/>
    <n v="2023"/>
    <n v="3"/>
    <n v="1"/>
    <n v="17"/>
    <s v="Feeling bitter about the unfairness in the workplace."/>
    <s v="Bitter"/>
    <s v="WorkplaceWoes"/>
    <s v="Twitter"/>
    <s v="#Bitter,#Unfairness"/>
    <s v="Canada"/>
    <n v="44986.739583333336"/>
    <b v="0"/>
    <n v="45"/>
    <n v="0.66666666666666663"/>
    <s v="Mar 1, 2023"/>
    <x v="2"/>
  </r>
  <r>
    <n v="104"/>
    <n v="106"/>
    <s v=" Calmness prevails as I practice mindfulness.            "/>
    <s v=" Calmness     "/>
    <d v="2023-03-02T18:00:00"/>
    <s v=" MindfulMe       "/>
    <x v="2"/>
    <s v=" #Calmness #Mindfulness                      "/>
    <n v="15"/>
    <n v="30"/>
    <s v=" UK        "/>
    <n v="2023"/>
    <n v="3"/>
    <n v="2"/>
    <n v="18"/>
    <s v="Calmness prevails as I practice mindfulness."/>
    <s v="Calmness"/>
    <s v="MindfulMe"/>
    <s v="Facebook"/>
    <s v="#Calmness,#Mindfulness"/>
    <s v="UK"/>
    <n v="44987.75"/>
    <b v="0"/>
    <n v="45"/>
    <n v="0.66666666666666663"/>
    <s v="Mar 2, 2023"/>
    <x v="2"/>
  </r>
  <r>
    <n v="105"/>
    <n v="107"/>
    <s v=" Confusion surrounds me as I navigate through life's choices. "/>
    <s v=" Confusion "/>
    <d v="2023-03-02T13:15:00"/>
    <s v=" ConfusedMind3   "/>
    <x v="1"/>
    <s v=" #Confusion #LifeChoices                     "/>
    <n v="30"/>
    <n v="60"/>
    <s v=" USA   "/>
    <n v="2023"/>
    <n v="3"/>
    <n v="2"/>
    <n v="13"/>
    <s v="Confusion surrounds me as I navigate through life's choices."/>
    <s v="Confusion"/>
    <s v="ConfusedMind3"/>
    <s v="Instagram"/>
    <s v="#Confusion,#LifeChoices"/>
    <s v="USA"/>
    <n v="44987.552083333336"/>
    <b v="0"/>
    <n v="90"/>
    <n v="0.66666666666666663"/>
    <s v="Mar 2, 2023"/>
    <x v="2"/>
  </r>
  <r>
    <n v="106"/>
    <n v="108"/>
    <s v=" Excitement for a weekend road trip to explore new places. "/>
    <s v=" Excitement "/>
    <d v="2023-03-02T16:45:00"/>
    <s v=" RoadTripper2    "/>
    <x v="0"/>
    <s v=" #Excitement #WeekendAdventure               "/>
    <n v="25"/>
    <n v="50"/>
    <s v=" India     "/>
    <n v="2023"/>
    <n v="3"/>
    <n v="2"/>
    <n v="16"/>
    <s v="Excitement for a weekend road trip to explore new places."/>
    <s v="Excitement"/>
    <s v="RoadTripper2"/>
    <s v="Twitter"/>
    <s v="#Excitement,#WeekendAdventure"/>
    <s v="India"/>
    <n v="44987.697916666664"/>
    <b v="0"/>
    <n v="75"/>
    <n v="0.66666666666666663"/>
    <s v="Mar 2, 2023"/>
    <x v="2"/>
  </r>
  <r>
    <n v="107"/>
    <n v="109"/>
    <s v=" Kindness witnessed today restores my faith in humanity.  "/>
    <s v=" Kind         "/>
    <d v="2023-03-03T11:30:00"/>
    <s v=" KindnessPrevails2"/>
    <x v="2"/>
    <s v=" #Kindness #HumanityRestored                 "/>
    <n v="22"/>
    <n v="45"/>
    <s v=" USA       "/>
    <n v="2023"/>
    <n v="3"/>
    <n v="3"/>
    <n v="11"/>
    <s v="Kindness witnessed today restores my faith in humanity."/>
    <s v="Kind"/>
    <s v="KindnessPrevails2"/>
    <s v="Facebook"/>
    <s v="#Kindness,#HumanityRestored"/>
    <s v="USA"/>
    <n v="44988.479166666664"/>
    <b v="0"/>
    <n v="67"/>
    <n v="0.67164179104477617"/>
    <s v="Mar 3, 2023"/>
    <x v="2"/>
  </r>
  <r>
    <n v="108"/>
    <n v="110"/>
    <s v=" Pride in accomplishing personal and professional goals.  "/>
    <s v=" Pride        "/>
    <d v="2023-03-03T14:30:00"/>
    <s v=" GoalAchiever    "/>
    <x v="1"/>
    <s v=" #Pride #Accomplishments                     "/>
    <n v="12"/>
    <n v="25"/>
    <s v=" Canada "/>
    <n v="2023"/>
    <n v="3"/>
    <n v="3"/>
    <n v="14"/>
    <s v="Pride in accomplishing personal and professional goals."/>
    <s v="Pride"/>
    <s v="GoalAchiever"/>
    <s v="Instagram"/>
    <s v="#Pride,#Accomplishments"/>
    <s v="Canada"/>
    <n v="44988.604166666664"/>
    <b v="0"/>
    <n v="37"/>
    <n v="0.67567567567567566"/>
    <s v="Mar 3, 2023"/>
    <x v="2"/>
  </r>
  <r>
    <n v="109"/>
    <n v="111"/>
    <s v=" Shame for not being true to my values in a difficult situation."/>
    <s v=" Shame "/>
    <d v="2023-03-03T12:00:00"/>
    <s v=" ReflectiveSelf3 "/>
    <x v="0"/>
    <s v=" #Shame #Integrity                           "/>
    <n v="15"/>
    <n v="30"/>
    <s v=" UK        "/>
    <n v="2023"/>
    <n v="3"/>
    <n v="3"/>
    <n v="12"/>
    <s v="Shame for not being true to my values in a difficult situation."/>
    <s v="Shame"/>
    <s v="ReflectiveSelf3"/>
    <s v="Twitter"/>
    <s v="#Shame,#Integrity"/>
    <s v="UK"/>
    <n v="44988.5"/>
    <b v="0"/>
    <n v="45"/>
    <n v="0.66666666666666663"/>
    <s v="Mar 3, 2023"/>
    <x v="2"/>
  </r>
  <r>
    <n v="110"/>
    <n v="112"/>
    <s v=" Revisiting old memories, feeling a sense of elation. "/>
    <s v=" Elation       "/>
    <d v="2010-05-15T15:30:00"/>
    <s v=" NostalgiaFan    "/>
    <x v="0"/>
    <s v=" #Elation #Memories                             "/>
    <n v="20"/>
    <n v="40"/>
    <s v=" Canada    "/>
    <n v="2010"/>
    <n v="5"/>
    <n v="15"/>
    <n v="15"/>
    <s v="Revisiting old memories, feeling a sense of elation."/>
    <s v="Elation"/>
    <s v="NostalgiaFan"/>
    <s v="Twitter"/>
    <s v="#Elation,#Memories"/>
    <s v="Canada"/>
    <n v="40313.645833333336"/>
    <b v="0"/>
    <n v="60"/>
    <n v="0.66666666666666663"/>
    <s v="May 15, 2010"/>
    <x v="3"/>
  </r>
  <r>
    <n v="111"/>
    <n v="113"/>
    <s v=" The victory of our team brought euphoria to the city. "/>
    <s v=" Euphoria      "/>
    <d v="2021-08-10T21:15:00"/>
    <s v=" SportsFanatic   "/>
    <x v="1"/>
    <s v=" #Euphoria #Victory                             "/>
    <n v="15"/>
    <n v="30"/>
    <s v=" USA      "/>
    <n v="2021"/>
    <n v="8"/>
    <n v="10"/>
    <n v="21"/>
    <s v="The victory of our team brought euphoria to the city."/>
    <s v="Euphoria"/>
    <s v="SportsFanatic"/>
    <s v="Instagram"/>
    <s v="#Euphoria,#Victory"/>
    <s v="USA"/>
    <n v="44418.885416666664"/>
    <b v="0"/>
    <n v="45"/>
    <n v="0.66666666666666663"/>
    <s v="Aug 10, 2021"/>
    <x v="4"/>
  </r>
  <r>
    <n v="112"/>
    <n v="114"/>
    <s v=" Embracing the beauty of nature, a moment of contentment. "/>
    <s v=" Contentment   "/>
    <d v="2011-06-20T14:45:00"/>
    <s v=" NatureLover2    "/>
    <x v="2"/>
    <s v=" #Contentment #Nature                           "/>
    <n v="25"/>
    <n v="50"/>
    <s v=" India       "/>
    <n v="2011"/>
    <n v="6"/>
    <n v="20"/>
    <n v="14"/>
    <s v="Embracing the beauty of nature, a moment of contentment."/>
    <s v="Contentment"/>
    <s v="NatureLover2"/>
    <s v="Facebook"/>
    <s v="#Contentment,#Nature"/>
    <s v="India"/>
    <n v="40714.614583333336"/>
    <b v="0"/>
    <n v="75"/>
    <n v="0.66666666666666663"/>
    <s v="Jun 20, 2011"/>
    <x v="5"/>
  </r>
  <r>
    <n v="113"/>
    <n v="115"/>
    <s v=" Meditating by the serene lake, finding inner peace.   "/>
    <s v=" Serenity      "/>
    <d v="2022-02-12T18:20:00"/>
    <s v=" ZenMaster2      "/>
    <x v="0"/>
    <s v=" #Serenity #Meditation                          "/>
    <n v="18"/>
    <n v="35"/>
    <s v=" UK          "/>
    <n v="2022"/>
    <n v="2"/>
    <n v="12"/>
    <n v="18"/>
    <s v="Meditating by the serene lake, finding inner peace."/>
    <s v="Serenity"/>
    <s v="ZenMaster2"/>
    <s v="Twitter"/>
    <s v="#Serenity,#Meditation"/>
    <s v="UK"/>
    <n v="44604.763888888891"/>
    <b v="0"/>
    <n v="53"/>
    <n v="0.660377358490566"/>
    <s v="Feb 12, 2022"/>
    <x v="1"/>
  </r>
  <r>
    <n v="114"/>
    <n v="116"/>
    <s v=" Overflowing with gratitude for life's blessings.      "/>
    <s v=" Gratitude     "/>
    <d v="2012-11-25T10:00:00"/>
    <s v=" ThankfulHeart   "/>
    <x v="1"/>
    <s v=" #Gratitude #Blessed                            "/>
    <n v="30"/>
    <n v="60"/>
    <s v=" Australia   "/>
    <n v="2012"/>
    <n v="11"/>
    <n v="25"/>
    <n v="10"/>
    <s v="Overflowing with gratitude for life's blessings."/>
    <s v="Gratitude"/>
    <s v="ThankfulHeart"/>
    <s v="Instagram"/>
    <s v="#Gratitude,#Blessed"/>
    <s v="Australia"/>
    <n v="41238.416666666664"/>
    <b v="0"/>
    <n v="90"/>
    <n v="0.66666666666666663"/>
    <s v="Nov 25, 2012"/>
    <x v="6"/>
  </r>
  <r>
    <n v="115"/>
    <n v="117"/>
    <s v=" Hopeful for a brighter tomorrow, despite challenges.  "/>
    <s v=" Hope          "/>
    <d v="2013-04-05T19:30:00"/>
    <s v=" OptimisticSoul  "/>
    <x v="2"/>
    <s v=" #Hope #Optimism                                "/>
    <n v="22"/>
    <n v="45"/>
    <s v=" USA      "/>
    <n v="2013"/>
    <n v="4"/>
    <n v="5"/>
    <n v="19"/>
    <s v="Hopeful for a brighter tomorrow, despite challenges."/>
    <s v="Hope"/>
    <s v="OptimisticSoul"/>
    <s v="Facebook"/>
    <s v="#Hope,#Optimism"/>
    <s v="USA"/>
    <n v="41369.8125"/>
    <b v="0"/>
    <n v="67"/>
    <n v="0.67164179104477617"/>
    <s v="Apr 5, 2013"/>
    <x v="7"/>
  </r>
  <r>
    <n v="116"/>
    <n v="118"/>
    <s v=" Empowered to make a difference in my community.        "/>
    <s v=" Empowerment   "/>
    <d v="2014-09-14T08:30:00"/>
    <s v=" CommunityLeader "/>
    <x v="0"/>
    <s v=" #Empowerment #Community                        "/>
    <n v="15"/>
    <n v="30"/>
    <s v=" UK       "/>
    <n v="2014"/>
    <n v="9"/>
    <n v="14"/>
    <n v="8"/>
    <s v="Empowered to make a difference in my community."/>
    <s v="Empowerment"/>
    <s v="CommunityLeader"/>
    <s v="Twitter"/>
    <s v="#Empowerment,#Community"/>
    <s v="UK"/>
    <n v="41896.354166666664"/>
    <b v="0"/>
    <n v="45"/>
    <n v="0.66666666666666663"/>
    <s v="Sep 14, 2014"/>
    <x v="8"/>
  </r>
  <r>
    <n v="117"/>
    <n v="119"/>
    <s v=" Compassion in action: supporting a local charity event. "/>
    <s v=" Compassion    "/>
    <d v="2015-07-18T14:20:00"/>
    <s v=" CharitySupporter"/>
    <x v="1"/>
    <s v=" #Compassion #CharityEvent                   "/>
    <n v="18"/>
    <n v="35"/>
    <s v=" Canada "/>
    <n v="2015"/>
    <n v="7"/>
    <n v="18"/>
    <n v="14"/>
    <s v="Compassion in action: supporting a local charity event."/>
    <s v="Compassion"/>
    <s v="CharitySupporter"/>
    <s v="Instagram"/>
    <s v="#Compassion,#CharityEvent"/>
    <s v="Canada"/>
    <n v="42203.597222222219"/>
    <b v="0"/>
    <n v="53"/>
    <n v="0.660377358490566"/>
    <s v="Jul 18, 2015"/>
    <x v="9"/>
  </r>
  <r>
    <n v="118"/>
    <n v="120"/>
    <s v=" A moment of tenderness, connecting with loved ones.    "/>
    <s v=" Tenderness    "/>
    <d v="2016-02-23T19:45:00"/>
    <s v=" LovingHeart     "/>
    <x v="2"/>
    <s v=" #Tenderness #FamilyTime                       "/>
    <n v="25"/>
    <n v="50"/>
    <s v=" UK          "/>
    <n v="2016"/>
    <n v="2"/>
    <n v="23"/>
    <n v="19"/>
    <s v="A moment of tenderness, connecting with loved ones."/>
    <s v="Tenderness"/>
    <s v="LovingHeart"/>
    <s v="Facebook"/>
    <s v="#Tenderness,#FamilyTime"/>
    <s v="UK"/>
    <n v="42423.822916666664"/>
    <b v="0"/>
    <n v="75"/>
    <n v="0.66666666666666663"/>
    <s v="Feb 23, 2016"/>
    <x v="1"/>
  </r>
  <r>
    <n v="119"/>
    <n v="121"/>
    <s v=" Arousal of excitement as I await a special announcement."/>
    <s v=" Arousal       "/>
    <d v="2017-10-30T11:30:00"/>
    <s v=" ExcitementFan   "/>
    <x v="0"/>
    <s v=" #Arousal #Excitement                           "/>
    <n v="20"/>
    <n v="40"/>
    <s v=" Australia "/>
    <n v="2017"/>
    <n v="10"/>
    <n v="30"/>
    <n v="11"/>
    <s v="Arousal of excitement as I await a special announcement."/>
    <s v="Arousal"/>
    <s v="ExcitementFan"/>
    <s v="Twitter"/>
    <s v="#Arousal,#Excitement"/>
    <s v="Australia"/>
    <n v="43038.479166666664"/>
    <b v="0"/>
    <n v="60"/>
    <n v="0.66666666666666663"/>
    <s v="Oct 30, 2017"/>
    <x v="10"/>
  </r>
  <r>
    <n v="120"/>
    <n v="122"/>
    <s v=" Enthusiastically diving into a new project.            "/>
    <s v=" Enthusiasm    "/>
    <d v="2018-06-15T16:00:00"/>
    <s v=" ProjectEnthusiast"/>
    <x v="1"/>
    <s v=" #Enthusiasm #NewProject                       "/>
    <n v="15"/>
    <n v="30"/>
    <s v=" USA  "/>
    <n v="2018"/>
    <n v="6"/>
    <n v="15"/>
    <n v="16"/>
    <s v="Enthusiastically diving into a new project."/>
    <s v="Enthusiasm"/>
    <s v="ProjectEnthusiast"/>
    <s v="Instagram"/>
    <s v="#Enthusiasm,#NewProject"/>
    <s v="USA"/>
    <n v="43266.666666666664"/>
    <b v="0"/>
    <n v="45"/>
    <n v="0.66666666666666663"/>
    <s v="Jun 15, 2018"/>
    <x v="5"/>
  </r>
  <r>
    <n v="121"/>
    <n v="123"/>
    <s v=" Feeling a sense of fulfillment after reaching a milestone."/>
    <s v=" Fulfillment  "/>
    <d v="2019-03-28T18:20:00"/>
    <s v=" MilestoneAchiever"/>
    <x v="2"/>
    <s v=" #Fulfillment #Milestone                       "/>
    <n v="22"/>
    <n v="45"/>
    <s v=" India     "/>
    <n v="2019"/>
    <n v="3"/>
    <n v="28"/>
    <n v="18"/>
    <s v="Feeling a sense of fulfillment after reaching a milestone."/>
    <s v="Fulfillment"/>
    <s v="MilestoneAchiever"/>
    <s v="Facebook"/>
    <s v="#Fulfillment,#Milestone"/>
    <s v="India"/>
    <n v="43552.763888888891"/>
    <b v="0"/>
    <n v="67"/>
    <n v="0.67164179104477617"/>
    <s v="Mar 28, 2019"/>
    <x v="2"/>
  </r>
  <r>
    <n v="122"/>
    <n v="124"/>
    <s v=" Reverence for the beauty of a historic landmark.       "/>
    <s v=" Reverence     "/>
    <d v="2019-11-11T15:00:00"/>
    <s v=" HistoryLover    "/>
    <x v="0"/>
    <s v=" #Reverence #History                           "/>
    <n v="18"/>
    <n v="35"/>
    <s v=" UK      "/>
    <n v="2019"/>
    <n v="11"/>
    <n v="11"/>
    <n v="15"/>
    <s v="Reverence for the beauty of a historic landmark."/>
    <s v="Reverence"/>
    <s v="HistoryLover"/>
    <s v="Twitter"/>
    <s v="#Reverence,#History"/>
    <s v="UK"/>
    <n v="43780.625"/>
    <b v="0"/>
    <n v="53"/>
    <n v="0.660377358490566"/>
    <s v="Nov 11, 2019"/>
    <x v="6"/>
  </r>
  <r>
    <n v="123"/>
    <n v="125"/>
    <s v=" Elation after a surprise reunion with old friends.    "/>
    <s v=" Elation       "/>
    <d v="2020-04-02T09:30:00"/>
    <s v=" JoyfulReunion2  "/>
    <x v="1"/>
    <s v=" #Elation #OldFriends                          "/>
    <n v="25"/>
    <n v="50"/>
    <s v=" Canada      "/>
    <n v="2020"/>
    <n v="4"/>
    <n v="2"/>
    <n v="9"/>
    <s v="Elation after a surprise reunion with old friends."/>
    <s v="Elation"/>
    <s v="JoyfulReunion2"/>
    <s v="Instagram"/>
    <s v="#Elation,#OldFriends"/>
    <s v="Canada"/>
    <n v="43923.395833333336"/>
    <b v="0"/>
    <n v="75"/>
    <n v="0.66666666666666663"/>
    <s v="Apr 2, 2020"/>
    <x v="7"/>
  </r>
  <r>
    <n v="124"/>
    <n v="126"/>
    <s v=" The euphoria of a live music concert under the stars.  "/>
    <s v=" Euphoria      "/>
    <d v="2021-06-19T14:45:00"/>
    <s v=" MusicEnthusiast "/>
    <x v="2"/>
    <s v=" #Euphoria #LiveMusic                          "/>
    <n v="15"/>
    <n v="30"/>
    <s v=" USA "/>
    <n v="2021"/>
    <n v="6"/>
    <n v="19"/>
    <n v="14"/>
    <s v="The euphoria of a live music concert under the stars."/>
    <s v="Euphoria"/>
    <s v="MusicEnthusiast"/>
    <s v="Facebook"/>
    <s v="#Euphoria,#LiveMusic"/>
    <s v="USA"/>
    <n v="44366.614583333336"/>
    <b v="0"/>
    <n v="45"/>
    <n v="0.66666666666666663"/>
    <s v="Jun 19, 2021"/>
    <x v="5"/>
  </r>
  <r>
    <n v="125"/>
    <n v="127"/>
    <s v=" Contentment in the simplicity of a quiet Sunday.       "/>
    <s v=" Contentment   "/>
    <d v="2010-08-15T10:00:00"/>
    <s v=" SimpleJoys      "/>
    <x v="0"/>
    <s v=" #Contentment #SundayMood                      "/>
    <n v="30"/>
    <n v="60"/>
    <s v=" Australia "/>
    <n v="2010"/>
    <n v="8"/>
    <n v="15"/>
    <n v="10"/>
    <s v="Contentment in the simplicity of a quiet Sunday."/>
    <s v="Contentment"/>
    <s v="SimpleJoys"/>
    <s v="Twitter"/>
    <s v="#Contentment,#SundayMood"/>
    <s v="Australia"/>
    <n v="40405.416666666664"/>
    <b v="0"/>
    <n v="90"/>
    <n v="0.66666666666666663"/>
    <s v="Aug 15, 2010"/>
    <x v="4"/>
  </r>
  <r>
    <n v="126"/>
    <n v="128"/>
    <s v=" Serenity found in the pages of a favorite book.        "/>
    <s v=" Serenity      "/>
    <d v="2011-09-22T19:30:00"/>
    <s v=" BookLover3      "/>
    <x v="1"/>
    <s v=" #Serenity #BookTime                           "/>
    <n v="22"/>
    <n v="45"/>
    <s v=" UK          "/>
    <n v="2011"/>
    <n v="9"/>
    <n v="22"/>
    <n v="19"/>
    <s v="Serenity found in the pages of a favorite book."/>
    <s v="Serenity"/>
    <s v="BookLover3"/>
    <s v="Instagram"/>
    <s v="#Serenity,#BookTime"/>
    <s v="UK"/>
    <n v="40808.8125"/>
    <b v="0"/>
    <n v="67"/>
    <n v="0.67164179104477617"/>
    <s v="Sep 22, 2011"/>
    <x v="8"/>
  </r>
  <r>
    <n v="127"/>
    <n v="129"/>
    <s v=" Gratitude for the support received during tough times. "/>
    <s v=" Gratitude     "/>
    <d v="2012-03-10T08:30:00"/>
    <s v=" SupportiveFriend"/>
    <x v="2"/>
    <s v=" #Gratitude #Supportive                        "/>
    <n v="15"/>
    <n v="30"/>
    <s v=" India     "/>
    <n v="2012"/>
    <n v="3"/>
    <n v="10"/>
    <n v="8"/>
    <s v="Gratitude for the support received during tough times."/>
    <s v="Gratitude"/>
    <s v="SupportiveFriend"/>
    <s v="Facebook"/>
    <s v="#Gratitude,#Supportive"/>
    <s v="India"/>
    <n v="40978.354166666664"/>
    <b v="0"/>
    <n v="45"/>
    <n v="0.66666666666666663"/>
    <s v="Mar 10, 2012"/>
    <x v="2"/>
  </r>
  <r>
    <n v="128"/>
    <n v="130"/>
    <s v=" Hopeful about the possibilities of a new journey.      "/>
    <s v=" Hope          "/>
    <d v="2013-12-05T16:00:00"/>
    <s v=" JourneyOptimist "/>
    <x v="0"/>
    <s v=" #Hope #NewBeginnings                          "/>
    <n v="18"/>
    <n v="35"/>
    <s v=" Canada    "/>
    <n v="2013"/>
    <n v="12"/>
    <n v="5"/>
    <n v="16"/>
    <s v="Hopeful about the possibilities of a new journey."/>
    <s v="Hope"/>
    <s v="JourneyOptimist"/>
    <s v="Twitter"/>
    <s v="#Hope,#NewBeginnings"/>
    <s v="Canada"/>
    <n v="41613.666666666664"/>
    <b v="0"/>
    <n v="53"/>
    <n v="0.660377358490566"/>
    <s v="Dec 5, 2013"/>
    <x v="11"/>
  </r>
  <r>
    <n v="129"/>
    <n v="131"/>
    <s v=" Empowerment through learning and personal growth.      "/>
    <s v=" Empowerment   "/>
    <d v="2014-07-20T11:30:00"/>
    <s v=" GrowthSeeker    "/>
    <x v="1"/>
    <s v=" #Empowerment #PersonalGrowth                  "/>
    <n v="25"/>
    <n v="50"/>
    <s v="USA"/>
    <n v="2014"/>
    <n v="7"/>
    <n v="20"/>
    <n v="11"/>
    <s v="Empowerment through learning and personal growth."/>
    <s v="Empowerment"/>
    <s v="GrowthSeeker"/>
    <s v="Instagram"/>
    <s v="#Empowerment,#PersonalGrowth"/>
    <s v="USA"/>
    <n v="41840.479166666664"/>
    <b v="0"/>
    <n v="75"/>
    <n v="0.66666666666666663"/>
    <s v="Jul 20, 2014"/>
    <x v="9"/>
  </r>
  <r>
    <n v="130"/>
    <n v="132"/>
    <s v=" Compassion towards those in need during the holidays.  "/>
    <s v=" Compassion    "/>
    <d v="2015-12-22T14:20:00"/>
    <s v=" HolidayHelper   "/>
    <x v="2"/>
    <s v=" #Compassion #HolidaySupport                   "/>
    <n v="18"/>
    <n v="35"/>
    <s v=" USA      "/>
    <n v="2015"/>
    <n v="12"/>
    <n v="22"/>
    <n v="14"/>
    <s v="Compassion towards those in need during the holidays."/>
    <s v="Compassion"/>
    <s v="HolidayHelper"/>
    <s v="Facebook"/>
    <s v="#Compassion,#HolidaySupport"/>
    <s v="USA"/>
    <n v="42360.597222222219"/>
    <b v="0"/>
    <n v="53"/>
    <n v="0.660377358490566"/>
    <s v="Dec 22, 2015"/>
    <x v="11"/>
  </r>
  <r>
    <n v="131"/>
    <n v="133"/>
    <s v=" Tenderness in the warmth of a cozy winter evening.     "/>
    <s v=" Tenderness    "/>
    <d v="2016-02-10T19:45:00"/>
    <s v=" WinterWarmth    "/>
    <x v="0"/>
    <s v=" #Tenderness #CozyEvening                     "/>
    <n v="25"/>
    <n v="50"/>
    <s v=" UK       "/>
    <n v="2016"/>
    <n v="2"/>
    <n v="10"/>
    <n v="19"/>
    <s v="Tenderness in the warmth of a cozy winter evening."/>
    <s v="Tenderness"/>
    <s v="WinterWarmth"/>
    <s v="Twitter"/>
    <s v="#Tenderness,#CozyEvening"/>
    <s v="UK"/>
    <n v="42410.822916666664"/>
    <b v="0"/>
    <n v="75"/>
    <n v="0.66666666666666663"/>
    <s v="Feb 10, 2016"/>
    <x v="1"/>
  </r>
  <r>
    <n v="132"/>
    <n v="134"/>
    <s v=" Arousal of excitement for an upcoming adventure.       "/>
    <s v=" Arousal       "/>
    <d v="2017-04-30T11:30:00"/>
    <s v=" AdventureAwaits "/>
    <x v="1"/>
    <s v=" #Arousal #AdventureTime                       "/>
    <n v="20"/>
    <n v="40"/>
    <s v=" Australia "/>
    <n v="2017"/>
    <n v="4"/>
    <n v="30"/>
    <n v="11"/>
    <s v="Arousal of excitement for an upcoming adventure."/>
    <s v="Arousal"/>
    <s v="AdventureAwaits"/>
    <s v="Instagram"/>
    <s v="#Arousal,#AdventureTime"/>
    <s v="Australia"/>
    <n v="42855.479166666664"/>
    <b v="0"/>
    <n v="60"/>
    <n v="0.66666666666666663"/>
    <s v="Apr 30, 2017"/>
    <x v="7"/>
  </r>
  <r>
    <n v="133"/>
    <n v="135"/>
    <s v=" Enthusiasm for a creative project in the making.       "/>
    <s v=" Enthusiasm    "/>
    <d v="2018-09-15T16:00:00"/>
    <s v=" CreativeSpirit  "/>
    <x v="2"/>
    <s v=" #Enthusiasm #Creativity                       "/>
    <n v="15"/>
    <n v="30"/>
    <s v=" Canada    "/>
    <n v="2018"/>
    <n v="9"/>
    <n v="15"/>
    <n v="16"/>
    <s v="Enthusiasm for a creative project in the making."/>
    <s v="Enthusiasm"/>
    <s v="CreativeSpirit"/>
    <s v="Facebook"/>
    <s v="#Enthusiasm,#Creativity"/>
    <s v="Canada"/>
    <n v="43358.666666666664"/>
    <b v="0"/>
    <n v="45"/>
    <n v="0.66666666666666663"/>
    <s v="Sep 15, 2018"/>
    <x v="8"/>
  </r>
  <r>
    <n v="134"/>
    <n v="136"/>
    <s v=" Fulfillment in completing a challenging workout routine."/>
    <s v=" Fulfillment  "/>
    <d v="2019-06-28T18:20:00"/>
    <s v=" FitnessAchiever "/>
    <x v="0"/>
    <s v=" #Fulfillment #FitnessGoals                   "/>
    <n v="22"/>
    <n v="45"/>
    <s v=" India     "/>
    <n v="2019"/>
    <n v="6"/>
    <n v="28"/>
    <n v="18"/>
    <s v="Fulfillment in completing a challenging workout routine."/>
    <s v="Fulfillment"/>
    <s v="FitnessAchiever"/>
    <s v="Twitter"/>
    <s v="#Fulfillment,#FitnessGoals"/>
    <s v="India"/>
    <n v="43644.763888888891"/>
    <b v="0"/>
    <n v="67"/>
    <n v="0.67164179104477617"/>
    <s v="Jun 28, 2019"/>
    <x v="5"/>
  </r>
  <r>
    <n v="135"/>
    <n v="137"/>
    <s v=" Reverence for the artistry displayed in a museum.      "/>
    <s v=" Reverence     "/>
    <d v="2020-11-11T15:00:00"/>
    <s v=" ArtAppreciator  "/>
    <x v="1"/>
    <s v=" #Reverence #ArtAppreciation                  "/>
    <n v="18"/>
    <n v="35"/>
    <s v=" UK        "/>
    <n v="2020"/>
    <n v="11"/>
    <n v="11"/>
    <n v="15"/>
    <s v="Reverence for the artistry displayed in a museum."/>
    <s v="Reverence"/>
    <s v="ArtAppreciator"/>
    <s v="Instagram"/>
    <s v="#Reverence,#ArtAppreciation"/>
    <s v="UK"/>
    <n v="44146.625"/>
    <b v="0"/>
    <n v="53"/>
    <n v="0.660377358490566"/>
    <s v="Nov 11, 2020"/>
    <x v="6"/>
  </r>
  <r>
    <n v="136"/>
    <n v="138"/>
    <s v=" Elation after achieving a personal goal.               "/>
    <s v=" Elation       "/>
    <d v="2021-03-02T09:30:00"/>
    <s v=" GoalAchiever2   "/>
    <x v="2"/>
    <s v=" #Elation #PersonalAchievement                "/>
    <n v="25"/>
    <n v="50"/>
    <s v=" USA      "/>
    <n v="2021"/>
    <n v="3"/>
    <n v="2"/>
    <n v="9"/>
    <s v="Elation after achieving a personal goal."/>
    <s v="Elation"/>
    <s v="GoalAchiever2"/>
    <s v="Facebook"/>
    <s v="#Elation,#PersonalAchievement"/>
    <s v="USA"/>
    <n v="44257.395833333336"/>
    <b v="0"/>
    <n v="75"/>
    <n v="0.66666666666666663"/>
    <s v="Mar 2, 2021"/>
    <x v="2"/>
  </r>
  <r>
    <n v="137"/>
    <n v="139"/>
    <s v=" Elation over discovering a hidden gem in the city.   "/>
    <s v=" Elation       "/>
    <d v="2012-02-18T14:30:00"/>
    <s v=" UrbanExplorer2  "/>
    <x v="0"/>
    <s v=" #Elation #HiddenGem                            "/>
    <n v="20"/>
    <n v="40"/>
    <s v=" USA      "/>
    <n v="2012"/>
    <n v="2"/>
    <n v="18"/>
    <n v="14"/>
    <s v="Elation over discovering a hidden gem in the city."/>
    <s v="Elation"/>
    <s v="UrbanExplorer2"/>
    <s v="Twitter"/>
    <s v="#Elation,#HiddenGem"/>
    <s v="USA"/>
    <n v="40957.604166666664"/>
    <b v="0"/>
    <n v="60"/>
    <n v="0.66666666666666663"/>
    <s v="Feb 18, 2012"/>
    <x v="1"/>
  </r>
  <r>
    <n v="138"/>
    <n v="140"/>
    <s v=" The euphoria of a surprise birthday celebration.     "/>
    <s v=" Euphoria      "/>
    <d v="2018-11-05T21:45:00"/>
    <s v=" BirthdayJoy     "/>
    <x v="1"/>
    <s v=" #Euphoria #BirthdaySurprise                   "/>
    <n v="15"/>
    <n v="30"/>
    <s v=" UK   "/>
    <n v="2018"/>
    <n v="11"/>
    <n v="5"/>
    <n v="21"/>
    <s v="The euphoria of a surprise birthday celebration."/>
    <s v="Euphoria"/>
    <s v="BirthdayJoy"/>
    <s v="Instagram"/>
    <s v="#Euphoria,#BirthdaySurprise"/>
    <s v="UK"/>
    <n v="43409.90625"/>
    <b v="0"/>
    <n v="45"/>
    <n v="0.66666666666666663"/>
    <s v="Nov 5, 2018"/>
    <x v="6"/>
  </r>
  <r>
    <n v="139"/>
    <n v="141"/>
    <s v=" Contentment in the simplicity of a home-cooked meal. "/>
    <s v=" Contentment   "/>
    <d v="2015-09-12T13:20:00"/>
    <s v=" HomeChef        "/>
    <x v="2"/>
    <s v=" #Contentment #HomeCooking                     "/>
    <n v="25"/>
    <n v="50"/>
    <s v=" India    "/>
    <n v="2015"/>
    <n v="9"/>
    <n v="12"/>
    <n v="13"/>
    <s v="Contentment in the simplicity of a home-cooked meal."/>
    <s v="Contentment"/>
    <s v="HomeChef"/>
    <s v="Facebook"/>
    <s v="#Contentment,#HomeCooking"/>
    <s v="India"/>
    <n v="42259.555555555555"/>
    <b v="0"/>
    <n v="75"/>
    <n v="0.66666666666666663"/>
    <s v="Sep 12, 2015"/>
    <x v="8"/>
  </r>
  <r>
    <n v="140"/>
    <n v="142"/>
    <s v=" Serenity found in the melody of a peaceful piano.    "/>
    <s v=" Serenity      "/>
    <d v="2016-07-30T18:10:00"/>
    <s v=" MusicLover4     "/>
    <x v="0"/>
    <s v=" #Serenity #PeacefulMelody                    "/>
    <n v="18"/>
    <n v="35"/>
    <s v=" Canada      "/>
    <n v="2016"/>
    <n v="7"/>
    <n v="30"/>
    <n v="18"/>
    <s v="Serenity found in the melody of a peaceful piano."/>
    <s v="Serenity"/>
    <s v="MusicLover4"/>
    <s v="Twitter"/>
    <s v="#Serenity,#PeacefulMelody"/>
    <s v="Canada"/>
    <n v="42581.756944444445"/>
    <b v="0"/>
    <n v="53"/>
    <n v="0.660377358490566"/>
    <s v="Jul 30, 2016"/>
    <x v="9"/>
  </r>
  <r>
    <n v="141"/>
    <n v="143"/>
    <s v=" Gratitude for the supportive community around me.    "/>
    <s v=" Gratitude     "/>
    <d v="2013-04-20T10:30:00"/>
    <s v=" CommunityLove   "/>
    <x v="1"/>
    <s v=" #Gratitude #CommunitySupport                   "/>
    <n v="30"/>
    <n v="60"/>
    <s v=" USA "/>
    <n v="2013"/>
    <n v="4"/>
    <n v="20"/>
    <n v="10"/>
    <s v="Gratitude for the supportive community around me."/>
    <s v="Gratitude"/>
    <s v="CommunityLove"/>
    <s v="Instagram"/>
    <s v="#Gratitude,#CommunitySupport"/>
    <s v="USA"/>
    <n v="41384.4375"/>
    <b v="0"/>
    <n v="90"/>
    <n v="0.66666666666666663"/>
    <s v="Apr 20, 2013"/>
    <x v="7"/>
  </r>
  <r>
    <n v="142"/>
    <n v="144"/>
    <s v=" Hopeful about the prospects of a new business venture."/>
    <s v=" Hope          "/>
    <d v="2017-12-08T19:15:00"/>
    <s v=" EntrepreneurHope"/>
    <x v="2"/>
    <s v=" #Hope #BusinessVenture                        "/>
    <n v="22"/>
    <n v="45"/>
    <s v=" Canada    "/>
    <n v="2017"/>
    <n v="12"/>
    <n v="8"/>
    <n v="19"/>
    <s v="Hopeful about the prospects of a new business venture."/>
    <s v="Hope"/>
    <s v="EntrepreneurHope"/>
    <s v="Facebook"/>
    <s v="#Hope,#BusinessVenture"/>
    <s v="Canada"/>
    <n v="43077.802083333336"/>
    <b v="0"/>
    <n v="67"/>
    <n v="0.67164179104477617"/>
    <s v="Dec 8, 2017"/>
    <x v="11"/>
  </r>
  <r>
    <n v="143"/>
    <n v="145"/>
    <s v=" Empowerment through mentoring and guiding others.    "/>
    <s v=" Empowerment   "/>
    <d v="2014-06-03T08:20:00"/>
    <s v=" MentorEmpower   "/>
    <x v="0"/>
    <s v=" #Empowerment #Mentorship                      "/>
    <n v="15"/>
    <n v="30"/>
    <s v=" UK       "/>
    <n v="2014"/>
    <n v="6"/>
    <n v="3"/>
    <n v="8"/>
    <s v="Empowerment through mentoring and guiding others."/>
    <s v="Empowerment"/>
    <s v="MentorEmpower"/>
    <s v="Twitter"/>
    <s v="#Empowerment,#Mentorship"/>
    <s v="UK"/>
    <n v="41793.347222222219"/>
    <b v="0"/>
    <n v="45"/>
    <n v="0.66666666666666663"/>
    <s v="Jun 3, 2014"/>
    <x v="5"/>
  </r>
  <r>
    <n v="144"/>
    <n v="146"/>
    <s v=" Compassion shown through acts of kindness in the community."/>
    <s v=" Compassion"/>
    <d v="2019-01-15T14:50:00"/>
    <s v=" KindnessInAction"/>
    <x v="1"/>
    <s v=" #Compassion #CommunityKindness               "/>
    <n v="18"/>
    <n v="35"/>
    <s v=" Australia "/>
    <n v="2019"/>
    <n v="1"/>
    <n v="15"/>
    <n v="14"/>
    <s v="Compassion shown through acts of kindness in the community."/>
    <s v="Compassion"/>
    <s v="KindnessInAction"/>
    <s v="Instagram"/>
    <s v="#Compassion,#CommunityKindness"/>
    <s v="Australia"/>
    <n v="43480.618055555555"/>
    <b v="0"/>
    <n v="53"/>
    <n v="0.660377358490566"/>
    <s v="Jan 15, 2019"/>
    <x v="0"/>
  </r>
  <r>
    <n v="145"/>
    <n v="147"/>
    <s v=" Tenderness in a heartfelt message to a loved one.    "/>
    <s v=" Tenderness    "/>
    <d v="2016-12-25T19:30:00"/>
    <s v=" LoveExpress     "/>
    <x v="2"/>
    <s v=" #Tenderness #LoveNote                         "/>
    <n v="25"/>
    <n v="50"/>
    <s v=" UK          "/>
    <n v="2016"/>
    <n v="12"/>
    <n v="25"/>
    <n v="19"/>
    <s v="Tenderness in a heartfelt message to a loved one."/>
    <s v="Tenderness"/>
    <s v="LoveExpress"/>
    <s v="Facebook"/>
    <s v="#Tenderness,#LoveNote"/>
    <s v="UK"/>
    <n v="42729.8125"/>
    <b v="0"/>
    <n v="75"/>
    <n v="0.66666666666666663"/>
    <s v="Dec 25, 2016"/>
    <x v="11"/>
  </r>
  <r>
    <n v="146"/>
    <n v="148"/>
    <s v=" Arousal of excitement before a much-awaited trip.    "/>
    <s v=" Arousal       "/>
    <d v="2018-03-10T09:45:00"/>
    <s v=" TravelExcitement"/>
    <x v="0"/>
    <s v=" #Arousal #TravelAdventure                     "/>
    <n v="20"/>
    <n v="40"/>
    <s v=" India    "/>
    <n v="2018"/>
    <n v="3"/>
    <n v="10"/>
    <n v="9"/>
    <s v="Arousal of excitement before a much-awaited trip."/>
    <s v="Arousal"/>
    <s v="TravelExcitement"/>
    <s v="Twitter"/>
    <s v="#Arousal,#TravelAdventure"/>
    <s v="India"/>
    <n v="43169.40625"/>
    <b v="0"/>
    <n v="60"/>
    <n v="0.66666666666666663"/>
    <s v="Mar 10, 2018"/>
    <x v="2"/>
  </r>
  <r>
    <n v="147"/>
    <n v="149"/>
    <s v=" Enthusiasm for a new artistic project in the works.  "/>
    <s v=" Enthusiasm    "/>
    <d v="2020-09-17T16:30:00"/>
    <s v=" ArtisticSpirit  "/>
    <x v="1"/>
    <s v=" #Enthusiasm #ArtisticProject                 "/>
    <n v="15"/>
    <n v="30"/>
    <s v=" USA       "/>
    <n v="2020"/>
    <n v="9"/>
    <n v="17"/>
    <n v="16"/>
    <s v="Enthusiasm for a new artistic project in the works."/>
    <s v="Enthusiasm"/>
    <s v="ArtisticSpirit"/>
    <s v="Instagram"/>
    <s v="#Enthusiasm,#ArtisticProject"/>
    <s v="USA"/>
    <n v="44091.6875"/>
    <b v="0"/>
    <n v="45"/>
    <n v="0.66666666666666663"/>
    <s v="Sep 17, 2020"/>
    <x v="8"/>
  </r>
  <r>
    <n v="148"/>
    <n v="150"/>
    <s v=" Feeling a sense of fulfillment after helping others. "/>
    <s v=" Fulfillment   "/>
    <d v="2011-08-28T18:45:00"/>
    <s v=" HelperHeart     "/>
    <x v="2"/>
    <s v=" #Fulfillment #HelpingOthers                  "/>
    <n v="22"/>
    <n v="45"/>
    <s v=" Canada    "/>
    <n v="2011"/>
    <n v="8"/>
    <n v="28"/>
    <n v="18"/>
    <s v="Feeling a sense of fulfillment after helping others."/>
    <s v="Fulfillment"/>
    <s v="HelperHeart"/>
    <s v="Facebook"/>
    <s v="#Fulfillment,#HelpingOthers"/>
    <s v="Canada"/>
    <n v="40783.78125"/>
    <b v="0"/>
    <n v="67"/>
    <n v="0.67164179104477617"/>
    <s v="Aug 28, 2011"/>
    <x v="4"/>
  </r>
  <r>
    <n v="149"/>
    <n v="151"/>
    <s v=" Reverence for the historical significance of a landmark."/>
    <s v=" Reverence "/>
    <d v="2017-11-01T15:30:00"/>
    <s v=" HistoryBuff     "/>
    <x v="0"/>
    <s v=" #Reverence #HistoricalSite                   "/>
    <n v="18"/>
    <n v="35"/>
    <s v=" Australia "/>
    <n v="2017"/>
    <n v="11"/>
    <n v="1"/>
    <n v="15"/>
    <s v="Reverence for the historical significance of a landmark."/>
    <s v="Reverence"/>
    <s v="HistoryBuff"/>
    <s v="Twitter"/>
    <s v="#Reverence,#HistoricalSite"/>
    <s v="Australia"/>
    <n v="43040.645833333336"/>
    <b v="0"/>
    <n v="53"/>
    <n v="0.660377358490566"/>
    <s v="Nov 1, 2017"/>
    <x v="6"/>
  </r>
  <r>
    <n v="150"/>
    <n v="152"/>
    <s v=" Elation after achieving a fitness milestone.         "/>
    <s v=" Elation       "/>
    <d v="2019-06-15T10:00:00"/>
    <s v=" FitnessAchiever2"/>
    <x v="1"/>
    <s v=" #Elation #FitnessMilestone                   "/>
    <n v="25"/>
    <n v="50"/>
    <s v=" UK           "/>
    <n v="2019"/>
    <n v="6"/>
    <n v="15"/>
    <n v="10"/>
    <s v="Elation after achieving a fitness milestone."/>
    <s v="Elation"/>
    <s v="FitnessAchiever2"/>
    <s v="Instagram"/>
    <s v="#Elation,#FitnessMilestone"/>
    <s v="UK"/>
    <n v="43631.416666666664"/>
    <b v="0"/>
    <n v="75"/>
    <n v="0.66666666666666663"/>
    <s v="Jun 15, 2019"/>
    <x v="5"/>
  </r>
  <r>
    <n v="151"/>
    <n v="153"/>
    <s v=" The euphoria of a successful product launch.         "/>
    <s v=" Euphoria      "/>
    <d v="2022-04-03T11:45:00"/>
    <s v=" ProductLaunchJoy"/>
    <x v="2"/>
    <s v=" #Euphoria #ProductLaunchSuccess              "/>
    <n v="15"/>
    <n v="30"/>
    <s v=" USA       "/>
    <n v="2022"/>
    <n v="4"/>
    <n v="3"/>
    <n v="11"/>
    <s v="The euphoria of a successful product launch."/>
    <s v="Euphoria"/>
    <s v="ProductLaunchJoy"/>
    <s v="Facebook"/>
    <s v="#Euphoria,#ProductLaunchSuccess"/>
    <s v="USA"/>
    <n v="44654.489583333336"/>
    <b v="0"/>
    <n v="45"/>
    <n v="0.66666666666666663"/>
    <s v="Apr 3, 2022"/>
    <x v="7"/>
  </r>
  <r>
    <n v="152"/>
    <n v="154"/>
    <s v=" Contentment in the embrace of a loved one.           "/>
    <s v=" Contentment   "/>
    <d v="2010-11-12T20:20:00"/>
    <s v=" LovingEmbrace   "/>
    <x v="0"/>
    <s v=" #Contentment #Love                             "/>
    <n v="30"/>
    <n v="60"/>
    <s v=" India    "/>
    <n v="2010"/>
    <n v="11"/>
    <n v="12"/>
    <n v="20"/>
    <s v="Contentment in the embrace of a loved one."/>
    <s v="Contentment"/>
    <s v="LovingEmbrace"/>
    <s v="Twitter"/>
    <s v="#Contentment,#Love"/>
    <s v="India"/>
    <n v="40494.847222222219"/>
    <b v="0"/>
    <n v="90"/>
    <n v="0.66666666666666663"/>
    <s v="Nov 12, 2010"/>
    <x v="6"/>
  </r>
  <r>
    <n v="153"/>
    <n v="155"/>
    <s v=" Serenity found in the beauty of a sunset by the sea.  "/>
    <s v=" Serenity      "/>
    <d v="2011-07-22T18:30:00"/>
    <s v=" SunsetWatcher2  "/>
    <x v="1"/>
    <s v=" #Serenity #SunsetViews                       "/>
    <n v="22"/>
    <n v="45"/>
    <s v=" Canada     "/>
    <n v="2011"/>
    <n v="7"/>
    <n v="22"/>
    <n v="18"/>
    <s v="Serenity found in the beauty of a sunset by the sea."/>
    <s v="Serenity"/>
    <s v="SunsetWatcher2"/>
    <s v="Instagram"/>
    <s v="#Serenity,#SunsetViews"/>
    <s v="Canada"/>
    <n v="40746.770833333336"/>
    <b v="0"/>
    <n v="67"/>
    <n v="0.67164179104477617"/>
    <s v="Jul 22, 2011"/>
    <x v="9"/>
  </r>
  <r>
    <n v="154"/>
    <n v="156"/>
    <s v=" Gratitude for the small joys that each day brings.   "/>
    <s v=" Gratitude     "/>
    <d v="2012-03-30T11:20:00"/>
    <s v=" JoyfulHeart2    "/>
    <x v="2"/>
    <s v=" #Gratitude #SmallJoys                        "/>
    <n v="15"/>
    <n v="30"/>
    <s v=" Australia   "/>
    <n v="2012"/>
    <n v="3"/>
    <n v="30"/>
    <n v="11"/>
    <s v="Gratitude for the small joys that each day brings."/>
    <s v="Gratitude"/>
    <s v="JoyfulHeart2"/>
    <s v="Facebook"/>
    <s v="#Gratitude,#SmallJoys"/>
    <s v="Australia"/>
    <n v="40998.472222222219"/>
    <b v="0"/>
    <n v="45"/>
    <n v="0.66666666666666663"/>
    <s v="Mar 30, 2012"/>
    <x v="2"/>
  </r>
  <r>
    <n v="155"/>
    <n v="157"/>
    <s v=" Hopeful about the potential for personal growth.      "/>
    <s v=" Hope          "/>
    <d v="2013-10-05T16:40:00"/>
    <s v=" GrowthOptimist  "/>
    <x v="0"/>
    <s v=" #Hope #PersonalDevelopment                    "/>
    <n v="18"/>
    <n v="35"/>
    <s v=" UK       "/>
    <n v="2013"/>
    <n v="10"/>
    <n v="5"/>
    <n v="16"/>
    <s v="Hopeful about the potential for personal growth."/>
    <s v="Hope"/>
    <s v="GrowthOptimist"/>
    <s v="Twitter"/>
    <s v="#Hope,#PersonalDevelopment"/>
    <s v="UK"/>
    <n v="41552.694444444445"/>
    <b v="0"/>
    <n v="53"/>
    <n v="0.660377358490566"/>
    <s v="Oct 5, 2013"/>
    <x v="10"/>
  </r>
  <r>
    <n v="156"/>
    <n v="158"/>
    <s v=" Empowerment through learning a new skill.            "/>
    <s v=" Empowerment   "/>
    <d v="2014-07-10T13:15:00"/>
    <s v=" SkillEmpower    "/>
    <x v="1"/>
    <s v=" #Empowerment #SkillBuilding                   "/>
    <n v="25"/>
    <n v="50"/>
    <s v=" India   "/>
    <n v="2014"/>
    <n v="7"/>
    <n v="10"/>
    <n v="13"/>
    <s v="Empowerment through learning a new skill."/>
    <s v="Empowerment"/>
    <s v="SkillEmpower"/>
    <s v="Instagram"/>
    <s v="#Empowerment,#SkillBuilding"/>
    <s v="India"/>
    <n v="41830.552083333336"/>
    <b v="0"/>
    <n v="75"/>
    <n v="0.66666666666666663"/>
    <s v="Jul 10, 2014"/>
    <x v="9"/>
  </r>
  <r>
    <n v="157"/>
    <n v="159"/>
    <s v=" Compassion in volunteering for a local charity.       "/>
    <s v=" Compassion    "/>
    <d v="2015-12-18T14:20:00"/>
    <s v=" CharityVolunteer"/>
    <x v="2"/>
    <s v=" #Compassion #VolunteerWork                   "/>
    <n v="18"/>
    <n v="35"/>
    <s v=" USA      "/>
    <n v="2015"/>
    <n v="12"/>
    <n v="18"/>
    <n v="14"/>
    <s v="Compassion in volunteering for a local charity."/>
    <s v="Compassion"/>
    <s v="CharityVolunteer"/>
    <s v="Facebook"/>
    <s v="#Compassion,#VolunteerWork"/>
    <s v="USA"/>
    <n v="42356.597222222219"/>
    <b v="0"/>
    <n v="53"/>
    <n v="0.660377358490566"/>
    <s v="Dec 18, 2015"/>
    <x v="11"/>
  </r>
  <r>
    <n v="158"/>
    <n v="160"/>
    <s v=" Tenderness in a quiet moment shared with a pet.      "/>
    <s v=" Tenderness    "/>
    <d v="2016-02-10T19:45:00"/>
    <s v=" PetLove         "/>
    <x v="0"/>
    <s v=" #Tenderness #PetLove                          "/>
    <n v="25"/>
    <n v="50"/>
    <s v=" Canada   "/>
    <n v="2016"/>
    <n v="2"/>
    <n v="10"/>
    <n v="19"/>
    <s v="Tenderness in a quiet moment shared with a pet."/>
    <s v="Tenderness"/>
    <s v="PetLove"/>
    <s v="Twitter"/>
    <s v="#Tenderness,#PetLove"/>
    <s v="Canada"/>
    <n v="42410.822916666664"/>
    <b v="0"/>
    <n v="75"/>
    <n v="0.66666666666666663"/>
    <s v="Feb 10, 2016"/>
    <x v="1"/>
  </r>
  <r>
    <n v="159"/>
    <n v="161"/>
    <s v=" Arousal of excitement for an upcoming festival.       "/>
    <s v=" Arousal       "/>
    <d v="2017-09-25T11:30:00"/>
    <s v=" FestivalFan     "/>
    <x v="1"/>
    <s v=" #Arousal #FestivalExcitement               "/>
    <n v="20"/>
    <n v="40"/>
    <s v=" UK "/>
    <n v="2017"/>
    <n v="9"/>
    <n v="25"/>
    <n v="11"/>
    <s v="Arousal of excitement for an upcoming festival."/>
    <s v="Arousal"/>
    <s v="FestivalFan"/>
    <s v="Instagram"/>
    <s v="#Arousal,#FestivalExcitement"/>
    <s v="UK"/>
    <n v="43003.479166666664"/>
    <b v="0"/>
    <n v="60"/>
    <n v="0.66666666666666663"/>
    <s v="Sep 25, 2017"/>
    <x v="8"/>
  </r>
  <r>
    <n v="160"/>
    <n v="162"/>
    <s v=" Enthusiasm for a DIY home improvement project.       "/>
    <s v=" Enthusiasm    "/>
    <d v="2018-04-15T16:00:00"/>
    <s v=" DIYEnthusiast   "/>
    <x v="2"/>
    <s v=" #Enthusiasm #HomeImprovement                 "/>
    <n v="15"/>
    <n v="30"/>
    <s v=" Australia   "/>
    <n v="2018"/>
    <n v="4"/>
    <n v="15"/>
    <n v="16"/>
    <s v="Enthusiasm for a DIY home improvement project."/>
    <s v="Enthusiasm"/>
    <s v="DIYEnthusiast"/>
    <s v="Facebook"/>
    <s v="#Enthusiasm,#HomeImprovement"/>
    <s v="Australia"/>
    <n v="43205.666666666664"/>
    <b v="0"/>
    <n v="45"/>
    <n v="0.66666666666666663"/>
    <s v="Apr 15, 2018"/>
    <x v="7"/>
  </r>
  <r>
    <n v="161"/>
    <n v="163"/>
    <s v=" Fulfillment in completing a challenging puzzle.      "/>
    <s v=" Fulfillment   "/>
    <d v="2019-11-28T18:20:00"/>
    <s v=" PuzzleMaster    "/>
    <x v="0"/>
    <s v=" #Fulfillment #PuzzleChallenge                "/>
    <n v="22"/>
    <n v="45"/>
    <s v=" India    "/>
    <n v="2019"/>
    <n v="11"/>
    <n v="28"/>
    <n v="18"/>
    <s v="Fulfillment in completing a challenging puzzle."/>
    <s v="Fulfillment"/>
    <s v="PuzzleMaster"/>
    <s v="Twitter"/>
    <s v="#Fulfillment,#PuzzleChallenge"/>
    <s v="India"/>
    <n v="43797.763888888891"/>
    <b v="0"/>
    <n v="67"/>
    <n v="0.67164179104477617"/>
    <s v="Nov 28, 2019"/>
    <x v="6"/>
  </r>
  <r>
    <n v="162"/>
    <n v="164"/>
    <s v=" Reverence for the wonders of nature on a hiking trail."/>
    <s v=" Reverence "/>
    <d v="2020-05-11T15:00:00"/>
    <s v=" NatureAdmirer   "/>
    <x v="1"/>
    <s v=" #Reverence #NatureExploration                "/>
    <n v="18"/>
    <n v="35"/>
    <s v=" USA        "/>
    <n v="2020"/>
    <n v="5"/>
    <n v="11"/>
    <n v="15"/>
    <s v="Reverence for the wonders of nature on a hiking trail."/>
    <s v="Reverence"/>
    <s v="NatureAdmirer"/>
    <s v="Instagram"/>
    <s v="#Reverence,#NatureExploration"/>
    <s v="USA"/>
    <n v="43962.625"/>
    <b v="0"/>
    <n v="53"/>
    <n v="0.660377358490566"/>
    <s v="May 11, 2020"/>
    <x v="3"/>
  </r>
  <r>
    <n v="163"/>
    <n v="165"/>
    <s v=" Elation after a surprise reunion with a childhood friend."/>
    <s v=" Elation   "/>
    <d v="2021-02-05T09:30:00"/>
    <s v=" ChildhoodJoy    "/>
    <x v="2"/>
    <s v=" #Elation #FriendshipReunion                  "/>
    <n v="25"/>
    <n v="50"/>
    <s v=" Canada      "/>
    <n v="2021"/>
    <n v="2"/>
    <n v="5"/>
    <n v="9"/>
    <s v="Elation after a surprise reunion with a childhood friend."/>
    <s v="Elation"/>
    <s v="ChildhoodJoy"/>
    <s v="Facebook"/>
    <s v="#Elation,#FriendshipReunion"/>
    <s v="Canada"/>
    <n v="44232.395833333336"/>
    <b v="0"/>
    <n v="75"/>
    <n v="0.66666666666666663"/>
    <s v="Feb 5, 2021"/>
    <x v="1"/>
  </r>
  <r>
    <n v="164"/>
    <n v="166"/>
    <s v=" Suffering from despair after another setback.      "/>
    <s v=" Despair         "/>
    <d v="2021-03-10T08:30:00"/>
    <s v=" StrugglingSoul    "/>
    <x v="0"/>
    <s v=" #Despair #Struggle                              "/>
    <n v="5"/>
    <n v="10"/>
    <s v=" USA          "/>
    <n v="2021"/>
    <n v="3"/>
    <n v="10"/>
    <n v="8"/>
    <s v="Suffering from despair after another setback."/>
    <s v="Despair"/>
    <s v="StrugglingSoul"/>
    <s v="Twitter"/>
    <s v="#Despair,#Struggle"/>
    <s v="USA"/>
    <n v="44265.354166666664"/>
    <b v="0"/>
    <n v="15"/>
    <n v="0.66666666666666663"/>
    <s v="Mar 10, 2021"/>
    <x v="2"/>
  </r>
  <r>
    <n v="165"/>
    <n v="167"/>
    <s v=" Overwhelmed by grief, missing a loved one dearly.  "/>
    <s v=" Grief           "/>
    <d v="2022-07-05T15:45:00"/>
    <s v=" MourningHeart     "/>
    <x v="1"/>
    <s v=" #Grief #Loss                                   "/>
    <n v="8"/>
    <n v="15"/>
    <s v=" Canada          "/>
    <n v="2022"/>
    <n v="7"/>
    <n v="5"/>
    <n v="15"/>
    <s v="Overwhelmed by grief, missing a loved one dearly."/>
    <s v="Grief"/>
    <s v="MourningHeart"/>
    <s v="Instagram"/>
    <s v="#Grief,#Loss"/>
    <s v="Canada"/>
    <n v="44747.65625"/>
    <b v="0"/>
    <n v="23"/>
    <n v="0.65217391304347827"/>
    <s v="Jul 5, 2022"/>
    <x v="9"/>
  </r>
  <r>
    <n v="166"/>
    <n v="168"/>
    <s v=" Loneliness creeps in as the night grows colder.    "/>
    <s v=" Loneliness      "/>
    <d v="2019-11-18T21:20:00"/>
    <s v=" SolitarySoul      "/>
    <x v="2"/>
    <s v=" #Loneliness #Isolation                         "/>
    <n v="10"/>
    <n v="20"/>
    <s v=" UK           "/>
    <n v="2019"/>
    <n v="11"/>
    <n v="18"/>
    <n v="21"/>
    <s v="Loneliness creeps in as the night grows colder."/>
    <s v="Loneliness"/>
    <s v="SolitarySoul"/>
    <s v="Facebook"/>
    <s v="#Loneliness,#Isolation"/>
    <s v="UK"/>
    <n v="43787.888888888891"/>
    <b v="0"/>
    <n v="30"/>
    <n v="0.66666666666666663"/>
    <s v="Nov 18, 2019"/>
    <x v="6"/>
  </r>
  <r>
    <n v="167"/>
    <n v="169"/>
    <s v=" Jealousy consumes me as I witness others' success. "/>
    <s v=" Jealousy        "/>
    <d v="2020-08-12T11:30:00"/>
    <s v=" EnviousObserver   "/>
    <x v="0"/>
    <s v=" #Jealousy #Envy                               "/>
    <n v="12"/>
    <n v="25"/>
    <s v=" India        "/>
    <n v="2020"/>
    <n v="8"/>
    <n v="12"/>
    <n v="11"/>
    <s v="Jealousy consumes me as I witness others' success."/>
    <s v="Jealousy"/>
    <s v="EnviousObserver"/>
    <s v="Twitter"/>
    <s v="#Jealousy,#Envy"/>
    <s v="India"/>
    <n v="44055.479166666664"/>
    <b v="0"/>
    <n v="37"/>
    <n v="0.67567567567567566"/>
    <s v="Aug 12, 2020"/>
    <x v="4"/>
  </r>
  <r>
    <n v="168"/>
    <n v="170"/>
    <s v=" Resentment building up over past betrayals.        "/>
    <s v=" Resentment      "/>
    <d v="2018-05-22T14:45:00"/>
    <s v=" BitterHeart       "/>
    <x v="1"/>
    <s v=" #Resentment #Bitterness                       "/>
    <n v="7"/>
    <n v="15"/>
    <s v=" Australia     "/>
    <n v="2018"/>
    <n v="5"/>
    <n v="22"/>
    <n v="14"/>
    <s v="Resentment building up over past betrayals."/>
    <s v="Resentment"/>
    <s v="BitterHeart"/>
    <s v="Instagram"/>
    <s v="#Resentment,#Bitterness"/>
    <s v="Australia"/>
    <n v="43242.614583333336"/>
    <b v="0"/>
    <n v="22"/>
    <n v="0.68181818181818177"/>
    <s v="May 22, 2018"/>
    <x v="3"/>
  </r>
  <r>
    <n v="169"/>
    <n v="171"/>
    <s v=" Frustration mounts as obstacles block my path.     "/>
    <s v=" Frustration     "/>
    <d v="2017-01-30T16:10:00"/>
    <s v=" BlockedGoals      "/>
    <x v="2"/>
    <s v=" #Frustration #Obstacles                       "/>
    <n v="10"/>
    <n v="20"/>
    <s v=" USA          "/>
    <n v="2017"/>
    <n v="1"/>
    <n v="30"/>
    <n v="16"/>
    <s v="Frustration mounts as obstacles block my path."/>
    <s v="Frustration"/>
    <s v="BlockedGoals"/>
    <s v="Facebook"/>
    <s v="#Frustration,#Obstacles"/>
    <s v="USA"/>
    <n v="42765.673611111109"/>
    <b v="0"/>
    <n v="30"/>
    <n v="0.66666666666666663"/>
    <s v="Jan 30, 2017"/>
    <x v="0"/>
  </r>
  <r>
    <n v="170"/>
    <n v="172"/>
    <s v=" Boredom sets in, the day feels endlessly dull.     "/>
    <s v=" Boredom         "/>
    <d v="2016-09-28T19:45:00"/>
    <s v=" BoredMind         "/>
    <x v="0"/>
    <s v=" #Boredom #LackOfInterest                     "/>
    <n v="8"/>
    <n v="15"/>
    <s v=" Canada        "/>
    <n v="2016"/>
    <n v="9"/>
    <n v="28"/>
    <n v="19"/>
    <s v="Boredom sets in, the day feels endlessly dull."/>
    <s v="Boredom"/>
    <s v="BoredMind"/>
    <s v="Twitter"/>
    <s v="#Boredom,#LackOfInterest"/>
    <s v="Canada"/>
    <n v="42641.822916666664"/>
    <b v="0"/>
    <n v="23"/>
    <n v="0.65217391304347827"/>
    <s v="Sep 28, 2016"/>
    <x v="8"/>
  </r>
  <r>
    <n v="171"/>
    <n v="173"/>
    <s v=" Anxiety grips my heart, worry clouds my thoughts.  "/>
    <s v=" Anxiety         "/>
    <d v="2019-04-15T09:00:00"/>
    <s v=" WorriedMind       "/>
    <x v="1"/>
    <s v=" #Anxiety #Worry                               "/>
    <n v="12"/>
    <n v="25"/>
    <s v=" UK           "/>
    <n v="2019"/>
    <n v="4"/>
    <n v="15"/>
    <n v="9"/>
    <s v="Anxiety grips my heart, worry clouds my thoughts."/>
    <s v="Anxiety"/>
    <s v="WorriedMind"/>
    <s v="Instagram"/>
    <s v="#Anxiety,#Worry"/>
    <s v="UK"/>
    <n v="43570.375"/>
    <b v="0"/>
    <n v="37"/>
    <n v="0.67567567567567566"/>
    <s v="Apr 15, 2019"/>
    <x v="7"/>
  </r>
  <r>
    <n v="172"/>
    <n v="174"/>
    <s v=" Intimidation by the unknown future ahead.          "/>
    <s v=" Intimidation    "/>
    <d v="2021-12-03T18:30:00"/>
    <s v=" FearfulSoul       "/>
    <x v="2"/>
    <s v=" #Intimidation #Fear                           "/>
    <n v="15"/>
    <n v="30"/>
    <s v=" India        "/>
    <n v="2021"/>
    <n v="12"/>
    <n v="3"/>
    <n v="18"/>
    <s v="Intimidation by the unknown future ahead."/>
    <s v="Intimidation"/>
    <s v="FearfulSoul"/>
    <s v="Facebook"/>
    <s v="#Intimidation,#Fear"/>
    <s v="India"/>
    <n v="44533.770833333336"/>
    <b v="0"/>
    <n v="45"/>
    <n v="0.66666666666666663"/>
    <s v="Dec 3, 2021"/>
    <x v="11"/>
  </r>
  <r>
    <n v="173"/>
    <n v="175"/>
    <s v=" Helplessness sinks in as challenges pile up.       "/>
    <s v=" Helplessness    "/>
    <d v="2020-06-20T14:20:00"/>
    <s v=" OverwhelmedHeart  "/>
    <x v="0"/>
    <s v=" #Helplessness #Overwhelmed                    "/>
    <n v="8"/>
    <n v="15"/>
    <s v=" Australia    "/>
    <n v="2020"/>
    <n v="6"/>
    <n v="20"/>
    <n v="14"/>
    <s v="Helplessness sinks in as challenges pile up."/>
    <s v="Helplessness"/>
    <s v="OverwhelmedHeart"/>
    <s v="Twitter"/>
    <s v="#Helplessness,#Overwhelmed"/>
    <s v="Australia"/>
    <n v="44002.597222222219"/>
    <b v="0"/>
    <n v="23"/>
    <n v="0.65217391304347827"/>
    <s v="Jun 20, 2020"/>
    <x v="5"/>
  </r>
  <r>
    <n v="174"/>
    <n v="176"/>
    <s v=" Envy eats away at me as I see others' prosperity.  "/>
    <s v=" Envy            "/>
    <d v="2018-11-07T11:30:00"/>
    <s v=" CovetousMind     "/>
    <x v="1"/>
    <s v=" #Envy #Desire                                "/>
    <n v="10"/>
    <n v="20"/>
    <s v=" Canada        "/>
    <n v="2018"/>
    <n v="11"/>
    <n v="7"/>
    <n v="11"/>
    <s v="Envy eats away at me as I see others' prosperity."/>
    <s v="Envy"/>
    <s v="CovetousMind"/>
    <s v="Instagram"/>
    <s v="#Envy,#Desire"/>
    <s v="Canada"/>
    <n v="43411.479166666664"/>
    <b v="0"/>
    <n v="30"/>
    <n v="0.66666666666666663"/>
    <s v="Nov 7, 2018"/>
    <x v="6"/>
  </r>
  <r>
    <n v="175"/>
    <n v="177"/>
    <s v=" Regret over missed opportunities haunts my thoughts."/>
    <s v=" Regret         "/>
    <d v="2017-08-25T16:00:00"/>
    <s v=" RemorsefulSoul   "/>
    <x v="2"/>
    <s v=" #Regret #MissedChances                       "/>
    <n v="12"/>
    <n v="25"/>
    <s v=" UK           "/>
    <n v="2017"/>
    <n v="8"/>
    <n v="25"/>
    <n v="16"/>
    <s v="Regret over missed opportunities haunts my thoughts."/>
    <s v="Regret"/>
    <s v="RemorsefulSoul"/>
    <s v="Facebook"/>
    <s v="#Regret,#MissedChances"/>
    <s v="UK"/>
    <n v="42972.666666666664"/>
    <b v="0"/>
    <n v="37"/>
    <n v="0.67567567567567566"/>
    <s v="Aug 25, 2017"/>
    <x v="4"/>
  </r>
  <r>
    <n v="176"/>
    <n v="178"/>
    <s v=" Disgust at the sight of injustice and cruelty.     "/>
    <s v=" Disgust         "/>
    <d v="2019-02-11T09:45:00"/>
    <s v=" DisgustedHeart   "/>
    <x v="0"/>
    <s v=" #Disgust #Injustice                          "/>
    <n v="7"/>
    <n v="15"/>
    <s v=" India        "/>
    <n v="2019"/>
    <n v="2"/>
    <n v="11"/>
    <n v="9"/>
    <s v="Disgust at the sight of injustice and cruelty."/>
    <s v="Disgust"/>
    <s v="DisgustedHeart"/>
    <s v="Twitter"/>
    <s v="#Disgust,#Injustice"/>
    <s v="India"/>
    <n v="43507.40625"/>
    <b v="0"/>
    <n v="22"/>
    <n v="0.68181818181818177"/>
    <s v="Feb 11, 2019"/>
    <x v="1"/>
  </r>
  <r>
    <n v="177"/>
    <n v="179"/>
    <s v=" Drowning in despair, hope slipping through my fingers."/>
    <s v=" Despair      "/>
    <d v="2016-04-02T20:20:00"/>
    <s v=" HopelessHeart    "/>
    <x v="1"/>
    <s v=" #Despair #Hopeless                           "/>
    <n v="10"/>
    <n v="20"/>
    <s v=" USA          "/>
    <n v="2016"/>
    <n v="4"/>
    <n v="2"/>
    <n v="20"/>
    <s v="Drowning in despair, hope slipping through my fingers."/>
    <s v="Despair"/>
    <s v="HopelessHeart"/>
    <s v="Instagram"/>
    <s v="#Despair,#Hopeless"/>
    <s v="USA"/>
    <n v="42462.847222222219"/>
    <b v="0"/>
    <n v="30"/>
    <n v="0.66666666666666663"/>
    <s v="Apr 2, 2016"/>
    <x v="7"/>
  </r>
  <r>
    <n v="178"/>
    <n v="180"/>
    <s v=" Grief weighs heavy, tears a constant companion.    "/>
    <s v=" Grief           "/>
    <d v="2015-10-18T15:30:00"/>
    <s v=" TearfulSoul      "/>
    <x v="2"/>
    <s v=" #Grief #Tears                                "/>
    <n v="12"/>
    <n v="25"/>
    <s v=" Canada        "/>
    <n v="2015"/>
    <n v="10"/>
    <n v="18"/>
    <n v="15"/>
    <s v="Grief weighs heavy, tears a constant companion."/>
    <s v="Grief"/>
    <s v="TearfulSoul"/>
    <s v="Facebook"/>
    <s v="#Grief,#Tears"/>
    <s v="Canada"/>
    <n v="42295.645833333336"/>
    <b v="0"/>
    <n v="37"/>
    <n v="0.67567567567567566"/>
    <s v="Oct 18, 2015"/>
    <x v="10"/>
  </r>
  <r>
    <n v="179"/>
    <n v="181"/>
    <s v=" Loneliness in a crowded room, a silent cry for connection."/>
    <s v=" Loneliness "/>
    <d v="2019-07-12T18:10:00"/>
    <s v=" IsolatedMind     "/>
    <x v="0"/>
    <s v=" #Loneliness #SeekingConnection              "/>
    <n v="15"/>
    <n v="30"/>
    <s v=" UK            "/>
    <n v="2019"/>
    <n v="7"/>
    <n v="12"/>
    <n v="18"/>
    <s v="Loneliness in a crowded room, a silent cry for connection."/>
    <s v="Loneliness"/>
    <s v="IsolatedMind"/>
    <s v="Twitter"/>
    <s v="#Loneliness,#SeekingConnection"/>
    <s v="UK"/>
    <n v="43658.756944444445"/>
    <b v="0"/>
    <n v="45"/>
    <n v="0.66666666666666663"/>
    <s v="Jul 12, 2019"/>
    <x v="9"/>
  </r>
  <r>
    <n v="180"/>
    <n v="182"/>
    <s v=" Jealousy gnaws at my confidence, a toxic emotion.  "/>
    <s v=" Jealousy        "/>
    <d v="2018-06-03T16:30:00"/>
    <s v=" SelfDoubt        "/>
    <x v="1"/>
    <s v=" #Jealousy #Insecurity                       "/>
    <n v="8"/>
    <n v="15"/>
    <s v=" India         "/>
    <n v="2018"/>
    <n v="6"/>
    <n v="3"/>
    <n v="16"/>
    <s v="Jealousy gnaws at my confidence, a toxic emotion."/>
    <s v="Jealousy"/>
    <s v="SelfDoubt"/>
    <s v="Instagram"/>
    <s v="#Jealousy,#Insecurity"/>
    <s v="India"/>
    <n v="43254.6875"/>
    <b v="0"/>
    <n v="23"/>
    <n v="0.65217391304347827"/>
    <s v="Jun 3, 2018"/>
    <x v="5"/>
  </r>
  <r>
    <n v="181"/>
    <n v="183"/>
    <s v=" Resentment festers, poisoning relationships.       "/>
    <s v=" Resentment      "/>
    <d v="2022-01-15T12:00:00"/>
    <s v=" BrokenTrust      "/>
    <x v="2"/>
    <s v=" #Resentment #BrokenTrust                     "/>
    <n v="10"/>
    <n v="20"/>
    <s v=" Australia    "/>
    <n v="2022"/>
    <n v="1"/>
    <n v="15"/>
    <n v="12"/>
    <s v="Resentment festers, poisoning relationships."/>
    <s v="Resentment"/>
    <s v="BrokenTrust"/>
    <s v="Facebook"/>
    <s v="#Resentment,#BrokenTrust"/>
    <s v="Australia"/>
    <n v="44576.5"/>
    <b v="0"/>
    <n v="30"/>
    <n v="0.66666666666666663"/>
    <s v="Jan 15, 2022"/>
    <x v="0"/>
  </r>
  <r>
    <n v="182"/>
    <n v="184"/>
    <s v=" Frustration boils over, a volcanic eruption of emotions."/>
    <s v=" Frustration "/>
    <d v="2017-04-10T14:45:00"/>
    <s v=" ExplosiveMind    "/>
    <x v="0"/>
    <s v=" #Frustration #EmotionalOutburst             "/>
    <n v="12"/>
    <n v="25"/>
    <s v=" USA          "/>
    <n v="2017"/>
    <n v="4"/>
    <n v="10"/>
    <n v="14"/>
    <s v="Frustration boils over, a volcanic eruption of emotions."/>
    <s v="Frustration"/>
    <s v="ExplosiveMind"/>
    <s v="Twitter"/>
    <s v="#Frustration,#EmotionalOutburst"/>
    <s v="USA"/>
    <n v="42835.614583333336"/>
    <b v="0"/>
    <n v="37"/>
    <n v="0.67567567567567566"/>
    <s v="Apr 10, 2017"/>
    <x v="7"/>
  </r>
  <r>
    <n v="183"/>
    <n v="185"/>
    <s v=" Boredom settles like dust, life feels mundane.     "/>
    <s v=" Boredom         "/>
    <d v="2016-11-28T19:00:00"/>
    <s v=" MundaneHeart     "/>
    <x v="1"/>
    <s v=" #Boredom #Monotony                          "/>
    <n v="7"/>
    <n v="15"/>
    <s v=" Canada        "/>
    <n v="2016"/>
    <n v="11"/>
    <n v="28"/>
    <n v="19"/>
    <s v="Boredom settles like dust, life feels mundane."/>
    <s v="Boredom"/>
    <s v="MundaneHeart"/>
    <s v="Instagram"/>
    <s v="#Boredom,#Monotony"/>
    <s v="Canada"/>
    <n v="42702.791666666664"/>
    <b v="0"/>
    <n v="22"/>
    <n v="0.68181818181818177"/>
    <s v="Nov 28, 2016"/>
    <x v="6"/>
  </r>
  <r>
    <n v="184"/>
    <n v="186"/>
    <s v=" Anxiety grips my chest, a relentless grip on my thoughts."/>
    <s v=" Anxiety   "/>
    <d v="2018-09-05T09:30:00"/>
    <s v=" RestlessMind     "/>
    <x v="2"/>
    <s v=" #Anxiety #Restlessness                      "/>
    <n v="10"/>
    <n v="20"/>
    <s v=" UK            "/>
    <n v="2018"/>
    <n v="9"/>
    <n v="5"/>
    <n v="9"/>
    <s v="Anxiety grips my chest, a relentless grip on my thoughts."/>
    <s v="Anxiety"/>
    <s v="RestlessMind"/>
    <s v="Facebook"/>
    <s v="#Anxiety,#Restlessness"/>
    <s v="UK"/>
    <n v="43348.395833333336"/>
    <b v="0"/>
    <n v="30"/>
    <n v="0.66666666666666663"/>
    <s v="Sep 5, 2018"/>
    <x v="8"/>
  </r>
  <r>
    <n v="185"/>
    <n v="187"/>
    <s v=" Intimidation by the challenges ahead, fear takes hold."/>
    <s v=" Intimidation "/>
    <d v="2021-10-22T18:30:00"/>
    <s v=" FearfulJourney   "/>
    <x v="0"/>
    <s v=" #Intimidation #FacingFear                   "/>
    <n v="15"/>
    <n v="30"/>
    <s v=" India         "/>
    <n v="2021"/>
    <n v="10"/>
    <n v="22"/>
    <n v="18"/>
    <s v="Intimidation by the challenges ahead, fear takes hold."/>
    <s v="Intimidation"/>
    <s v="FearfulJourney"/>
    <s v="Twitter"/>
    <s v="#Intimidation,#FacingFear"/>
    <s v="India"/>
    <n v="44491.770833333336"/>
    <b v="0"/>
    <n v="45"/>
    <n v="0.66666666666666663"/>
    <s v="Oct 22, 2021"/>
    <x v="10"/>
  </r>
  <r>
    <n v="186"/>
    <n v="188"/>
    <s v=" Helplessness engulfs me, drowning in a sea of problems."/>
    <s v=" Helplessness "/>
    <d v="2019-05-08T14:20:00"/>
    <s v=" OverwhelmedSoul  "/>
    <x v="1"/>
    <s v=" #Helplessness #Struggling                   "/>
    <n v="8"/>
    <n v="15"/>
    <s v=" Australia    "/>
    <n v="2019"/>
    <n v="5"/>
    <n v="8"/>
    <n v="14"/>
    <s v="Helplessness engulfs me, drowning in a sea of problems."/>
    <s v="Helplessness"/>
    <s v="OverwhelmedSoul"/>
    <s v="Instagram"/>
    <s v="#Helplessness,#Struggling"/>
    <s v="Australia"/>
    <n v="43593.597222222219"/>
    <b v="0"/>
    <n v="23"/>
    <n v="0.65217391304347827"/>
    <s v="May 8, 2019"/>
    <x v="3"/>
  </r>
  <r>
    <n v="187"/>
    <n v="189"/>
    <s v=" Envy poisons my thoughts, coveting others' success."/>
    <s v=" Envy            "/>
    <d v="2017-03-20T11:30:00"/>
    <s v=" GreenEyedMonster "/>
    <x v="2"/>
    <s v=" #Envy #Success                              "/>
    <n v="10"/>
    <n v="20"/>
    <s v=" Canada        "/>
    <n v="2017"/>
    <n v="3"/>
    <n v="20"/>
    <n v="11"/>
    <s v="Envy poisons my thoughts, coveting others' success."/>
    <s v="Envy"/>
    <s v="GreenEyedMonster"/>
    <s v="Facebook"/>
    <s v="#Envy,#Success"/>
    <s v="Canada"/>
    <n v="42814.479166666664"/>
    <b v="0"/>
    <n v="30"/>
    <n v="0.66666666666666663"/>
    <s v="Mar 20, 2017"/>
    <x v="2"/>
  </r>
  <r>
    <n v="188"/>
    <n v="190"/>
    <s v=" Regret for decisions that led to a painful present."/>
    <s v=" Regret         "/>
    <d v="2018-12-15T16:00:00"/>
    <s v=" RegretfulMind    "/>
    <x v="0"/>
    <s v=" #Regret #PastChoices                        "/>
    <n v="12"/>
    <n v="25"/>
    <s v=" USA          "/>
    <n v="2018"/>
    <n v="12"/>
    <n v="15"/>
    <n v="16"/>
    <s v="Regret for decisions that led to a painful present."/>
    <s v="Regret"/>
    <s v="RegretfulMind"/>
    <s v="Twitter"/>
    <s v="#Regret,#PastChoices"/>
    <s v="USA"/>
    <n v="43449.666666666664"/>
    <b v="0"/>
    <n v="37"/>
    <n v="0.67567567567567566"/>
    <s v="Dec 15, 2018"/>
    <x v="11"/>
  </r>
  <r>
    <n v="189"/>
    <n v="191"/>
    <s v=" Disgust at the corruption that stains society.     "/>
    <s v=" Disgust         "/>
    <d v="2016-07-01T09:45:00"/>
    <s v=" CorruptedHeart   "/>
    <x v="1"/>
    <s v=" #Disgust #Corruption                        "/>
    <n v="7"/>
    <n v="15"/>
    <s v=" UK            "/>
    <n v="2016"/>
    <n v="7"/>
    <n v="1"/>
    <n v="9"/>
    <s v="Disgust at the corruption that stains society."/>
    <s v="Disgust"/>
    <s v="CorruptedHeart"/>
    <s v="Instagram"/>
    <s v="#Disgust,#Corruption"/>
    <s v="UK"/>
    <n v="42552.40625"/>
    <b v="0"/>
    <n v="22"/>
    <n v="0.68181818181818177"/>
    <s v="Jul 1, 2016"/>
    <x v="9"/>
  </r>
  <r>
    <n v="190"/>
    <n v="192"/>
    <s v=" Sinking in despair, each day darker than the last. "/>
    <s v=" Despair         "/>
    <d v="2020-08-20T20:20:00"/>
    <s v=" DrowningSoul     "/>
    <x v="2"/>
    <s v=" #Despair #DarkDays                          "/>
    <n v="10"/>
    <n v="20"/>
    <s v=" India         "/>
    <n v="2020"/>
    <n v="8"/>
    <n v="20"/>
    <n v="20"/>
    <s v="Sinking in despair, each day darker than the last."/>
    <s v="Despair"/>
    <s v="DrowningSoul"/>
    <s v="Facebook"/>
    <s v="#Despair,#DarkDays"/>
    <s v="India"/>
    <n v="44063.847222222219"/>
    <b v="0"/>
    <n v="30"/>
    <n v="0.66666666666666663"/>
    <s v="Aug 20, 2020"/>
    <x v="4"/>
  </r>
  <r>
    <n v="191"/>
    <n v="193"/>
    <s v=" Grief overwhelms, a storm of emotions within.      "/>
    <s v=" Grief           "/>
    <d v="2021-02-25T15:30:00"/>
    <s v=" StormyHeart      "/>
    <x v="0"/>
    <s v=" #Grief #EmotionalStorm                      "/>
    <n v="12"/>
    <n v="25"/>
    <s v=" Canada        "/>
    <n v="2021"/>
    <n v="2"/>
    <n v="25"/>
    <n v="15"/>
    <s v="Grief overwhelms, a storm of emotions within."/>
    <s v="Grief"/>
    <s v="StormyHeart"/>
    <s v="Twitter"/>
    <s v="#Grief,#EmotionalStorm"/>
    <s v="Canada"/>
    <n v="44252.645833333336"/>
    <b v="0"/>
    <n v="37"/>
    <n v="0.67567567567567566"/>
    <s v="Feb 25, 2021"/>
    <x v="1"/>
  </r>
  <r>
    <n v="192"/>
    <n v="194"/>
    <s v=" Loneliness echoes in empty spaces, yearning for connection."/>
    <s v=" Loneliness "/>
    <d v="2019-09-12T18:10:00"/>
    <s v=" EchoingSoul     "/>
    <x v="1"/>
    <s v=" #Loneliness #YearningForConnection         "/>
    <n v="15"/>
    <n v="30"/>
    <s v=" Australia     "/>
    <n v="2019"/>
    <n v="9"/>
    <n v="12"/>
    <n v="18"/>
    <s v="Loneliness echoes in empty spaces, yearning for connection."/>
    <s v="Loneliness"/>
    <s v="EchoingSoul"/>
    <s v="Instagram"/>
    <s v="#Loneliness,#YearningForConnection"/>
    <s v="Australia"/>
    <n v="43720.756944444445"/>
    <b v="0"/>
    <n v="45"/>
    <n v="0.66666666666666663"/>
    <s v="Sep 12, 2019"/>
    <x v="8"/>
  </r>
  <r>
    <n v="193"/>
    <n v="195"/>
    <s v=" Jealousy poisons my thoughts, resentment brewing within."/>
    <s v=" Jealousy    "/>
    <d v="2018-08-05T16:30:00"/>
    <s v=" PoisonedMind    "/>
    <x v="2"/>
    <s v=" #Jealousy #Resentment                       "/>
    <n v="8"/>
    <n v="15"/>
    <s v=" USA           "/>
    <n v="2018"/>
    <n v="8"/>
    <n v="5"/>
    <n v="16"/>
    <s v="Jealousy poisons my thoughts, resentment brewing within."/>
    <s v="Jealousy"/>
    <s v="PoisonedMind"/>
    <s v="Facebook"/>
    <s v="#Jealousy,#Resentment"/>
    <s v="USA"/>
    <n v="43317.6875"/>
    <b v="0"/>
    <n v="23"/>
    <n v="0.65217391304347827"/>
    <s v="Aug 5, 2018"/>
    <x v="4"/>
  </r>
  <r>
    <n v="194"/>
    <n v="196"/>
    <s v=" Resentment festers, a wound that refuses to heal.  "/>
    <s v=" Resentment      "/>
    <d v="2017-01-12T12:00:00"/>
    <s v=" UnforgivingSoul  "/>
    <x v="0"/>
    <s v=" #Resentment #Unforgiving                    "/>
    <n v="10"/>
    <n v="20"/>
    <s v=" India         "/>
    <n v="2017"/>
    <n v="1"/>
    <n v="12"/>
    <n v="12"/>
    <s v="Resentment festers, a wound that refuses to heal."/>
    <s v="Resentment"/>
    <s v="UnforgivingSoul"/>
    <s v="Twitter"/>
    <s v="#Resentment,#Unforgiving"/>
    <s v="India"/>
    <n v="42747.5"/>
    <b v="0"/>
    <n v="30"/>
    <n v="0.66666666666666663"/>
    <s v="Jan 12, 2017"/>
    <x v="0"/>
  </r>
  <r>
    <n v="195"/>
    <n v="197"/>
    <s v=" Frustration escalates, a thunderstorm of emotions. "/>
    <s v=" Frustration     "/>
    <d v="2022-04-05T14:45:00"/>
    <s v=" ThunderingMind   "/>
    <x v="1"/>
    <s v=" #Frustration #EmotionalOutburst            "/>
    <n v="12"/>
    <n v="25"/>
    <s v=" UK            "/>
    <n v="2022"/>
    <n v="4"/>
    <n v="5"/>
    <n v="14"/>
    <s v="Frustration escalates, a thunderstorm of emotions."/>
    <s v="Frustration"/>
    <s v="ThunderingMind"/>
    <s v="Instagram"/>
    <s v="#Frustration,#EmotionalOutburst"/>
    <s v="UK"/>
    <n v="44656.614583333336"/>
    <b v="0"/>
    <n v="37"/>
    <n v="0.67567567567567566"/>
    <s v="Apr 5, 2022"/>
    <x v="7"/>
  </r>
  <r>
    <n v="196"/>
    <n v="198"/>
    <s v=" Boredom lingers, a stagnant pool of indifference.  "/>
    <s v=" Boredom         "/>
    <d v="2021-10-02T19:00:00"/>
    <s v=" StagnantHeart    "/>
    <x v="2"/>
    <s v=" #Boredom #Stagnation                        "/>
    <n v="7"/>
    <n v="15"/>
    <s v=" Canada        "/>
    <n v="2021"/>
    <n v="10"/>
    <n v="2"/>
    <n v="19"/>
    <s v="Boredom lingers, a stagnant pool of indifference."/>
    <s v="Boredom"/>
    <s v="StagnantHeart"/>
    <s v="Facebook"/>
    <s v="#Boredom,#Stagnation"/>
    <s v="Canada"/>
    <n v="44471.791666666664"/>
    <b v="0"/>
    <n v="22"/>
    <n v="0.68181818181818177"/>
    <s v="Oct 2, 2021"/>
    <x v="10"/>
  </r>
  <r>
    <n v="197"/>
    <n v="199"/>
    <s v=" Embarking on a journey of discovery, fueled by curiosity and a thirst for knowledge. "/>
    <s v=" Curiosity       "/>
    <d v="2023-04-15T10:15:00"/>
    <s v=" InquisitiveMind   "/>
    <x v="0"/>
    <s v=" #Curiosity #Learning                        "/>
    <n v="15"/>
    <n v="30"/>
    <s v=" USA          "/>
    <n v="2023"/>
    <n v="4"/>
    <n v="15"/>
    <n v="10"/>
    <s v="Embarking on a journey of discovery, fueled by curiosity and a thirst for knowledge."/>
    <s v="Curiosity"/>
    <s v="InquisitiveMind"/>
    <s v="Twitter"/>
    <s v="#Curiosity,#Learning"/>
    <s v="USA"/>
    <n v="45031.427083333336"/>
    <b v="0"/>
    <n v="45"/>
    <n v="0.66666666666666663"/>
    <s v="Apr 15, 2023"/>
    <x v="7"/>
  </r>
  <r>
    <n v="198"/>
    <n v="200"/>
    <s v=" Lost in the vast sea of information, an indifferent wave in the digital ocean. "/>
    <s v=" Indifference    "/>
    <d v="2022-11-28T17:30:00"/>
    <s v=" ApatheticObserver "/>
    <x v="1"/>
    <s v=" #Indifference #DigitalOverload              "/>
    <n v="7"/>
    <n v="15"/>
    <s v=" Canada          "/>
    <n v="2022"/>
    <n v="11"/>
    <n v="28"/>
    <n v="17"/>
    <s v="Lost in the vast sea of information, an indifferent wave in the digital ocean."/>
    <s v="Indifference"/>
    <s v="ApatheticObserver"/>
    <s v="Instagram"/>
    <s v="#Indifference,#DigitalOverload"/>
    <s v="Canada"/>
    <n v="44893.729166666664"/>
    <b v="0"/>
    <n v="22"/>
    <n v="0.68181818181818177"/>
    <s v="Nov 28, 2022"/>
    <x v="6"/>
  </r>
  <r>
    <n v="199"/>
    <n v="201"/>
    <s v=" The complex puzzle of life leaves me in a state of perpetual confusion, seeking answers in the chaos. "/>
    <s v=" Confusion       "/>
    <d v="2020-04-02T09:45:00"/>
    <s v=" SeekingClarity    "/>
    <x v="2"/>
    <s v=" #Confusion #LifePuzzle                     "/>
    <n v="10"/>
    <n v="20"/>
    <s v=" UK           "/>
    <n v="2020"/>
    <n v="4"/>
    <n v="2"/>
    <n v="9"/>
    <s v="The complex puzzle of life leaves me in a state of perpetual confusion, seeking answers in the chaos."/>
    <s v="Confusion"/>
    <s v="SeekingClarity"/>
    <s v="Facebook"/>
    <s v="#Confusion,#LifePuzzle"/>
    <s v="UK"/>
    <n v="43923.40625"/>
    <b v="0"/>
    <n v="30"/>
    <n v="0.66666666666666663"/>
    <s v="Apr 2, 2020"/>
    <x v="7"/>
  </r>
  <r>
    <n v="200"/>
    <n v="202"/>
    <s v=" A numbness settles over me, a shield against the overwhelming emotions life throws my way. "/>
    <s v=" Numbness        "/>
    <d v="2021-08-10T14:00:00"/>
    <s v=" EmotionallyDistant "/>
    <x v="0"/>
    <s v=" #Numbness #EmotionalShield                 "/>
    <n v="8"/>
    <n v="15"/>
    <s v=" India        "/>
    <n v="2021"/>
    <n v="8"/>
    <n v="10"/>
    <n v="14"/>
    <s v="A numbness settles over me, a shield against the overwhelming emotions life throws my way."/>
    <s v="Numbness"/>
    <s v="EmotionallyDistant"/>
    <s v="Twitter"/>
    <s v="#Numbness,#EmotionalShield"/>
    <s v="India"/>
    <n v="44418.583333333336"/>
    <b v="0"/>
    <n v="23"/>
    <n v="0.65217391304347827"/>
    <s v="Aug 10, 2021"/>
    <x v="4"/>
  </r>
  <r>
    <n v="201"/>
    <n v="203"/>
    <s v=" Gazing at the sunset, a melancholic longing for moments that slip through the fingers of time. "/>
    <s v=" Melancholy      "/>
    <d v="2019-06-18T20:45:00"/>
    <s v=" SunsetDreamer     "/>
    <x v="1"/>
    <s v=" #Melancholy #SunsetMoments                 "/>
    <n v="12"/>
    <n v="25"/>
    <s v=" Australia     "/>
    <n v="2019"/>
    <n v="6"/>
    <n v="18"/>
    <n v="20"/>
    <s v="Gazing at the sunset, a melancholic longing for moments that slip through the fingers of time."/>
    <s v="Melancholy"/>
    <s v="SunsetDreamer"/>
    <s v="Instagram"/>
    <s v="#Melancholy,#SunsetMoments"/>
    <s v="Australia"/>
    <n v="43634.864583333336"/>
    <b v="0"/>
    <n v="37"/>
    <n v="0.67567567567567566"/>
    <s v="Jun 18, 2019"/>
    <x v="5"/>
  </r>
  <r>
    <n v="202"/>
    <n v="204"/>
    <s v=" Revisiting old photographs, caught in the embrace of nostalgia's bittersweet symphony. "/>
    <s v=" Nostalgia       "/>
    <d v="2018-02-05T15:15:00"/>
    <s v=" MemoryLaneTraveler "/>
    <x v="2"/>
    <s v=" #Nostalgia #MemoryLane                     "/>
    <n v="10"/>
    <n v="20"/>
    <s v=" USA          "/>
    <n v="2018"/>
    <n v="2"/>
    <n v="5"/>
    <n v="15"/>
    <s v="Revisiting old photographs, caught in the embrace of nostalgia's bittersweet symphony."/>
    <s v="Nostalgia"/>
    <s v="MemoryLaneTraveler"/>
    <s v="Facebook"/>
    <s v="#Nostalgia,#MemoryLane"/>
    <s v="USA"/>
    <n v="43136.635416666664"/>
    <b v="0"/>
    <n v="30"/>
    <n v="0.66666666666666663"/>
    <s v="Feb 5, 2018"/>
    <x v="1"/>
  </r>
  <r>
    <n v="203"/>
    <n v="205"/>
    <s v=" Torn between conflicting emotions, an ambivalence that paints my decisions in shades of uncertainty. "/>
    <s v=" Ambivalence     "/>
    <d v="2022-05-30T11:30:00"/>
    <s v=" MixedFeelings     "/>
    <x v="0"/>
    <s v=" #Ambivalence #UncertainChoices             "/>
    <n v="12"/>
    <n v="25"/>
    <s v=" Canada        "/>
    <n v="2022"/>
    <n v="5"/>
    <n v="30"/>
    <n v="11"/>
    <s v="Torn between conflicting emotions, an ambivalence that paints my decisions in shades of uncertainty."/>
    <s v="Ambivalence"/>
    <s v="MixedFeelings"/>
    <s v="Twitter"/>
    <s v="#Ambivalence,#UncertainChoices"/>
    <s v="Canada"/>
    <n v="44711.479166666664"/>
    <b v="0"/>
    <n v="37"/>
    <n v="0.67567567567567566"/>
    <s v="May 30, 2022"/>
    <x v="3"/>
  </r>
  <r>
    <n v="204"/>
    <n v="206"/>
    <s v=" Embracing the ebb and flow of life, finding acceptance in the dance of existence. "/>
    <s v=" Acceptance      "/>
    <d v="2023-01-10T16:20:00"/>
    <s v=" ZenLifestyle      "/>
    <x v="1"/>
    <s v=" #Acceptance #LifeJourney                   "/>
    <n v="15"/>
    <n v="30"/>
    <s v=" UK           "/>
    <n v="2023"/>
    <n v="1"/>
    <n v="10"/>
    <n v="16"/>
    <s v="Embracing the ebb and flow of life, finding acceptance in the dance of existence."/>
    <s v="Acceptance"/>
    <s v="ZenLifestyle"/>
    <s v="Instagram"/>
    <s v="#Acceptance,#LifeJourney"/>
    <s v="UK"/>
    <n v="44936.680555555555"/>
    <b v="0"/>
    <n v="45"/>
    <n v="0.66666666666666663"/>
    <s v="Jan 10, 2023"/>
    <x v="0"/>
  </r>
  <r>
    <n v="205"/>
    <n v="207"/>
    <s v=" Facing challenges head-on, a determination that fuels the fire within to achieve the impossible. "/>
    <s v=" Determination   "/>
    <d v="2020-09-18T13:45:00"/>
    <s v=" ResilientSpirit   "/>
    <x v="2"/>
    <s v=" #Determination #AchieveTheImpossible       "/>
    <n v="10"/>
    <n v="20"/>
    <s v=" India        "/>
    <n v="2020"/>
    <n v="9"/>
    <n v="18"/>
    <n v="13"/>
    <s v="Facing challenges head-on, a determination that fuels the fire within to achieve the impossible."/>
    <s v="Determination"/>
    <s v="ResilientSpirit"/>
    <s v="Facebook"/>
    <s v="#Determination,#AchieveTheImpossible"/>
    <s v="India"/>
    <n v="44092.572916666664"/>
    <b v="0"/>
    <n v="30"/>
    <n v="0.66666666666666663"/>
    <s v="Sep 18, 2020"/>
    <x v="8"/>
  </r>
  <r>
    <n v="206"/>
    <n v="208"/>
    <s v=" Serenity found in the stillness of nature, a tranquil retreat from the chaos of the modern world. "/>
    <s v=" Serenity        "/>
    <d v="2021-07-03T19:00:00"/>
    <s v=" NatureSoul        "/>
    <x v="0"/>
    <s v=" #Serenity #NatureRetreat                   "/>
    <n v="12"/>
    <n v="25"/>
    <s v=" Australia    "/>
    <n v="2021"/>
    <n v="7"/>
    <n v="3"/>
    <n v="19"/>
    <s v="Serenity found in the stillness of nature, a tranquil retreat from the chaos of the modern world."/>
    <s v="Serenity"/>
    <s v="NatureSoul"/>
    <s v="Twitter"/>
    <s v="#Serenity,#NatureRetreat"/>
    <s v="Australia"/>
    <n v="44380.791666666664"/>
    <b v="0"/>
    <n v="37"/>
    <n v="0.67567567567567566"/>
    <s v="Jul 3, 2021"/>
    <x v="9"/>
  </r>
  <r>
    <n v="207"/>
    <n v="209"/>
    <s v=" Curiosity leading me down the rabbit hole of knowledge, a perpetual student in life's classroom. "/>
    <s v=" Curiosity       "/>
    <d v="2022-10-08T08:15:00"/>
    <s v=" EternalLearner    "/>
    <x v="1"/>
    <s v=" #Curiosity #KnowledgeQuest                "/>
    <n v="20"/>
    <n v="40"/>
    <s v=" USA          "/>
    <n v="2022"/>
    <n v="10"/>
    <n v="8"/>
    <n v="8"/>
    <s v="Curiosity leading me down the rabbit hole of knowledge, a perpetual student in life's classroom."/>
    <s v="Curiosity"/>
    <s v="EternalLearner"/>
    <s v="Instagram"/>
    <s v="#Curiosity,#KnowledgeQuest"/>
    <s v="USA"/>
    <n v="44842.34375"/>
    <b v="0"/>
    <n v="60"/>
    <n v="0.66666666666666663"/>
    <s v="Oct 8, 2022"/>
    <x v="10"/>
  </r>
  <r>
    <n v="208"/>
    <n v="210"/>
    <s v=" Floating through the day with an air of indifference, detached from the mundane happenings around. "/>
    <s v=" Indifference    "/>
    <d v="2023-03-22T16:30:00"/>
    <s v=" AloofObserver     "/>
    <x v="2"/>
    <s v=" #Indifference #FloatingThroughLife        "/>
    <n v="10"/>
    <n v="20"/>
    <s v=" Canada        "/>
    <n v="2023"/>
    <n v="3"/>
    <n v="22"/>
    <n v="16"/>
    <s v="Floating through the day with an air of indifference, detached from the mundane happenings around."/>
    <s v="Indifference"/>
    <s v="AloofObserver"/>
    <s v="Facebook"/>
    <s v="#Indifference,#FloatingThroughLife"/>
    <s v="Canada"/>
    <n v="45007.6875"/>
    <b v="0"/>
    <n v="30"/>
    <n v="0.66666666666666663"/>
    <s v="Mar 22, 2023"/>
    <x v="2"/>
  </r>
  <r>
    <n v="209"/>
    <n v="211"/>
    <s v=" Entangled in the web of thoughts, confusion reigning as I navigate the labyrinth of ideas. "/>
    <s v=" Confusion       "/>
    <d v="2021-05-15T11:45:00"/>
    <s v=" ThoughtExplorer   "/>
    <x v="0"/>
    <s v=" #Confusion #ThoughtLabyrinth              "/>
    <n v="15"/>
    <n v="30"/>
    <s v=" UK            "/>
    <n v="2021"/>
    <n v="5"/>
    <n v="15"/>
    <n v="11"/>
    <s v="Entangled in the web of thoughts, confusion reigning as I navigate the labyrinth of ideas."/>
    <s v="Confusion"/>
    <s v="ThoughtExplorer"/>
    <s v="Twitter"/>
    <s v="#Confusion,#ThoughtLabyrinth"/>
    <s v="UK"/>
    <n v="44331.489583333336"/>
    <b v="0"/>
    <n v="45"/>
    <n v="0.66666666666666663"/>
    <s v="May 15, 2021"/>
    <x v="3"/>
  </r>
  <r>
    <n v="210"/>
    <n v="212"/>
    <s v=" Numb to the chaos, emotions locked away, a stoic facade concealing the inner turmoil. "/>
    <s v=" Numbness        "/>
    <d v="2019-12-28T14:30:00"/>
    <s v=" StoicSoul         "/>
    <x v="1"/>
    <s v=" #Numbness #StoicFacade                    "/>
    <n v="8"/>
    <n v="15"/>
    <s v=" Australia     "/>
    <n v="2019"/>
    <n v="12"/>
    <n v="28"/>
    <n v="14"/>
    <s v="Numb to the chaos, emotions locked away, a stoic facade concealing the inner turmoil."/>
    <s v="Numbness"/>
    <s v="StoicSoul"/>
    <s v="Instagram"/>
    <s v="#Numbness,#StoicFacade"/>
    <s v="Australia"/>
    <n v="43827.604166666664"/>
    <b v="0"/>
    <n v="23"/>
    <n v="0.65217391304347827"/>
    <s v="Dec 28, 2019"/>
    <x v="11"/>
  </r>
  <r>
    <n v="211"/>
    <n v="213"/>
    <s v=" Melancholy whispers in the breeze, a silent conversation with the echoes of forgotten dreams. "/>
    <s v=" Melancholy      "/>
    <d v="2020-03-01T19:00:00"/>
    <s v=" DreamerInSilence  "/>
    <x v="2"/>
    <s v=" #Melancholy #WhispersInTheBreeze         "/>
    <n v="12"/>
    <n v="25"/>
    <s v=" India         "/>
    <n v="2020"/>
    <n v="3"/>
    <n v="1"/>
    <n v="19"/>
    <s v="Melancholy whispers in the breeze, a silent conversation with the echoes of forgotten dreams."/>
    <s v="Melancholy"/>
    <s v="DreamerInSilence"/>
    <s v="Facebook"/>
    <s v="#Melancholy,#WhispersInTheBreeze"/>
    <s v="India"/>
    <n v="43891.791666666664"/>
    <b v="0"/>
    <n v="37"/>
    <n v="0.67567567567567566"/>
    <s v="Mar 1, 2020"/>
    <x v="2"/>
  </r>
  <r>
    <n v="212"/>
    <n v="214"/>
    <s v=" Stumbling upon an old journal, nostalgia flooding in waves, carrying me to moments long gone. "/>
    <s v=" Nostalgia       "/>
    <d v="2018-07-10T15:45:00"/>
    <s v=" JournalKeeper     "/>
    <x v="0"/>
    <s v=" #Nostalgia #JournalMoments               "/>
    <n v="10"/>
    <n v="20"/>
    <s v=" Canada        "/>
    <n v="2018"/>
    <n v="7"/>
    <n v="10"/>
    <n v="15"/>
    <s v="Stumbling upon an old journal, nostalgia flooding in waves, carrying me to moments long gone."/>
    <s v="Nostalgia"/>
    <s v="JournalKeeper"/>
    <s v="Twitter"/>
    <s v="#Nostalgia,#JournalMoments"/>
    <s v="Canada"/>
    <n v="43291.65625"/>
    <b v="0"/>
    <n v="30"/>
    <n v="0.66666666666666663"/>
    <s v="Jul 10, 2018"/>
    <x v="9"/>
  </r>
  <r>
    <n v="213"/>
    <n v="215"/>
    <s v=" A tapestry of conflicting feelings, weaving through uncertainty, caught in the threads of ambivalence. "/>
    <s v=" Ambivalence     "/>
    <d v="2022-01-05T10:30:00"/>
    <s v=" ThreadWeaver      "/>
    <x v="1"/>
    <s v=" #Ambivalence #ConflictingFeelings        "/>
    <n v="12"/>
    <n v="25"/>
    <s v=" UK            "/>
    <n v="2022"/>
    <n v="1"/>
    <n v="5"/>
    <n v="10"/>
    <s v="A tapestry of conflicting feelings, weaving through uncertainty, caught in the threads of ambivalence."/>
    <s v="Ambivalence"/>
    <s v="ThreadWeaver"/>
    <s v="Instagram"/>
    <s v="#Ambivalence,#ConflictingFeelings"/>
    <s v="UK"/>
    <n v="44566.4375"/>
    <b v="0"/>
    <n v="37"/>
    <n v="0.67567567567567566"/>
    <s v="Jan 5, 2022"/>
    <x v="0"/>
  </r>
  <r>
    <n v="214"/>
    <n v="216"/>
    <s v=" Embracing the flaws, finding acceptance in imperfection, a journey towards self-love. "/>
    <s v=" Acceptance      "/>
    <d v="2021-08-20T16:20:00"/>
    <s v=" SelfLoveAdvocate  "/>
    <x v="2"/>
    <s v=" #Acceptance #SelfLoveJourney              "/>
    <n v="15"/>
    <n v="30"/>
    <s v=" Australia    "/>
    <n v="2021"/>
    <n v="8"/>
    <n v="20"/>
    <n v="16"/>
    <s v="Embracing the flaws, finding acceptance in imperfection, a journey towards self-love."/>
    <s v="Acceptance"/>
    <s v="SelfLoveAdvocate"/>
    <s v="Facebook"/>
    <s v="#Acceptance,#SelfLoveJourney"/>
    <s v="Australia"/>
    <n v="44428.680555555555"/>
    <b v="0"/>
    <n v="45"/>
    <n v="0.66666666666666663"/>
    <s v="Aug 20, 2021"/>
    <x v="4"/>
  </r>
  <r>
    <n v="215"/>
    <n v="217"/>
    <s v=" Determination burning like a wildfire, overcoming obstacles, turning dreams into reality. "/>
    <s v=" Determination   "/>
    <d v="2019-11-03T13:45:00"/>
    <s v=" DreamChaser       "/>
    <x v="0"/>
    <s v=" #Determination #DreamsIntoReality        "/>
    <n v="18"/>
    <n v="35"/>
    <s v=" USA          "/>
    <n v="2019"/>
    <n v="11"/>
    <n v="3"/>
    <n v="13"/>
    <s v="Determination burning like a wildfire, overcoming obstacles, turning dreams into reality."/>
    <s v="Determination"/>
    <s v="DreamChaser"/>
    <s v="Twitter"/>
    <s v="#Determination,#DreamsIntoReality"/>
    <s v="USA"/>
    <n v="43772.572916666664"/>
    <b v="0"/>
    <n v="53"/>
    <n v="0.660377358490566"/>
    <s v="Nov 3, 2019"/>
    <x v="6"/>
  </r>
  <r>
    <n v="216"/>
    <n v="218"/>
    <s v=" Tranquil moments by the ocean, serenity washing over, a peaceful retreat within the waves' embrace. "/>
    <s v=" Serenity        "/>
    <d v="2020-04-12T19:30:00"/>
    <s v=" OceanSoul         "/>
    <x v="1"/>
    <s v=" #Serenity #OceanRetreat                   "/>
    <n v="25"/>
    <n v="50"/>
    <s v=" Canada        "/>
    <n v="2020"/>
    <n v="4"/>
    <n v="12"/>
    <n v="19"/>
    <s v="Tranquil moments by the ocean, serenity washing over, a peaceful retreat within the waves' embrace."/>
    <s v="Serenity"/>
    <s v="OceanSoul"/>
    <s v="Instagram"/>
    <s v="#Serenity,#OceanRetreat"/>
    <s v="Canada"/>
    <n v="43933.8125"/>
    <b v="0"/>
    <n v="75"/>
    <n v="0.66666666666666663"/>
    <s v="Apr 12, 2020"/>
    <x v="7"/>
  </r>
  <r>
    <n v="217"/>
    <n v="219"/>
    <s v=" Exploring new horizons with the spark of curiosity, an adventurer in the vast landscape of knowledge. "/>
    <s v=" Curiosity       "/>
    <d v="2022-04-15T08:45:00"/>
    <s v=" HorizonExplorer   "/>
    <x v="2"/>
    <s v=" #Curiosity #NewHorizons                  "/>
    <n v="22"/>
    <n v="45"/>
    <s v=" India         "/>
    <n v="2022"/>
    <n v="4"/>
    <n v="15"/>
    <n v="8"/>
    <s v="Exploring new horizons with the spark of curiosity, an adventurer in the vast landscape of knowledge."/>
    <s v="Curiosity"/>
    <s v="HorizonExplorer"/>
    <s v="Facebook"/>
    <s v="#Curiosity,#NewHorizons"/>
    <s v="India"/>
    <n v="44666.364583333336"/>
    <b v="0"/>
    <n v="67"/>
    <n v="0.67164179104477617"/>
    <s v="Apr 15, 2022"/>
    <x v="7"/>
  </r>
  <r>
    <n v="218"/>
    <n v="220"/>
    <s v=" Drifting through the day with a nonchalant demeanor, embracing the art of indifference. "/>
    <s v=" Indifference    "/>
    <d v="2023-02-10T17:00:00"/>
    <s v=" NonchalantSpirit  "/>
    <x v="0"/>
    <s v=" #Indifference #DriftingThroughLife       "/>
    <n v="9"/>
    <n v="18"/>
    <s v=" UK            "/>
    <n v="2023"/>
    <n v="2"/>
    <n v="10"/>
    <n v="17"/>
    <s v="Drifting through the day with a nonchalant demeanor, embracing the art of indifference."/>
    <s v="Indifference"/>
    <s v="NonchalantSpirit"/>
    <s v="Twitter"/>
    <s v="#Indifference,#DriftingThroughLife"/>
    <s v="UK"/>
    <n v="44967.708333333336"/>
    <b v="0"/>
    <n v="27"/>
    <n v="0.66666666666666663"/>
    <s v="Feb 10, 2023"/>
    <x v="1"/>
  </r>
  <r>
    <n v="219"/>
    <n v="221"/>
    <s v=" Wrestling with thoughts, a perplexed mind lost in the labyrinth of life's complexities. "/>
    <s v=" Confusion       "/>
    <d v="2020-08-05T12:15:00"/>
    <s v=" ComplexThinker    "/>
    <x v="1"/>
    <s v=" #Confusion #PerplexedMind                "/>
    <n v="14"/>
    <n v="28"/>
    <s v=" Australia    "/>
    <n v="2020"/>
    <n v="8"/>
    <n v="5"/>
    <n v="12"/>
    <s v="Wrestling with thoughts, a perplexed mind lost in the labyrinth of life's complexities."/>
    <s v="Confusion"/>
    <s v="ComplexThinker"/>
    <s v="Instagram"/>
    <s v="#Confusion,#PerplexedMind"/>
    <s v="Australia"/>
    <n v="44048.510416666664"/>
    <b v="0"/>
    <n v="42"/>
    <n v="0.66666666666666663"/>
    <s v="Aug 5, 2020"/>
    <x v="4"/>
  </r>
  <r>
    <n v="220"/>
    <n v="222"/>
    <s v=" Immersed in a state of emotional numbness, a shield against the storm of daily struggles. "/>
    <s v=" Numbness        "/>
    <d v="2021-12-01T15:30:00"/>
    <s v=" ShieldedHeart     "/>
    <x v="2"/>
    <s v=" #Numbness #EmotionalShield               "/>
    <n v="10"/>
    <n v="20"/>
    <s v=" USA          "/>
    <n v="2021"/>
    <n v="12"/>
    <n v="1"/>
    <n v="15"/>
    <s v="Immersed in a state of emotional numbness, a shield against the storm of daily struggles."/>
    <s v="Numbness"/>
    <s v="ShieldedHeart"/>
    <s v="Facebook"/>
    <s v="#Numbness,#EmotionalShield"/>
    <s v="USA"/>
    <n v="44531.645833333336"/>
    <b v="0"/>
    <n v="30"/>
    <n v="0.66666666666666663"/>
    <s v="Dec 1, 2021"/>
    <x v="11"/>
  </r>
  <r>
    <n v="221"/>
    <n v="223"/>
    <s v=" A melancholic symphony playing in the background, the soundtrack of a wistful heart. "/>
    <s v=" Melancholy      "/>
    <d v="2019-03-25T21:00:00"/>
    <s v=" SymphonySoul      "/>
    <x v="0"/>
    <s v=" #Melancholy #WistfulHeart                "/>
    <n v="13"/>
    <n v="26"/>
    <s v=" Canada        "/>
    <n v="2019"/>
    <n v="3"/>
    <n v="25"/>
    <n v="21"/>
    <s v="A melancholic symphony playing in the background, the soundtrack of a wistful heart."/>
    <s v="Melancholy"/>
    <s v="SymphonySoul"/>
    <s v="Twitter"/>
    <s v="#Melancholy,#WistfulHeart"/>
    <s v="Canada"/>
    <n v="43549.875"/>
    <b v="0"/>
    <n v="39"/>
    <n v="0.66666666666666663"/>
    <s v="Mar 25, 2019"/>
    <x v="2"/>
  </r>
  <r>
    <n v="222"/>
    <n v="224"/>
    <s v=" Flipping through the pages of an old yearbook, nostalgia painting smiles and tears on my face. "/>
    <s v=" Nostalgia       "/>
    <d v="2017-06-18T14:45:00"/>
    <s v=" YearbookExplorer  "/>
    <x v="1"/>
    <s v=" #Nostalgia #YearbookMemories            "/>
    <n v="12"/>
    <n v="25"/>
    <s v=" India         "/>
    <n v="2017"/>
    <n v="6"/>
    <n v="18"/>
    <n v="14"/>
    <s v="Flipping through the pages of an old yearbook, nostalgia painting smiles and tears on my face."/>
    <s v="Nostalgia"/>
    <s v="YearbookExplorer"/>
    <s v="Instagram"/>
    <s v="#Nostalgia,#YearbookMemories"/>
    <s v="India"/>
    <n v="42904.614583333336"/>
    <b v="0"/>
    <n v="37"/>
    <n v="0.67567567567567566"/>
    <s v="Jun 18, 2017"/>
    <x v="5"/>
  </r>
  <r>
    <n v="223"/>
    <n v="225"/>
    <s v=" Torn between opposing emotions, an ambivalence that colors my decisions with shades of uncertainty. "/>
    <s v=" Ambivalence     "/>
    <d v="2022-07-08T11:30:00"/>
    <s v=" DecisiveDilemma   "/>
    <x v="2"/>
    <s v=" #Ambivalence #ShadesOfUncertainty       "/>
    <n v="15"/>
    <n v="30"/>
    <s v=" Australia    "/>
    <n v="2022"/>
    <n v="7"/>
    <n v="8"/>
    <n v="11"/>
    <s v="Torn between opposing emotions, an ambivalence that colors my decisions with shades of uncertainty."/>
    <s v="Ambivalence"/>
    <s v="DecisiveDilemma"/>
    <s v="Facebook"/>
    <s v="#Ambivalence,#ShadesOfUncertainty"/>
    <s v="Australia"/>
    <n v="44750.479166666664"/>
    <b v="0"/>
    <n v="45"/>
    <n v="0.66666666666666663"/>
    <s v="Jul 8, 2022"/>
    <x v="9"/>
  </r>
  <r>
    <n v="224"/>
    <n v="226"/>
    <s v=" Embracing life's imperfections, finding acceptance in the journey, scars and all. "/>
    <s v=" Acceptance      "/>
    <d v="2023-05-15T16:20:00"/>
    <s v=" ImperfectHarmony  "/>
    <x v="0"/>
    <s v=" #Acceptance #ImperfectJourney            "/>
    <n v="18"/>
    <n v="36"/>
    <s v=" Canada        "/>
    <n v="2023"/>
    <n v="5"/>
    <n v="15"/>
    <n v="16"/>
    <s v="Embracing life's imperfections, finding acceptance in the journey, scars and all."/>
    <s v="Acceptance"/>
    <s v="ImperfectHarmony"/>
    <s v="Twitter"/>
    <s v="#Acceptance,#ImperfectJourney"/>
    <s v="Canada"/>
    <n v="45061.680555555555"/>
    <b v="0"/>
    <n v="54"/>
    <n v="0.66666666666666663"/>
    <s v="May 15, 2023"/>
    <x v="3"/>
  </r>
  <r>
    <n v="225"/>
    <n v="227"/>
    <s v=" A fiery determination burning within, fueled by the vision of reaching unparalleled heights. "/>
    <s v=" Determination   "/>
    <d v="2021-09-10T14:45:00"/>
    <s v=" VisionarySpirit   "/>
    <x v="1"/>
    <s v=" #Determination #UnparalleledHeights      "/>
    <n v="20"/>
    <n v="40"/>
    <s v=" UK            "/>
    <n v="2021"/>
    <n v="9"/>
    <n v="10"/>
    <n v="14"/>
    <s v="A fiery determination burning within, fueled by the vision of reaching unparalleled heights."/>
    <s v="Determination"/>
    <s v="VisionarySpirit"/>
    <s v="Instagram"/>
    <s v="#Determination,#UnparalleledHeights"/>
    <s v="UK"/>
    <n v="44449.614583333336"/>
    <b v="0"/>
    <n v="60"/>
    <n v="0.66666666666666663"/>
    <s v="Sep 10, 2021"/>
    <x v="8"/>
  </r>
  <r>
    <n v="226"/>
    <n v="228"/>
    <s v=" Basking in the serenity of a quiet forest, where the whispers of nature bring peace to the soul. "/>
    <s v=" Serenity        "/>
    <d v="2020-02-28T18:30:00"/>
    <s v=" ForestDreamer     "/>
    <x v="2"/>
    <s v=" #Serenity #NatureWhispers                "/>
    <n v="25"/>
    <n v="50"/>
    <s v=" USA          "/>
    <n v="2020"/>
    <n v="2"/>
    <n v="28"/>
    <n v="18"/>
    <s v="Basking in the serenity of a quiet forest, where the whispers of nature bring peace to the soul."/>
    <s v="Serenity"/>
    <s v="ForestDreamer"/>
    <s v="Facebook"/>
    <s v="#Serenity,#NatureWhispers"/>
    <s v="USA"/>
    <n v="43889.770833333336"/>
    <b v="0"/>
    <n v="75"/>
    <n v="0.66666666666666663"/>
    <s v="Feb 28, 2020"/>
    <x v="1"/>
  </r>
  <r>
    <n v="227"/>
    <n v="231"/>
    <s v=" Indifferent to the noise of the world, a silent observer in the midst of life's cacophony. "/>
    <s v=" Indifference    "/>
    <d v="2023-03-10T16:30:00"/>
    <s v=" SilentSpectator   "/>
    <x v="1"/>
    <s v=" #Indifference #SilentObserver            "/>
    <n v="9"/>
    <n v="18"/>
    <s v=" India         "/>
    <n v="2023"/>
    <n v="3"/>
    <n v="10"/>
    <n v="16"/>
    <s v="Indifferent to the noise of the world, a silent observer in the midst of life's cacophony."/>
    <s v="Indifference"/>
    <s v="SilentSpectator"/>
    <s v="Instagram"/>
    <s v="#Indifference,#SilentObserver"/>
    <s v="India"/>
    <n v="44995.6875"/>
    <b v="0"/>
    <n v="27"/>
    <n v="0.66666666666666663"/>
    <s v="Mar 10, 2023"/>
    <x v="2"/>
  </r>
  <r>
    <n v="228"/>
    <n v="232"/>
    <s v=" Navigating through the labyrinth of thoughts, confusion a constant companion in the maze of ideas. "/>
    <s v=" Confusion       "/>
    <d v="2021-05-02T11:45:00"/>
    <s v=" MazeNavigator     "/>
    <x v="2"/>
    <s v=" #Confusion #ThoughtLabyrinth              "/>
    <n v="14"/>
    <n v="28"/>
    <s v=" Australia    "/>
    <n v="2021"/>
    <n v="5"/>
    <n v="2"/>
    <n v="11"/>
    <s v="Navigating through the labyrinth of thoughts, confusion a constant companion in the maze of ideas."/>
    <s v="Confusion"/>
    <s v="MazeNavigator"/>
    <s v="Facebook"/>
    <s v="#Confusion,#ThoughtLabyrinth"/>
    <s v="Australia"/>
    <n v="44318.489583333336"/>
    <b v="0"/>
    <n v="42"/>
    <n v="0.66666666666666663"/>
    <s v="May 2, 2021"/>
    <x v="3"/>
  </r>
  <r>
    <n v="229"/>
    <n v="233"/>
    <s v=" An impenetrable numbness shields me from the emotional storms, a fortress of stoic resilience. "/>
    <s v=" Numbness        "/>
    <d v="2019-10-18T14:30:00"/>
    <s v=" ResilientFortress "/>
    <x v="0"/>
    <s v=" #Numbness #StoicResilience               "/>
    <n v="11"/>
    <n v="22"/>
    <s v=" UK            "/>
    <n v="2019"/>
    <n v="10"/>
    <n v="18"/>
    <n v="14"/>
    <s v="An impenetrable numbness shields me from the emotional storms, a fortress of stoic resilience."/>
    <s v="Numbness"/>
    <s v="ResilientFortress"/>
    <s v="Twitter"/>
    <s v="#Numbness,#StoicResilience"/>
    <s v="UK"/>
    <n v="43756.604166666664"/>
    <b v="0"/>
    <n v="33"/>
    <n v="0.66666666666666663"/>
    <s v="Oct 18, 2019"/>
    <x v="10"/>
  </r>
  <r>
    <n v="230"/>
    <n v="234"/>
    <s v=" Melancholy painting the world in hues of nostalgia, a canvas of bittersweet memories. "/>
    <s v=" Melancholy      "/>
    <d v="2020-01-05T20:00:00"/>
    <s v=" CanvasDreamer     "/>
    <x v="1"/>
    <s v=" #Melancholy #BittersweetMemories         "/>
    <n v="13"/>
    <n v="26"/>
    <s v=" USA          "/>
    <n v="2020"/>
    <n v="1"/>
    <n v="5"/>
    <n v="20"/>
    <s v="Melancholy painting the world in hues of nostalgia, a canvas of bittersweet memories."/>
    <s v="Melancholy"/>
    <s v="CanvasDreamer"/>
    <s v="Instagram"/>
    <s v="#Melancholy,#BittersweetMemories"/>
    <s v="USA"/>
    <n v="43835.833333333336"/>
    <b v="0"/>
    <n v="39"/>
    <n v="0.66666666666666663"/>
    <s v="Jan 5, 2020"/>
    <x v="0"/>
  </r>
  <r>
    <n v="231"/>
    <n v="235"/>
    <s v=" A journey into the past, flipping through the pages of an old diary, nostalgia taking the lead. "/>
    <s v=" Nostalgia       "/>
    <d v="2018-08-10T15:45:00"/>
    <s v=" DiaryExplorer     "/>
    <x v="2"/>
    <s v=" #Nostalgia #DiaryJourney                 "/>
    <n v="12"/>
    <n v="25"/>
    <s v=" Canada        "/>
    <n v="2018"/>
    <n v="8"/>
    <n v="10"/>
    <n v="15"/>
    <s v="A journey into the past, flipping through the pages of an old diary, nostalgia taking the lead."/>
    <s v="Nostalgia"/>
    <s v="DiaryExplorer"/>
    <s v="Facebook"/>
    <s v="#Nostalgia,#DiaryJourney"/>
    <s v="Canada"/>
    <n v="43322.65625"/>
    <b v="0"/>
    <n v="37"/>
    <n v="0.67567567567567566"/>
    <s v="Aug 10, 2018"/>
    <x v="4"/>
  </r>
  <r>
    <n v="232"/>
    <n v="236"/>
    <s v=" Ambivalence clouding decisions, caught in the crossroads of conflicting emotions. "/>
    <s v=" Ambivalence     "/>
    <d v="2022-01-15T10:30:00"/>
    <s v=" CrossroadsTraveler "/>
    <x v="0"/>
    <s v=" #Ambivalence #ConflictingEmotions        "/>
    <n v="15"/>
    <n v="30"/>
    <s v=" India         "/>
    <n v="2022"/>
    <n v="1"/>
    <n v="15"/>
    <n v="10"/>
    <s v="Ambivalence clouding decisions, caught in the crossroads of conflicting emotions."/>
    <s v="Ambivalence"/>
    <s v="CrossroadsTraveler"/>
    <s v="Twitter"/>
    <s v="#Ambivalence,#ConflictingEmotions"/>
    <s v="India"/>
    <n v="44576.4375"/>
    <b v="0"/>
    <n v="45"/>
    <n v="0.66666666666666663"/>
    <s v="Jan 15, 2022"/>
    <x v="0"/>
  </r>
  <r>
    <n v="233"/>
    <n v="237"/>
    <s v=" Embracing imperfections, finding acceptance in the mosaic of life's beautiful chaos. "/>
    <s v=" Acceptance      "/>
    <d v="2021-07-20T16:20:00"/>
    <s v=" MosaicDreamer     "/>
    <x v="1"/>
    <s v=" #Acceptance #BeautifulChaos              "/>
    <n v="18"/>
    <n v="36"/>
    <s v=" Australia     "/>
    <n v="2021"/>
    <n v="7"/>
    <n v="20"/>
    <n v="16"/>
    <s v="Embracing imperfections, finding acceptance in the mosaic of life's beautiful chaos."/>
    <s v="Acceptance"/>
    <s v="MosaicDreamer"/>
    <s v="Instagram"/>
    <s v="#Acceptance,#BeautifulChaos"/>
    <s v="Australia"/>
    <n v="44397.680555555555"/>
    <b v="0"/>
    <n v="54"/>
    <n v="0.66666666666666663"/>
    <s v="Jul 20, 2021"/>
    <x v="9"/>
  </r>
  <r>
    <n v="234"/>
    <n v="238"/>
    <s v=" Determination as the driving force, propelling me forward on the path to extraordinary achievements. "/>
    <s v=" Determination   "/>
    <d v="2019-12-03T13:45:00"/>
    <s v=" PathfinderSpirit  "/>
    <x v="2"/>
    <s v=" #Determination #ExtraordinaryPath        "/>
    <n v="20"/>
    <n v="40"/>
    <s v=" USA          "/>
    <n v="2019"/>
    <n v="12"/>
    <n v="3"/>
    <n v="13"/>
    <s v="Determination as the driving force, propelling me forward on the path to extraordinary achievements."/>
    <s v="Determination"/>
    <s v="PathfinderSpirit"/>
    <s v="Facebook"/>
    <s v="#Determination,#ExtraordinaryPath"/>
    <s v="USA"/>
    <n v="43802.572916666664"/>
    <b v="0"/>
    <n v="60"/>
    <n v="0.66666666666666663"/>
    <s v="Dec 3, 2019"/>
    <x v="11"/>
  </r>
  <r>
    <n v="235"/>
    <n v="239"/>
    <s v=" Seeking serenity in the melody of raindrops, a tranquil escape from the noise of everyday life. "/>
    <s v=" Serenity        "/>
    <d v="2020-04-12T19:30:00"/>
    <s v=" RaindropHarmony   "/>
    <x v="0"/>
    <s v=" #Serenity #RaindropMelody                "/>
    <n v="25"/>
    <n v="50"/>
    <s v=" Canada        "/>
    <n v="2020"/>
    <n v="4"/>
    <n v="12"/>
    <n v="19"/>
    <s v="Seeking serenity in the melody of raindrops, a tranquil escape from the noise of everyday life."/>
    <s v="Serenity"/>
    <s v="RaindropHarmony"/>
    <s v="Twitter"/>
    <s v="#Serenity,#RaindropMelody"/>
    <s v="Canada"/>
    <n v="43933.8125"/>
    <b v="0"/>
    <n v="75"/>
    <n v="0.66666666666666663"/>
    <s v="Apr 12, 2020"/>
    <x v="7"/>
  </r>
  <r>
    <n v="236"/>
    <n v="240"/>
    <s v=" Curiosity driving the exploration of the unknown, a seeker of knowledge in uncharted territories. "/>
    <s v=" Curiosity       "/>
    <d v="2022-05-08T08:45:00"/>
    <s v=" SeekerOfUnknowns  "/>
    <x v="1"/>
    <s v=" #Curiosity #SeekerOfKnowledge            "/>
    <n v="22"/>
    <n v="45"/>
    <s v=" UK            "/>
    <n v="2022"/>
    <n v="5"/>
    <n v="8"/>
    <n v="8"/>
    <s v="Curiosity driving the exploration of the unknown, a seeker of knowledge in uncharted territories."/>
    <s v="Curiosity"/>
    <s v="SeekerOfUnknowns"/>
    <s v="Instagram"/>
    <s v="#Curiosity,#SeekerOfKnowledge"/>
    <s v="UK"/>
    <n v="44689.364583333336"/>
    <b v="0"/>
    <n v="67"/>
    <n v="0.67164179104477617"/>
    <s v="May 8, 2022"/>
    <x v="3"/>
  </r>
  <r>
    <n v="237"/>
    <n v="241"/>
    <s v=" Drifting through the day with an air of nonchalance, indifferent to the trivialities of life. "/>
    <s v=" Indifference    "/>
    <d v="2023-02-22T17:00:00"/>
    <s v=" NonchalantWanderer"/>
    <x v="2"/>
    <s v=" #Indifference #DriftingThroughLife       "/>
    <n v="9"/>
    <n v="18"/>
    <s v=" India         "/>
    <n v="2023"/>
    <n v="2"/>
    <n v="22"/>
    <n v="17"/>
    <s v="Drifting through the day with an air of nonchalance, indifferent to the trivialities of life."/>
    <s v="Indifference"/>
    <s v="NonchalantWanderer"/>
    <s v="Facebook"/>
    <s v="#Indifference,#DriftingThroughLife"/>
    <s v="India"/>
    <n v="44979.708333333336"/>
    <b v="0"/>
    <n v="27"/>
    <n v="0.66666666666666663"/>
    <s v="Feb 22, 2023"/>
    <x v="1"/>
  </r>
  <r>
    <n v="238"/>
    <n v="242"/>
    <s v=" Lost in the labyrinth of thoughts, confusion casting shadows on the quest for clarity. "/>
    <s v=" Confusion       "/>
    <d v="2020-06-05T12:15:00"/>
    <s v=" ShadowedSeeker    "/>
    <x v="0"/>
    <s v=" #Confusion #LabyrinthOfThoughts          "/>
    <n v="14"/>
    <n v="28"/>
    <s v=" Australia    "/>
    <n v="2020"/>
    <n v="6"/>
    <n v="5"/>
    <n v="12"/>
    <s v="Lost in the labyrinth of thoughts, confusion casting shadows on the quest for clarity."/>
    <s v="Confusion"/>
    <s v="ShadowedSeeker"/>
    <s v="Twitter"/>
    <s v="#Confusion,#LabyrinthOfThoughts"/>
    <s v="Australia"/>
    <n v="43987.510416666664"/>
    <b v="0"/>
    <n v="42"/>
    <n v="0.66666666666666663"/>
    <s v="Jun 5, 2020"/>
    <x v="5"/>
  </r>
  <r>
    <n v="239"/>
    <n v="243"/>
    <s v=" Wrapped in the cloak of emotional numbness, a shield against the storms of life's turbulence. "/>
    <s v=" Numbness        "/>
    <d v="2021-11-30T15:30:00"/>
    <s v=" TurbulentShield   "/>
    <x v="1"/>
    <s v=" #Numbness #EmotionalStorms               "/>
    <n v="10"/>
    <n v="20"/>
    <s v=" Canada        "/>
    <n v="2021"/>
    <n v="11"/>
    <n v="30"/>
    <n v="15"/>
    <s v="Wrapped in the cloak of emotional numbness, a shield against the storms of life's turbulence."/>
    <s v="Numbness"/>
    <s v="TurbulentShield"/>
    <s v="Instagram"/>
    <s v="#Numbness,#EmotionalStorms"/>
    <s v="Canada"/>
    <n v="44530.645833333336"/>
    <b v="0"/>
    <n v="30"/>
    <n v="0.66666666666666663"/>
    <s v="Nov 30, 2021"/>
    <x v="6"/>
  </r>
  <r>
    <n v="240"/>
    <n v="244"/>
    <s v=" Melancholy as a companion, painting the canvas of life with the brushstrokes of wistful yearning. "/>
    <s v=" Melancholy      "/>
    <d v="2019-02-25T21:00:00"/>
    <s v=" WistfulPainter    "/>
    <x v="2"/>
    <s v=" #Melancholy #WistfulYearning             "/>
    <n v="13"/>
    <n v="26"/>
    <s v=" UK            "/>
    <n v="2019"/>
    <n v="2"/>
    <n v="25"/>
    <n v="21"/>
    <s v="Melancholy as a companion, painting the canvas of life with the brushstrokes of wistful yearning."/>
    <s v="Melancholy"/>
    <s v="WistfulPainter"/>
    <s v="Facebook"/>
    <s v="#Melancholy,#WistfulYearning"/>
    <s v="UK"/>
    <n v="43521.875"/>
    <b v="0"/>
    <n v="39"/>
    <n v="0.66666666666666663"/>
    <s v="Feb 25, 2019"/>
    <x v="1"/>
  </r>
  <r>
    <n v="241"/>
    <n v="245"/>
    <s v=" Leafing through the pages of an old photo album, nostalgia weaving tales of laughter and tears. "/>
    <s v=" Nostalgia       "/>
    <d v="2017-05-18T14:45:00"/>
    <s v=" TaleWeaver        "/>
    <x v="0"/>
    <s v=" #Nostalgia #PhotoAlbumStories            "/>
    <n v="12"/>
    <n v="25"/>
    <s v=" USA          "/>
    <n v="2017"/>
    <n v="5"/>
    <n v="18"/>
    <n v="14"/>
    <s v="Leafing through the pages of an old photo album, nostalgia weaving tales of laughter and tears."/>
    <s v="Nostalgia"/>
    <s v="TaleWeaver"/>
    <s v="Twitter"/>
    <s v="#Nostalgia,#PhotoAlbumStories"/>
    <s v="USA"/>
    <n v="42873.614583333336"/>
    <b v="0"/>
    <n v="37"/>
    <n v="0.67567567567567566"/>
    <s v="May 18, 2017"/>
    <x v="3"/>
  </r>
  <r>
    <n v="242"/>
    <n v="246"/>
    <s v=" Ambivalence in the air, caught between the crossroads of conflicting emotions and decisions. "/>
    <s v=" Ambivalence     "/>
    <d v="2022-08-05T11:30:00"/>
    <s v=" CrossroadsExplorer"/>
    <x v="1"/>
    <s v=" #Ambivalence #CrossroadsConfusion        "/>
    <n v="15"/>
    <n v="30"/>
    <s v=" Canada        "/>
    <n v="2022"/>
    <n v="8"/>
    <n v="5"/>
    <n v="11"/>
    <s v="Ambivalence in the air, caught between the crossroads of conflicting emotions and decisions."/>
    <s v="Ambivalence"/>
    <s v="CrossroadsExplorer"/>
    <s v="Instagram"/>
    <s v="#Ambivalence,#CrossroadsConfusion"/>
    <s v="Canada"/>
    <n v="44778.479166666664"/>
    <b v="0"/>
    <n v="45"/>
    <n v="0.66666666666666663"/>
    <s v="Aug 5, 2022"/>
    <x v="4"/>
  </r>
  <r>
    <n v="243"/>
    <n v="247"/>
    <s v=" Embracing the beauty in imperfections, finding acceptance in the mosaic of life's unpredictable art. "/>
    <s v=" Acceptance      "/>
    <d v="2023-06-15T16:20:00"/>
    <s v=" MosaicArtist      "/>
    <x v="2"/>
    <s v=" #Acceptance #UnpredictableArt            "/>
    <n v="18"/>
    <n v="36"/>
    <s v=" Australia    "/>
    <n v="2023"/>
    <n v="6"/>
    <n v="15"/>
    <n v="16"/>
    <s v="Embracing the beauty in imperfections, finding acceptance in the mosaic of life's unpredictable art."/>
    <s v="Acceptance"/>
    <s v="MosaicArtist"/>
    <s v="Facebook"/>
    <s v="#Acceptance,#UnpredictableArt"/>
    <s v="Australia"/>
    <n v="45092.680555555555"/>
    <b v="0"/>
    <n v="54"/>
    <n v="0.66666666666666663"/>
    <s v="Jun 15, 2023"/>
    <x v="5"/>
  </r>
  <r>
    <n v="244"/>
    <n v="248"/>
    <s v=" Determination ablaze, forging a path through challenges, sculpting dreams into tangible realities. "/>
    <s v=" Determination   "/>
    <d v="2021-10-10T14:45:00"/>
    <s v=" DreamSculptor     "/>
    <x v="0"/>
    <s v=" #Determination #SculptingDreams          "/>
    <n v="20"/>
    <n v="40"/>
    <s v=" UK            "/>
    <n v="2021"/>
    <n v="10"/>
    <n v="10"/>
    <n v="14"/>
    <s v="Determination ablaze, forging a path through challenges, sculpting dreams into tangible realities."/>
    <s v="Determination"/>
    <s v="DreamSculptor"/>
    <s v="Twitter"/>
    <s v="#Determination,#SculptingDreams"/>
    <s v="UK"/>
    <n v="44479.614583333336"/>
    <b v="0"/>
    <n v="60"/>
    <n v="0.66666666666666663"/>
    <s v="Oct 10, 2021"/>
    <x v="10"/>
  </r>
  <r>
    <n v="245"/>
    <n v="249"/>
    <s v=" Immerse in the serenity of a moonlit night, where the quiet whispers of nature bring peace to the soul. "/>
    <s v=" Serenity        "/>
    <d v="2020-05-12T19:30:00"/>
    <s v=" MoonlitSoul       "/>
    <x v="1"/>
    <s v=" #Serenity #MoonlitPeace                  "/>
    <n v="25"/>
    <n v="50"/>
    <s v=" USA          "/>
    <n v="2020"/>
    <n v="5"/>
    <n v="12"/>
    <n v="19"/>
    <s v="Immerse in the serenity of a moonlit night, where the quiet whispers of nature bring peace to the soul."/>
    <s v="Serenity"/>
    <s v="MoonlitSoul"/>
    <s v="Instagram"/>
    <s v="#Serenity,#MoonlitPeace"/>
    <s v="USA"/>
    <n v="43963.8125"/>
    <b v="0"/>
    <n v="75"/>
    <n v="0.66666666666666663"/>
    <s v="May 12, 2020"/>
    <x v="3"/>
  </r>
  <r>
    <n v="246"/>
    <n v="250"/>
    <s v=" Fueled by curiosity, venturing into uncharted realms, a fearless explorer of the mysteries of the world. "/>
    <s v=" Curiosity       "/>
    <d v="2022-12-01T09:15:00"/>
    <s v=" FearlessExplorer  "/>
    <x v="2"/>
    <s v=" #Curiosity #FearlessExplorer              "/>
    <n v="22"/>
    <n v="44"/>
    <s v=" India         "/>
    <n v="2022"/>
    <n v="12"/>
    <n v="1"/>
    <n v="9"/>
    <s v="Fueled by curiosity, venturing into uncharted realms, a fearless explorer of the mysteries of the world."/>
    <s v="Curiosity"/>
    <s v="FearlessExplorer"/>
    <s v="Facebook"/>
    <s v="#Curiosity,#FearlessExplorer"/>
    <s v="India"/>
    <n v="44896.385416666664"/>
    <b v="0"/>
    <n v="66"/>
    <n v="0.66666666666666663"/>
    <s v="Dec 1, 2022"/>
    <x v="11"/>
  </r>
  <r>
    <n v="247"/>
    <n v="251"/>
    <s v="Wrapped in the cloak of emotional numbness, a shield against the storms of life's turbulence. "/>
    <s v=" Numbness "/>
    <d v="2021-11-30T15:30:00"/>
    <s v=" TurbulentShield "/>
    <x v="1"/>
    <s v=" #Numbness #EmotionalStorms "/>
    <n v="10"/>
    <n v="20"/>
    <s v=" Canada "/>
    <n v="2021"/>
    <n v="11"/>
    <n v="30"/>
    <n v="15"/>
    <s v="Wrapped in the cloak of emotional numbness, a shield against the storms of life's turbulence."/>
    <s v="Numbness"/>
    <s v="TurbulentShield"/>
    <s v="Instagram"/>
    <s v="#Numbness,#EmotionalStorms"/>
    <s v="Canada"/>
    <n v="44530.645833333336"/>
    <b v="0"/>
    <n v="30"/>
    <n v="0.66666666666666663"/>
    <s v="Nov 30, 2021"/>
    <x v="6"/>
  </r>
  <r>
    <n v="248"/>
    <n v="252"/>
    <s v=" Dancing through life with the exuberance of a carefree spirit, embracing joy and zest at every turn. "/>
    <s v=" Zest "/>
    <d v="2018-07-12T17:45:00"/>
    <s v=" JoyfulDancer "/>
    <x v="3"/>
    <s v=" #Zest #CarefreeSpirit "/>
    <n v="15"/>
    <n v="30"/>
    <s v=" USA "/>
    <n v="2018"/>
    <n v="7"/>
    <n v="12"/>
    <n v="17"/>
    <s v="Dancing through life with the exuberance of a carefree spirit, embracing joy and zest at every turn."/>
    <s v="Zest"/>
    <s v="JoyfulDancer"/>
    <s v="Twitter"/>
    <s v="#Zest,#CarefreeSpirit"/>
    <s v="USA"/>
    <n v="43293.739583333336"/>
    <b v="0"/>
    <n v="45"/>
    <n v="0.66666666666666663"/>
    <s v="Jul 12, 2018"/>
    <x v="9"/>
  </r>
  <r>
    <n v="249"/>
    <n v="253"/>
    <s v=" Basking in the golden glow of contentment, a serene river flowing through the landscape of the heart. "/>
    <s v=" Contentment "/>
    <d v="2020-09-05T20:10:00"/>
    <s v=" SereneBasker "/>
    <x v="2"/>
    <s v=" #Contentment #GoldenGlow "/>
    <n v="18"/>
    <n v="36"/>
    <s v=" Australia "/>
    <n v="2020"/>
    <n v="9"/>
    <n v="5"/>
    <n v="20"/>
    <s v="Basking in the golden glow of contentment, a serene river flowing through the landscape of the heart."/>
    <s v="Contentment"/>
    <s v="SereneBasker"/>
    <s v="Facebook"/>
    <s v="#Contentment,#GoldenGlow"/>
    <s v="Australia"/>
    <n v="44079.840277777781"/>
    <b v="0"/>
    <n v="54"/>
    <n v="0.66666666666666663"/>
    <s v="Sep 5, 2020"/>
    <x v="8"/>
  </r>
  <r>
    <n v="250"/>
    <n v="254"/>
    <s v=" Gazing towards the horizon with hopeful eyes, painting a canvas of dreams illuminated by the sun of optimism. "/>
    <s v=" Hopeful "/>
    <d v="2022-04-18T08:00:00"/>
    <s v=" DreamPainter "/>
    <x v="1"/>
    <s v=" #Hopeful #CanvasOfDreams "/>
    <n v="12"/>
    <n v="24"/>
    <s v=" India "/>
    <n v="2022"/>
    <n v="4"/>
    <n v="18"/>
    <n v="8"/>
    <s v="Gazing towards the horizon with hopeful eyes, painting a canvas of dreams illuminated by the sun of optimism."/>
    <s v="Hopeful"/>
    <s v="DreamPainter"/>
    <s v="Instagram"/>
    <s v="#Hopeful,#CanvasOfDreams"/>
    <s v="India"/>
    <n v="44669.333333333336"/>
    <b v="0"/>
    <n v="36"/>
    <n v="0.66666666666666663"/>
    <s v="Apr 18, 2022"/>
    <x v="7"/>
  </r>
  <r>
    <n v="251"/>
    <n v="255"/>
    <s v=" Standing tall, proud as an oak, the branches of achievement reaching towards the sky of accomplishment. "/>
    <s v=" Proud "/>
    <d v="2019-12-10T12:20:00"/>
    <s v=" OakAchiever "/>
    <x v="3"/>
    <s v=" #Proud #BranchesOfAchievement "/>
    <n v="25"/>
    <n v="50"/>
    <s v=" Canada "/>
    <n v="2019"/>
    <n v="12"/>
    <n v="10"/>
    <n v="12"/>
    <s v="Standing tall, proud as an oak, the branches of achievement reaching towards the sky of accomplishment."/>
    <s v="Proud"/>
    <s v="OakAchiever"/>
    <s v="Twitter"/>
    <s v="#Proud,#BranchesOfAchievement"/>
    <s v="Canada"/>
    <n v="43809.513888888891"/>
    <b v="0"/>
    <n v="75"/>
    <n v="0.66666666666666663"/>
    <s v="Dec 10, 2019"/>
    <x v="11"/>
  </r>
  <r>
    <n v="252"/>
    <n v="256"/>
    <s v=" A heart overflowing with gratitude, a garden where appreciation blooms in the soil of kindness and connection. "/>
    <s v=" Grateful "/>
    <d v="2023-02-28T09:45:00"/>
    <s v=" HeartGardener "/>
    <x v="2"/>
    <s v=" #Grateful #BlossomingConnection "/>
    <n v="20"/>
    <n v="40"/>
    <s v=" USA "/>
    <n v="2023"/>
    <n v="2"/>
    <n v="28"/>
    <n v="9"/>
    <s v="A heart overflowing with gratitude, a garden where appreciation blooms in the soil of kindness and connection."/>
    <s v="Grateful"/>
    <s v="HeartGardener"/>
    <s v="Facebook"/>
    <s v="#Grateful,#BlossomingConnection"/>
    <s v="USA"/>
    <n v="44985.40625"/>
    <b v="0"/>
    <n v="60"/>
    <n v="0.66666666666666663"/>
    <s v="Feb 28, 2023"/>
    <x v="1"/>
  </r>
  <r>
    <n v="253"/>
    <n v="257"/>
    <s v=" Extending a hand, empathetic threads weaving a tapestry of understanding, embracing the joys and sorrows of others. "/>
    <s v=" Empathetic "/>
    <d v="2018-04-03T14:15:00"/>
    <s v=" ThreadWeaver "/>
    <x v="1"/>
    <s v=" #Empathetic #TapestryOfUnderstanding "/>
    <n v="15"/>
    <n v="30"/>
    <s v=" UK "/>
    <n v="2018"/>
    <n v="4"/>
    <n v="3"/>
    <n v="14"/>
    <s v="Extending a hand, empathetic threads weaving a tapestry of understanding, embracing the joys and sorrows of others."/>
    <s v="Empathetic"/>
    <s v="ThreadWeaver"/>
    <s v="Instagram"/>
    <s v="#Empathetic,#TapestryOfUnderstanding"/>
    <s v="UK"/>
    <n v="43193.59375"/>
    <b v="0"/>
    <n v="45"/>
    <n v="0.66666666666666663"/>
    <s v="Apr 3, 2018"/>
    <x v="7"/>
  </r>
  <r>
    <n v="254"/>
    <n v="258"/>
    <s v=" Compassionate clouds, heavy with care, showering empathy on the parched grounds of human suffering. "/>
    <s v=" Compassionate "/>
    <d v="2022-06-20T10:30:00"/>
    <s v=" CloudCaretaker "/>
    <x v="3"/>
    <s v=" #Compassionate #ShowerOfEmpathy "/>
    <n v="18"/>
    <n v="36"/>
    <s v=" Australia "/>
    <n v="2022"/>
    <n v="6"/>
    <n v="20"/>
    <n v="10"/>
    <s v="Compassionate clouds, heavy with care, showering empathy on the parched grounds of human suffering."/>
    <s v="Compassionate"/>
    <s v="CloudCaretaker"/>
    <s v="Twitter"/>
    <s v="#Compassionate,#ShowerOfEmpathy"/>
    <s v="Australia"/>
    <n v="44732.4375"/>
    <b v="0"/>
    <n v="54"/>
    <n v="0.66666666666666663"/>
    <s v="Jun 20, 2022"/>
    <x v="5"/>
  </r>
  <r>
    <n v="255"/>
    <n v="259"/>
    <s v=" Playfully dancing in the rain of laughter, a whimsical spirit twirling in the puddles of joy and lightheartedness. "/>
    <s v=" Playful "/>
    <d v="2020-07-08T18:00:00"/>
    <s v=" RainDancer "/>
    <x v="2"/>
    <s v=" #Playful #DanceInTheRain "/>
    <n v="22"/>
    <n v="44"/>
    <s v=" Canada "/>
    <n v="2020"/>
    <n v="7"/>
    <n v="8"/>
    <n v="18"/>
    <s v="Playfully dancing in the rain of laughter, a whimsical spirit twirling in the puddles of joy and lightheartedness."/>
    <s v="Playful"/>
    <s v="RainDancer"/>
    <s v="Facebook"/>
    <s v="#Playful,#DanceInTheRain"/>
    <s v="Canada"/>
    <n v="44020.75"/>
    <b v="0"/>
    <n v="66"/>
    <n v="0.66666666666666663"/>
    <s v="Jul 8, 2020"/>
    <x v="9"/>
  </r>
  <r>
    <n v="256"/>
    <n v="260"/>
    <s v=" Soaring on the wings of a free spirit, unburdened by the chains of conformity, painting the sky with independence. "/>
    <s v=" Free-spirited "/>
    <d v="2021-08-15T11:10:00"/>
    <s v=" SkyPainter "/>
    <x v="1"/>
    <s v=" #FreeSpirit #PaintingTheSky "/>
    <n v="20"/>
    <n v="40"/>
    <s v=" India "/>
    <n v="2021"/>
    <n v="8"/>
    <n v="15"/>
    <n v="11"/>
    <s v="Soaring on the wings of a free spirit, unburdened by the chains of conformity, painting the sky with independence."/>
    <s v="Free-Spirited"/>
    <s v="SkyPainter"/>
    <s v="Instagram"/>
    <s v="#FreeSpirit,#PaintingTheSky"/>
    <s v="India"/>
    <n v="44423.465277777781"/>
    <b v="0"/>
    <n v="60"/>
    <n v="0.66666666666666663"/>
    <s v="Aug 15, 2021"/>
    <x v="4"/>
  </r>
  <r>
    <n v="257"/>
    <n v="261"/>
    <s v=" Bathed in the glow of inspiration, a creative phoenix rising from the ashes of ordinary thoughts to explore new realms. "/>
    <s v=" Inspired "/>
    <d v="2019-10-25T16:50:00"/>
    <s v=" PhoenixExplorer "/>
    <x v="3"/>
    <s v=" #Inspired #CreativePhoenix "/>
    <n v="15"/>
    <n v="30"/>
    <s v=" UK "/>
    <n v="2019"/>
    <n v="10"/>
    <n v="25"/>
    <n v="16"/>
    <s v="Bathed in the glow of inspiration, a creative phoenix rising from the ashes of ordinary thoughts to explore new realms."/>
    <s v="Inspired"/>
    <s v="PhoenixExplorer"/>
    <s v="Twitter"/>
    <s v="#Inspired,#CreativePhoenix"/>
    <s v="UK"/>
    <n v="43763.701388888891"/>
    <b v="0"/>
    <n v="45"/>
    <n v="0.66666666666666663"/>
    <s v="Oct 25, 2019"/>
    <x v="10"/>
  </r>
  <r>
    <n v="258"/>
    <n v="262"/>
    <s v=" Navigating the sea of hope, sailing towards the sunrise of possibilities, confident in the ship of positive anticipation. "/>
    <s v=" Hopeful "/>
    <d v="2023-10-05T07:30:00"/>
    <s v=" SunriseNavigator "/>
    <x v="2"/>
    <s v=" #Hopeful #SunriseOfPossibilities "/>
    <n v="12"/>
    <n v="24"/>
    <s v=" USA "/>
    <n v="2023"/>
    <n v="10"/>
    <n v="5"/>
    <n v="7"/>
    <s v="Navigating the sea of hope, sailing towards the sunrise of possibilities, confident in the ship of positive anticipation."/>
    <s v="Hopeful"/>
    <s v="SunriseNavigator"/>
    <s v="Facebook"/>
    <s v="#Hopeful,#SunriseOfPossibilities"/>
    <s v="USA"/>
    <n v="45204.3125"/>
    <b v="0"/>
    <n v="36"/>
    <n v="0.66666666666666663"/>
    <s v="Oct 5, 2023"/>
    <x v="10"/>
  </r>
  <r>
    <n v="259"/>
    <n v="263"/>
    <s v=" Striding with confidence, footprints of self-assuredness imprinted on the sands of challenges conquered and victories claimed. "/>
    <s v=" Confident "/>
    <d v="2022-02-15T13:15:00"/>
    <s v=" SandStrider "/>
    <x v="1"/>
    <s v=" #Confident #FootprintsOfAssuredness "/>
    <n v="25"/>
    <n v="50"/>
    <s v=" Australia "/>
    <n v="2022"/>
    <n v="2"/>
    <n v="15"/>
    <n v="13"/>
    <s v="Striding with confidence, footprints of self-assuredness imprinted on the sands of challenges conquered and victories claimed."/>
    <s v="Confident"/>
    <s v="SandStrider"/>
    <s v="Instagram"/>
    <s v="#Confident,#FootprintsOfAssuredness"/>
    <s v="Australia"/>
    <n v="44607.552083333336"/>
    <b v="0"/>
    <n v="75"/>
    <n v="0.66666666666666663"/>
    <s v="Feb 15, 2022"/>
    <x v="1"/>
  </r>
  <r>
    <n v="260"/>
    <n v="264"/>
    <s v=" Lost in the symphony of the night, a moonlit serenade that whispers tales of wanderlust and moonlit dreams. "/>
    <s v=" Serenity "/>
    <d v="2021-05-08T22:00:00"/>
    <s v=" NightSerenader "/>
    <x v="3"/>
    <s v=" #Serenity #MoonlitSerenade "/>
    <n v="13"/>
    <n v="26"/>
    <s v=" Canada "/>
    <n v="2021"/>
    <n v="5"/>
    <n v="8"/>
    <n v="22"/>
    <s v="Lost in the symphony of the night, a moonlit serenade that whispers tales of wanderlust and moonlit dreams."/>
    <s v="Serenity"/>
    <s v="NightSerenader"/>
    <s v="Twitter"/>
    <s v="#Serenity,#MoonlitSerenade"/>
    <s v="Canada"/>
    <n v="44324.916666666664"/>
    <b v="0"/>
    <n v="39"/>
    <n v="0.66666666666666663"/>
    <s v="May 8, 2021"/>
    <x v="3"/>
  </r>
  <r>
    <n v="261"/>
    <n v="265"/>
    <s v=" Unveiling the layers of curiosity, a labyrinth of questions leading to the treasure troves of undiscovered knowledge. "/>
    <s v=" Curiosity "/>
    <d v="2020-11-29T14:45:00"/>
    <s v=" KnowledgeSeeker "/>
    <x v="1"/>
    <s v=" #Curiosity #LabyrinthOfQuestions "/>
    <n v="17"/>
    <n v="34"/>
    <s v=" USA "/>
    <n v="2020"/>
    <n v="11"/>
    <n v="29"/>
    <n v="14"/>
    <s v="Unveiling the layers of curiosity, a labyrinth of questions leading to the treasure troves of undiscovered knowledge."/>
    <s v="Curiosity"/>
    <s v="KnowledgeSeeker"/>
    <s v="Instagram"/>
    <s v="#Curiosity,#LabyrinthOfQuestions"/>
    <s v="USA"/>
    <n v="44164.614583333336"/>
    <b v="0"/>
    <n v="51"/>
    <n v="0.66666666666666663"/>
    <s v="Nov 29, 2020"/>
    <x v="6"/>
  </r>
  <r>
    <n v="262"/>
    <n v="266"/>
    <s v=" In the embrace of the autumn breeze, leaves of ambivalence dancing in a waltz between choices and uncertainties. "/>
    <s v=" Ambivalence "/>
    <d v="2019-09-14T10:20:00"/>
    <s v=" BreezeWaltzer "/>
    <x v="2"/>
    <s v=" #Ambivalence #AutumnWaltz "/>
    <n v="14"/>
    <n v="28"/>
    <s v=" UK "/>
    <n v="2019"/>
    <n v="9"/>
    <n v="14"/>
    <n v="10"/>
    <s v="In the embrace of the autumn breeze, leaves of ambivalence dancing in a waltz between choices and uncertainties."/>
    <s v="Ambivalence"/>
    <s v="BreezeWaltzer"/>
    <s v="Facebook"/>
    <s v="#Ambivalence,#AutumnWaltz"/>
    <s v="UK"/>
    <n v="43722.430555555555"/>
    <b v="0"/>
    <n v="42"/>
    <n v="0.66666666666666663"/>
    <s v="Sep 14, 2019"/>
    <x v="8"/>
  </r>
  <r>
    <n v="263"/>
    <n v="267"/>
    <s v=" Gratitude as a guiding star, navigating the constellation of blessings in the vast universe of life's precious moments. "/>
    <s v=" Grateful "/>
    <d v="2022-03-12T19:55:00"/>
    <s v=" StarNavigator "/>
    <x v="3"/>
    <s v=" #Grateful #GuidingStar "/>
    <n v="19"/>
    <n v="38"/>
    <s v=" Australia "/>
    <n v="2022"/>
    <n v="3"/>
    <n v="12"/>
    <n v="19"/>
    <s v="Gratitude as a guiding star, navigating the constellation of blessings in the vast universe of life's precious moments."/>
    <s v="Grateful"/>
    <s v="StarNavigator"/>
    <s v="Twitter"/>
    <s v="#Grateful,#GuidingStar"/>
    <s v="Australia"/>
    <n v="44632.829861111109"/>
    <b v="0"/>
    <n v="57"/>
    <n v="0.66666666666666663"/>
    <s v="Mar 12, 2022"/>
    <x v="2"/>
  </r>
  <r>
    <n v="264"/>
    <n v="268"/>
    <s v=" With a zestful heart, sprinting through fields of enthusiasm, chasing sunbeams and laughter in the meadows of joy. "/>
    <s v=" Zest "/>
    <d v="2023-03-30T16:30:00"/>
    <s v=" MeadowSprinter "/>
    <x v="1"/>
    <s v=" #Zest #FieldsOfEnthusiasm "/>
    <n v="16"/>
    <n v="32"/>
    <s v=" India "/>
    <n v="2023"/>
    <n v="3"/>
    <n v="30"/>
    <n v="16"/>
    <s v="With a zestful heart, sprinting through fields of enthusiasm, chasing sunbeams and laughter in the meadows of joy."/>
    <s v="Zest"/>
    <s v="MeadowSprinter"/>
    <s v="Instagram"/>
    <s v="#Zest,#FieldsOfEnthusiasm"/>
    <s v="India"/>
    <n v="45015.6875"/>
    <b v="0"/>
    <n v="48"/>
    <n v="0.66666666666666663"/>
    <s v="Mar 30, 2023"/>
    <x v="2"/>
  </r>
  <r>
    <n v="265"/>
    <n v="269"/>
    <s v=" A compassionate rain, tears of empathy falling gently, nurturing the seeds of kindness in the garden of human connections. "/>
    <s v=" Compassionate "/>
    <d v="2021-07-01T12:10:00"/>
    <s v=" RainNurturer "/>
    <x v="2"/>
    <s v=" #Compassionate #TearsOfEmpathy "/>
    <n v="21"/>
    <n v="42"/>
    <s v=" Canada "/>
    <n v="2021"/>
    <n v="7"/>
    <n v="1"/>
    <n v="12"/>
    <s v="A compassionate rain, tears of empathy falling gently, nurturing the seeds of kindness in the garden of human connections."/>
    <s v="Compassionate"/>
    <s v="RainNurturer"/>
    <s v="Facebook"/>
    <s v="#Compassionate,#TearsOfEmpathy"/>
    <s v="Canada"/>
    <n v="44378.506944444445"/>
    <b v="0"/>
    <n v="63"/>
    <n v="0.66666666666666663"/>
    <s v="Jul 1, 2021"/>
    <x v="9"/>
  </r>
  <r>
    <n v="266"/>
    <n v="270"/>
    <s v=" Proudly scaling the peaks of achievement, a mountaineer conquering challenges and planting the flag of success. "/>
    <s v=" Proud "/>
    <d v="2020-01-05T08:45:00"/>
    <s v=" PeakConqueror "/>
    <x v="3"/>
    <s v=" #Proud #ScalingPeaks "/>
    <n v="23"/>
    <n v="46"/>
    <s v=" USA "/>
    <n v="2020"/>
    <n v="1"/>
    <n v="5"/>
    <n v="8"/>
    <s v="Proudly scaling the peaks of achievement, a mountaineer conquering challenges and planting the flag of success."/>
    <s v="Proud"/>
    <s v="PeakConqueror"/>
    <s v="Twitter"/>
    <s v="#Proud,#ScalingPeaks"/>
    <s v="USA"/>
    <n v="43835.364583333336"/>
    <b v="0"/>
    <n v="69"/>
    <n v="0.66666666666666663"/>
    <s v="Jan 5, 2020"/>
    <x v="0"/>
  </r>
  <r>
    <n v="267"/>
    <n v="271"/>
    <s v=" Embraced by the hopeful dawn, a gardener sowing seeds of optimism, tending to the blooms of a brighter tomorrow. "/>
    <s v=" Hopeful "/>
    <d v="2022-07-17T06:15:00"/>
    <s v=" DawnGardener "/>
    <x v="1"/>
    <s v=" #Hopeful #SeedsOfOptimism "/>
    <n v="14"/>
    <n v="28"/>
    <s v=" UK "/>
    <n v="2022"/>
    <n v="7"/>
    <n v="17"/>
    <n v="6"/>
    <s v="Embraced by the hopeful dawn, a gardener sowing seeds of optimism, tending to the blooms of a brighter tomorrow."/>
    <s v="Hopeful"/>
    <s v="DawnGardener"/>
    <s v="Instagram"/>
    <s v="#Hopeful,#SeedsOfOptimism"/>
    <s v="UK"/>
    <n v="44759.260416666664"/>
    <b v="0"/>
    <n v="42"/>
    <n v="0.66666666666666663"/>
    <s v="Jul 17, 2022"/>
    <x v="9"/>
  </r>
  <r>
    <n v="268"/>
    <n v="272"/>
    <s v=" A playful escapade in the carnival of life, carousel laughter and cotton candy dreams swirling in the joyous atmosphere. "/>
    <s v=" Playful "/>
    <d v="2018-08-22T17:20:00"/>
    <s v=" CarnivalDreamer "/>
    <x v="2"/>
    <s v=" #Playful #CarnivalEscapade "/>
    <n v="24"/>
    <n v="48"/>
    <s v=" Australia "/>
    <n v="2018"/>
    <n v="8"/>
    <n v="22"/>
    <n v="17"/>
    <s v="A playful escapade in the carnival of life, carousel laughter and cotton candy dreams swirling in the joyous atmosphere."/>
    <s v="Playful"/>
    <s v="CarnivalDreamer"/>
    <s v="Facebook"/>
    <s v="#Playful,#CarnivalEscapade"/>
    <s v="Australia"/>
    <n v="43334.722222222219"/>
    <b v="0"/>
    <n v="72"/>
    <n v="0.66666666666666663"/>
    <s v="Aug 22, 2018"/>
    <x v="4"/>
  </r>
  <r>
    <n v="269"/>
    <n v="273"/>
    <s v=" Floating on clouds of inspiration, an artist painting the sky with strokes of creativity, creating a masterpiece of dreams. "/>
    <s v=" Inspired "/>
    <d v="2021-12-08T14:30:00"/>
    <s v=" SkyArtist "/>
    <x v="3"/>
    <s v=" #Inspired #CloudsOfCreativity "/>
    <n v="18"/>
    <n v="36"/>
    <s v=" India "/>
    <n v="2021"/>
    <n v="12"/>
    <n v="8"/>
    <n v="14"/>
    <s v="Floating on clouds of inspiration, an artist painting the sky with strokes of creativity, creating a masterpiece of dreams."/>
    <s v="Inspired"/>
    <s v="SkyArtist"/>
    <s v="Twitter"/>
    <s v="#Inspired,#CloudsOfCreativity"/>
    <s v="India"/>
    <n v="44538.604166666664"/>
    <b v="0"/>
    <n v="54"/>
    <n v="0.66666666666666663"/>
    <s v="Dec 8, 2021"/>
    <x v="11"/>
  </r>
  <r>
    <n v="270"/>
    <n v="274"/>
    <s v=" Navigating the river of contentment, a serene boat cruise through the tranquil waters of inner peace and acceptance. "/>
    <s v=" Contentment "/>
    <d v="2019-04-27T09:50:00"/>
    <s v=" RiverNavigator "/>
    <x v="1"/>
    <s v=" #Contentment #TranquilWaters "/>
    <n v="20"/>
    <n v="40"/>
    <s v=" Canada "/>
    <n v="2019"/>
    <n v="4"/>
    <n v="27"/>
    <n v="9"/>
    <s v="Navigating the river of contentment, a serene boat cruise through the tranquil waters of inner peace and acceptance."/>
    <s v="Contentment"/>
    <s v="RiverNavigator"/>
    <s v="Instagram"/>
    <s v="#Contentment,#TranquilWaters"/>
    <s v="Canada"/>
    <n v="43582.409722222219"/>
    <b v="0"/>
    <n v="60"/>
    <n v="0.66666666666666663"/>
    <s v="Apr 27, 2019"/>
    <x v="7"/>
  </r>
  <r>
    <n v="271"/>
    <n v="275"/>
    <s v=" With empathy as a lantern, wandering through the dark alleys of sorrow, illuminating the path with compassion and care. "/>
    <s v=" Empathetic "/>
    <d v="2023-09-03T21:40:00"/>
    <s v=" LanternWanderer "/>
    <x v="2"/>
    <s v=" #Empathetic #LanternOfCompassion "/>
    <n v="16"/>
    <n v="32"/>
    <s v=" USA "/>
    <n v="2023"/>
    <n v="9"/>
    <n v="3"/>
    <n v="21"/>
    <s v="With empathy as a lantern, wandering through the dark alleys of sorrow, illuminating the path with compassion and care."/>
    <s v="Empathetic"/>
    <s v="LanternWanderer"/>
    <s v="Facebook"/>
    <s v="#Empathetic,#LanternOfCompassion"/>
    <s v="USA"/>
    <n v="45172.902777777781"/>
    <b v="0"/>
    <n v="48"/>
    <n v="0.66666666666666663"/>
    <s v="Sep 3, 2023"/>
    <x v="8"/>
  </r>
  <r>
    <n v="272"/>
    <n v="276"/>
    <s v=" A free spirit soaring on the wings of dreams, leaving trails of independence in the azure sky of boundless possibilities. "/>
    <s v=" Free-spirited "/>
    <d v="2020-06-10T10:05:00"/>
    <s v=" DreamSoarer "/>
    <x v="3"/>
    <s v=" #FreeSpirit #WingsOfDreams "/>
    <n v="22"/>
    <n v="44"/>
    <s v=" UK "/>
    <n v="2020"/>
    <n v="6"/>
    <n v="10"/>
    <n v="10"/>
    <s v="A free spirit soaring on the wings of dreams, leaving trails of independence in the azure sky of boundless possibilities."/>
    <s v="Free-Spirited"/>
    <s v="DreamSoarer"/>
    <s v="Twitter"/>
    <s v="#FreeSpirit,#WingsOfDreams"/>
    <s v="UK"/>
    <n v="43992.420138888891"/>
    <b v="0"/>
    <n v="66"/>
    <n v="0.66666666666666663"/>
    <s v="Jun 10, 2020"/>
    <x v="5"/>
  </r>
  <r>
    <n v="273"/>
    <n v="277"/>
    <s v=" Bathed in the golden hues of gratefulness, a sunset of appreciation casting its warm glow on the landscapes of the heart. "/>
    <s v=" Grateful "/>
    <d v="2022-04-01T18:30:00"/>
    <s v=" SunsetAdmirer "/>
    <x v="1"/>
    <s v=" #Grateful #GoldenHues "/>
    <n v="19"/>
    <n v="38"/>
    <s v=" Australia "/>
    <n v="2022"/>
    <n v="4"/>
    <n v="1"/>
    <n v="18"/>
    <s v="Bathed in the golden hues of gratefulness, a sunset of appreciation casting its warm glow on the landscapes of the heart."/>
    <s v="Grateful"/>
    <s v="SunsetAdmirer"/>
    <s v="Instagram"/>
    <s v="#Grateful,#GoldenHues"/>
    <s v="Australia"/>
    <n v="44652.770833333336"/>
    <b v="0"/>
    <n v="57"/>
    <n v="0.66666666666666663"/>
    <s v="Apr 1, 2022"/>
    <x v="7"/>
  </r>
  <r>
    <n v="274"/>
    <n v="278"/>
    <s v=" Confident strides in the dance of life, a ballroom where self-assuredness leads, twirling through challenges with grace. "/>
    <s v=" Confident "/>
    <d v="2021-01-15T13:00:00"/>
    <s v=" DanceStrider "/>
    <x v="2"/>
    <s v=" #Confident #DanceOfLife "/>
    <n v="23"/>
    <n v="46"/>
    <s v=" Canada "/>
    <n v="2021"/>
    <n v="1"/>
    <n v="15"/>
    <n v="13"/>
    <s v="Confident strides in the dance of life, a ballroom where self-assuredness leads, twirling through challenges with grace."/>
    <s v="Confident"/>
    <s v="DanceStrider"/>
    <s v="Facebook"/>
    <s v="#Confident,#DanceOfLife"/>
    <s v="Canada"/>
    <n v="44211.541666666664"/>
    <b v="0"/>
    <n v="69"/>
    <n v="0.66666666666666663"/>
    <s v="Jan 15, 2021"/>
    <x v="0"/>
  </r>
  <r>
    <n v="275"/>
    <n v="279"/>
    <s v=" Hopeful whispers of wind, carrying the promises of a brighter tomorrow, a symphony of optimism in the air of possibilities. "/>
    <s v=" Hopeful "/>
    <d v="2023-05-06T07:20:00"/>
    <s v=" WindWhisperer "/>
    <x v="3"/>
    <s v=" #Hopeful #BrighterTomorrows "/>
    <n v="15"/>
    <n v="30"/>
    <s v=" India "/>
    <n v="2023"/>
    <n v="5"/>
    <n v="6"/>
    <n v="7"/>
    <s v="Hopeful whispers of wind, carrying the promises of a brighter tomorrow, a symphony of optimism in the air of possibilities."/>
    <s v="Hopeful"/>
    <s v="WindWhisperer"/>
    <s v="Twitter"/>
    <s v="#Hopeful,#BrighterTomorrows"/>
    <s v="India"/>
    <n v="45052.305555555555"/>
    <b v="0"/>
    <n v="45"/>
    <n v="0.66666666666666663"/>
    <s v="May 6, 2023"/>
    <x v="3"/>
  </r>
  <r>
    <n v="276"/>
    <n v="280"/>
    <s v=" Playfully juggling responsibilities, a circus performer balancing the acts of work and joy, tossing laughter into the air. "/>
    <s v=" Playful "/>
    <d v="2019-11-18T15:15:00"/>
    <s v=" JugglingArtist "/>
    <x v="1"/>
    <s v=" #Playful #JugglingResponsibilities "/>
    <n v="25"/>
    <n v="50"/>
    <s v=" USA "/>
    <n v="2019"/>
    <n v="11"/>
    <n v="18"/>
    <n v="15"/>
    <s v="Playfully juggling responsibilities, a circus performer balancing the acts of work and joy, tossing laughter into the air."/>
    <s v="Playful"/>
    <s v="JugglingArtist"/>
    <s v="Instagram"/>
    <s v="#Playful,#JugglingResponsibilities"/>
    <s v="USA"/>
    <n v="43787.635416666664"/>
    <b v="0"/>
    <n v="75"/>
    <n v="0.66666666666666663"/>
    <s v="Nov 18, 2019"/>
    <x v="6"/>
  </r>
  <r>
    <n v="277"/>
    <n v="281"/>
    <s v=" Whispering tales of inspiration to the stars, a storyteller crafting constellations from the threads of imagination. "/>
    <s v=" Inspired "/>
    <d v="2020-08-29T20:45:00"/>
    <s v=" StarStoryteller "/>
    <x v="2"/>
    <s v=" #Inspired #TalesToTheStars "/>
    <n v="14"/>
    <n v="28"/>
    <s v=" UK "/>
    <n v="2020"/>
    <n v="8"/>
    <n v="29"/>
    <n v="20"/>
    <s v="Whispering tales of inspiration to the stars, a storyteller crafting constellations from the threads of imagination."/>
    <s v="Inspired"/>
    <s v="StarStoryteller"/>
    <s v="Facebook"/>
    <s v="#Inspired,#TalesToTheStars"/>
    <s v="UK"/>
    <n v="44072.864583333336"/>
    <b v="0"/>
    <n v="42"/>
    <n v="0.66666666666666663"/>
    <s v="Aug 29, 2020"/>
    <x v="4"/>
  </r>
  <r>
    <n v="278"/>
    <n v="282"/>
    <s v=" Charting a course through the waves of hopeful anticipation, a sailor steering towards the shores of dreams yet unexplored. "/>
    <s v=" Hopeful "/>
    <d v="2022-10-30T11:40:00"/>
    <s v=" WaveNavigator "/>
    <x v="3"/>
    <s v=" #Hopeful #SailorOfDreams "/>
    <n v="17"/>
    <n v="34"/>
    <s v=" Australia "/>
    <n v="2022"/>
    <n v="10"/>
    <n v="30"/>
    <n v="11"/>
    <s v="Charting a course through the waves of hopeful anticipation, a sailor steering towards the shores of dreams yet unexplored."/>
    <s v="Hopeful"/>
    <s v="WaveNavigator"/>
    <s v="Twitter"/>
    <s v="#Hopeful,#SailorOfDreams"/>
    <s v="Australia"/>
    <n v="44864.486111111109"/>
    <b v="0"/>
    <n v="51"/>
    <n v="0.66666666666666663"/>
    <s v="Oct 30, 2022"/>
    <x v="10"/>
  </r>
  <r>
    <n v="279"/>
    <n v="283"/>
    <s v=" A compassionate rain, tears of empathy falling gently, nurturing the seeds of kindness in the garden of human connections. "/>
    <s v=" Compassionate "/>
    <d v="2021-07-01T12:10:00"/>
    <s v=" RainNurturer "/>
    <x v="1"/>
    <s v=" #Compassionate #TearsOfEmpathy "/>
    <n v="21"/>
    <n v="42"/>
    <s v=" Canada "/>
    <n v="2021"/>
    <n v="7"/>
    <n v="1"/>
    <n v="12"/>
    <s v="A compassionate rain, tears of empathy falling gently, nurturing the seeds of kindness in the garden of human connections."/>
    <s v="Compassionate"/>
    <s v="RainNurturer"/>
    <s v="Instagram"/>
    <s v="#Compassionate,#TearsOfEmpathy"/>
    <s v="Canada"/>
    <n v="44378.506944444445"/>
    <b v="1"/>
    <n v="63"/>
    <n v="0.66666666666666663"/>
    <s v="Jul 1, 2021"/>
    <x v="9"/>
  </r>
  <r>
    <n v="280"/>
    <n v="284"/>
    <s v=" Proudly scaling the peaks of achievement, a mountaineer conquering challenges and planting the flag of success. "/>
    <s v=" Proud "/>
    <d v="2020-01-05T08:45:00"/>
    <s v=" PeakConqueror "/>
    <x v="3"/>
    <s v=" #Proud #ScalingPeaks "/>
    <n v="23"/>
    <n v="46"/>
    <s v=" USA "/>
    <n v="2020"/>
    <n v="1"/>
    <n v="5"/>
    <n v="8"/>
    <s v="Proudly scaling the peaks of achievement, a mountaineer conquering challenges and planting the flag of success."/>
    <s v="Proud"/>
    <s v="PeakConqueror"/>
    <s v="Twitter"/>
    <s v="#Proud,#ScalingPeaks"/>
    <s v="USA"/>
    <n v="43835.364583333336"/>
    <b v="1"/>
    <n v="69"/>
    <n v="0.66666666666666663"/>
    <s v="Jan 5, 2020"/>
    <x v="0"/>
  </r>
  <r>
    <n v="281"/>
    <n v="285"/>
    <s v=" Embraced by the hopeful dawn, a gardener sowing seeds of optimism, tending to the blooms of a brighter tomorrow. "/>
    <s v=" Hopeful "/>
    <d v="2022-07-17T06:15:00"/>
    <s v=" DawnGardener "/>
    <x v="1"/>
    <s v=" #Hopeful #SeedsOfOptimism "/>
    <n v="14"/>
    <n v="28"/>
    <s v=" UK "/>
    <n v="2022"/>
    <n v="7"/>
    <n v="17"/>
    <n v="6"/>
    <s v="Embraced by the hopeful dawn, a gardener sowing seeds of optimism, tending to the blooms of a brighter tomorrow."/>
    <s v="Hopeful"/>
    <s v="DawnGardener"/>
    <s v="Instagram"/>
    <s v="#Hopeful,#SeedsOfOptimism"/>
    <s v="UK"/>
    <n v="44759.260416666664"/>
    <b v="1"/>
    <n v="42"/>
    <n v="0.66666666666666663"/>
    <s v="Jul 17, 2022"/>
    <x v="9"/>
  </r>
  <r>
    <n v="282"/>
    <n v="286"/>
    <s v=" A playful escapade in the carnival of life, carousel laughter and cotton candy dreams swirling in the joyous atmosphere. "/>
    <s v=" Playful "/>
    <d v="2018-08-22T17:20:00"/>
    <s v=" CarnivalDreamer "/>
    <x v="2"/>
    <s v=" #Playful #CarnivalEscapade "/>
    <n v="24"/>
    <n v="48"/>
    <s v=" Australia "/>
    <n v="2018"/>
    <n v="8"/>
    <n v="22"/>
    <n v="17"/>
    <s v="A playful escapade in the carnival of life, carousel laughter and cotton candy dreams swirling in the joyous atmosphere."/>
    <s v="Playful"/>
    <s v="CarnivalDreamer"/>
    <s v="Facebook"/>
    <s v="#Playful,#CarnivalEscapade"/>
    <s v="Australia"/>
    <n v="43334.722222222219"/>
    <b v="1"/>
    <n v="72"/>
    <n v="0.66666666666666663"/>
    <s v="Aug 22, 2018"/>
    <x v="4"/>
  </r>
  <r>
    <n v="283"/>
    <n v="287"/>
    <s v=" Floating on clouds of inspiration, an artist painting the sky with strokes of creativity, creating a masterpiece of dreams. "/>
    <s v=" Inspired "/>
    <d v="2021-12-08T14:30:00"/>
    <s v=" SkyArtist "/>
    <x v="3"/>
    <s v=" #Inspired #CloudsOfCreativity "/>
    <n v="18"/>
    <n v="36"/>
    <s v=" India "/>
    <n v="2021"/>
    <n v="12"/>
    <n v="8"/>
    <n v="14"/>
    <s v="Floating on clouds of inspiration, an artist painting the sky with strokes of creativity, creating a masterpiece of dreams."/>
    <s v="Inspired"/>
    <s v="SkyArtist"/>
    <s v="Twitter"/>
    <s v="#Inspired,#CloudsOfCreativity"/>
    <s v="India"/>
    <n v="44538.604166666664"/>
    <b v="1"/>
    <n v="54"/>
    <n v="0.66666666666666663"/>
    <s v="Dec 8, 2021"/>
    <x v="11"/>
  </r>
  <r>
    <n v="284"/>
    <n v="288"/>
    <s v=" Navigating the river of contentment, a serene boat cruise through the tranquil waters of inner peace and acceptance. "/>
    <s v=" Contentment "/>
    <d v="2019-04-27T09:50:00"/>
    <s v=" RiverNavigator "/>
    <x v="1"/>
    <s v=" #Contentment #TranquilWaters "/>
    <n v="20"/>
    <n v="40"/>
    <s v=" Canada "/>
    <n v="2019"/>
    <n v="4"/>
    <n v="27"/>
    <n v="9"/>
    <s v="Navigating the river of contentment, a serene boat cruise through the tranquil waters of inner peace and acceptance."/>
    <s v="Contentment"/>
    <s v="RiverNavigator"/>
    <s v="Instagram"/>
    <s v="#Contentment,#TranquilWaters"/>
    <s v="Canada"/>
    <n v="43582.409722222219"/>
    <b v="1"/>
    <n v="60"/>
    <n v="0.66666666666666663"/>
    <s v="Apr 27, 2019"/>
    <x v="7"/>
  </r>
  <r>
    <n v="285"/>
    <n v="289"/>
    <s v=" With empathy as a lantern, wandering through the dark alleys of sorrow, illuminating the path with compassion and care. "/>
    <s v=" Empathetic "/>
    <d v="2023-09-03T21:40:00"/>
    <s v=" LanternWanderer "/>
    <x v="2"/>
    <s v=" #Empathetic #LanternOfCompassion "/>
    <n v="16"/>
    <n v="32"/>
    <s v=" USA "/>
    <n v="2023"/>
    <n v="9"/>
    <n v="3"/>
    <n v="21"/>
    <s v="With empathy as a lantern, wandering through the dark alleys of sorrow, illuminating the path with compassion and care."/>
    <s v="Empathetic"/>
    <s v="LanternWanderer"/>
    <s v="Facebook"/>
    <s v="#Empathetic,#LanternOfCompassion"/>
    <s v="USA"/>
    <n v="45172.902777777781"/>
    <b v="1"/>
    <n v="48"/>
    <n v="0.66666666666666663"/>
    <s v="Sep 3, 2023"/>
    <x v="8"/>
  </r>
  <r>
    <n v="286"/>
    <n v="290"/>
    <s v=" A free spirit soaring on the wings of dreams, leaving trails of independence in the azure sky of boundless possibilities. "/>
    <s v=" Free-spirited "/>
    <d v="2020-06-10T10:05:00"/>
    <s v=" DreamSoarer "/>
    <x v="3"/>
    <s v=" #FreeSpirit #WingsOfDreams "/>
    <n v="22"/>
    <n v="44"/>
    <s v=" UK "/>
    <n v="2020"/>
    <n v="6"/>
    <n v="10"/>
    <n v="10"/>
    <s v="A free spirit soaring on the wings of dreams, leaving trails of independence in the azure sky of boundless possibilities."/>
    <s v="Free-Spirited"/>
    <s v="DreamSoarer"/>
    <s v="Twitter"/>
    <s v="#FreeSpirit,#WingsOfDreams"/>
    <s v="UK"/>
    <n v="43992.420138888891"/>
    <b v="1"/>
    <n v="66"/>
    <n v="0.66666666666666663"/>
    <s v="Jun 10, 2020"/>
    <x v="5"/>
  </r>
  <r>
    <n v="287"/>
    <n v="291"/>
    <s v=" Bathed in the golden hues of gratefulness, a sunset of appreciation casting its warm glow on the landscapes of the heart. "/>
    <s v=" Grateful "/>
    <d v="2022-04-01T18:30:00"/>
    <s v=" SunsetAdmirer "/>
    <x v="1"/>
    <s v=" #Grateful #GoldenHues "/>
    <n v="19"/>
    <n v="38"/>
    <s v=" Australia "/>
    <n v="2022"/>
    <n v="4"/>
    <n v="1"/>
    <n v="18"/>
    <s v="Bathed in the golden hues of gratefulness, a sunset of appreciation casting its warm glow on the landscapes of the heart."/>
    <s v="Grateful"/>
    <s v="SunsetAdmirer"/>
    <s v="Instagram"/>
    <s v="#Grateful,#GoldenHues"/>
    <s v="Australia"/>
    <n v="44652.770833333336"/>
    <b v="1"/>
    <n v="57"/>
    <n v="0.66666666666666663"/>
    <s v="Apr 1, 2022"/>
    <x v="7"/>
  </r>
  <r>
    <n v="288"/>
    <n v="292"/>
    <s v=" Confident strides in the dance of life, a ballroom where self-assuredness leads, twirling through challenges with grace. "/>
    <s v=" Confident "/>
    <d v="2021-01-15T13:00:00"/>
    <s v=" DanceStrider "/>
    <x v="2"/>
    <s v=" #Confident #DanceOfLife "/>
    <n v="23"/>
    <n v="46"/>
    <s v=" Canada "/>
    <n v="2021"/>
    <n v="1"/>
    <n v="15"/>
    <n v="13"/>
    <s v="Confident strides in the dance of life, a ballroom where self-assuredness leads, twirling through challenges with grace."/>
    <s v="Confident"/>
    <s v="DanceStrider"/>
    <s v="Facebook"/>
    <s v="#Confident,#DanceOfLife"/>
    <s v="Canada"/>
    <n v="44211.541666666664"/>
    <b v="1"/>
    <n v="69"/>
    <n v="0.66666666666666663"/>
    <s v="Jan 15, 2021"/>
    <x v="0"/>
  </r>
  <r>
    <n v="289"/>
    <n v="293"/>
    <s v=" Hopeful whispers of wind, carrying the promises of a brighter tomorrow, a symphony of optimism in the air of possibilities. "/>
    <s v=" Hopeful "/>
    <d v="2023-05-06T07:20:00"/>
    <s v=" WindWhisperer "/>
    <x v="3"/>
    <s v=" #Hopeful #BrighterTomorrows "/>
    <n v="15"/>
    <n v="30"/>
    <s v=" India "/>
    <n v="2023"/>
    <n v="5"/>
    <n v="6"/>
    <n v="7"/>
    <s v="Hopeful whispers of wind, carrying the promises of a brighter tomorrow, a symphony of optimism in the air of possibilities."/>
    <s v="Hopeful"/>
    <s v="WindWhisperer"/>
    <s v="Twitter"/>
    <s v="#Hopeful,#BrighterTomorrows"/>
    <s v="India"/>
    <n v="45052.305555555555"/>
    <b v="1"/>
    <n v="45"/>
    <n v="0.66666666666666663"/>
    <s v="May 6, 2023"/>
    <x v="3"/>
  </r>
  <r>
    <n v="290"/>
    <n v="294"/>
    <s v=" Playfully juggling responsibilities, a circus performer balancing the acts of work and joy, tossing laughter into the air. "/>
    <s v=" Playful "/>
    <d v="2019-11-18T15:15:00"/>
    <s v=" JugglingArtist "/>
    <x v="1"/>
    <s v=" #Playful #JugglingResponsibilities "/>
    <n v="25"/>
    <n v="50"/>
    <s v=" USA "/>
    <n v="2019"/>
    <n v="11"/>
    <n v="18"/>
    <n v="15"/>
    <s v="Playfully juggling responsibilities, a circus performer balancing the acts of work and joy, tossing laughter into the air."/>
    <s v="Playful"/>
    <s v="JugglingArtist"/>
    <s v="Instagram"/>
    <s v="#Playful,#JugglingResponsibilities"/>
    <s v="USA"/>
    <n v="43787.635416666664"/>
    <b v="1"/>
    <n v="75"/>
    <n v="0.66666666666666663"/>
    <s v="Nov 18, 2019"/>
    <x v="6"/>
  </r>
  <r>
    <n v="291"/>
    <n v="295"/>
    <s v=" Whispering tales of inspiration to the stars, a storyteller crafting constellations from the threads of imagination. "/>
    <s v=" Inspired "/>
    <d v="2020-08-29T20:45:00"/>
    <s v=" StarStoryteller "/>
    <x v="2"/>
    <s v=" #Inspired #TalesToTheStars "/>
    <n v="14"/>
    <n v="28"/>
    <s v=" UK "/>
    <n v="2020"/>
    <n v="8"/>
    <n v="29"/>
    <n v="20"/>
    <s v="Whispering tales of inspiration to the stars, a storyteller crafting constellations from the threads of imagination."/>
    <s v="Inspired"/>
    <s v="StarStoryteller"/>
    <s v="Facebook"/>
    <s v="#Inspired,#TalesToTheStars"/>
    <s v="UK"/>
    <n v="44072.864583333336"/>
    <b v="1"/>
    <n v="42"/>
    <n v="0.66666666666666663"/>
    <s v="Aug 29, 2020"/>
    <x v="4"/>
  </r>
  <r>
    <n v="292"/>
    <n v="296"/>
    <s v=" Charting a course through the waves of hopeful anticipation, a sailor steering towards the shores of dreams yet unexplored. "/>
    <s v=" Hopeful "/>
    <d v="2022-10-30T11:40:00"/>
    <s v=" WaveNavigator "/>
    <x v="3"/>
    <s v=" #Hopeful #SailorOfDreams "/>
    <n v="17"/>
    <n v="34"/>
    <s v=" Australia "/>
    <n v="2022"/>
    <n v="10"/>
    <n v="30"/>
    <n v="11"/>
    <s v="Charting a course through the waves of hopeful anticipation, a sailor steering towards the shores of dreams yet unexplored."/>
    <s v="Hopeful"/>
    <s v="WaveNavigator"/>
    <s v="Twitter"/>
    <s v="#Hopeful,#SailorOfDreams"/>
    <s v="Australia"/>
    <n v="44864.486111111109"/>
    <b v="1"/>
    <n v="51"/>
    <n v="0.66666666666666663"/>
    <s v="Oct 30, 2022"/>
    <x v="10"/>
  </r>
  <r>
    <n v="293"/>
    <n v="297"/>
    <s v=" A compassionate rain, tears of empathy falling gently, nurturing the seeds of kindness in the garden of human connections. "/>
    <s v=" Compassionate "/>
    <d v="2021-07-01T12:10:00"/>
    <s v=" RainNurturer "/>
    <x v="1"/>
    <s v=" #Compassionate #TearsOfEmpathy "/>
    <n v="21"/>
    <n v="42"/>
    <s v=" Canada "/>
    <n v="2021"/>
    <n v="7"/>
    <n v="1"/>
    <n v="12"/>
    <s v="A compassionate rain, tears of empathy falling gently, nurturing the seeds of kindness in the garden of human connections."/>
    <s v="Compassionate"/>
    <s v="RainNurturer"/>
    <s v="Instagram"/>
    <s v="#Compassionate,#TearsOfEmpathy"/>
    <s v="Canada"/>
    <n v="44378.506944444445"/>
    <b v="1"/>
    <n v="63"/>
    <n v="0.66666666666666663"/>
    <s v="Jul 1, 2021"/>
    <x v="9"/>
  </r>
  <r>
    <n v="294"/>
    <n v="298"/>
    <s v=" Proudly scaling the peaks of achievement, a mountaineer conquering challenges and planting the flag of success. "/>
    <s v=" Proud "/>
    <d v="2020-01-05T08:45:00"/>
    <s v=" PeakConqueror "/>
    <x v="3"/>
    <s v=" #Proud #ScalingPeaks "/>
    <n v="23"/>
    <n v="46"/>
    <s v=" USA "/>
    <n v="2020"/>
    <n v="1"/>
    <n v="5"/>
    <n v="8"/>
    <s v="Proudly scaling the peaks of achievement, a mountaineer conquering challenges and planting the flag of success."/>
    <s v="Proud"/>
    <s v="PeakConqueror"/>
    <s v="Twitter"/>
    <s v="#Proud,#ScalingPeaks"/>
    <s v="USA"/>
    <n v="43835.364583333336"/>
    <b v="1"/>
    <n v="69"/>
    <n v="0.66666666666666663"/>
    <s v="Jan 5, 2020"/>
    <x v="0"/>
  </r>
  <r>
    <n v="295"/>
    <n v="299"/>
    <s v=" Embraced by the hopeful dawn, a gardener sowing seeds of optimism, tending to the blooms of a brighter tomorrow. "/>
    <s v=" Hopeful "/>
    <d v="2022-07-17T06:15:00"/>
    <s v=" DawnGardener "/>
    <x v="1"/>
    <s v=" #Hopeful #SeedsOfOptimism "/>
    <n v="14"/>
    <n v="28"/>
    <s v=" India "/>
    <n v="2022"/>
    <n v="7"/>
    <n v="17"/>
    <n v="6"/>
    <s v="Embraced by the hopeful dawn, a gardener sowing seeds of optimism, tending to the blooms of a brighter tomorrow."/>
    <s v="Hopeful"/>
    <s v="DawnGardener"/>
    <s v="Instagram"/>
    <s v="#Hopeful,#SeedsOfOptimism"/>
    <s v="India"/>
    <n v="44759.260416666664"/>
    <b v="1"/>
    <n v="42"/>
    <n v="0.66666666666666663"/>
    <s v="Jul 17, 2022"/>
    <x v="9"/>
  </r>
  <r>
    <n v="296"/>
    <n v="300"/>
    <s v=" A playful escapade in the carnival of life, carousel laughter and cotton candy dreams swirling in the joyous atmosphere. "/>
    <s v=" Playful "/>
    <d v="2018-08-22T17:20:00"/>
    <s v=" CarnivalDreamer "/>
    <x v="2"/>
    <s v=" #Playful #CarnivalEscapade "/>
    <n v="24"/>
    <n v="48"/>
    <s v=" Australia "/>
    <n v="2018"/>
    <n v="8"/>
    <n v="22"/>
    <n v="17"/>
    <s v="A playful escapade in the carnival of life, carousel laughter and cotton candy dreams swirling in the joyous atmosphere."/>
    <s v="Playful"/>
    <s v="CarnivalDreamer"/>
    <s v="Facebook"/>
    <s v="#Playful,#CarnivalEscapade"/>
    <s v="Australia"/>
    <n v="43334.722222222219"/>
    <b v="1"/>
    <n v="72"/>
    <n v="0.66666666666666663"/>
    <s v="Aug 22, 2018"/>
    <x v="4"/>
  </r>
  <r>
    <n v="297"/>
    <n v="301"/>
    <s v=" Drowning in the abyss of despair, a heart shattered into fragments, lost in the echoing silence of hopelessness. "/>
    <s v=" Despair "/>
    <d v="2021-09-15T16:00:00"/>
    <s v=" ShatteredHeart "/>
    <x v="1"/>
    <s v=" #Despair #EchoingSilence "/>
    <n v="8"/>
    <n v="16"/>
    <s v=" Canada "/>
    <n v="2021"/>
    <n v="9"/>
    <n v="15"/>
    <n v="16"/>
    <s v="Drowning in the abyss of despair, a heart shattered into fragments, lost in the echoing silence of hopelessness."/>
    <s v="Despair"/>
    <s v="ShatteredHeart"/>
    <s v="Instagram"/>
    <s v="#Despair,#EchoingSilence"/>
    <s v="Canada"/>
    <n v="44454.666666666664"/>
    <b v="0"/>
    <n v="24"/>
    <n v="0.66666666666666663"/>
    <s v="Sep 15, 2021"/>
    <x v="8"/>
  </r>
  <r>
    <n v="298"/>
    <n v="302"/>
    <s v=" Bitterness festering like a venomous vine, entwining the soul in a web of resentment, poisoning the garden of peace. "/>
    <s v=" Bitterness "/>
    <d v="2019-03-08T14:20:00"/>
    <s v=" VenomousSoul "/>
    <x v="2"/>
    <s v=" #Bitterness #ResentmentWeb "/>
    <n v="12"/>
    <n v="24"/>
    <s v=" UK "/>
    <n v="2019"/>
    <n v="3"/>
    <n v="8"/>
    <n v="14"/>
    <s v="Bitterness festering like a venomous vine, entwining the soul in a web of resentment, poisoning the garden of peace."/>
    <s v="Bitterness"/>
    <s v="VenomousSoul"/>
    <s v="Facebook"/>
    <s v="#Bitterness,#ResentmentWeb"/>
    <s v="UK"/>
    <n v="43532.597222222219"/>
    <b v="0"/>
    <n v="36"/>
    <n v="0.66666666666666663"/>
    <s v="Mar 8, 2019"/>
    <x v="2"/>
  </r>
  <r>
    <n v="299"/>
    <n v="303"/>
    <s v=" Wandering through the desert of loneliness, each step a heavy sigh, mirages of connection shimmering but never materializing. "/>
    <s v=" Loneliness "/>
    <d v="2017-07-20T11:45:00"/>
    <s v=" DesertWanderer "/>
    <x v="3"/>
    <s v=" #Loneliness #MiragesOfConnection "/>
    <n v="15"/>
    <n v="30"/>
    <s v=" USA "/>
    <n v="2017"/>
    <n v="7"/>
    <n v="20"/>
    <n v="11"/>
    <s v="Wandering through the desert of loneliness, each step a heavy sigh, mirages of connection shimmering but never materializing."/>
    <s v="Loneliness"/>
    <s v="DesertWanderer"/>
    <s v="Twitter"/>
    <s v="#Loneliness,#MiragesOfConnection"/>
    <s v="USA"/>
    <n v="42936.489583333336"/>
    <b v="0"/>
    <n v="45"/>
    <n v="0.66666666666666663"/>
    <s v="Jul 20, 2017"/>
    <x v="9"/>
  </r>
  <r>
    <n v="300"/>
    <n v="304"/>
    <s v=" Yearning for a touch that's not there, echoes of a distant warmth haunting the heart in the cold embrace of solitude. "/>
    <s v=" Yearning "/>
    <d v="2020-11-02T19:30:00"/>
    <s v=" ColdEmbrace "/>
    <x v="1"/>
    <s v=" #Yearning #DistantWarmth "/>
    <n v="10"/>
    <n v="20"/>
    <s v=" Australia "/>
    <n v="2020"/>
    <n v="11"/>
    <n v="2"/>
    <n v="19"/>
    <s v="Yearning for a touch that's not there, echoes of a distant warmth haunting the heart in the cold embrace of solitude."/>
    <s v="Yearning"/>
    <s v="ColdEmbrace"/>
    <s v="Instagram"/>
    <s v="#Yearning,#DistantWarmth"/>
    <s v="Australia"/>
    <n v="44137.8125"/>
    <b v="0"/>
    <n v="30"/>
    <n v="0.66666666666666663"/>
    <s v="Nov 2, 2020"/>
    <x v="6"/>
  </r>
  <r>
    <n v="301"/>
    <n v="305"/>
    <s v=" Eyes wide open in the night, fearful shadows dancing on the walls, the mind a prisoner of imagined horrors. "/>
    <s v=" Fearful "/>
    <d v="2022-05-12T02:00:00"/>
    <s v=" NightPrisoner "/>
    <x v="2"/>
    <s v=" #Fearful #ImaginedHorrors "/>
    <n v="18"/>
    <n v="36"/>
    <s v=" India "/>
    <n v="2022"/>
    <n v="5"/>
    <n v="12"/>
    <n v="2"/>
    <s v="Eyes wide open in the night, fearful shadows dancing on the walls, the mind a prisoner of imagined horrors."/>
    <s v="Fearful"/>
    <s v="NightPrisoner"/>
    <s v="Facebook"/>
    <s v="#Fearful,#ImaginedHorrors"/>
    <s v="India"/>
    <n v="44693.083333333336"/>
    <b v="0"/>
    <n v="54"/>
    <n v="0.66666666666666663"/>
    <s v="May 12, 2022"/>
    <x v="3"/>
  </r>
  <r>
    <n v="302"/>
    <n v="306"/>
    <s v=" Apprehensive steps on the tightrope of uncertainty, a balancing act where the fall seems inevitable, anxiety a constant companion. "/>
    <s v=" Apprehensive "/>
    <d v="2023-04-08T13:15:00"/>
    <s v=" TightropeWalker "/>
    <x v="3"/>
    <s v=" #Apprehensive #BalancingAct "/>
    <n v="14"/>
    <n v="28"/>
    <s v=" UK "/>
    <n v="2023"/>
    <n v="4"/>
    <n v="8"/>
    <n v="13"/>
    <s v="Apprehensive steps on the tightrope of uncertainty, a balancing act where the fall seems inevitable, anxiety a constant companion."/>
    <s v="Apprehensive"/>
    <s v="TightropeWalker"/>
    <s v="Twitter"/>
    <s v="#Apprehensive,#BalancingAct"/>
    <s v="UK"/>
    <n v="45024.552083333336"/>
    <b v="0"/>
    <n v="42"/>
    <n v="0.66666666666666663"/>
    <s v="Apr 8, 2023"/>
    <x v="7"/>
  </r>
  <r>
    <n v="303"/>
    <n v="307"/>
    <s v=" Overwhelmed by the weight of the world, Atlas with trembling shoulders, each responsibility a boulder in the landscape of exhaustion. "/>
    <s v=" Overwhelmed "/>
    <d v="2021-06-25T17:50:00"/>
    <s v=" AtlasBearer "/>
    <x v="1"/>
    <s v=" #Overwhelmed #BouldersOfExhaustion "/>
    <n v="22"/>
    <n v="44"/>
    <s v=" Canada "/>
    <n v="2021"/>
    <n v="6"/>
    <n v="25"/>
    <n v="17"/>
    <s v="Overwhelmed by the weight of the world, Atlas with trembling shoulders, each responsibility a boulder in the landscape of exhaustion."/>
    <s v="Overwhelmed"/>
    <s v="AtlasBearer"/>
    <s v="Instagram"/>
    <s v="#Overwhelmed,#BouldersOfExhaustion"/>
    <s v="Canada"/>
    <n v="44372.743055555555"/>
    <b v="0"/>
    <n v="66"/>
    <n v="0.66666666666666663"/>
    <s v="Jun 25, 2021"/>
    <x v="5"/>
  </r>
  <r>
    <n v="304"/>
    <n v="308"/>
    <s v=" Jealousy, a green-eyed monster, lurking in the shadows, casting a dark cloud over the sunshine of others' success. "/>
    <s v=" Jealous "/>
    <d v="2019-08-30T10:10:00"/>
    <s v=" GreenMonster "/>
    <x v="2"/>
    <s v=" #Jealous #GreenEyedMonster "/>
    <n v="16"/>
    <n v="32"/>
    <s v=" USA "/>
    <n v="2019"/>
    <n v="8"/>
    <n v="30"/>
    <n v="10"/>
    <s v="Jealousy, a green-eyed monster, lurking in the shadows, casting a dark cloud over the sunshine of others' success."/>
    <s v="Jealous"/>
    <s v="GreenMonster"/>
    <s v="Facebook"/>
    <s v="#Jealous,#GreenEyedMonster"/>
    <s v="USA"/>
    <n v="43707.423611111109"/>
    <b v="0"/>
    <n v="48"/>
    <n v="0.66666666666666663"/>
    <s v="Aug 30, 2019"/>
    <x v="4"/>
  </r>
  <r>
    <n v="305"/>
    <n v="309"/>
    <s v=" Devastated by the storm of betrayal, the wreckage of trust scattered like debris, a heart torn by the winds of broken promises. "/>
    <s v=" Devastated "/>
    <d v="2022-08-03T15:30:00"/>
    <s v=" StormSurvivor "/>
    <x v="3"/>
    <s v=" #Devastated #WindsOfBrokenPromises "/>
    <n v="25"/>
    <n v="50"/>
    <s v=" Australia "/>
    <n v="2022"/>
    <n v="8"/>
    <n v="3"/>
    <n v="15"/>
    <s v="Devastated by the storm of betrayal, the wreckage of trust scattered like debris, a heart torn by the winds of broken promises."/>
    <s v="Devastated"/>
    <s v="StormSurvivor"/>
    <s v="Twitter"/>
    <s v="#Devastated,#WindsOfBrokenPromises"/>
    <s v="Australia"/>
    <n v="44776.645833333336"/>
    <b v="0"/>
    <n v="75"/>
    <n v="0.66666666666666663"/>
    <s v="Aug 3, 2022"/>
    <x v="4"/>
  </r>
  <r>
    <n v="306"/>
    <n v="310"/>
    <s v=" Frustrated fingers tapping on the keyboard, a symphony of annoyance composing an unsolvable puzzle of unmet expectations. "/>
    <s v=" Frustrated "/>
    <d v="2020-12-17T09:20:00"/>
    <s v=" PuzzleComposer "/>
    <x v="1"/>
    <s v=" #Frustrated #UnsolvablePuzzle "/>
    <n v="12"/>
    <n v="24"/>
    <s v=" India "/>
    <n v="2020"/>
    <n v="12"/>
    <n v="17"/>
    <n v="9"/>
    <s v="Frustrated fingers tapping on the keyboard, a symphony of annoyance composing an unsolvable puzzle of unmet expectations."/>
    <s v="Frustrated"/>
    <s v="PuzzleComposer"/>
    <s v="Instagram"/>
    <s v="#Frustrated,#UnsolvablePuzzle"/>
    <s v="India"/>
    <n v="44182.388888888891"/>
    <b v="0"/>
    <n v="36"/>
    <n v="0.66666666666666663"/>
    <s v="Dec 17, 2020"/>
    <x v="11"/>
  </r>
  <r>
    <n v="307"/>
    <n v="311"/>
    <s v=" Envious eyes fixated on the gilded prize, a heartache fueled by the painful desire for possessions that seem forever out of reach. "/>
    <s v=" Envious "/>
    <d v="2021-02-28T22:45:00"/>
    <s v=" GildedHeartache "/>
    <x v="2"/>
    <s v=" #Envious #GildedPrize "/>
    <n v="20"/>
    <n v="40"/>
    <s v=" USA "/>
    <n v="2021"/>
    <n v="2"/>
    <n v="28"/>
    <n v="22"/>
    <s v="Envious eyes fixated on the gilded prize, a heartache fueled by the painful desire for possessions that seem forever out of reach."/>
    <s v="Envious"/>
    <s v="GildedHeartache"/>
    <s v="Facebook"/>
    <s v="#Envious,#GildedPrize"/>
    <s v="USA"/>
    <n v="44255.947916666664"/>
    <b v="0"/>
    <n v="60"/>
    <n v="0.66666666666666663"/>
    <s v="Feb 28, 2021"/>
    <x v="1"/>
  </r>
  <r>
    <n v="308"/>
    <n v="312"/>
    <s v=" Dismissive glances, a fortress built with indifference, walls impenetrable to the pleas of understanding and recognition. "/>
    <s v=" Dismissive "/>
    <d v="2018-05-10T14:00:00"/>
    <s v=" IndifferentFort "/>
    <x v="3"/>
    <s v=" #Dismissive #ImpenetrableWalls "/>
    <n v="14"/>
    <n v="28"/>
    <s v=" UK "/>
    <n v="2018"/>
    <n v="5"/>
    <n v="10"/>
    <n v="14"/>
    <s v="Dismissive glances, a fortress built with indifference, walls impenetrable to the pleas of understanding and recognition."/>
    <s v="Dismissive"/>
    <s v="IndifferentFort"/>
    <s v="Twitter"/>
    <s v="#Dismissive,#ImpenetrableWalls"/>
    <s v="UK"/>
    <n v="43230.583333333336"/>
    <b v="0"/>
    <n v="42"/>
    <n v="0.66666666666666663"/>
    <s v="May 10, 2018"/>
    <x v="3"/>
  </r>
  <r>
    <n v="309"/>
    <n v="313"/>
    <s v=" Shattered dreams lie on the floor like fragments of glass, a mosaic of disappointment crafted by the hands of frustration. "/>
    <s v=" Frustrated "/>
    <d v="2022-01-07T11:10:00"/>
    <s v=" DreamMosaic "/>
    <x v="1"/>
    <s v=" #Frustrated #MosaicOfDisappointment "/>
    <n v="15"/>
    <n v="30"/>
    <s v=" Canada "/>
    <n v="2022"/>
    <n v="1"/>
    <n v="7"/>
    <n v="11"/>
    <s v="Shattered dreams lie on the floor like fragments of glass, a mosaic of disappointment crafted by the hands of frustration."/>
    <s v="Frustrated"/>
    <s v="DreamMosaic"/>
    <s v="Instagram"/>
    <s v="#Frustrated,#MosaicOfDisappointment"/>
    <s v="Canada"/>
    <n v="44568.465277777781"/>
    <b v="0"/>
    <n v="45"/>
    <n v="0.66666666666666663"/>
    <s v="Jan 7, 2022"/>
    <x v="0"/>
  </r>
  <r>
    <n v="310"/>
    <n v="314"/>
    <s v=" Loneliness, a silent companion in the night, the only echo in the chamber of solitude, a heart's solitary nocturne. "/>
    <s v=" Loneliness "/>
    <d v="2019-09-19T03:30:00"/>
    <s v=" NocturnalEcho "/>
    <x v="2"/>
    <s v=" #Loneliness #SolitaryNocturne "/>
    <n v="18"/>
    <n v="36"/>
    <s v=" Australia "/>
    <n v="2019"/>
    <n v="9"/>
    <n v="19"/>
    <n v="3"/>
    <s v="Loneliness, a silent companion in the night, the only echo in the chamber of solitude, a heart's solitary nocturne."/>
    <s v="Loneliness"/>
    <s v="NocturnalEcho"/>
    <s v="Facebook"/>
    <s v="#Loneliness,#SolitaryNocturne"/>
    <s v="Australia"/>
    <n v="43727.145833333336"/>
    <b v="0"/>
    <n v="54"/>
    <n v="0.66666666666666663"/>
    <s v="Sep 19, 2019"/>
    <x v="8"/>
  </r>
  <r>
    <n v="311"/>
    <n v="315"/>
    <s v=" Fearful whispers in the dark, the mind haunted by the specter of the unknown, shadows dancing to the rhythm of anxiety's tune. "/>
    <s v=" Fearful "/>
    <d v="2023-07-14T23:00:00"/>
    <s v=" DarkWhispers "/>
    <x v="3"/>
    <s v=" #Fearful #SpecterOfTheUnknown "/>
    <n v="13"/>
    <n v="26"/>
    <s v=" UK "/>
    <n v="2023"/>
    <n v="7"/>
    <n v="14"/>
    <n v="23"/>
    <s v="Fearful whispers in the dark, the mind haunted by the specter of the unknown, shadows dancing to the rhythm of anxiety's tune."/>
    <s v="Fearful"/>
    <s v="DarkWhispers"/>
    <s v="Twitter"/>
    <s v="#Fearful,#SpecterOfTheUnknown"/>
    <s v="UK"/>
    <n v="45121.958333333336"/>
    <b v="0"/>
    <n v="39"/>
    <n v="0.66666666666666663"/>
    <s v="Jul 14, 2023"/>
    <x v="9"/>
  </r>
  <r>
    <n v="312"/>
    <n v="316"/>
    <s v=" Bitterness, a bitter aftertaste lingering on the tongue, each word a reminder of wounds that refuse to heal with the passing of time. "/>
    <s v=" Bitterness "/>
    <d v="2020-04-05T16:20:00"/>
    <s v=" LingeringTaste "/>
    <x v="1"/>
    <s v=" #Bitterness #BitterAftertaste "/>
    <n v="10"/>
    <n v="20"/>
    <s v=" India "/>
    <n v="2020"/>
    <n v="4"/>
    <n v="5"/>
    <n v="16"/>
    <s v="Bitterness, a bitter aftertaste lingering on the tongue, each word a reminder of wounds that refuse to heal with the passing of time."/>
    <s v="Bitterness"/>
    <s v="LingeringTaste"/>
    <s v="Instagram"/>
    <s v="#Bitterness,#BitterAftertaste"/>
    <s v="India"/>
    <n v="43926.680555555555"/>
    <b v="0"/>
    <n v="30"/>
    <n v="0.66666666666666663"/>
    <s v="Apr 5, 2020"/>
    <x v="7"/>
  </r>
  <r>
    <n v="313"/>
    <n v="317"/>
    <s v=" Overwhelmed by the cacophony of expectations, a drowning soul in the tempest of pressure, struggling to stay afloat. "/>
    <s v=" Overwhelmed "/>
    <d v="2021-11-29T08:45:00"/>
    <s v=" TempestSurvivor "/>
    <x v="2"/>
    <s v=" #Overwhelmed #DrowningSoul "/>
    <n v="20"/>
    <n v="40"/>
    <s v=" USA "/>
    <n v="2021"/>
    <n v="11"/>
    <n v="29"/>
    <n v="8"/>
    <s v="Overwhelmed by the cacophony of expectations, a drowning soul in the tempest of pressure, struggling to stay afloat."/>
    <s v="Overwhelmed"/>
    <s v="TempestSurvivor"/>
    <s v="Facebook"/>
    <s v="#Overwhelmed,#DrowningSoul"/>
    <s v="USA"/>
    <n v="44529.364583333336"/>
    <b v="0"/>
    <n v="60"/>
    <n v="0.66666666666666663"/>
    <s v="Nov 29, 2021"/>
    <x v="6"/>
  </r>
  <r>
    <n v="314"/>
    <n v="318"/>
    <s v=" Jealousy, a venom that seeps through the veins, poisoning the heart and turning it into a breeding ground for discontent. "/>
    <s v=" Jealous "/>
    <d v="2019-12-12T17:00:00"/>
    <s v=" VenomousHeart "/>
    <x v="3"/>
    <s v=" #Jealous #HeartOfDiscontent "/>
    <n v="16"/>
    <n v="32"/>
    <s v=" Australia "/>
    <n v="2019"/>
    <n v="12"/>
    <n v="12"/>
    <n v="17"/>
    <s v="Jealousy, a venom that seeps through the veins, poisoning the heart and turning it into a breeding ground for discontent."/>
    <s v="Jealous"/>
    <s v="VenomousHeart"/>
    <s v="Twitter"/>
    <s v="#Jealous,#HeartOfDiscontent"/>
    <s v="Australia"/>
    <n v="43811.708333333336"/>
    <b v="0"/>
    <n v="48"/>
    <n v="0.66666666666666663"/>
    <s v="Dec 12, 2019"/>
    <x v="11"/>
  </r>
  <r>
    <n v="315"/>
    <n v="319"/>
    <s v=" Devastated by the revelation of betrayal, the trust shattered like fragile glass, leaving shards of pain in its wake. "/>
    <s v=" Devastated "/>
    <d v="2022-05-20T14:50:00"/>
    <s v=" FragileTrust "/>
    <x v="1"/>
    <s v=" #Devastated #ShatteredTrust "/>
    <n v="25"/>
    <n v="50"/>
    <s v=" Canada "/>
    <n v="2022"/>
    <n v="5"/>
    <n v="20"/>
    <n v="14"/>
    <s v="Devastated by the revelation of betrayal, the trust shattered like fragile glass, leaving shards of pain in its wake."/>
    <s v="Devastated"/>
    <s v="FragileTrust"/>
    <s v="Instagram"/>
    <s v="#Devastated,#ShatteredTrust"/>
    <s v="Canada"/>
    <n v="44701.618055555555"/>
    <b v="0"/>
    <n v="75"/>
    <n v="0.66666666666666663"/>
    <s v="May 20, 2022"/>
    <x v="3"/>
  </r>
  <r>
    <n v="316"/>
    <n v="320"/>
    <s v=" Frustrated attempts to mend a broken connection, the threads of understanding slipping through the fingers like grains of sand. "/>
    <s v=" Frustrated "/>
    <d v="2020-09-03T12:15:00"/>
    <s v=" BrokenThreads "/>
    <x v="2"/>
    <s v=" #Frustrated #SlippingThreads "/>
    <n v="14"/>
    <n v="28"/>
    <s v=" UK "/>
    <n v="2020"/>
    <n v="9"/>
    <n v="3"/>
    <n v="12"/>
    <s v="Frustrated attempts to mend a broken connection, the threads of understanding slipping through the fingers like grains of sand."/>
    <s v="Frustrated"/>
    <s v="BrokenThreads"/>
    <s v="Facebook"/>
    <s v="#Frustrated,#SlippingThreads"/>
    <s v="UK"/>
    <n v="44077.510416666664"/>
    <b v="0"/>
    <n v="42"/>
    <n v="0.66666666666666663"/>
    <s v="Sep 3, 2020"/>
    <x v="8"/>
  </r>
  <r>
    <n v="317"/>
    <n v="321"/>
    <s v=" Envious gazes cast upon the podium of success, a bitter pill swallowed, the taste lingering as a constant reminder of unattained heights. "/>
    <s v=" Envious "/>
    <d v="2021-02-10T19:30:00"/>
    <s v=" SuccessPill "/>
    <x v="3"/>
    <s v=" #Envious #BitterPill "/>
    <n v="20"/>
    <n v="40"/>
    <s v=" USA "/>
    <n v="2021"/>
    <n v="2"/>
    <n v="10"/>
    <n v="19"/>
    <s v="Envious gazes cast upon the podium of success, a bitter pill swallowed, the taste lingering as a constant reminder of unattained heights."/>
    <s v="Envious"/>
    <s v="SuccessPill"/>
    <s v="Twitter"/>
    <s v="#Envious,#BitterPill"/>
    <s v="USA"/>
    <n v="44237.8125"/>
    <b v="0"/>
    <n v="60"/>
    <n v="0.66666666666666663"/>
    <s v="Feb 10, 2021"/>
    <x v="1"/>
  </r>
  <r>
    <n v="318"/>
    <n v="322"/>
    <s v=" Dismissive gestures, a curtain drawn to shield the vulnerability, a stage where emotions take a backseat to the performance of indifference. "/>
    <s v=" Dismissive "/>
    <d v="2018-08-18T14:40:00"/>
    <s v=" CurtainShield "/>
    <x v="1"/>
    <s v=" #Dismissive #IndifferencePerformance "/>
    <n v="12"/>
    <n v="24"/>
    <s v=" Australia "/>
    <n v="2018"/>
    <n v="8"/>
    <n v="18"/>
    <n v="14"/>
    <s v="Dismissive gestures, a curtain drawn to shield the vulnerability, a stage where emotions take a backseat to the performance of indifference."/>
    <s v="Dismissive"/>
    <s v="CurtainShield"/>
    <s v="Instagram"/>
    <s v="#Dismissive,#IndifferencePerformance"/>
    <s v="Australia"/>
    <n v="43330.611111111109"/>
    <b v="0"/>
    <n v="36"/>
    <n v="0.66666666666666663"/>
    <s v="Aug 18, 2018"/>
    <x v="4"/>
  </r>
  <r>
    <n v="319"/>
    <n v="323"/>
    <s v=" Despair like a heavy fog, enveloping every thought, blurring the path ahead, a journey in the labyrinth of utter hopelessness. "/>
    <s v=" Despair "/>
    <d v="2022-02-28T21:00:00"/>
    <s v=" FoggyLabyrinth "/>
    <x v="2"/>
    <s v=" #Despair #LabyrinthOfHopelessness "/>
    <n v="8"/>
    <n v="16"/>
    <s v=" Canada "/>
    <n v="2022"/>
    <n v="2"/>
    <n v="28"/>
    <n v="21"/>
    <s v="Despair like a heavy fog, enveloping every thought, blurring the path ahead, a journey in the labyrinth of utter hopelessness."/>
    <s v="Despair"/>
    <s v="FoggyLabyrinth"/>
    <s v="Facebook"/>
    <s v="#Despair,#LabyrinthOfHopelessness"/>
    <s v="Canada"/>
    <n v="44620.875"/>
    <b v="0"/>
    <n v="24"/>
    <n v="0.66666666666666663"/>
    <s v="Feb 28, 2022"/>
    <x v="1"/>
  </r>
  <r>
    <n v="320"/>
    <n v="324"/>
    <s v=" Bitterness, a bitter chill in the air, freezing moments into icicles of resentment that dangle precariously over the landscape of memory. "/>
    <s v=" Bitterness "/>
    <d v="2019-10-15T10:30:00"/>
    <s v=" IcyResentment "/>
    <x v="3"/>
    <s v=" #Bitterness #IciclesOfResentment "/>
    <n v="15"/>
    <n v="30"/>
    <s v=" UK "/>
    <n v="2019"/>
    <n v="10"/>
    <n v="15"/>
    <n v="10"/>
    <s v="Bitterness, a bitter chill in the air, freezing moments into icicles of resentment that dangle precariously over the landscape of memory."/>
    <s v="Bitterness"/>
    <s v="IcyResentment"/>
    <s v="Twitter"/>
    <s v="#Bitterness,#IciclesOfResentment"/>
    <s v="UK"/>
    <n v="43753.4375"/>
    <b v="0"/>
    <n v="45"/>
    <n v="0.66666666666666663"/>
    <s v="Oct 15, 2019"/>
    <x v="10"/>
  </r>
  <r>
    <n v="321"/>
    <n v="325"/>
    <s v=" Loneliness, a solitary moon in a starless sky, casting a cold glow on the landscape of isolation, where echoes bounce in empty spaces. "/>
    <s v=" Loneliness "/>
    <d v="2017-12-01T18:50:00"/>
    <s v=" SolitaryMoon "/>
    <x v="1"/>
    <s v=" #Loneliness #StarlessSky "/>
    <n v="18"/>
    <n v="36"/>
    <s v=" USA "/>
    <n v="2017"/>
    <n v="12"/>
    <n v="1"/>
    <n v="18"/>
    <s v="Loneliness, a solitary moon in a starless sky, casting a cold glow on the landscape of isolation, where echoes bounce in empty spaces."/>
    <s v="Loneliness"/>
    <s v="SolitaryMoon"/>
    <s v="Instagram"/>
    <s v="#Loneliness,#StarlessSky"/>
    <s v="USA"/>
    <n v="43070.784722222219"/>
    <b v="0"/>
    <n v="54"/>
    <n v="0.66666666666666663"/>
    <s v="Dec 1, 2017"/>
    <x v="11"/>
  </r>
  <r>
    <n v="322"/>
    <n v="326"/>
    <s v=" Yearning for the warmth of a vanished sun, a heartache painted in the hues of a sunset that never graced the horizon. "/>
    <s v=" Yearning "/>
    <d v="2020-04-18T16:15:00"/>
    <s v=" VanishedSunset "/>
    <x v="2"/>
    <s v=" #Yearning #HuesOfSunset "/>
    <n v="10"/>
    <n v="20"/>
    <s v=" Australia "/>
    <n v="2020"/>
    <n v="4"/>
    <n v="18"/>
    <n v="16"/>
    <s v="Yearning for the warmth of a vanished sun, a heartache painted in the hues of a sunset that never graced the horizon."/>
    <s v="Yearning"/>
    <s v="VanishedSunset"/>
    <s v="Facebook"/>
    <s v="#Yearning,#HuesOfSunset"/>
    <s v="Australia"/>
    <n v="43939.677083333336"/>
    <b v="0"/>
    <n v="30"/>
    <n v="0.66666666666666663"/>
    <s v="Apr 18, 2020"/>
    <x v="7"/>
  </r>
  <r>
    <n v="323"/>
    <n v="327"/>
    <s v=" Fearful eyes scanning the shadows, a prisoner of the night, terrorized by the lurking monsters born from the mind's darkest corners. "/>
    <s v=" Fearful "/>
    <d v="2023-01-07T03:30:00"/>
    <s v=" NightPrisoner "/>
    <x v="3"/>
    <s v=" #Fearful #LurkingMonsters "/>
    <n v="18"/>
    <n v="36"/>
    <s v=" India "/>
    <n v="2023"/>
    <n v="1"/>
    <n v="7"/>
    <n v="3"/>
    <s v="Fearful eyes scanning the shadows, a prisoner of the night, terrorized by the lurking monsters born from the mind's darkest corners."/>
    <s v="Fearful"/>
    <s v="NightPrisoner"/>
    <s v="Twitter"/>
    <s v="#Fearful,#LurkingMonsters"/>
    <s v="India"/>
    <n v="44933.145833333336"/>
    <b v="0"/>
    <n v="54"/>
    <n v="0.66666666666666663"/>
    <s v="Jan 7, 2023"/>
    <x v="0"/>
  </r>
  <r>
    <n v="324"/>
    <n v="328"/>
    <s v=" Apprehensive whispers in the wind, a forecast of uncertainty, the mind's weather vane spinning wildly in the storm of doubt. "/>
    <s v=" Apprehensive "/>
    <d v="2021-06-10T10:00:00"/>
    <s v=" WindWhisperer "/>
    <x v="1"/>
    <s v=" #Apprehensive #StormOfDoubt "/>
    <n v="14"/>
    <n v="28"/>
    <s v=" Canada "/>
    <n v="2021"/>
    <n v="6"/>
    <n v="10"/>
    <n v="10"/>
    <s v="Apprehensive whispers in the wind, a forecast of uncertainty, the mind's weather vane spinning wildly in the storm of doubt."/>
    <s v="Apprehensive"/>
    <s v="WindWhisperer"/>
    <s v="Instagram"/>
    <s v="#Apprehensive,#StormOfDoubt"/>
    <s v="Canada"/>
    <n v="44357.416666666664"/>
    <b v="0"/>
    <n v="42"/>
    <n v="0.66666666666666663"/>
    <s v="Jun 10, 2021"/>
    <x v="5"/>
  </r>
  <r>
    <n v="325"/>
    <n v="329"/>
    <s v=" Overwhelmed by the maze of expectations, a minotaur of pressure lurking in the labyrinth, waiting to devour the spirit of resilience. "/>
    <s v=" Overwhelmed "/>
    <d v="2020-02-22T15:20:00"/>
    <s v=" MazeExplorer "/>
    <x v="2"/>
    <s v=" #Overwhelmed #MinotaurOfPressure "/>
    <n v="22"/>
    <n v="44"/>
    <s v=" USA "/>
    <n v="2020"/>
    <n v="2"/>
    <n v="22"/>
    <n v="15"/>
    <s v="Overwhelmed by the maze of expectations, a minotaur of pressure lurking in the labyrinth, waiting to devour the spirit of resilience."/>
    <s v="Overwhelmed"/>
    <s v="MazeExplorer"/>
    <s v="Facebook"/>
    <s v="#Overwhelmed,#MinotaurOfPressure"/>
    <s v="USA"/>
    <n v="43883.638888888891"/>
    <b v="0"/>
    <n v="66"/>
    <n v="0.66666666666666663"/>
    <s v="Feb 22, 2020"/>
    <x v="1"/>
  </r>
  <r>
    <n v="326"/>
    <n v="330"/>
    <s v=" Jealousy, a festering wound, the pain intensifying with each glance at the garden of others' achievements, blooming beyond the fence. "/>
    <s v=" Jealous "/>
    <d v="2018-03-17T14:45:00"/>
    <s v=" WoundedGarden "/>
    <x v="3"/>
    <s v=" #Jealous #BloomingAchievements "/>
    <n v="16"/>
    <n v="32"/>
    <s v=" UK "/>
    <n v="2018"/>
    <n v="3"/>
    <n v="17"/>
    <n v="14"/>
    <s v="Jealousy, a festering wound, the pain intensifying with each glance at the garden of others' achievements, blooming beyond the fence."/>
    <s v="Jealous"/>
    <s v="WoundedGarden"/>
    <s v="Twitter"/>
    <s v="#Jealous,#BloomingAchievements"/>
    <s v="UK"/>
    <n v="43176.614583333336"/>
    <b v="0"/>
    <n v="48"/>
    <n v="0.66666666666666663"/>
    <s v="Mar 17, 2018"/>
    <x v="2"/>
  </r>
  <r>
    <n v="327"/>
    <n v="331"/>
    <s v=" Devastated, a heart in ruins, the echoes of shattered dreams reverberating in the chambers, a requiem for what once was whole. "/>
    <s v=" Devastated "/>
    <d v="2022-10-28T11:15:00"/>
    <s v=" RuinedHeart "/>
    <x v="1"/>
    <s v=" #Devastated #EchoesOfShatteredDreams "/>
    <n v="25"/>
    <n v="50"/>
    <s v=" Australia "/>
    <n v="2022"/>
    <n v="10"/>
    <n v="28"/>
    <n v="11"/>
    <s v="Devastated, a heart in ruins, the echoes of shattered dreams reverberating in the chambers, a requiem for what once was whole."/>
    <s v="Devastated"/>
    <s v="RuinedHeart"/>
    <s v="Instagram"/>
    <s v="#Devastated,#EchoesOfShatteredDreams"/>
    <s v="Australia"/>
    <n v="44862.46875"/>
    <b v="0"/>
    <n v="75"/>
    <n v="0.66666666666666663"/>
    <s v="Oct 28, 2022"/>
    <x v="10"/>
  </r>
  <r>
    <n v="328"/>
    <n v="332"/>
    <s v=" Frustrated attempts to untangle the knot of confusion, the threads of understanding slipping further into the labyrinth of miscommunication. "/>
    <s v=" Frustrated "/>
    <d v="2020-11-01T12:30:00"/>
    <s v=" KnotUntangler "/>
    <x v="2"/>
    <s v=" #Frustrated #LabyrinthOfMiscommunication "/>
    <n v="14"/>
    <n v="28"/>
    <s v=" India "/>
    <n v="2020"/>
    <n v="11"/>
    <n v="1"/>
    <n v="12"/>
    <s v="Frustrated attempts to untangle the knot of confusion, the threads of understanding slipping further into the labyrinth of miscommunication."/>
    <s v="Frustrated"/>
    <s v="KnotUntangler"/>
    <s v="Facebook"/>
    <s v="#Frustrated,#LabyrinthOfMiscommunication"/>
    <s v="India"/>
    <n v="44136.520833333336"/>
    <b v="0"/>
    <n v="42"/>
    <n v="0.66666666666666663"/>
    <s v="Nov 1, 2020"/>
    <x v="6"/>
  </r>
  <r>
    <n v="329"/>
    <n v="333"/>
    <s v=" Envious eyes locked on the treasure chest of opportunities, a heartache fueled by the desire for keys that seem forever elusive. "/>
    <s v=" Envious "/>
    <d v="2021-01-15T22:10:00"/>
    <s v=" ElusiveKeys "/>
    <x v="3"/>
    <s v=" #Envious #DesireForKeys "/>
    <n v="20"/>
    <n v="40"/>
    <s v=" USA "/>
    <n v="2021"/>
    <n v="1"/>
    <n v="15"/>
    <n v="22"/>
    <s v="Envious eyes locked on the treasure chest of opportunities, a heartache fueled by the desire for keys that seem forever elusive."/>
    <s v="Envious"/>
    <s v="ElusiveKeys"/>
    <s v="Twitter"/>
    <s v="#Envious,#DesireForKeys"/>
    <s v="USA"/>
    <n v="44211.923611111109"/>
    <b v="0"/>
    <n v="60"/>
    <n v="0.66666666666666663"/>
    <s v="Jan 15, 2021"/>
    <x v="0"/>
  </r>
  <r>
    <n v="330"/>
    <n v="334"/>
    <s v=" Dismissive gestures, a curtain drawn to shield the vulnerability, a stage where emotions take a backseat to the performance of indifference. "/>
    <s v=" Dismissive "/>
    <d v="2018-08-18T14:00:00"/>
    <s v=" IndifferentFort "/>
    <x v="1"/>
    <s v=" #Dismissive #IndifferencePerformance "/>
    <n v="12"/>
    <n v="24"/>
    <s v=" Australia "/>
    <n v="2018"/>
    <n v="8"/>
    <n v="18"/>
    <n v="14"/>
    <s v="Dismissive gestures, a curtain drawn to shield the vulnerability, a stage where emotions take a backseat to the performance of indifference."/>
    <s v="Dismissive"/>
    <s v="IndifferentFort"/>
    <s v="Instagram"/>
    <s v="#Dismissive,#IndifferencePerformance"/>
    <s v="Australia"/>
    <n v="43330.583333333336"/>
    <b v="0"/>
    <n v="36"/>
    <n v="0.66666666666666663"/>
    <s v="Aug 18, 2018"/>
    <x v="4"/>
  </r>
  <r>
    <n v="331"/>
    <n v="335"/>
    <s v=" Shattered dreams lie on the floor like fragments of glass, a mosaic of disappointment crafted by the hands of frustration. "/>
    <s v=" Frustrated "/>
    <d v="2022-01-07T11:10:00"/>
    <s v=" DreamMosaic "/>
    <x v="3"/>
    <s v=" #Frustrated #MosaicOfDisappointment "/>
    <n v="15"/>
    <n v="30"/>
    <s v=" Canada "/>
    <n v="2022"/>
    <n v="1"/>
    <n v="7"/>
    <n v="11"/>
    <s v="Shattered dreams lie on the floor like fragments of glass, a mosaic of disappointment crafted by the hands of frustration."/>
    <s v="Frustrated"/>
    <s v="DreamMosaic"/>
    <s v="Twitter"/>
    <s v="#Frustrated,#MosaicOfDisappointment"/>
    <s v="Canada"/>
    <n v="44568.465277777781"/>
    <b v="1"/>
    <n v="45"/>
    <n v="0.66666666666666663"/>
    <s v="Jan 7, 2022"/>
    <x v="0"/>
  </r>
  <r>
    <n v="332"/>
    <n v="336"/>
    <s v=" Loneliness, a silent companion in the night, the only echo in the chamber of solitude, a heart's solitary nocturne. "/>
    <s v=" Loneliness "/>
    <d v="2019-09-19T03:30:00"/>
    <s v=" NocturnalEcho "/>
    <x v="2"/>
    <s v=" #Loneliness #SolitaryNocturne "/>
    <n v="18"/>
    <n v="36"/>
    <s v=" Australia "/>
    <n v="2019"/>
    <n v="9"/>
    <n v="19"/>
    <n v="3"/>
    <s v="Loneliness, a silent companion in the night, the only echo in the chamber of solitude, a heart's solitary nocturne."/>
    <s v="Loneliness"/>
    <s v="NocturnalEcho"/>
    <s v="Facebook"/>
    <s v="#Loneliness,#SolitaryNocturne"/>
    <s v="Australia"/>
    <n v="43727.145833333336"/>
    <b v="1"/>
    <n v="54"/>
    <n v="0.66666666666666663"/>
    <s v="Sep 19, 2019"/>
    <x v="8"/>
  </r>
  <r>
    <n v="333"/>
    <n v="337"/>
    <s v="Awe-struck by the breathtaking sunrise over the mountains.      "/>
    <s v=" Awe           "/>
    <d v="2022-04-03T06:15:00"/>
    <s v=" NatureAdmirer  "/>
    <x v="1"/>
    <s v=" #Awe #BreathtakingSunrise                   "/>
    <n v="28"/>
    <n v="55"/>
    <s v=" USA               "/>
    <n v="2022"/>
    <n v="4"/>
    <n v="3"/>
    <n v="6"/>
    <s v="Awe-struck by the breathtaking sunrise over the mountains."/>
    <s v="Awe"/>
    <s v="NatureAdmirer"/>
    <s v="Instagram"/>
    <s v="#Awe,#BreathtakingSunrise"/>
    <s v="USA"/>
    <n v="44654.260416666664"/>
    <b v="0"/>
    <n v="83"/>
    <n v="0.66265060240963858"/>
    <s v="Apr 3, 2022"/>
    <x v="7"/>
  </r>
  <r>
    <n v="334"/>
    <n v="338"/>
    <s v="Navigating through the challenges with determination.          "/>
    <s v=" Determination "/>
    <d v="2023-10-12T10:30:00"/>
    <s v=" GoalPursuer    "/>
    <x v="0"/>
    <s v=" #Determination #Challenges                  "/>
    <n v="15"/>
    <n v="30"/>
    <s v=" Canada            "/>
    <n v="2023"/>
    <n v="10"/>
    <n v="12"/>
    <n v="10"/>
    <s v="Navigating through the challenges with determination."/>
    <s v="Determination"/>
    <s v="GoalPursuer"/>
    <s v="Twitter"/>
    <s v="#Determination,#Challenges"/>
    <s v="Canada"/>
    <n v="45211.4375"/>
    <b v="0"/>
    <n v="45"/>
    <n v="0.66666666666666663"/>
    <s v="Oct 12, 2023"/>
    <x v="10"/>
  </r>
  <r>
    <n v="335"/>
    <n v="339"/>
    <s v="Nostalgia hits while flipping through an old photo album.     "/>
    <s v=" Nostalgia      "/>
    <d v="2019-06-28T19:00:00"/>
    <s v=" MemoryLane     "/>
    <x v="2"/>
    <s v=" #Nostalgia #OldMemories                     "/>
    <n v="22"/>
    <n v="45"/>
    <s v=" UK                "/>
    <n v="2019"/>
    <n v="6"/>
    <n v="28"/>
    <n v="19"/>
    <s v="Nostalgia hits while flipping through an old photo album."/>
    <s v="Nostalgia"/>
    <s v="MemoryLane"/>
    <s v="Facebook"/>
    <s v="#Nostalgia,#OldMemories"/>
    <s v="UK"/>
    <n v="43644.791666666664"/>
    <b v="0"/>
    <n v="67"/>
    <n v="0.67164179104477617"/>
    <s v="Jun 28, 2019"/>
    <x v="5"/>
  </r>
  <r>
    <n v="336"/>
    <n v="340"/>
    <s v="Thrilled to witness the grandeur of a cultural festival.       "/>
    <s v=" Thrill        "/>
    <d v="2020-09-15T14:45:00"/>
    <s v=" CultureEnthusiast "/>
    <x v="1"/>
    <s v=" #Thrill #CulturalCelebration              "/>
    <n v="40"/>
    <n v="80"/>
    <s v=" India              "/>
    <n v="2020"/>
    <n v="9"/>
    <n v="15"/>
    <n v="14"/>
    <s v="Thrilled to witness the grandeur of a cultural festival."/>
    <s v="Thrill"/>
    <s v="CultureEnthusiast"/>
    <s v="Instagram"/>
    <s v="#Thrill,#CulturalCelebration"/>
    <s v="India"/>
    <n v="44089.614583333336"/>
    <b v="0"/>
    <n v="120"/>
    <n v="0.66666666666666663"/>
    <s v="Sep 15, 2020"/>
    <x v="8"/>
  </r>
  <r>
    <n v="337"/>
    <n v="341"/>
    <s v="Calmness found in the rhythm of raindrops on the windowpane.   "/>
    <s v=" Calmness      "/>
    <d v="2017-11-08T21:20:00"/>
    <s v=" RainWatcher    "/>
    <x v="0"/>
    <s v=" #Calmness #RainyDays                        "/>
    <n v="18"/>
    <n v="35"/>
    <s v=" Australia          "/>
    <n v="2017"/>
    <n v="11"/>
    <n v="8"/>
    <n v="21"/>
    <s v="Calmness found in the rhythm of raindrops on the windowpane."/>
    <s v="Calmness"/>
    <s v="RainWatcher"/>
    <s v="Twitter"/>
    <s v="#Calmness,#RainyDays"/>
    <s v="Australia"/>
    <n v="43047.888888888891"/>
    <b v="0"/>
    <n v="53"/>
    <n v="0.660377358490566"/>
    <s v="Nov 8, 2017"/>
    <x v="6"/>
  </r>
  <r>
    <n v="338"/>
    <n v="342"/>
    <s v="Overwhelmed by the support received during a personal challenge."/>
    <s v=" Overwhelmed   "/>
    <d v="2021-05-20T17:30:00"/>
    <s v=" PersonalJourney "/>
    <x v="2"/>
    <s v=" #Overwhelmed #SupportiveCommunity          "/>
    <n v="25"/>
    <n v="50"/>
    <s v=" USA               "/>
    <n v="2021"/>
    <n v="5"/>
    <n v="20"/>
    <n v="17"/>
    <s v="Overwhelmed by the support received during a personal challenge."/>
    <s v="Overwhelmed"/>
    <s v="PersonalJourney"/>
    <s v="Facebook"/>
    <s v="#Overwhelmed,#SupportiveCommunity"/>
    <s v="USA"/>
    <n v="44336.729166666664"/>
    <b v="0"/>
    <n v="75"/>
    <n v="0.66666666666666663"/>
    <s v="May 20, 2021"/>
    <x v="3"/>
  </r>
  <r>
    <n v="339"/>
    <n v="343"/>
    <s v="Excitement builds as the countdown to a long-awaited vacation begins. "/>
    <s v=" Excitement "/>
    <d v="2023-01-10T12:00:00"/>
    <s v=" VacationDreamer "/>
    <x v="1"/>
    <s v=" #Excitement #VacationCountdown        "/>
    <n v="30"/>
    <n v="60"/>
    <s v=" France            "/>
    <n v="2023"/>
    <n v="1"/>
    <n v="10"/>
    <n v="12"/>
    <s v="Excitement builds as the countdown to a long-awaited vacation begins."/>
    <s v="Excitement"/>
    <s v="VacationDreamer"/>
    <s v="Instagram"/>
    <s v="#Excitement,#VacationCountdown"/>
    <s v="France"/>
    <n v="44936.5"/>
    <b v="0"/>
    <n v="90"/>
    <n v="0.66666666666666663"/>
    <s v="Jan 10, 2023"/>
    <x v="0"/>
  </r>
  <r>
    <n v="340"/>
    <n v="344"/>
    <s v="Reflecting on life's journey, grateful for the lessons learned. "/>
    <s v=" Gratitude   "/>
    <d v="2018-12-05T08:45:00"/>
    <s v=" LifeLearner   "/>
    <x v="0"/>
    <s v=" #Gratitude #LifeLessons                    "/>
    <n v="35"/>
    <n v="70"/>
    <s v=" Brazil            "/>
    <n v="2018"/>
    <n v="12"/>
    <n v="5"/>
    <n v="8"/>
    <s v="Reflecting on life's journey, grateful for the lessons learned."/>
    <s v="Gratitude"/>
    <s v="LifeLearner"/>
    <s v="Twitter"/>
    <s v="#Gratitude,#LifeLessons"/>
    <s v="Brazil"/>
    <n v="43439.364583333336"/>
    <b v="0"/>
    <n v="105"/>
    <n v="0.66666666666666663"/>
    <s v="Dec 5, 2018"/>
    <x v="11"/>
  </r>
  <r>
    <n v="341"/>
    <n v="345"/>
    <s v="Bittersweet emotions arise while bidding farewell to a dear friend. "/>
    <s v=" Bittersweet "/>
    <d v="2020-03-15T18:30:00"/>
    <s v=" FarewellSender "/>
    <x v="1"/>
    <s v=" #Bittersweet #Farewell                     "/>
    <n v="20"/>
    <n v="40"/>
    <s v=" Japan             "/>
    <n v="2020"/>
    <n v="3"/>
    <n v="15"/>
    <n v="18"/>
    <s v="Bittersweet emotions arise while bidding farewell to a dear friend."/>
    <s v="Bittersweet"/>
    <s v="FarewellSender"/>
    <s v="Instagram"/>
    <s v="#Bittersweet,#Farewell"/>
    <s v="Japan"/>
    <n v="43905.770833333336"/>
    <b v="0"/>
    <n v="60"/>
    <n v="0.66666666666666663"/>
    <s v="Mar 15, 2020"/>
    <x v="2"/>
  </r>
  <r>
    <n v="342"/>
    <n v="346"/>
    <s v="Curiosity sparked by exploring a mysterious ancient ruin.      "/>
    <s v=" Curiosity     "/>
    <d v="2016-08-22T15:10:00"/>
    <s v=" HistoryExplorer "/>
    <x v="2"/>
    <s v=" #Curiosity #AncientDiscovery          "/>
    <n v="18"/>
    <n v="35"/>
    <s v=" Greece            "/>
    <n v="2016"/>
    <n v="8"/>
    <n v="22"/>
    <n v="15"/>
    <s v="Curiosity sparked by exploring a mysterious ancient ruin."/>
    <s v="Curiosity"/>
    <s v="HistoryExplorer"/>
    <s v="Facebook"/>
    <s v="#Curiosity,#AncientDiscovery"/>
    <s v="Greece"/>
    <n v="42604.631944444445"/>
    <b v="0"/>
    <n v="53"/>
    <n v="0.660377358490566"/>
    <s v="Aug 22, 2016"/>
    <x v="4"/>
  </r>
  <r>
    <n v="343"/>
    <n v="347"/>
    <s v="Admiration for the intricate details of a handcrafted masterpiece. "/>
    <s v=" Admiration    "/>
    <d v="2019-08-20T16:00:00"/>
    <s v=" CraftEnthusiast "/>
    <x v="1"/>
    <s v=" #Admiration #HandcraftedArt               "/>
    <n v="25"/>
    <n v="50"/>
    <s v=" USA               "/>
    <n v="2019"/>
    <n v="8"/>
    <n v="20"/>
    <n v="16"/>
    <s v="Admiration for the intricate details of a handcrafted masterpiece."/>
    <s v="Admiration"/>
    <s v="CraftEnthusiast"/>
    <s v="Instagram"/>
    <s v="#Admiration,#HandcraftedArt"/>
    <s v="USA"/>
    <n v="43697.666666666664"/>
    <b v="0"/>
    <n v="75"/>
    <n v="0.66666666666666663"/>
    <s v="Aug 20, 2019"/>
    <x v="4"/>
  </r>
  <r>
    <n v="344"/>
    <n v="348"/>
    <s v="Overjoyed by the warmth of a cozy fireplace on a winter evening.   "/>
    <s v=" Overjoyed     "/>
    <d v="2021-12-08T19:30:00"/>
    <s v=" WinterLover     "/>
    <x v="0"/>
    <s v=" #Overjoyed #WinterWarmth                  "/>
    <n v="18"/>
    <n v="35"/>
    <s v=" Canada            "/>
    <n v="2021"/>
    <n v="12"/>
    <n v="8"/>
    <n v="19"/>
    <s v="Overjoyed by the warmth of a cozy fireplace on a winter evening."/>
    <s v="Overjoyed"/>
    <s v="WinterLover"/>
    <s v="Twitter"/>
    <s v="#Overjoyed,#WinterWarmth"/>
    <s v="Canada"/>
    <n v="44538.8125"/>
    <b v="0"/>
    <n v="53"/>
    <n v="0.660377358490566"/>
    <s v="Dec 8, 2021"/>
    <x v="11"/>
  </r>
  <r>
    <n v="345"/>
    <n v="349"/>
    <s v="Inspiration strikes while observing the colors of a vibrant sunset."/>
    <s v=" Inspiration   "/>
    <d v="2020-06-10T20:45:00"/>
    <s v=" SunsetWatcher   "/>
    <x v="1"/>
    <s v=" #Inspiration #ColorfulSunset             "/>
    <n v="30"/>
    <n v="60"/>
    <s v=" UK                "/>
    <n v="2020"/>
    <n v="6"/>
    <n v="10"/>
    <n v="20"/>
    <s v="Inspiration strikes while observing the colors of a vibrant sunset."/>
    <s v="Inspiration"/>
    <s v="SunsetWatcher"/>
    <s v="Instagram"/>
    <s v="#Inspiration,#ColorfulSunset"/>
    <s v="UK"/>
    <n v="43992.864583333336"/>
    <b v="0"/>
    <n v="90"/>
    <n v="0.66666666666666663"/>
    <s v="Jun 10, 2020"/>
    <x v="5"/>
  </r>
  <r>
    <n v="346"/>
    <n v="350"/>
    <s v="Motivated to achieve fitness goals after an invigorating workout.  "/>
    <s v=" Motivation    "/>
    <d v="2022-02-28T07:15:00"/>
    <s v=" FitnessJunkie   "/>
    <x v="2"/>
    <s v=" #Motivation #FitnessGoals                 "/>
    <n v="40"/>
    <n v="80"/>
    <s v=" Australia          "/>
    <n v="2022"/>
    <n v="2"/>
    <n v="28"/>
    <n v="7"/>
    <s v="Motivated to achieve fitness goals after an invigorating workout."/>
    <s v="Motivation"/>
    <s v="FitnessJunkie"/>
    <s v="Facebook"/>
    <s v="#Motivation,#FitnessGoals"/>
    <s v="Australia"/>
    <n v="44620.302083333336"/>
    <b v="0"/>
    <n v="120"/>
    <n v="0.66666666666666663"/>
    <s v="Feb 28, 2022"/>
    <x v="1"/>
  </r>
  <r>
    <n v="347"/>
    <n v="351"/>
    <s v="Gratitude for the simple joys found in a cup of morning coffee.    "/>
    <s v=" Gratitude     "/>
    <d v="2017-04-15T08:00:00"/>
    <s v=" CoffeeLover     "/>
    <x v="0"/>
    <s v=" #Gratitude #MorningCoffee                 "/>
    <n v="22"/>
    <n v="45"/>
    <s v=" India             "/>
    <n v="2017"/>
    <n v="4"/>
    <n v="15"/>
    <n v="8"/>
    <s v="Gratitude for the simple joys found in a cup of morning coffee."/>
    <s v="Gratitude"/>
    <s v="CoffeeLover"/>
    <s v="Twitter"/>
    <s v="#Gratitude,#MorningCoffee"/>
    <s v="India"/>
    <n v="42840.333333333336"/>
    <b v="0"/>
    <n v="67"/>
    <n v="0.67164179104477617"/>
    <s v="Apr 15, 2017"/>
    <x v="7"/>
  </r>
  <r>
    <n v="348"/>
    <n v="352"/>
    <s v="Feeling empowered after conquering a challenging hiking trail.     "/>
    <s v=" Empowerment   "/>
    <d v="2018-09-05T14:20:00"/>
    <s v=" HikingExplorer  "/>
    <x v="1"/>
    <s v=" #Empowerment #HikingAdventure             "/>
    <n v="35"/>
    <n v="70"/>
    <s v=" USA               "/>
    <n v="2018"/>
    <n v="9"/>
    <n v="5"/>
    <n v="14"/>
    <s v="Feeling empowered after conquering a challenging hiking trail."/>
    <s v="Empowerment"/>
    <s v="HikingExplorer"/>
    <s v="Instagram"/>
    <s v="#Empowerment,#HikingAdventure"/>
    <s v="USA"/>
    <n v="43348.597222222219"/>
    <b v="0"/>
    <n v="105"/>
    <n v="0.66666666666666663"/>
    <s v="Sep 5, 2018"/>
    <x v="8"/>
  </r>
  <r>
    <n v="349"/>
    <n v="353"/>
    <s v="Amused by the antics of playful kittens during playtime.           "/>
    <s v=" Amusement     "/>
    <d v="2022-10-22T12:45:00"/>
    <s v=" KittyObserver   "/>
    <x v="2"/>
    <s v=" #Amusement #PlayfulKittens               "/>
    <n v="15"/>
    <n v="30"/>
    <s v=" Canada            "/>
    <n v="2022"/>
    <n v="10"/>
    <n v="22"/>
    <n v="12"/>
    <s v="Amused by the antics of playful kittens during playtime."/>
    <s v="Amusement"/>
    <s v="KittyObserver"/>
    <s v="Facebook"/>
    <s v="#Amusement,#PlayfulKittens"/>
    <s v="Canada"/>
    <n v="44856.53125"/>
    <b v="0"/>
    <n v="45"/>
    <n v="0.66666666666666663"/>
    <s v="Oct 22, 2022"/>
    <x v="10"/>
  </r>
  <r>
    <n v="350"/>
    <n v="354"/>
    <s v="Contemplating life's mysteries under the starry night sky.         "/>
    <s v=" Contemplation "/>
    <d v="2016-07-02T23:30:00"/>
    <s v=" Stargazer       "/>
    <x v="0"/>
    <s v=" #Contemplation #StarryNight               "/>
    <n v="28"/>
    <n v="55"/>
    <s v=" UK                "/>
    <n v="2016"/>
    <n v="7"/>
    <n v="2"/>
    <n v="23"/>
    <s v="Contemplating life's mysteries under the starry night sky."/>
    <s v="Contemplation"/>
    <s v="Stargazer"/>
    <s v="Twitter"/>
    <s v="#Contemplation,#StarryNight"/>
    <s v="UK"/>
    <n v="42553.979166666664"/>
    <b v="0"/>
    <n v="83"/>
    <n v="0.66265060240963858"/>
    <s v="Jul 2, 2016"/>
    <x v="9"/>
  </r>
  <r>
    <n v="351"/>
    <n v="355"/>
    <s v="Joyful reunion with long-lost friends after years of separation.   "/>
    <s v=" JoyfulReunion "/>
    <d v="2020-11-18T17:10:00"/>
    <s v=" FriendshipRenewal "/>
    <x v="1"/>
    <s v=" #JoyfulReunion #Friendship               "/>
    <n v="20"/>
    <n v="40"/>
    <s v=" India             "/>
    <n v="2020"/>
    <n v="11"/>
    <n v="18"/>
    <n v="17"/>
    <s v="Joyful reunion with long-lost friends after years of separation."/>
    <s v="Joyfulreunion"/>
    <s v="FriendshipRenewal"/>
    <s v="Instagram"/>
    <s v="#JoyfulReunion,#Friendship"/>
    <s v="India"/>
    <n v="44153.715277777781"/>
    <b v="0"/>
    <n v="60"/>
    <n v="0.66666666666666663"/>
    <s v="Nov 18, 2020"/>
    <x v="6"/>
  </r>
  <r>
    <n v="352"/>
    <n v="356"/>
    <s v="Excitement builds while preparing for a surprise celebration.     "/>
    <s v=" Excitement    "/>
    <d v="2023-03-05T15:00:00"/>
    <s v=" CelebrationPlanner "/>
    <x v="2"/>
    <s v=" #Excitement #SurpriseCelebration         "/>
    <n v="30"/>
    <n v="60"/>
    <s v=" Australia          "/>
    <n v="2023"/>
    <n v="3"/>
    <n v="5"/>
    <n v="15"/>
    <s v="Excitement builds while preparing for a surprise celebration."/>
    <s v="Excitement"/>
    <s v="CelebrationPlanner"/>
    <s v="Facebook"/>
    <s v="#Excitement,#SurpriseCelebration"/>
    <s v="Australia"/>
    <n v="44990.625"/>
    <b v="0"/>
    <n v="90"/>
    <n v="0.66666666666666663"/>
    <s v="Mar 5, 2023"/>
    <x v="2"/>
  </r>
  <r>
    <n v="353"/>
    <n v="357"/>
    <s v="Satisfaction derived from successfully completing a DIY project.  "/>
    <s v=" Satisfaction  "/>
    <d v="2015-12-01T11:30:00"/>
    <s v=" DIYEnthusiast   "/>
    <x v="0"/>
    <s v=" #Satisfaction #DIYProject                 "/>
    <n v="25"/>
    <n v="50"/>
    <s v=" USA               "/>
    <n v="2015"/>
    <n v="12"/>
    <n v="1"/>
    <n v="11"/>
    <s v="Satisfaction derived from successfully completing a DIY project."/>
    <s v="Satisfaction"/>
    <s v="DIYEnthusiast"/>
    <s v="Twitter"/>
    <s v="#Satisfaction,#DIYProject"/>
    <s v="USA"/>
    <n v="42339.479166666664"/>
    <b v="0"/>
    <n v="75"/>
    <n v="0.66666666666666663"/>
    <s v="Dec 1, 2015"/>
    <x v="11"/>
  </r>
  <r>
    <n v="354"/>
    <n v="358"/>
    <s v="Feeling blessed for the supportive community in times of need.    "/>
    <s v=" Blessed       "/>
    <d v="2021-09-10T09:45:00"/>
    <s v=" CommunityHelper "/>
    <x v="1"/>
    <s v=" #Blessed #SupportiveCommunity            "/>
    <n v="18"/>
    <n v="35"/>
    <s v=" UK                "/>
    <n v="2021"/>
    <n v="9"/>
    <n v="10"/>
    <n v="9"/>
    <s v="Feeling blessed for the supportive community in times of need."/>
    <s v="Blessed"/>
    <s v="CommunityHelper"/>
    <s v="Instagram"/>
    <s v="#Blessed,#SupportiveCommunity"/>
    <s v="UK"/>
    <n v="44449.40625"/>
    <b v="0"/>
    <n v="53"/>
    <n v="0.660377358490566"/>
    <s v="Sep 10, 2021"/>
    <x v="8"/>
  </r>
  <r>
    <n v="355"/>
    <n v="359"/>
    <s v="Captivated by the serenity of a tranquil garden in full bloom.     "/>
    <s v=" Serenity      "/>
    <d v="2018-05-12T14:20:00"/>
    <s v=" GardenEnthusiast "/>
    <x v="2"/>
    <s v=" #Serenity #TranquilGarden                "/>
    <n v="22"/>
    <n v="45"/>
    <s v=" Canada            "/>
    <n v="2018"/>
    <n v="5"/>
    <n v="12"/>
    <n v="14"/>
    <s v="Captivated by the serenity of a tranquil garden in full bloom."/>
    <s v="Serenity"/>
    <s v="GardenEnthusiast"/>
    <s v="Facebook"/>
    <s v="#Serenity,#TranquilGarden"/>
    <s v="Canada"/>
    <n v="43232.597222222219"/>
    <b v="0"/>
    <n v="67"/>
    <n v="0.67164179104477617"/>
    <s v="May 12, 2018"/>
    <x v="3"/>
  </r>
  <r>
    <n v="356"/>
    <n v="360"/>
    <s v="Anticipation for an upcoming adventure in an exotic destination.   "/>
    <s v=" Anticipation  "/>
    <d v="2022-07-25T10:00:00"/>
    <s v=" Wanderlust      "/>
    <x v="0"/>
    <s v=" #Anticipation #AdventureAwaits           "/>
    <n v="40"/>
    <n v="80"/>
    <s v=" India             "/>
    <n v="2022"/>
    <n v="7"/>
    <n v="25"/>
    <n v="10"/>
    <s v="Anticipation for an upcoming adventure in an exotic destination."/>
    <s v="Anticipation"/>
    <s v="Wanderlust"/>
    <s v="Twitter"/>
    <s v="#Anticipation,#AdventureAwaits"/>
    <s v="India"/>
    <n v="44767.416666666664"/>
    <b v="0"/>
    <n v="120"/>
    <n v="0.66666666666666663"/>
    <s v="Jul 25, 2022"/>
    <x v="9"/>
  </r>
  <r>
    <n v="357"/>
    <n v="361"/>
    <s v="Reflecting on personal growth achieved through life experiences.  "/>
    <s v=" Reflection    "/>
    <d v="2019-03-08T18:30:00"/>
    <s v=" GrowthSeeker    "/>
    <x v="1"/>
    <s v=" #Reflection #PersonalGrowth              "/>
    <n v="35"/>
    <n v="70"/>
    <s v=" USA               "/>
    <n v="2019"/>
    <n v="3"/>
    <n v="8"/>
    <n v="18"/>
    <s v="Reflecting on personal growth achieved through life experiences."/>
    <s v="Reflection"/>
    <s v="GrowthSeeker"/>
    <s v="Instagram"/>
    <s v="#Reflection,#PersonalGrowth"/>
    <s v="USA"/>
    <n v="43532.770833333336"/>
    <b v="0"/>
    <n v="105"/>
    <n v="0.66666666666666663"/>
    <s v="Mar 8, 2019"/>
    <x v="2"/>
  </r>
  <r>
    <n v="358"/>
    <n v="362"/>
    <s v="Nostalgic memories flood in while revisiting childhood favorites. "/>
    <s v=" Nostalgia     "/>
    <d v="2017-01-28T21:15:00"/>
    <s v=" ChildhoodMemories "/>
    <x v="2"/>
    <s v=" #Nostalgia #ChildhoodFavorites           "/>
    <n v="20"/>
    <n v="40"/>
    <s v=" Australia          "/>
    <n v="2017"/>
    <n v="1"/>
    <n v="28"/>
    <n v="21"/>
    <s v="Nostalgic memories flood in while revisiting childhood favorites."/>
    <s v="Nostalgia"/>
    <s v="ChildhoodMemories"/>
    <s v="Facebook"/>
    <s v="#Nostalgia,#ChildhoodFavorites"/>
    <s v="Australia"/>
    <n v="42763.885416666664"/>
    <b v="0"/>
    <n v="60"/>
    <n v="0.66666666666666663"/>
    <s v="Jan 28, 2017"/>
    <x v="0"/>
  </r>
  <r>
    <n v="359"/>
    <n v="363"/>
    <s v="Appreciation for the vibrant culture experienced during travel.   "/>
    <s v=" Appreciation  "/>
    <d v="2016-11-14T13:45:00"/>
    <s v=" CultureExplorer "/>
    <x v="0"/>
    <s v=" #Appreciation #CulturalExperience        "/>
    <n v="28"/>
    <n v="55"/>
    <s v=" UK                "/>
    <n v="2016"/>
    <n v="11"/>
    <n v="14"/>
    <n v="13"/>
    <s v="Appreciation for the vibrant culture experienced during travel."/>
    <s v="Appreciation"/>
    <s v="CultureExplorer"/>
    <s v="Twitter"/>
    <s v="#Appreciation,#CulturalExperience"/>
    <s v="UK"/>
    <n v="42688.572916666664"/>
    <b v="0"/>
    <n v="83"/>
    <n v="0.66265060240963858"/>
    <s v="Nov 14, 2016"/>
    <x v="6"/>
  </r>
  <r>
    <n v="360"/>
    <n v="364"/>
    <s v="Confidence soars after overcoming public speaking anxiety.       "/>
    <s v=" Confidence    "/>
    <d v="2020-04-02T17:30:00"/>
    <s v=" PublicSpeaker   "/>
    <x v="1"/>
    <s v=" #Confidence #OvercomingAnxiety          "/>
    <n v="15"/>
    <n v="30"/>
    <s v=" USA               "/>
    <n v="2020"/>
    <n v="4"/>
    <n v="2"/>
    <n v="17"/>
    <s v="Confidence soars after overcoming public speaking anxiety."/>
    <s v="Confidence"/>
    <s v="PublicSpeaker"/>
    <s v="Instagram"/>
    <s v="#Confidence,#OvercomingAnxiety"/>
    <s v="USA"/>
    <n v="43923.729166666664"/>
    <b v="0"/>
    <n v="45"/>
    <n v="0.66666666666666663"/>
    <s v="Apr 2, 2020"/>
    <x v="7"/>
  </r>
  <r>
    <n v="361"/>
    <n v="365"/>
    <s v="Contentment in the midst of a family gathering filled with laughter. "/>
    <s v=" Contentment   "/>
    <d v="2023-01-15T19:00:00"/>
    <s v=" FamilyCelebration "/>
    <x v="2"/>
    <s v=" #Contentment #FamilyLaughter             "/>
    <n v="25"/>
    <n v="50"/>
    <s v=" Canada            "/>
    <n v="2023"/>
    <n v="1"/>
    <n v="15"/>
    <n v="19"/>
    <s v="Contentment in the midst of a family gathering filled with laughter."/>
    <s v="Contentment"/>
    <s v="FamilyCelebration"/>
    <s v="Facebook"/>
    <s v="#Contentment,#FamilyLaughter"/>
    <s v="Canada"/>
    <n v="44941.791666666664"/>
    <b v="0"/>
    <n v="75"/>
    <n v="0.66666666666666663"/>
    <s v="Jan 15, 2023"/>
    <x v="0"/>
  </r>
  <r>
    <n v="362"/>
    <n v="366"/>
    <s v="Enthusiasm for learning new skills and expanding knowledge.      "/>
    <s v=" Enthusiasm    "/>
    <d v="2018-08-07T12:15:00"/>
    <s v=" LifelongLearner "/>
    <x v="0"/>
    <s v=" #Enthusiasm #SkillBuilding               "/>
    <n v="30"/>
    <n v="60"/>
    <s v=" India             "/>
    <n v="2018"/>
    <n v="8"/>
    <n v="7"/>
    <n v="12"/>
    <s v="Enthusiasm for learning new skills and expanding knowledge."/>
    <s v="Enthusiasm"/>
    <s v="LifelongLearner"/>
    <s v="Twitter"/>
    <s v="#Enthusiasm,#SkillBuilding"/>
    <s v="India"/>
    <n v="43319.510416666664"/>
    <b v="0"/>
    <n v="90"/>
    <n v="0.66666666666666663"/>
    <s v="Aug 7, 2018"/>
    <x v="4"/>
  </r>
  <r>
    <n v="363"/>
    <n v="367"/>
    <s v="Surprise and delight at discovering a hidden gem in the city.    "/>
    <s v=" Surprise      "/>
    <d v="2019-10-18T16:45:00"/>
    <s v=" CityExplorer    "/>
    <x v="1"/>
    <s v=" #Surprise #HiddenGem                      "/>
    <n v="18"/>
    <n v="35"/>
    <s v=" UK                "/>
    <n v="2019"/>
    <n v="10"/>
    <n v="18"/>
    <n v="16"/>
    <s v="Surprise and delight at discovering a hidden gem in the city."/>
    <s v="Surprise"/>
    <s v="CityExplorer"/>
    <s v="Instagram"/>
    <s v="#Surprise,#HiddenGem"/>
    <s v="UK"/>
    <n v="43756.697916666664"/>
    <b v="0"/>
    <n v="53"/>
    <n v="0.660377358490566"/>
    <s v="Oct 18, 2019"/>
    <x v="10"/>
  </r>
  <r>
    <n v="364"/>
    <n v="368"/>
    <s v="A sense of accomplishment after completing a challenging workout."/>
    <s v=" Accomplishment "/>
    <d v="2022-06-30T07:00:00"/>
    <s v=" FitnessAchiever "/>
    <x v="2"/>
    <s v=" #Accomplishment #FitnessSuccess         "/>
    <n v="22"/>
    <n v="45"/>
    <s v=" Australia          "/>
    <n v="2022"/>
    <n v="6"/>
    <n v="30"/>
    <n v="7"/>
    <s v="A sense of accomplishment after completing a challenging workout."/>
    <s v="Accomplishment"/>
    <s v="FitnessAchiever"/>
    <s v="Facebook"/>
    <s v="#Accomplishment,#FitnessSuccess"/>
    <s v="Australia"/>
    <n v="44742.291666666664"/>
    <b v="0"/>
    <n v="67"/>
    <n v="0.67164179104477617"/>
    <s v="Jun 30, 2022"/>
    <x v="5"/>
  </r>
  <r>
    <n v="365"/>
    <n v="369"/>
    <s v="Wonderment at the beauty of a double rainbow after the rain.     "/>
    <s v=" Wonderment    "/>
    <d v="2017-06-12T18:20:00"/>
    <s v=" RainbowChaser   "/>
    <x v="0"/>
    <s v=" #Wonderment #DoubleRainbow               "/>
    <n v="35"/>
    <n v="70"/>
    <s v=" USA               "/>
    <n v="2017"/>
    <n v="6"/>
    <n v="12"/>
    <n v="18"/>
    <s v="Wonderment at the beauty of a double rainbow after the rain."/>
    <s v="Wonderment"/>
    <s v="RainbowChaser"/>
    <s v="Twitter"/>
    <s v="#Wonderment,#DoubleRainbow"/>
    <s v="USA"/>
    <n v="42898.763888888891"/>
    <b v="0"/>
    <n v="105"/>
    <n v="0.66666666666666663"/>
    <s v="Jun 12, 2017"/>
    <x v="5"/>
  </r>
  <r>
    <n v="366"/>
    <n v="370"/>
    <s v="Optimism for a bright future amidst challenging times.           "/>
    <s v=" Optimism      "/>
    <d v="2021-07-05T09:30:00"/>
    <s v=" FutureOptimist  "/>
    <x v="1"/>
    <s v=" #Optimism #BrightFuture                  "/>
    <n v="20"/>
    <n v="40"/>
    <s v=" Canada            "/>
    <n v="2021"/>
    <n v="7"/>
    <n v="5"/>
    <n v="9"/>
    <s v="Optimism for a bright future amidst challenging times."/>
    <s v="Optimism"/>
    <s v="FutureOptimist"/>
    <s v="Instagram"/>
    <s v="#Optimism,#BrightFuture"/>
    <s v="Canada"/>
    <n v="44382.395833333336"/>
    <b v="0"/>
    <n v="60"/>
    <n v="0.66666666666666663"/>
    <s v="Jul 5, 2021"/>
    <x v="9"/>
  </r>
  <r>
    <n v="367"/>
    <n v="371"/>
    <s v="Pride in achieving a personal milestone in career progression.   "/>
    <s v=" Pride         "/>
    <d v="2016-04-15T14:50:00"/>
    <s v=" CareerAchiever  "/>
    <x v="2"/>
    <s v=" #Pride #CareerMilestone                  "/>
    <n v="28"/>
    <n v="55"/>
    <s v=" UK                "/>
    <n v="2016"/>
    <n v="4"/>
    <n v="15"/>
    <n v="14"/>
    <s v="Pride in achieving a personal milestone in career progression."/>
    <s v="Pride"/>
    <s v="CareerAchiever"/>
    <s v="Facebook"/>
    <s v="#Pride,#CareerMilestone"/>
    <s v="UK"/>
    <n v="42475.618055555555"/>
    <b v="0"/>
    <n v="83"/>
    <n v="0.66265060240963858"/>
    <s v="Apr 15, 2016"/>
    <x v="7"/>
  </r>
  <r>
    <n v="368"/>
    <n v="372"/>
    <s v="Happiness blooms like flowers in a garden on a sunny day.        "/>
    <s v=" Happiness     "/>
    <d v="2020-02-10T11:15:00"/>
    <s v=" SunnyDayEnthusiast "/>
    <x v="0"/>
    <s v=" #Happiness #SunnyDay                      "/>
    <n v="15"/>
    <n v="30"/>
    <s v=" India             "/>
    <n v="2020"/>
    <n v="2"/>
    <n v="10"/>
    <n v="11"/>
    <s v="Happiness blooms like flowers in a garden on a sunny day."/>
    <s v="Happiness"/>
    <s v="SunnyDayEnthusiast"/>
    <s v="Twitter"/>
    <s v="#Happiness,#SunnyDay"/>
    <s v="India"/>
    <n v="43871.46875"/>
    <b v="0"/>
    <n v="45"/>
    <n v="0.66666666666666663"/>
    <s v="Feb 10, 2020"/>
    <x v="1"/>
  </r>
  <r>
    <n v="369"/>
    <n v="373"/>
    <s v="Elation over discovering a rare book in a quaint bookstore.      "/>
    <s v=" Elation       "/>
    <d v="2018-09-22T16:30:00"/>
    <s v=" Bookworm        "/>
    <x v="1"/>
    <s v=" #Elation #RareBookDiscovery              "/>
    <n v="40"/>
    <n v="80"/>
    <s v=" USA               "/>
    <n v="2018"/>
    <n v="9"/>
    <n v="22"/>
    <n v="16"/>
    <s v="Elation over discovering a rare book in a quaint bookstore."/>
    <s v="Elation"/>
    <s v="Bookworm"/>
    <s v="Instagram"/>
    <s v="#Elation,#RareBookDiscovery"/>
    <s v="USA"/>
    <n v="43365.6875"/>
    <b v="0"/>
    <n v="120"/>
    <n v="0.66666666666666663"/>
    <s v="Sep 22, 2018"/>
    <x v="8"/>
  </r>
  <r>
    <n v="370"/>
    <n v="374"/>
    <s v="Curiosity piqued by the mysteries of an ancient archaeological site."/>
    <s v=" Curiosity   "/>
    <d v="2015-11-08T10:00:00"/>
    <s v=" ArchaeologyEnthusiast "/>
    <x v="2"/>
    <s v=" #Curiosity #AncientMysteries            "/>
    <n v="18"/>
    <n v="35"/>
    <s v=" Australia          "/>
    <n v="2015"/>
    <n v="11"/>
    <n v="8"/>
    <n v="10"/>
    <s v="Curiosity piqued by the mysteries of an ancient archaeological site."/>
    <s v="Curiosity"/>
    <s v="ArchaeologyEnthusiast"/>
    <s v="Facebook"/>
    <s v="#Curiosity,#AncientMysteries"/>
    <s v="Australia"/>
    <n v="42316.416666666664"/>
    <b v="0"/>
    <n v="53"/>
    <n v="0.660377358490566"/>
    <s v="Nov 8, 2015"/>
    <x v="6"/>
  </r>
  <r>
    <n v="371"/>
    <n v="375"/>
    <s v="Mesmerized by the cosmic dance of fireflies on a moonlit night.    "/>
    <s v=" Enchantment   "/>
    <d v="2022-08-10T22:00:00"/>
    <s v=" NightSkyObserver "/>
    <x v="1"/>
    <s v=" #Enchantment #CosmicFireflies             "/>
    <n v="25"/>
    <n v="50"/>
    <s v=" Brazil           "/>
    <n v="2022"/>
    <n v="8"/>
    <n v="10"/>
    <n v="22"/>
    <s v="Mesmerized by the cosmic dance of fireflies on a moonlit night."/>
    <s v="Enchantment"/>
    <s v="NightSkyObserver"/>
    <s v="Instagram"/>
    <s v="#Enchantment,#CosmicFireflies"/>
    <s v="Brazil"/>
    <n v="44783.916666666664"/>
    <b v="0"/>
    <n v="75"/>
    <n v="0.66666666666666663"/>
    <s v="Aug 10, 2022"/>
    <x v="4"/>
  </r>
  <r>
    <n v="372"/>
    <n v="376"/>
    <s v="Intrigued by the symphony of colors in an abstract art exhibition. "/>
    <s v=" Intrigue      "/>
    <d v="2019-04-05T17:30:00"/>
    <s v=" ArtConnoisseur  "/>
    <x v="0"/>
    <s v=" #Intrigue #AbstractArt                   "/>
    <n v="18"/>
    <n v="35"/>
    <s v=" France           "/>
    <n v="2019"/>
    <n v="4"/>
    <n v="5"/>
    <n v="17"/>
    <s v="Intrigued by the symphony of colors in an abstract art exhibition."/>
    <s v="Intrigue"/>
    <s v="ArtConnoisseur"/>
    <s v="Twitter"/>
    <s v="#Intrigue,#AbstractArt"/>
    <s v="France"/>
    <n v="43560.729166666664"/>
    <b v="0"/>
    <n v="53"/>
    <n v="0.660377358490566"/>
    <s v="Apr 5, 2019"/>
    <x v="7"/>
  </r>
  <r>
    <n v="373"/>
    <n v="377"/>
    <s v="Giggles and joy echo in the air during a children's playdate.      "/>
    <s v=" PlayfulJoy    "/>
    <d v="2020-12-15T15:45:00"/>
    <s v=" PlayfulParent   "/>
    <x v="2"/>
    <s v=" #PlayfulJoy #ChildrensPlaydate           "/>
    <n v="22"/>
    <n v="45"/>
    <s v=" Japan            "/>
    <n v="2020"/>
    <n v="12"/>
    <n v="15"/>
    <n v="15"/>
    <s v="Giggles and joy echo in the air during a children's playdate."/>
    <s v="Playfuljoy"/>
    <s v="PlayfulParent"/>
    <s v="Facebook"/>
    <s v="#PlayfulJoy,#ChildrensPlaydate"/>
    <s v="Japan"/>
    <n v="44180.65625"/>
    <b v="0"/>
    <n v="67"/>
    <n v="0.67164179104477617"/>
    <s v="Dec 15, 2020"/>
    <x v="11"/>
  </r>
  <r>
    <n v="374"/>
    <n v="378"/>
    <s v="Enveloped in serenity while practicing mindfulness by the lake.    "/>
    <s v=" Mindfulness   "/>
    <d v="2017-10-20T08:15:00"/>
    <s v=" ZenSeeker       "/>
    <x v="1"/>
    <s v=" #Mindfulness #LakeTranquility            "/>
    <n v="35"/>
    <n v="70"/>
    <s v=" Canada           "/>
    <n v="2017"/>
    <n v="10"/>
    <n v="20"/>
    <n v="8"/>
    <s v="Enveloped in serenity while practicing mindfulness by the lake."/>
    <s v="Mindfulness"/>
    <s v="ZenSeeker"/>
    <s v="Instagram"/>
    <s v="#Mindfulness,#LakeTranquility"/>
    <s v="Canada"/>
    <n v="43028.34375"/>
    <b v="0"/>
    <n v="105"/>
    <n v="0.66666666666666663"/>
    <s v="Oct 20, 2017"/>
    <x v="10"/>
  </r>
  <r>
    <n v="375"/>
    <n v="379"/>
    <s v="Chasing dreams like a kite soaring high in the vast open sky.      "/>
    <s v=" DreamChaser   "/>
    <d v="2021-02-28T13:00:00"/>
    <s v=" SkyDreamer      "/>
    <x v="0"/>
    <s v=" #DreamChaser #SkyHighDreams              "/>
    <n v="30"/>
    <n v="60"/>
    <s v=" Australia         "/>
    <n v="2021"/>
    <n v="2"/>
    <n v="28"/>
    <n v="13"/>
    <s v="Chasing dreams like a kite soaring high in the vast open sky."/>
    <s v="Dreamchaser"/>
    <s v="SkyDreamer"/>
    <s v="Twitter"/>
    <s v="#DreamChaser,#SkyHighDreams"/>
    <s v="Australia"/>
    <n v="44255.541666666664"/>
    <b v="0"/>
    <n v="90"/>
    <n v="0.66666666666666663"/>
    <s v="Feb 28, 2021"/>
    <x v="1"/>
  </r>
  <r>
    <n v="376"/>
    <n v="380"/>
    <s v="Spellbound by the elegance of a ballroom dance under crystal chandeliers. "/>
    <s v=" Elegance "/>
    <d v="2018-06-12T20:30:00"/>
    <s v=" DanceEnthusiast "/>
    <x v="2"/>
    <s v=" #Elegance #BallroomDance                "/>
    <n v="28"/>
    <n v="55"/>
    <s v=" UK               "/>
    <n v="2018"/>
    <n v="6"/>
    <n v="12"/>
    <n v="20"/>
    <s v="Spellbound by the elegance of a ballroom dance under crystal chandeliers."/>
    <s v="Elegance"/>
    <s v="DanceEnthusiast"/>
    <s v="Facebook"/>
    <s v="#Elegance,#BallroomDance"/>
    <s v="UK"/>
    <n v="43263.854166666664"/>
    <b v="0"/>
    <n v="83"/>
    <n v="0.66265060240963858"/>
    <s v="Jun 12, 2018"/>
    <x v="5"/>
  </r>
  <r>
    <n v="377"/>
    <n v="381"/>
    <s v="Whimsical delight in a world of fairy tales and magical creatures.  "/>
    <s v=" Whimsy        "/>
    <d v="2016-03-08T14:20:00"/>
    <s v=" FairyTaleExplorer "/>
    <x v="1"/>
    <s v=" #Whimsy #MagicalWorld                    "/>
    <n v="20"/>
    <n v="40"/>
    <s v=" USA             "/>
    <n v="2016"/>
    <n v="3"/>
    <n v="8"/>
    <n v="14"/>
    <s v="Whimsical delight in a world of fairy tales and magical creatures."/>
    <s v="Whimsy"/>
    <s v="FairyTaleExplorer"/>
    <s v="Instagram"/>
    <s v="#Whimsy,#MagicalWorld"/>
    <s v="USA"/>
    <n v="42437.597222222219"/>
    <b v="0"/>
    <n v="60"/>
    <n v="0.66666666666666663"/>
    <s v="Mar 8, 2016"/>
    <x v="2"/>
  </r>
  <r>
    <n v="378"/>
    <n v="382"/>
    <s v="Pensive contemplation amid the ancient ruins of a forgotten civilization. "/>
    <s v=" Pensive "/>
    <d v="2023-04-18T17:10:00"/>
    <s v=" RuinsExplorer   "/>
    <x v="0"/>
    <s v=" #Pensive #AncientCivilization           "/>
    <n v="18"/>
    <n v="35"/>
    <s v=" Greece           "/>
    <n v="2023"/>
    <n v="4"/>
    <n v="18"/>
    <n v="17"/>
    <s v="Pensive contemplation amid the ancient ruins of a forgotten civilization."/>
    <s v="Pensive"/>
    <s v="RuinsExplorer"/>
    <s v="Twitter"/>
    <s v="#Pensive,#AncientCivilization"/>
    <s v="Greece"/>
    <n v="45034.715277777781"/>
    <b v="0"/>
    <n v="53"/>
    <n v="0.660377358490566"/>
    <s v="Apr 18, 2023"/>
    <x v="7"/>
  </r>
  <r>
    <n v="379"/>
    <n v="383"/>
    <s v="Embracing the thrill of speed on a rollercoaster's exhilarating twists. "/>
    <s v=" Thrill      "/>
    <d v="2020-07-25T12:45:00"/>
    <s v=" RollercoasterFan "/>
    <x v="2"/>
    <s v=" #Thrill #RollercoasterAdventure        "/>
    <n v="22"/>
    <n v="45"/>
    <s v=" Germany         "/>
    <n v="2020"/>
    <n v="7"/>
    <n v="25"/>
    <n v="12"/>
    <s v="Embracing the thrill of speed on a rollercoaster's exhilarating twists."/>
    <s v="Thrill"/>
    <s v="RollercoasterFan"/>
    <s v="Facebook"/>
    <s v="#Thrill,#RollercoasterAdventure"/>
    <s v="Germany"/>
    <n v="44037.53125"/>
    <b v="0"/>
    <n v="67"/>
    <n v="0.67164179104477617"/>
    <s v="Jul 25, 2020"/>
    <x v="9"/>
  </r>
  <r>
    <n v="380"/>
    <n v="384"/>
    <s v="Harmony resonates as musicians play a melody of unity and togetherness. "/>
    <s v=" Harmony    "/>
    <d v="2019-11-30T19:30:00"/>
    <s v=" MusicHarmonist  "/>
    <x v="1"/>
    <s v=" #Harmony #MusicalUnity                   "/>
    <n v="35"/>
    <n v="70"/>
    <s v=" Sweden          "/>
    <n v="2019"/>
    <n v="11"/>
    <n v="30"/>
    <n v="19"/>
    <s v="Harmony resonates as musicians play a melody of unity and togetherness."/>
    <s v="Harmony"/>
    <s v="MusicHarmonist"/>
    <s v="Instagram"/>
    <s v="#Harmony,#MusicalUnity"/>
    <s v="Sweden"/>
    <n v="43799.8125"/>
    <b v="0"/>
    <n v="105"/>
    <n v="0.66666666666666663"/>
    <s v="Nov 30, 2019"/>
    <x v="6"/>
  </r>
  <r>
    <n v="381"/>
    <n v="385"/>
    <s v="A burst of creativity in the quiet solitude of an artist's studio.  "/>
    <s v=" Creativity   "/>
    <d v="2015-09-01T16:00:00"/>
    <s v=" StudioArtist    "/>
    <x v="0"/>
    <s v=" #Creativity #ArtistsHaven               "/>
    <n v="15"/>
    <n v="30"/>
    <s v=" Italy           "/>
    <n v="2015"/>
    <n v="9"/>
    <n v="1"/>
    <n v="16"/>
    <s v="A burst of creativity in the quiet solitude of an artist's studio."/>
    <s v="Creativity"/>
    <s v="StudioArtist"/>
    <s v="Twitter"/>
    <s v="#Creativity,#ArtistsHaven"/>
    <s v="Italy"/>
    <n v="42248.666666666664"/>
    <b v="0"/>
    <n v="45"/>
    <n v="0.66666666666666663"/>
    <s v="Sep 1, 2015"/>
    <x v="8"/>
  </r>
  <r>
    <n v="382"/>
    <n v="386"/>
    <s v="Radiant joy akin to blooming flowers on a sun-kissed spring morning. "/>
    <s v=" Radiance    "/>
    <d v="2022-05-05T10:15:00"/>
    <s v=" SpringEnthusiast "/>
    <x v="2"/>
    <s v=" #Radiance #SpringBlooms                 "/>
    <n v="25"/>
    <n v="50"/>
    <s v=" Netherlands     "/>
    <n v="2022"/>
    <n v="5"/>
    <n v="5"/>
    <n v="10"/>
    <s v="Radiant joy akin to blooming flowers on a sun-kissed spring morning."/>
    <s v="Radiance"/>
    <s v="SpringEnthusiast"/>
    <s v="Facebook"/>
    <s v="#Radiance,#SpringBlooms"/>
    <s v="Netherlands"/>
    <n v="44686.427083333336"/>
    <b v="0"/>
    <n v="75"/>
    <n v="0.66666666666666663"/>
    <s v="May 5, 2022"/>
    <x v="3"/>
  </r>
  <r>
    <n v="383"/>
    <n v="387"/>
    <s v="A sense of wonder at the vastness of the cosmos on a stargazing night. "/>
    <s v=" Wonder     "/>
    <d v="2018-07-08T23:00:00"/>
    <s v=" CosmosExplorer  "/>
    <x v="1"/>
    <s v=" #Wonder #StargazingAdventure            "/>
    <n v="40"/>
    <n v="80"/>
    <s v=" South Africa    "/>
    <n v="2018"/>
    <n v="7"/>
    <n v="8"/>
    <n v="23"/>
    <s v="A sense of wonder at the vastness of the cosmos on a stargazing night."/>
    <s v="Wonder"/>
    <s v="CosmosExplorer"/>
    <s v="Instagram"/>
    <s v="#Wonder,#StargazingAdventure"/>
    <s v="South Africa"/>
    <n v="43289.958333333336"/>
    <b v="0"/>
    <n v="120"/>
    <n v="0.66666666666666663"/>
    <s v="Jul 8, 2018"/>
    <x v="9"/>
  </r>
  <r>
    <n v="384"/>
    <n v="388"/>
    <s v="Rejuvenated by the salty breeze and the sound of waves at the seaside. "/>
    <s v=" Rejuvenation "/>
    <d v="2021-09-20T14:30:00"/>
    <s v=" SeaBreezeLover "/>
    <x v="0"/>
    <s v=" #Rejuvenation #SeasideEscape            "/>
    <n v="18"/>
    <n v="35"/>
    <s v=" Spain           "/>
    <n v="2021"/>
    <n v="9"/>
    <n v="20"/>
    <n v="14"/>
    <s v="Rejuvenated by the salty breeze and the sound of waves at the seaside."/>
    <s v="Rejuvenation"/>
    <s v="SeaBreezeLover"/>
    <s v="Twitter"/>
    <s v="#Rejuvenation,#SeasideEscape"/>
    <s v="Spain"/>
    <n v="44459.604166666664"/>
    <b v="0"/>
    <n v="53"/>
    <n v="0.660377358490566"/>
    <s v="Sep 20, 2021"/>
    <x v="8"/>
  </r>
  <r>
    <n v="385"/>
    <n v="389"/>
    <s v="Whispers of inspiration from the rustling leaves in a serene forest. "/>
    <s v=" Inspiration "/>
    <d v="2016-11-15T11:45:00"/>
    <s v=" ForestDreamer   "/>
    <x v="2"/>
    <s v=" #Inspiration #ForestWhispers            "/>
    <n v="28"/>
    <n v="55"/>
    <s v=" Portugal        "/>
    <n v="2016"/>
    <n v="11"/>
    <n v="15"/>
    <n v="11"/>
    <s v="Whispers of inspiration from the rustling leaves in a serene forest."/>
    <s v="Inspiration"/>
    <s v="ForestDreamer"/>
    <s v="Facebook"/>
    <s v="#Inspiration,#ForestWhispers"/>
    <s v="Portugal"/>
    <n v="42689.489583333336"/>
    <b v="0"/>
    <n v="83"/>
    <n v="0.66265060240963858"/>
    <s v="Nov 15, 2016"/>
    <x v="6"/>
  </r>
  <r>
    <n v="386"/>
    <n v="390"/>
    <s v="Savoring the warmth of a cup of cocoa on a chilly winter evening.   "/>
    <s v=" Coziness     "/>
    <d v="2020-01-12T18:00:00"/>
    <s v=" WinterWarmth    "/>
    <x v="1"/>
    <s v=" #Coziness #WarmWinterEvening           "/>
    <n v="30"/>
    <n v="60"/>
    <s v=" Switzerland     "/>
    <n v="2020"/>
    <n v="1"/>
    <n v="12"/>
    <n v="18"/>
    <s v="Savoring the warmth of a cup of cocoa on a chilly winter evening."/>
    <s v="Coziness"/>
    <s v="WinterWarmth"/>
    <s v="Instagram"/>
    <s v="#Coziness,#WarmWinterEvening"/>
    <s v="Switzerland"/>
    <n v="43842.75"/>
    <b v="0"/>
    <n v="90"/>
    <n v="0.66666666666666663"/>
    <s v="Jan 12, 2020"/>
    <x v="0"/>
  </r>
  <r>
    <n v="387"/>
    <n v="391"/>
    <s v="Heartfelt gratitude for the laughter shared during a family reunion. "/>
    <s v=" Gratitude  "/>
    <d v="2017-12-28T19:15:00"/>
    <s v=" FamilyGatherer "/>
    <x v="2"/>
    <s v=" #Gratitude #FamilyLaughter              "/>
    <n v="22"/>
    <n v="45"/>
    <s v=" Austria         "/>
    <n v="2017"/>
    <n v="12"/>
    <n v="28"/>
    <n v="19"/>
    <s v="Heartfelt gratitude for the laughter shared during a family reunion."/>
    <s v="Gratitude"/>
    <s v="FamilyGatherer"/>
    <s v="Facebook"/>
    <s v="#Gratitude,#FamilyLaughter"/>
    <s v="Austria"/>
    <n v="43097.802083333336"/>
    <b v="0"/>
    <n v="67"/>
    <n v="0.67164179104477617"/>
    <s v="Dec 28, 2017"/>
    <x v="11"/>
  </r>
  <r>
    <n v="388"/>
    <n v="392"/>
    <s v="Embarking on a culinary adventure, savoring exotic flavors around the world. "/>
    <s v=" Adventure "/>
    <d v="2019-03-02T20:20:00"/>
    <s v=" CulinaryExplorer "/>
    <x v="0"/>
    <s v=" #Adventure #CulinaryJourney             "/>
    <n v="35"/>
    <n v="70"/>
    <s v=" Belgium         "/>
    <n v="2019"/>
    <n v="3"/>
    <n v="2"/>
    <n v="20"/>
    <s v="Embarking on a culinary adventure, savoring exotic flavors around the world."/>
    <s v="Adventure"/>
    <s v="CulinaryExplorer"/>
    <s v="Twitter"/>
    <s v="#Adventure,#CulinaryJourney"/>
    <s v="Belgium"/>
    <n v="43526.847222222219"/>
    <b v="0"/>
    <n v="105"/>
    <n v="0.66666666666666663"/>
    <s v="Mar 2, 2019"/>
    <x v="2"/>
  </r>
  <r>
    <n v="389"/>
    <n v="393"/>
    <s v="Euphoria floods in as the final puzzle piece clicks into place.       "/>
    <s v=" Euphoria   "/>
    <d v="2022-06-08T15:30:00"/>
    <s v=" PuzzleSolver    "/>
    <x v="1"/>
    <s v=" #Euphoria #PuzzleCompletion            "/>
    <n v="20"/>
    <n v="40"/>
    <s v=" Denmark         "/>
    <n v="2022"/>
    <n v="6"/>
    <n v="8"/>
    <n v="15"/>
    <s v="Euphoria floods in as the final puzzle piece clicks into place."/>
    <s v="Euphoria"/>
    <s v="PuzzleSolver"/>
    <s v="Instagram"/>
    <s v="#Euphoria,#PuzzleCompletion"/>
    <s v="Denmark"/>
    <n v="44720.645833333336"/>
    <b v="0"/>
    <n v="60"/>
    <n v="0.66666666666666663"/>
    <s v="Jun 8, 2022"/>
    <x v="5"/>
  </r>
  <r>
    <n v="390"/>
    <n v="394"/>
    <s v="Awe-inspired by the grandeur of an ancient cathedral's intricate architecture. "/>
    <s v=" Awe    "/>
    <d v="2018-08-18T14:45:00"/>
    <s v=" CathedralVisitor "/>
    <x v="2"/>
    <s v=" #Awe #ArchitecturalGrandeur            "/>
    <n v="18"/>
    <n v="35"/>
    <s v=" Czech Republic  "/>
    <n v="2018"/>
    <n v="8"/>
    <n v="18"/>
    <n v="14"/>
    <s v="Awe-inspired by the grandeur of an ancient cathedral's intricate architecture."/>
    <s v="Awe"/>
    <s v="CathedralVisitor"/>
    <s v="Facebook"/>
    <s v="#Awe,#ArchitecturalGrandeur"/>
    <s v="Czech Republic"/>
    <n v="43330.614583333336"/>
    <b v="0"/>
    <n v="53"/>
    <n v="0.660377358490566"/>
    <s v="Aug 18, 2018"/>
    <x v="4"/>
  </r>
  <r>
    <n v="391"/>
    <n v="395"/>
    <s v="Captivated by the ethereal beauty of a field filled with fireflies. "/>
    <s v=" Enchantment   "/>
    <d v="2022-08-10T22:00:00"/>
    <s v=" NightSkyObserver "/>
    <x v="1"/>
    <s v=" #Enchantment #FireflyField              "/>
    <n v="25"/>
    <n v="50"/>
    <s v=" Brazil           "/>
    <n v="2022"/>
    <n v="8"/>
    <n v="10"/>
    <n v="22"/>
    <s v="Captivated by the ethereal beauty of a field filled with fireflies."/>
    <s v="Enchantment"/>
    <s v="NightSkyObserver"/>
    <s v="Instagram"/>
    <s v="#Enchantment,#FireflyField"/>
    <s v="Brazil"/>
    <n v="44783.916666666664"/>
    <b v="1"/>
    <n v="75"/>
    <n v="0.66666666666666663"/>
    <s v="Aug 10, 2022"/>
    <x v="4"/>
  </r>
  <r>
    <n v="392"/>
    <n v="396"/>
    <s v="Immersed in the enchanting melodies of a street musician's violin. "/>
    <s v=" Melodic       "/>
    <d v="2019-04-05T17:30:00"/>
    <s v=" MusicLover      "/>
    <x v="0"/>
    <s v=" #Melodic #StreetMusic                   "/>
    <n v="18"/>
    <n v="35"/>
    <s v=" France           "/>
    <n v="2019"/>
    <n v="4"/>
    <n v="5"/>
    <n v="17"/>
    <s v="Immersed in the enchanting melodies of a street musician's violin."/>
    <s v="Melodic"/>
    <s v="MusicLover"/>
    <s v="Twitter"/>
    <s v="#Melodic,#StreetMusic"/>
    <s v="France"/>
    <n v="43560.729166666664"/>
    <b v="0"/>
    <n v="53"/>
    <n v="0.660377358490566"/>
    <s v="Apr 5, 2019"/>
    <x v="7"/>
  </r>
  <r>
    <n v="393"/>
    <n v="397"/>
    <s v="Joyful laughter resonates through a lively summer carnival.         "/>
    <s v=" FestiveJoy    "/>
    <d v="2020-12-15T15:45:00"/>
    <s v=" CarnivalGoer    "/>
    <x v="2"/>
    <s v=" #FestiveJoy #SummerCarnival             "/>
    <n v="22"/>
    <n v="45"/>
    <s v=" Japan            "/>
    <n v="2020"/>
    <n v="12"/>
    <n v="15"/>
    <n v="15"/>
    <s v="Joyful laughter resonates through a lively summer carnival."/>
    <s v="Festivejoy"/>
    <s v="CarnivalGoer"/>
    <s v="Facebook"/>
    <s v="#FestiveJoy,#SummerCarnival"/>
    <s v="Japan"/>
    <n v="44180.65625"/>
    <b v="0"/>
    <n v="67"/>
    <n v="0.67164179104477617"/>
    <s v="Dec 15, 2020"/>
    <x v="11"/>
  </r>
  <r>
    <n v="394"/>
    <n v="398"/>
    <s v="Exploring the universe within during a mindful meditation session. "/>
    <s v=" InnerJourney  "/>
    <d v="2017-10-20T08:15:00"/>
    <s v=" MindfulExplorer "/>
    <x v="1"/>
    <s v=" #InnerJourney #MeditationBliss          "/>
    <n v="35"/>
    <n v="70"/>
    <s v=" Canada           "/>
    <n v="2017"/>
    <n v="10"/>
    <n v="20"/>
    <n v="8"/>
    <s v="Exploring the universe within during a mindful meditation session."/>
    <s v="Innerjourney"/>
    <s v="MindfulExplorer"/>
    <s v="Instagram"/>
    <s v="#InnerJourney,#MeditationBliss"/>
    <s v="Canada"/>
    <n v="43028.34375"/>
    <b v="0"/>
    <n v="105"/>
    <n v="0.66666666666666663"/>
    <s v="Oct 20, 2017"/>
    <x v="10"/>
  </r>
  <r>
    <n v="395"/>
    <n v="399"/>
    <s v="Soaring like a free spirit on the winds of a coastal cliff.        "/>
    <s v=" Freedom       "/>
    <d v="2021-02-28T13:00:00"/>
    <s v=" CoastalExplorer "/>
    <x v="0"/>
    <s v=" #Freedom #CoastalAdventure              "/>
    <n v="30"/>
    <n v="60"/>
    <s v=" Australia         "/>
    <n v="2021"/>
    <n v="2"/>
    <n v="28"/>
    <n v="13"/>
    <s v="Soaring like a free spirit on the winds of a coastal cliff."/>
    <s v="Freedom"/>
    <s v="CoastalExplorer"/>
    <s v="Twitter"/>
    <s v="#Freedom,#CoastalAdventure"/>
    <s v="Australia"/>
    <n v="44255.541666666664"/>
    <b v="0"/>
    <n v="90"/>
    <n v="0.66666666666666663"/>
    <s v="Feb 28, 2021"/>
    <x v="1"/>
  </r>
  <r>
    <n v="396"/>
    <n v="400"/>
    <s v="Dazzled by the elegance of a masquerade ball's dazzling costumes. "/>
    <s v=" Dazzle        "/>
    <d v="2018-06-12T20:30:00"/>
    <s v=" MasqueradeAttendee "/>
    <x v="2"/>
    <s v=" #Dazzle #MasqueradeElegance            "/>
    <n v="28"/>
    <n v="55"/>
    <s v=" UK               "/>
    <n v="2018"/>
    <n v="6"/>
    <n v="12"/>
    <n v="20"/>
    <s v="Dazzled by the elegance of a masquerade ball's dazzling costumes."/>
    <s v="Dazzle"/>
    <s v="MasqueradeAttendee"/>
    <s v="Facebook"/>
    <s v="#Dazzle,#MasqueradeElegance"/>
    <s v="UK"/>
    <n v="43263.854166666664"/>
    <b v="0"/>
    <n v="83"/>
    <n v="0.66265060240963858"/>
    <s v="Jun 12, 2018"/>
    <x v="5"/>
  </r>
  <r>
    <n v="397"/>
    <n v="401"/>
    <s v="Whimsical delight in a world of whimsical fairy tales.             "/>
    <s v=" Whimsy        "/>
    <d v="2016-03-08T14:20:00"/>
    <s v=" FairyTaleAdventurer "/>
    <x v="1"/>
    <s v=" #Whimsy #FairyTaleMagic                 "/>
    <n v="20"/>
    <n v="40"/>
    <s v=" USA             "/>
    <n v="2016"/>
    <n v="3"/>
    <n v="8"/>
    <n v="14"/>
    <s v="Whimsical delight in a world of whimsical fairy tales."/>
    <s v="Whimsy"/>
    <s v="FairyTaleAdventurer"/>
    <s v="Instagram"/>
    <s v="#Whimsy,#FairyTaleMagic"/>
    <s v="USA"/>
    <n v="42437.597222222219"/>
    <b v="0"/>
    <n v="60"/>
    <n v="0.66666666666666663"/>
    <s v="Mar 8, 2016"/>
    <x v="2"/>
  </r>
  <r>
    <n v="398"/>
    <n v="402"/>
    <s v="Reflective contemplation amid the ruins of a forgotten era.        "/>
    <s v=" Reflection    "/>
    <d v="2023-04-18T17:10:00"/>
    <s v=" RuinsExplorer   "/>
    <x v="0"/>
    <s v=" #Reflection #ForgottenEra               "/>
    <n v="18"/>
    <n v="35"/>
    <s v=" Greece           "/>
    <n v="2023"/>
    <n v="4"/>
    <n v="18"/>
    <n v="17"/>
    <s v="Reflective contemplation amid the ruins of a forgotten era."/>
    <s v="Reflection"/>
    <s v="RuinsExplorer"/>
    <s v="Twitter"/>
    <s v="#Reflection,#ForgottenEra"/>
    <s v="Greece"/>
    <n v="45034.715277777781"/>
    <b v="1"/>
    <n v="53"/>
    <n v="0.660377358490566"/>
    <s v="Apr 18, 2023"/>
    <x v="7"/>
  </r>
  <r>
    <n v="399"/>
    <n v="403"/>
    <s v="Riding the adrenaline rush on a rollercoaster's wild twists.      "/>
    <s v=" Adrenaline     "/>
    <d v="2020-07-25T12:45:00"/>
    <s v=" ThrillSeeker    "/>
    <x v="2"/>
    <s v=" #Adrenaline #RollercoasterThrills      "/>
    <n v="22"/>
    <n v="45"/>
    <s v=" Germany         "/>
    <n v="2020"/>
    <n v="7"/>
    <n v="25"/>
    <n v="12"/>
    <s v="Riding the adrenaline rush on a rollercoaster's wild twists."/>
    <s v="Adrenaline"/>
    <s v="ThrillSeeker"/>
    <s v="Facebook"/>
    <s v="#Adrenaline,#RollercoasterThrills"/>
    <s v="Germany"/>
    <n v="44037.53125"/>
    <b v="0"/>
    <n v="67"/>
    <n v="0.67164179104477617"/>
    <s v="Jul 25, 2020"/>
    <x v="9"/>
  </r>
  <r>
    <n v="400"/>
    <n v="404"/>
    <s v="Harmony resonates as musicians play a symphony of unity.           "/>
    <s v=" Harmony       "/>
    <d v="2019-11-30T19:30:00"/>
    <s v=" MusicHarmonist  "/>
    <x v="1"/>
    <s v=" #Harmony #MusicalUnity                   "/>
    <n v="35"/>
    <n v="70"/>
    <s v=" Sweden          "/>
    <n v="2019"/>
    <n v="11"/>
    <n v="30"/>
    <n v="19"/>
    <s v="Harmony resonates as musicians play a symphony of unity."/>
    <s v="Harmony"/>
    <s v="MusicHarmonist"/>
    <s v="Instagram"/>
    <s v="#Harmony,#MusicalUnity"/>
    <s v="Sweden"/>
    <n v="43799.8125"/>
    <b v="1"/>
    <n v="105"/>
    <n v="0.66666666666666663"/>
    <s v="Nov 30, 2019"/>
    <x v="6"/>
  </r>
  <r>
    <n v="401"/>
    <n v="405"/>
    <s v="A burst of artistic creativity in the quietude of an artist's studio. "/>
    <s v=" ArtisticBurst "/>
    <d v="2015-09-01T16:00:00"/>
    <s v=" StudioArtist    "/>
    <x v="0"/>
    <s v=" #ArtisticBurst #StudioCreativity       "/>
    <n v="15"/>
    <n v="30"/>
    <s v=" Italy           "/>
    <n v="2015"/>
    <n v="9"/>
    <n v="1"/>
    <n v="16"/>
    <s v="A burst of artistic creativity in the quietude of an artist's studio."/>
    <s v="Artisticburst"/>
    <s v="StudioArtist"/>
    <s v="Twitter"/>
    <s v="#ArtisticBurst,#StudioCreativity"/>
    <s v="Italy"/>
    <n v="42248.666666666664"/>
    <b v="1"/>
    <n v="45"/>
    <n v="0.66666666666666663"/>
    <s v="Sep 1, 2015"/>
    <x v="8"/>
  </r>
  <r>
    <n v="402"/>
    <n v="406"/>
    <s v="Radiant joy akin to blossoming flowers on a sunlit spring morning. "/>
    <s v=" Radiance      "/>
    <d v="2022-05-05T10:15:00"/>
    <s v=" SpringEnthusiast "/>
    <x v="2"/>
    <s v=" #Radiance #SpringBlooms                 "/>
    <n v="25"/>
    <n v="50"/>
    <s v=" Netherlands     "/>
    <n v="2022"/>
    <n v="5"/>
    <n v="5"/>
    <n v="10"/>
    <s v="Radiant joy akin to blossoming flowers on a sunlit spring morning."/>
    <s v="Radiance"/>
    <s v="SpringEnthusiast"/>
    <s v="Facebook"/>
    <s v="#Radiance,#SpringBlooms"/>
    <s v="Netherlands"/>
    <n v="44686.427083333336"/>
    <b v="1"/>
    <n v="75"/>
    <n v="0.66666666666666663"/>
    <s v="May 5, 2022"/>
    <x v="3"/>
  </r>
  <r>
    <n v="403"/>
    <n v="407"/>
    <s v="Awe-inspired by the vastness of the cosmos on a stargazing night.   "/>
    <s v=" Wonder       "/>
    <d v="2018-07-08T23:00:00"/>
    <s v=" CosmosExplorer  "/>
    <x v="1"/>
    <s v=" #Wonder #StargazingAdventure            "/>
    <n v="40"/>
    <n v="80"/>
    <s v=" South Africa    "/>
    <n v="2018"/>
    <n v="7"/>
    <n v="8"/>
    <n v="23"/>
    <s v="Awe-inspired by the vastness of the cosmos on a stargazing night."/>
    <s v="Wonder"/>
    <s v="CosmosExplorer"/>
    <s v="Instagram"/>
    <s v="#Wonder,#StargazingAdventure"/>
    <s v="South Africa"/>
    <n v="43289.958333333336"/>
    <b v="1"/>
    <n v="120"/>
    <n v="0.66666666666666663"/>
    <s v="Jul 8, 2018"/>
    <x v="9"/>
  </r>
  <r>
    <n v="404"/>
    <n v="408"/>
    <s v="Rejuvenated by the salty breeze and the sound of waves at the seaside. "/>
    <s v=" Rejuvenation "/>
    <d v="2021-09-20T14:30:00"/>
    <s v=" SeaBreezeLover "/>
    <x v="0"/>
    <s v=" #Rejuvenation #SeasideEscape            "/>
    <n v="18"/>
    <n v="35"/>
    <s v=" Spain           "/>
    <n v="2021"/>
    <n v="9"/>
    <n v="20"/>
    <n v="14"/>
    <s v="Rejuvenated by the salty breeze and the sound of waves at the seaside."/>
    <s v="Rejuvenation"/>
    <s v="SeaBreezeLover"/>
    <s v="Twitter"/>
    <s v="#Rejuvenation,#SeasideEscape"/>
    <s v="Spain"/>
    <n v="44459.604166666664"/>
    <b v="1"/>
    <n v="53"/>
    <n v="0.660377358490566"/>
    <s v="Sep 20, 2021"/>
    <x v="8"/>
  </r>
  <r>
    <n v="405"/>
    <n v="409"/>
    <s v="Whispers of inspiration from the rustling leaves in a serene forest. "/>
    <s v=" Inspiration  "/>
    <d v="2016-11-15T11:45:00"/>
    <s v=" ForestDreamer   "/>
    <x v="2"/>
    <s v=" #Inspiration #ForestWhispers            "/>
    <n v="28"/>
    <n v="55"/>
    <s v=" Portugal        "/>
    <n v="2016"/>
    <n v="11"/>
    <n v="15"/>
    <n v="11"/>
    <s v="Whispers of inspiration from the rustling leaves in a serene forest."/>
    <s v="Inspiration"/>
    <s v="ForestDreamer"/>
    <s v="Facebook"/>
    <s v="#Inspiration,#ForestWhispers"/>
    <s v="Portugal"/>
    <n v="42689.489583333336"/>
    <b v="1"/>
    <n v="83"/>
    <n v="0.66265060240963858"/>
    <s v="Nov 15, 2016"/>
    <x v="6"/>
  </r>
  <r>
    <n v="406"/>
    <n v="410"/>
    <s v="Savoring the warmth of a cup of cocoa on a chilly winter evening.   "/>
    <s v=" Coziness     "/>
    <d v="2020-01-12T18:00:00"/>
    <s v=" WinterWarmth    "/>
    <x v="1"/>
    <s v=" #Coziness #WarmWinterEvening           "/>
    <n v="30"/>
    <n v="60"/>
    <s v=" Switzerland     "/>
    <n v="2020"/>
    <n v="1"/>
    <n v="12"/>
    <n v="18"/>
    <s v="Savoring the warmth of a cup of cocoa on a chilly winter evening."/>
    <s v="Coziness"/>
    <s v="WinterWarmth"/>
    <s v="Instagram"/>
    <s v="#Coziness,#WarmWinterEvening"/>
    <s v="Switzerland"/>
    <n v="43842.75"/>
    <b v="1"/>
    <n v="90"/>
    <n v="0.66666666666666663"/>
    <s v="Jan 12, 2020"/>
    <x v="0"/>
  </r>
  <r>
    <n v="407"/>
    <n v="411"/>
    <s v="Heartfelt gratitude for the laughter shared during a family reunion. "/>
    <s v=" Gratitude  "/>
    <d v="2017-12-28T19:15:00"/>
    <s v=" FamilyGatherer "/>
    <x v="2"/>
    <s v=" #Gratitude #FamilyLaughter              "/>
    <n v="22"/>
    <n v="45"/>
    <s v=" Austria         "/>
    <n v="2017"/>
    <n v="12"/>
    <n v="28"/>
    <n v="19"/>
    <s v="Heartfelt gratitude for the laughter shared during a family reunion."/>
    <s v="Gratitude"/>
    <s v="FamilyGatherer"/>
    <s v="Facebook"/>
    <s v="#Gratitude,#FamilyLaughter"/>
    <s v="Austria"/>
    <n v="43097.802083333336"/>
    <b v="1"/>
    <n v="67"/>
    <n v="0.67164179104477617"/>
    <s v="Dec 28, 2017"/>
    <x v="11"/>
  </r>
  <r>
    <n v="408"/>
    <n v="412"/>
    <s v="Embarking on a culinary odyssey, savoring flavors around the world. "/>
    <s v=" CulinaryOdyssey "/>
    <d v="2019-03-02T20:20:00"/>
    <s v=" CulinaryExplorer "/>
    <x v="0"/>
    <s v=" #CulinaryOdyssey #FlavorsAroundTheWorld "/>
    <n v="35"/>
    <n v="70"/>
    <s v=" Belgium         "/>
    <n v="2019"/>
    <n v="3"/>
    <n v="2"/>
    <n v="20"/>
    <s v="Embarking on a culinary odyssey, savoring flavors around the world."/>
    <s v="Culinaryodyssey"/>
    <s v="CulinaryExplorer"/>
    <s v="Twitter"/>
    <s v="#CulinaryOdyssey,#FlavorsAroundTheWorld"/>
    <s v="Belgium"/>
    <n v="43526.847222222219"/>
    <b v="1"/>
    <n v="105"/>
    <n v="0.66666666666666663"/>
    <s v="Mar 2, 2019"/>
    <x v="2"/>
  </r>
  <r>
    <n v="409"/>
    <n v="413"/>
    <s v="Euphoria floods in as the final puzzle piece fits perfectly.       "/>
    <s v=" Euphoria     "/>
    <d v="2022-06-08T15:30:00"/>
    <s v=" PuzzleSolver    "/>
    <x v="1"/>
    <s v=" #Euphoria #PerfectPuzzle               "/>
    <n v="20"/>
    <n v="40"/>
    <s v=" Denmark         "/>
    <n v="2022"/>
    <n v="6"/>
    <n v="8"/>
    <n v="15"/>
    <s v="Euphoria floods in as the final puzzle piece fits perfectly."/>
    <s v="Euphoria"/>
    <s v="PuzzleSolver"/>
    <s v="Instagram"/>
    <s v="#Euphoria,#PerfectPuzzle"/>
    <s v="Denmark"/>
    <n v="44720.645833333336"/>
    <b v="1"/>
    <n v="60"/>
    <n v="0.66666666666666663"/>
    <s v="Jun 8, 2022"/>
    <x v="5"/>
  </r>
  <r>
    <n v="410"/>
    <n v="414"/>
    <s v="Awe-struck by the grandeur of an ancient cathedral's intricate architecture. "/>
    <s v=" Awe    "/>
    <d v="2018-08-18T14:45:00"/>
    <s v=" CathedralVisitor "/>
    <x v="2"/>
    <s v=" #Awe #ArchitecturalGrandeur            "/>
    <n v="18"/>
    <n v="35"/>
    <s v=" Czech Republic  "/>
    <n v="2018"/>
    <n v="8"/>
    <n v="18"/>
    <n v="14"/>
    <s v="Awe-struck by the grandeur of an ancient cathedral's intricate architecture."/>
    <s v="Awe"/>
    <s v="CathedralVisitor"/>
    <s v="Facebook"/>
    <s v="#Awe,#ArchitecturalGrandeur"/>
    <s v="Czech Republic"/>
    <n v="43330.614583333336"/>
    <b v="1"/>
    <n v="53"/>
    <n v="0.660377358490566"/>
    <s v="Aug 18, 2018"/>
    <x v="4"/>
  </r>
  <r>
    <n v="411"/>
    <n v="415"/>
    <s v="Curiosity awakened by the mysteries of an ancient archaeological site. "/>
    <s v=" Curiosity  "/>
    <d v="2015-11-08T10:00:00"/>
    <s v=" ArchaeologyEnthusiast "/>
    <x v="1"/>
    <s v=" #Curiosity #AncientMysteries          "/>
    <n v="18"/>
    <n v="35"/>
    <s v=" Australia "/>
    <n v="2015"/>
    <n v="11"/>
    <n v="8"/>
    <n v="10"/>
    <s v="Curiosity awakened by the mysteries of an ancient archaeological site."/>
    <s v="Curiosity"/>
    <s v="ArchaeologyEnthusiast"/>
    <s v="Instagram"/>
    <s v="#Curiosity,#AncientMysteries"/>
    <s v="Australia"/>
    <n v="42316.416666666664"/>
    <b v="1"/>
    <n v="53"/>
    <n v="0.660377358490566"/>
    <s v="Nov 8, 2015"/>
    <x v="6"/>
  </r>
  <r>
    <n v="412"/>
    <n v="416"/>
    <s v="Giddy with excitement as the first snowflakes dance from the sky. "/>
    <s v=" Excitement   "/>
    <d v="2020-12-02T17:30:00"/>
    <s v=" SnowfallEnthusiast "/>
    <x v="0"/>
    <s v=" #Excitement #SnowfallMagic             "/>
    <n v="22"/>
    <n v="45"/>
    <s v=" Canada         "/>
    <n v="2020"/>
    <n v="12"/>
    <n v="2"/>
    <n v="17"/>
    <s v="Giddy with excitement as the first snowflakes dance from the sky."/>
    <s v="Excitement"/>
    <s v="SnowfallEnthusiast"/>
    <s v="Twitter"/>
    <s v="#Excitement,#SnowfallMagic"/>
    <s v="Canada"/>
    <n v="44167.729166666664"/>
    <b v="0"/>
    <n v="67"/>
    <n v="0.67164179104477617"/>
    <s v="Dec 2, 2020"/>
    <x v="11"/>
  </r>
  <r>
    <n v="413"/>
    <n v="417"/>
    <s v="Contentment envelops as the aroma of freshly baked bread fills the air. "/>
    <s v=" Contentment "/>
    <d v="2017-06-10T12:15:00"/>
    <s v=" BreadLover     "/>
    <x v="1"/>
    <s v=" #Contentment #FreshBreadAroma          "/>
    <n v="28"/>
    <n v="55"/>
    <s v=" France          "/>
    <n v="2017"/>
    <n v="6"/>
    <n v="10"/>
    <n v="12"/>
    <s v="Contentment envelops as the aroma of freshly baked bread fills the air."/>
    <s v="Contentment"/>
    <s v="BreadLover"/>
    <s v="Instagram"/>
    <s v="#Contentment,#FreshBreadAroma"/>
    <s v="France"/>
    <n v="42896.510416666664"/>
    <b v="0"/>
    <n v="83"/>
    <n v="0.66265060240963858"/>
    <s v="Jun 10, 2017"/>
    <x v="5"/>
  </r>
  <r>
    <n v="414"/>
    <n v="418"/>
    <s v="Inspired by the resilience of a lone tree standing tall in a storm. "/>
    <s v=" Resilience   "/>
    <d v="2021-04-15T14:20:00"/>
    <s v=" NatureResilient "/>
    <x v="2"/>
    <s v=" #Resilience #StandingTall              "/>
    <n v="35"/>
    <n v="70"/>
    <s v=" USA             "/>
    <n v="2021"/>
    <n v="4"/>
    <n v="15"/>
    <n v="14"/>
    <s v="Inspired by the resilience of a lone tree standing tall in a storm."/>
    <s v="Resilience"/>
    <s v="NatureResilient"/>
    <s v="Facebook"/>
    <s v="#Resilience,#StandingTall"/>
    <s v="USA"/>
    <n v="44301.597222222219"/>
    <b v="0"/>
    <n v="105"/>
    <n v="0.66666666666666663"/>
    <s v="Apr 15, 2021"/>
    <x v="7"/>
  </r>
  <r>
    <n v="415"/>
    <n v="419"/>
    <s v="Lost in the pages of a captivating novel, transported to another world. "/>
    <s v=" Immersion "/>
    <d v="2019-09-28T19:45:00"/>
    <s v=" Bookworm       "/>
    <x v="0"/>
    <s v=" #Immersion #CaptivatingNovel           "/>
    <n v="20"/>
    <n v="40"/>
    <s v=" UK              "/>
    <n v="2019"/>
    <n v="9"/>
    <n v="28"/>
    <n v="19"/>
    <s v="Lost in the pages of a captivating novel, transported to another world."/>
    <s v="Immersion"/>
    <s v="Bookworm"/>
    <s v="Twitter"/>
    <s v="#Immersion,#CaptivatingNovel"/>
    <s v="UK"/>
    <n v="43736.822916666664"/>
    <b v="0"/>
    <n v="60"/>
    <n v="0.66666666666666663"/>
    <s v="Sep 28, 2019"/>
    <x v="8"/>
  </r>
  <r>
    <n v="416"/>
    <n v="420"/>
    <s v="Drenched in nostalgia while flipping through an old family photo album. "/>
    <s v=" Nostalgia "/>
    <d v="2016-12-05T21:00:00"/>
    <s v=" FamilyHistorian "/>
    <x v="1"/>
    <s v=" #Nostalgia #FamilyPhotoAlbum           "/>
    <n v="25"/>
    <n v="50"/>
    <s v=" India          "/>
    <n v="2016"/>
    <n v="12"/>
    <n v="5"/>
    <n v="21"/>
    <s v="Drenched in nostalgia while flipping through an old family photo album."/>
    <s v="Nostalgia"/>
    <s v="FamilyHistorian"/>
    <s v="Instagram"/>
    <s v="#Nostalgia,#FamilyPhotoAlbum"/>
    <s v="India"/>
    <n v="42709.875"/>
    <b v="0"/>
    <n v="75"/>
    <n v="0.66666666666666663"/>
    <s v="Dec 5, 2016"/>
    <x v="11"/>
  </r>
  <r>
    <n v="417"/>
    <n v="421"/>
    <s v="Spark of inspiration ignites like a shooting star in the night sky. "/>
    <s v=" Spark        "/>
    <d v="2018-02-10T23:30:00"/>
    <s v=" NightSkyWatcher "/>
    <x v="2"/>
    <s v=" #Spark #InspirationIgnited             "/>
    <n v="30"/>
    <n v="60"/>
    <s v=" Australia      "/>
    <n v="2018"/>
    <n v="2"/>
    <n v="10"/>
    <n v="23"/>
    <s v="Spark of inspiration ignites like a shooting star in the night sky."/>
    <s v="Spark"/>
    <s v="NightSkyWatcher"/>
    <s v="Facebook"/>
    <s v="#Spark,#InspirationIgnited"/>
    <s v="Australia"/>
    <n v="43141.979166666664"/>
    <b v="0"/>
    <n v="90"/>
    <n v="0.66666666666666663"/>
    <s v="Feb 10, 2018"/>
    <x v="1"/>
  </r>
  <r>
    <n v="418"/>
    <n v="422"/>
    <s v="Imbued with gratitude for the simple pleasure of a warm cup of tea. "/>
    <s v=" Gratitude    "/>
    <d v="2023-02-15T08:30:00"/>
    <s v=" TeaEnthusiast  "/>
    <x v="0"/>
    <s v=" #Gratitude #WarmTea                    "/>
    <n v="18"/>
    <n v="35"/>
    <s v=" Japan           "/>
    <n v="2023"/>
    <n v="2"/>
    <n v="15"/>
    <n v="8"/>
    <s v="Imbued with gratitude for the simple pleasure of a warm cup of tea."/>
    <s v="Gratitude"/>
    <s v="TeaEnthusiast"/>
    <s v="Twitter"/>
    <s v="#Gratitude,#WarmTea"/>
    <s v="Japan"/>
    <n v="44972.354166666664"/>
    <b v="0"/>
    <n v="53"/>
    <n v="0.660377358490566"/>
    <s v="Feb 15, 2023"/>
    <x v="1"/>
  </r>
  <r>
    <n v="419"/>
    <n v="423"/>
    <s v="Marveling at the kaleidoscope of colors in a vibrant street market. "/>
    <s v=" Marvel       "/>
    <d v="2015-08-22T15:00:00"/>
    <s v=" MarketExplorer "/>
    <x v="1"/>
    <s v=" #Marvel #ColorfulStreetMarket          "/>
    <n v="22"/>
    <n v="45"/>
    <s v=" Brazil          "/>
    <n v="2015"/>
    <n v="8"/>
    <n v="22"/>
    <n v="15"/>
    <s v="Marveling at the kaleidoscope of colors in a vibrant street market."/>
    <s v="Marvel"/>
    <s v="MarketExplorer"/>
    <s v="Instagram"/>
    <s v="#Marvel,#ColorfulStreetMarket"/>
    <s v="Brazil"/>
    <n v="42238.625"/>
    <b v="0"/>
    <n v="67"/>
    <n v="0.67164179104477617"/>
    <s v="Aug 22, 2015"/>
    <x v="4"/>
  </r>
  <r>
    <n v="420"/>
    <n v="424"/>
    <s v="Awash with serenity as the sun sets over a tranquil lakeside retreat. "/>
    <s v=" Serenity   "/>
    <d v="2020-11-20T18:45:00"/>
    <s v=" LakesideRetreater "/>
    <x v="2"/>
    <s v=" #Serenity #TranquilSunset              "/>
    <n v="28"/>
    <n v="55"/>
    <s v=" Germany       "/>
    <n v="2020"/>
    <n v="11"/>
    <n v="20"/>
    <n v="18"/>
    <s v="Awash with serenity as the sun sets over a tranquil lakeside retreat."/>
    <s v="Serenity"/>
    <s v="LakesideRetreater"/>
    <s v="Facebook"/>
    <s v="#Serenity,#TranquilSunset"/>
    <s v="Germany"/>
    <n v="44155.78125"/>
    <b v="0"/>
    <n v="83"/>
    <n v="0.66265060240963858"/>
    <s v="Nov 20, 2020"/>
    <x v="6"/>
  </r>
  <r>
    <n v="421"/>
    <n v="425"/>
    <s v="Drowning in sorrow as memories of lost love resurface.            "/>
    <s v=" Heartbreak    "/>
    <d v="2019-08-05T21:00:00"/>
    <s v=" LostInLove      "/>
    <x v="1"/>
    <s v=" #Heartbreak #LostLove                    "/>
    <n v="15"/>
    <n v="30"/>
    <s v=" USA             "/>
    <n v="2019"/>
    <n v="8"/>
    <n v="5"/>
    <n v="21"/>
    <s v="Drowning in sorrow as memories of lost love resurface."/>
    <s v="Heartbreak"/>
    <s v="LostInLove"/>
    <s v="Instagram"/>
    <s v="#Heartbreak,#LostLove"/>
    <s v="USA"/>
    <n v="43682.875"/>
    <b v="0"/>
    <n v="45"/>
    <n v="0.66666666666666663"/>
    <s v="Aug 5, 2019"/>
    <x v="4"/>
  </r>
  <r>
    <n v="422"/>
    <n v="426"/>
    <s v="Numbness sets in as the weight of loneliness grows heavier.       "/>
    <s v=" Loneliness    "/>
    <d v="2021-02-12T16:45:00"/>
    <s v=" SolitudeSeeker "/>
    <x v="0"/>
    <s v=" #Loneliness #HeavyHeart                  "/>
    <n v="18"/>
    <n v="35"/>
    <s v=" Canada          "/>
    <n v="2021"/>
    <n v="2"/>
    <n v="12"/>
    <n v="16"/>
    <s v="Numbness sets in as the weight of loneliness grows heavier."/>
    <s v="Loneliness"/>
    <s v="SolitudeSeeker"/>
    <s v="Twitter"/>
    <s v="#Loneliness,#HeavyHeart"/>
    <s v="Canada"/>
    <n v="44239.697916666664"/>
    <b v="0"/>
    <n v="53"/>
    <n v="0.660377358490566"/>
    <s v="Feb 12, 2021"/>
    <x v="1"/>
  </r>
  <r>
    <n v="423"/>
    <n v="427"/>
    <s v="Tears fall like raindrops, mourning the end of a cherished friendship. "/>
    <s v=" Grief      "/>
    <d v="2020-11-28T14:20:00"/>
    <s v=" FriendshipsEnd  "/>
    <x v="2"/>
    <s v=" #Grief #LostFriendship                  "/>
    <n v="22"/>
    <n v="45"/>
    <s v=" UK              "/>
    <n v="2020"/>
    <n v="11"/>
    <n v="28"/>
    <n v="14"/>
    <s v="Tears fall like raindrops, mourning the end of a cherished friendship."/>
    <s v="Grief"/>
    <s v="FriendshipsEnd"/>
    <s v="Facebook"/>
    <s v="#Grief,#LostFriendship"/>
    <s v="UK"/>
    <n v="44163.597222222219"/>
    <b v="0"/>
    <n v="67"/>
    <n v="0.67164179104477617"/>
    <s v="Nov 28, 2020"/>
    <x v="6"/>
  </r>
  <r>
    <n v="424"/>
    <n v="428"/>
    <s v="Despair clouds the mind, feeling adrift in an endless sea of darkness. "/>
    <s v=" Despair   "/>
    <d v="2016-05-15T22:30:00"/>
    <s v=" LostInDarkness  "/>
    <x v="1"/>
    <s v=" #Despair #EndlessDarkness               "/>
    <n v="28"/>
    <n v="55"/>
    <s v=" Australia        "/>
    <n v="2016"/>
    <n v="5"/>
    <n v="15"/>
    <n v="22"/>
    <s v="Despair clouds the mind, feeling adrift in an endless sea of darkness."/>
    <s v="Despair"/>
    <s v="LostInDarkness"/>
    <s v="Instagram"/>
    <s v="#Despair,#EndlessDarkness"/>
    <s v="Australia"/>
    <n v="42505.9375"/>
    <b v="0"/>
    <n v="83"/>
    <n v="0.66265060240963858"/>
    <s v="May 15, 2016"/>
    <x v="3"/>
  </r>
  <r>
    <n v="425"/>
    <n v="429"/>
    <s v="Shattered by betrayal, trust crumbles like fragile glass.          "/>
    <s v=" Betrayal      "/>
    <d v="2018-09-10T13:15:00"/>
    <s v=" BrokenTrust     "/>
    <x v="0"/>
    <s v=" #Betrayal #ShatteredTrust               "/>
    <n v="22"/>
    <n v="45"/>
    <s v=" Germany         "/>
    <n v="2018"/>
    <n v="9"/>
    <n v="10"/>
    <n v="13"/>
    <s v="Shattered by betrayal, trust crumbles like fragile glass."/>
    <s v="Betrayal"/>
    <s v="BrokenTrust"/>
    <s v="Twitter"/>
    <s v="#Betrayal,#ShatteredTrust"/>
    <s v="Germany"/>
    <n v="43353.552083333336"/>
    <b v="0"/>
    <n v="67"/>
    <n v="0.67164179104477617"/>
    <s v="Sep 10, 2018"/>
    <x v="8"/>
  </r>
  <r>
    <n v="426"/>
    <n v="430"/>
    <s v="Aching heart, the symphony of pain plays in the silence of solitude. "/>
    <s v=" Suffering "/>
    <d v="2022-03-20T19:30:00"/>
    <s v=" SilentSufferer  "/>
    <x v="2"/>
    <s v=" #Suffering #HeartacheSymphony          "/>
    <n v="25"/>
    <n v="50"/>
    <s v=" Brazil          "/>
    <n v="2022"/>
    <n v="3"/>
    <n v="20"/>
    <n v="19"/>
    <s v="Aching heart, the symphony of pain plays in the silence of solitude."/>
    <s v="Suffering"/>
    <s v="SilentSufferer"/>
    <s v="Facebook"/>
    <s v="#Suffering,#HeartacheSymphony"/>
    <s v="Brazil"/>
    <n v="44640.8125"/>
    <b v="0"/>
    <n v="75"/>
    <n v="0.66666666666666663"/>
    <s v="Mar 20, 2022"/>
    <x v="2"/>
  </r>
  <r>
    <n v="427"/>
    <n v="431"/>
    <s v="Emotional storm, a whirlwind of sadness engulfs every thought.    "/>
    <s v=" EmotionalStorm "/>
    <d v="2017-07-18T17:45:00"/>
    <s v=" StormyFeelings  "/>
    <x v="1"/>
    <s v=" #EmotionalStorm #SadnessWhirlwind      "/>
    <n v="30"/>
    <n v="60"/>
    <s v=" India          "/>
    <n v="2017"/>
    <n v="7"/>
    <n v="18"/>
    <n v="17"/>
    <s v="Emotional storm, a whirlwind of sadness engulfs every thought."/>
    <s v="Emotionalstorm"/>
    <s v="StormyFeelings"/>
    <s v="Instagram"/>
    <s v="#EmotionalStorm,#SadnessWhirlwind"/>
    <s v="India"/>
    <n v="42934.739583333336"/>
    <b v="0"/>
    <n v="90"/>
    <n v="0.66666666666666663"/>
    <s v="Jul 18, 2017"/>
    <x v="9"/>
  </r>
  <r>
    <n v="428"/>
    <n v="432"/>
    <s v="Haunted by regrets, the ghost of the past lingers relentlessly.   "/>
    <s v=" Regret        "/>
    <d v="2018-12-15T10:00:00"/>
    <s v=" LingeringGhost  "/>
    <x v="0"/>
    <s v=" #Regret #HauntedPast                    "/>
    <n v="18"/>
    <n v="35"/>
    <s v=" France         "/>
    <n v="2018"/>
    <n v="12"/>
    <n v="15"/>
    <n v="10"/>
    <s v="Haunted by regrets, the ghost of the past lingers relentlessly."/>
    <s v="Regret"/>
    <s v="LingeringGhost"/>
    <s v="Twitter"/>
    <s v="#Regret,#HauntedPast"/>
    <s v="France"/>
    <n v="43449.416666666664"/>
    <b v="0"/>
    <n v="53"/>
    <n v="0.660377358490566"/>
    <s v="Dec 15, 2018"/>
    <x v="11"/>
  </r>
  <r>
    <n v="429"/>
    <n v="433"/>
    <s v="Torn apart by grief, the echoes of loss reverberate through the soul. "/>
    <s v=" Grief      "/>
    <d v="2015-06-28T21:15:00"/>
    <s v=" EchoesOfLoss    "/>
    <x v="2"/>
    <s v=" #Grief #TornApart                       "/>
    <n v="28"/>
    <n v="55"/>
    <s v=" Italy         "/>
    <n v="2015"/>
    <n v="6"/>
    <n v="28"/>
    <n v="21"/>
    <s v="Torn apart by grief, the echoes of loss reverberate through the soul."/>
    <s v="Grief"/>
    <s v="EchoesOfLoss"/>
    <s v="Facebook"/>
    <s v="#Grief,#TornApart"/>
    <s v="Italy"/>
    <n v="42183.885416666664"/>
    <b v="0"/>
    <n v="83"/>
    <n v="0.66265060240963858"/>
    <s v="Jun 28, 2015"/>
    <x v="5"/>
  </r>
  <r>
    <n v="430"/>
    <n v="434"/>
    <s v="Isolation deepens, an emotional winter where warmth is but a distant memory. "/>
    <s v=" Isolation "/>
    <d v="2020-04-02T14:20:00"/>
    <s v=" WinterOfEmotions "/>
    <x v="1"/>
    <s v=" #Isolation #EmotionalWinter            "/>
    <n v="35"/>
    <n v="70"/>
    <s v=" Japan       "/>
    <n v="2020"/>
    <n v="4"/>
    <n v="2"/>
    <n v="14"/>
    <s v="Isolation deepens, an emotional winter where warmth is but a distant memory."/>
    <s v="Isolation"/>
    <s v="WinterOfEmotions"/>
    <s v="Instagram"/>
    <s v="#Isolation,#EmotionalWinter"/>
    <s v="Japan"/>
    <n v="43923.597222222219"/>
    <b v="0"/>
    <n v="105"/>
    <n v="0.66666666666666663"/>
    <s v="Apr 2, 2020"/>
    <x v="7"/>
  </r>
  <r>
    <n v="431"/>
    <n v="435"/>
    <s v="Soul-crushing disappointment, hopes shattered like fragile glass. "/>
    <s v=" Disappointment "/>
    <d v="2019-10-08T18:30:00"/>
    <s v=" ShatteredHopes  "/>
    <x v="0"/>
    <s v=" #Disappointment #CrushedHopes          "/>
    <n v="20"/>
    <n v="40"/>
    <s v=" Spain        "/>
    <n v="2019"/>
    <n v="10"/>
    <n v="8"/>
    <n v="18"/>
    <s v="Soul-crushing disappointment, hopes shattered like fragile glass."/>
    <s v="Disappointment"/>
    <s v="ShatteredHopes"/>
    <s v="Twitter"/>
    <s v="#Disappointment,#CrushedHopes"/>
    <s v="Spain"/>
    <n v="43746.770833333336"/>
    <b v="0"/>
    <n v="60"/>
    <n v="0.66666666666666663"/>
    <s v="Oct 8, 2019"/>
    <x v="10"/>
  </r>
  <r>
    <n v="432"/>
    <n v="436"/>
    <s v="Painful echoes of a love once cherished, now lost in the abyss of time. "/>
    <s v=" LostLove "/>
    <d v="2016-11-22T09:45:00"/>
    <s v=" AbyssOfTime     "/>
    <x v="2"/>
    <s v=" #LostLove #PainfulEchoes               "/>
    <n v="22"/>
    <n v="45"/>
    <s v=" Netherlands  "/>
    <n v="2016"/>
    <n v="11"/>
    <n v="22"/>
    <n v="9"/>
    <s v="Painful echoes of a love once cherished, now lost in the abyss of time."/>
    <s v="Lostlove"/>
    <s v="AbyssOfTime"/>
    <s v="Facebook"/>
    <s v="#LostLove,#PainfulEchoes"/>
    <s v="Netherlands"/>
    <n v="42696.40625"/>
    <b v="0"/>
    <n v="67"/>
    <n v="0.67164179104477617"/>
    <s v="Nov 22, 2016"/>
    <x v="6"/>
  </r>
  <r>
    <n v="433"/>
    <n v="437"/>
    <s v="Heartache deepens, a solitary journey through the abyss of despair. "/>
    <s v=" Despair   "/>
    <d v="2022-08-18T22:00:00"/>
    <s v=" SolitaryDescent "/>
    <x v="1"/>
    <s v=" #Despair #AbyssOfHeartache             "/>
    <n v="40"/>
    <n v="80"/>
    <s v=" South Africa "/>
    <n v="2022"/>
    <n v="8"/>
    <n v="18"/>
    <n v="22"/>
    <s v="Heartache deepens, a solitary journey through the abyss of despair."/>
    <s v="Despair"/>
    <s v="SolitaryDescent"/>
    <s v="Instagram"/>
    <s v="#Despair,#AbyssOfHeartache"/>
    <s v="South Africa"/>
    <n v="44791.916666666664"/>
    <b v="0"/>
    <n v="120"/>
    <n v="0.66666666666666663"/>
    <s v="Aug 18, 2022"/>
    <x v="4"/>
  </r>
  <r>
    <n v="434"/>
    <n v="438"/>
    <s v="Melancholy lingers, a bittersweet serenade in the quietude of solitude. "/>
    <s v=" Melancholy "/>
    <d v="2017-03-12T23:30:00"/>
    <s v=" SerenadeOfSolitude "/>
    <x v="3"/>
    <s v=" #Melancholy #QuietSerenade             "/>
    <n v="18"/>
    <n v="35"/>
    <s v=" UK         "/>
    <n v="2017"/>
    <n v="3"/>
    <n v="12"/>
    <n v="23"/>
    <s v="Melancholy lingers, a bittersweet serenade in the quietude of solitude."/>
    <s v="Melancholy"/>
    <s v="SerenadeOfSolitude"/>
    <s v="Twitter"/>
    <s v="#Melancholy,#QuietSerenade"/>
    <s v="UK"/>
    <n v="42806.979166666664"/>
    <b v="0"/>
    <n v="53"/>
    <n v="0.660377358490566"/>
    <s v="Mar 12, 2017"/>
    <x v="2"/>
  </r>
  <r>
    <n v="435"/>
    <n v="439"/>
    <s v="Bitterness like a poison, seeping into every crevice of the wounded heart. "/>
    <s v=" Bitterness "/>
    <d v="2015-12-15T16:15:00"/>
    <s v=" PoisonedHeart   "/>
    <x v="2"/>
    <s v=" #Bitterness #WoundedHeart              "/>
    <n v="25"/>
    <n v="50"/>
    <s v=" Australia   "/>
    <n v="2015"/>
    <n v="12"/>
    <n v="15"/>
    <n v="16"/>
    <s v="Bitterness like a poison, seeping into every crevice of the wounded heart."/>
    <s v="Bitterness"/>
    <s v="PoisonedHeart"/>
    <s v="Facebook"/>
    <s v="#Bitterness,#WoundedHeart"/>
    <s v="Australia"/>
    <n v="42353.677083333336"/>
    <b v="0"/>
    <n v="75"/>
    <n v="0.66666666666666663"/>
    <s v="Dec 15, 2015"/>
    <x v="11"/>
  </r>
  <r>
    <n v="436"/>
    <n v="440"/>
    <s v="Emotional exhaustion, the weight of the world crushing weary shoulders. "/>
    <s v=" Exhaustion "/>
    <d v="2021-09-05T13:30:00"/>
    <s v=" WearySoulCrushed "/>
    <x v="1"/>
    <s v=" #Exhaustion #CrushedSpirit             "/>
    <n v="35"/>
    <n v="70"/>
    <s v=" Canada     "/>
    <n v="2021"/>
    <n v="9"/>
    <n v="5"/>
    <n v="13"/>
    <s v="Emotional exhaustion, the weight of the world crushing weary shoulders."/>
    <s v="Exhaustion"/>
    <s v="WearySoulCrushed"/>
    <s v="Instagram"/>
    <s v="#Exhaustion,#CrushedSpirit"/>
    <s v="Canada"/>
    <n v="44444.5625"/>
    <b v="0"/>
    <n v="105"/>
    <n v="0.66666666666666663"/>
    <s v="Sep 5, 2021"/>
    <x v="8"/>
  </r>
  <r>
    <n v="437"/>
    <n v="441"/>
    <s v="Sorrowful echoes, a symphony of pain played by the strings of loss. "/>
    <s v=" Sorrow      "/>
    <d v="2018-05-22T20:45:00"/>
    <s v=" StringsOfSorrow "/>
    <x v="0"/>
    <s v=" #Sorrow #SymphonyOfLoss                "/>
    <n v="18"/>
    <n v="35"/>
    <s v=" Germany     "/>
    <n v="2018"/>
    <n v="5"/>
    <n v="22"/>
    <n v="20"/>
    <s v="Sorrowful echoes, a symphony of pain played by the strings of loss."/>
    <s v="Sorrow"/>
    <s v="StringsOfSorrow"/>
    <s v="Twitter"/>
    <s v="#Sorrow,#SymphonyOfLoss"/>
    <s v="Germany"/>
    <n v="43242.864583333336"/>
    <b v="0"/>
    <n v="53"/>
    <n v="0.660377358490566"/>
    <s v="May 22, 2018"/>
    <x v="3"/>
  </r>
  <r>
    <n v="438"/>
    <n v="442"/>
    <s v="Darkness descends, engulfing the soul in the shadows of despair.  "/>
    <s v=" Darkness     "/>
    <d v="2016-07-10T18:20:00"/>
    <s v=" SoulInShadow    "/>
    <x v="2"/>
    <s v=" #Darkness #SoulEngulfed                 "/>
    <n v="28"/>
    <n v="55"/>
    <s v=" USA         "/>
    <n v="2016"/>
    <n v="7"/>
    <n v="10"/>
    <n v="18"/>
    <s v="Darkness descends, engulfing the soul in the shadows of despair."/>
    <s v="Darkness"/>
    <s v="SoulInShadow"/>
    <s v="Facebook"/>
    <s v="#Darkness,#SoulEngulfed"/>
    <s v="USA"/>
    <n v="42561.763888888891"/>
    <b v="0"/>
    <n v="83"/>
    <n v="0.66265060240963858"/>
    <s v="Jul 10, 2016"/>
    <x v="9"/>
  </r>
  <r>
    <n v="439"/>
    <n v="443"/>
    <s v="Desperation whispers, the silent plea for a glimmer of hope in the abyss. "/>
    <s v=" Desperation "/>
    <d v="2019-04-30T14:00:00"/>
    <s v=" WhisperedDespair "/>
    <x v="1"/>
    <s v=" #Desperation #GlimmerOfHope            "/>
    <n v="22"/>
    <n v="45"/>
    <s v=" France    "/>
    <n v="2019"/>
    <n v="4"/>
    <n v="30"/>
    <n v="14"/>
    <s v="Desperation whispers, the silent plea for a glimmer of hope in the abyss."/>
    <s v="Desperation"/>
    <s v="WhisperedDespair"/>
    <s v="Instagram"/>
    <s v="#Desperation,#GlimmerOfHope"/>
    <s v="France"/>
    <n v="43585.583333333336"/>
    <b v="0"/>
    <n v="67"/>
    <n v="0.67164179104477617"/>
    <s v="Apr 30, 2019"/>
    <x v="7"/>
  </r>
  <r>
    <n v="440"/>
    <n v="444"/>
    <s v="Heart in ruins, the remnants of shattered dreams scattered in the wind. "/>
    <s v=" Ruins      "/>
    <d v="2022-01-08T11:30:00"/>
    <s v=" DreamsInWind    "/>
    <x v="0"/>
    <s v=" #Ruins #ShatteredDreams                "/>
    <n v="20"/>
    <n v="40"/>
    <s v=" Brazil     "/>
    <n v="2022"/>
    <n v="1"/>
    <n v="8"/>
    <n v="11"/>
    <s v="Heart in ruins, the remnants of shattered dreams scattered in the wind."/>
    <s v="Ruins"/>
    <s v="DreamsInWind"/>
    <s v="Twitter"/>
    <s v="#Ruins,#ShatteredDreams"/>
    <s v="Brazil"/>
    <n v="44569.479166666664"/>
    <b v="0"/>
    <n v="60"/>
    <n v="0.66666666666666663"/>
    <s v="Jan 8, 2022"/>
    <x v="0"/>
  </r>
  <r>
    <n v="441"/>
    <n v="445"/>
    <s v="Shattered by the echoes of a shattered dream, fragments of hope scattered. "/>
    <s v=" Desolation "/>
    <d v="2017-09-10T19:15:00"/>
    <s v=" DreamEchoes "/>
    <x v="3"/>
    <s v=" #Desolation #ScatteredHope "/>
    <n v="20"/>
    <n v="40"/>
    <s v=" Australia "/>
    <n v="2017"/>
    <n v="9"/>
    <n v="10"/>
    <n v="19"/>
    <s v="Shattered by the echoes of a shattered dream, fragments of hope scattered."/>
    <s v="Desolation"/>
    <s v="DreamEchoes"/>
    <s v="Twitter"/>
    <s v="#Desolation,#ScatteredHope"/>
    <s v="Australia"/>
    <n v="42988.802083333336"/>
    <b v="0"/>
    <n v="60"/>
    <n v="0.66666666666666663"/>
    <s v="Sep 10, 2017"/>
    <x v="8"/>
  </r>
  <r>
    <n v="442"/>
    <n v="446"/>
    <s v="Avoiding the thorns of regret, walking barefoot on the path of remorse. "/>
    <s v=" Regret "/>
    <d v="2022-04-18T11:30:00"/>
    <s v=" RemorseWalker "/>
    <x v="1"/>
    <s v=" #Regret #PathOfRemorse "/>
    <n v="25"/>
    <n v="50"/>
    <s v=" Canada "/>
    <n v="2022"/>
    <n v="4"/>
    <n v="18"/>
    <n v="11"/>
    <s v="Avoiding the thorns of regret, walking barefoot on the path of remorse."/>
    <s v="Regret"/>
    <s v="RemorseWalker"/>
    <s v="Instagram"/>
    <s v="#Regret,#PathOfRemorse"/>
    <s v="Canada"/>
    <n v="44669.479166666664"/>
    <b v="0"/>
    <n v="75"/>
    <n v="0.66666666666666663"/>
    <s v="Apr 18, 2022"/>
    <x v="7"/>
  </r>
  <r>
    <n v="443"/>
    <n v="447"/>
    <s v="In the labyrinth of grief, the walls echo with the footsteps of lost joy. "/>
    <s v=" Grief "/>
    <d v="2018-12-05T21:45:00"/>
    <s v=" JoyLabyrinth "/>
    <x v="2"/>
    <s v=" #Grief #LostJoyFootsteps "/>
    <n v="18"/>
    <n v="35"/>
    <s v=" USA "/>
    <n v="2018"/>
    <n v="12"/>
    <n v="5"/>
    <n v="21"/>
    <s v="In the labyrinth of grief, the walls echo with the footsteps of lost joy."/>
    <s v="Grief"/>
    <s v="JoyLabyrinth"/>
    <s v="Facebook"/>
    <s v="#Grief,#LostJoyFootsteps"/>
    <s v="USA"/>
    <n v="43439.90625"/>
    <b v="0"/>
    <n v="53"/>
    <n v="0.660377358490566"/>
    <s v="Dec 5, 2018"/>
    <x v="11"/>
  </r>
  <r>
    <n v="444"/>
    <n v="448"/>
    <s v="A soul adrift in the sea of solitude, waves of loneliness crashing relentlessly. "/>
    <s v=" Loneliness "/>
    <d v="2016-06-28T14:20:00"/>
    <s v=" SolitudeSeas "/>
    <x v="3"/>
    <s v=" #Loneliness #CrashingWaves "/>
    <n v="22"/>
    <n v="45"/>
    <s v=" UK "/>
    <n v="2016"/>
    <n v="6"/>
    <n v="28"/>
    <n v="14"/>
    <s v="A soul adrift in the sea of solitude, waves of loneliness crashing relentlessly."/>
    <s v="Loneliness"/>
    <s v="SolitudeSeas"/>
    <s v="Twitter"/>
    <s v="#Loneliness,#CrashingWaves"/>
    <s v="UK"/>
    <n v="42549.597222222219"/>
    <b v="0"/>
    <n v="67"/>
    <n v="0.67164179104477617"/>
    <s v="Jun 28, 2016"/>
    <x v="5"/>
  </r>
  <r>
    <n v="445"/>
    <n v="449"/>
    <s v="The bitterness of betrayal, a taste that lingers, staining the palate of trust. "/>
    <s v=" Bitterness "/>
    <d v="2019-10-22T17:00:00"/>
    <s v=" PalateStainer "/>
    <x v="1"/>
    <s v=" #Bitterness #StainedTrust "/>
    <n v="15"/>
    <n v="30"/>
    <s v=" Germany "/>
    <n v="2019"/>
    <n v="10"/>
    <n v="22"/>
    <n v="17"/>
    <s v="The bitterness of betrayal, a taste that lingers, staining the palate of trust."/>
    <s v="Bitterness"/>
    <s v="PalateStainer"/>
    <s v="Instagram"/>
    <s v="#Bitterness,#StainedTrust"/>
    <s v="Germany"/>
    <n v="43760.708333333336"/>
    <b v="0"/>
    <n v="45"/>
    <n v="0.66666666666666663"/>
    <s v="Oct 22, 2019"/>
    <x v="10"/>
  </r>
  <r>
    <n v="446"/>
    <n v="450"/>
    <s v="In the ruins of hope, echoes of shattered dreams whisper tales of loss. "/>
    <s v=" Desolation "/>
    <d v="2021-03-15T22:45:00"/>
    <s v=" HopeRuins "/>
    <x v="2"/>
    <s v=" #Desolation #WhisperedLoss "/>
    <n v="28"/>
    <n v="55"/>
    <s v=" Brazil "/>
    <n v="2021"/>
    <n v="3"/>
    <n v="15"/>
    <n v="22"/>
    <s v="In the ruins of hope, echoes of shattered dreams whisper tales of loss."/>
    <s v="Desolation"/>
    <s v="HopeRuins"/>
    <s v="Facebook"/>
    <s v="#Desolation,#WhisperedLoss"/>
    <s v="Brazil"/>
    <n v="44270.947916666664"/>
    <b v="0"/>
    <n v="83"/>
    <n v="0.66265060240963858"/>
    <s v="Mar 15, 2021"/>
    <x v="2"/>
  </r>
  <r>
    <n v="447"/>
    <n v="451"/>
    <s v="Sinking like a stone in the ocean of heartbreak, each ripple a sigh of despair. "/>
    <s v=" Heartbreak "/>
    <d v="2017-08-10T19:30:00"/>
    <s v=" OceanSinker "/>
    <x v="3"/>
    <s v=" #Heartbreak #RippleOfDespair "/>
    <n v="22"/>
    <n v="45"/>
    <s v=" France "/>
    <n v="2017"/>
    <n v="8"/>
    <n v="10"/>
    <n v="19"/>
    <s v="Sinking like a stone in the ocean of heartbreak, each ripple a sigh of despair."/>
    <s v="Heartbreak"/>
    <s v="OceanSinker"/>
    <s v="Twitter"/>
    <s v="#Heartbreak,#RippleOfDespair"/>
    <s v="France"/>
    <n v="42957.8125"/>
    <b v="0"/>
    <n v="67"/>
    <n v="0.67164179104477617"/>
    <s v="Aug 10, 2017"/>
    <x v="4"/>
  </r>
  <r>
    <n v="448"/>
    <n v="452"/>
    <s v="Tears, the ink staining the pages of a journal, a testament to silent grief. "/>
    <s v=" Grief "/>
    <d v="2023-01-28T14:30:00"/>
    <s v=" InkJournalist "/>
    <x v="1"/>
    <s v=" #Grief #SilentTears "/>
    <n v="30"/>
    <n v="60"/>
    <s v=" India "/>
    <n v="2023"/>
    <n v="1"/>
    <n v="28"/>
    <n v="14"/>
    <s v="Tears, the ink staining the pages of a journal, a testament to silent grief."/>
    <s v="Grief"/>
    <s v="InkJournalist"/>
    <s v="Instagram"/>
    <s v="#Grief,#SilentTears"/>
    <s v="India"/>
    <n v="44954.604166666664"/>
    <b v="0"/>
    <n v="90"/>
    <n v="0.66666666666666663"/>
    <s v="Jan 28, 2023"/>
    <x v="0"/>
  </r>
  <r>
    <n v="449"/>
    <n v="453"/>
    <s v="In the wasteland of lost trust, the echoes of broken promises reverberate. "/>
    <s v=" Betrayal "/>
    <d v="2016-12-12T10:00:00"/>
    <s v=" TrustWasteland "/>
    <x v="2"/>
    <s v=" #Betrayal #ReverberatingPromises "/>
    <n v="25"/>
    <n v="50"/>
    <s v=" Italy "/>
    <n v="2016"/>
    <n v="12"/>
    <n v="12"/>
    <n v="10"/>
    <s v="In the wasteland of lost trust, the echoes of broken promises reverberate."/>
    <s v="Betrayal"/>
    <s v="TrustWasteland"/>
    <s v="Facebook"/>
    <s v="#Betrayal,#ReverberatingPromises"/>
    <s v="Italy"/>
    <n v="42716.416666666664"/>
    <b v="0"/>
    <n v="75"/>
    <n v="0.66666666666666663"/>
    <s v="Dec 12, 2016"/>
    <x v="11"/>
  </r>
  <r>
    <n v="450"/>
    <n v="454"/>
    <s v="Avoiding the shards of shattered dreams, walking the tightrope of resilience. "/>
    <s v=" Resilience "/>
    <d v="2020-07-18T15:15:00"/>
    <s v=" DreamTightrope "/>
    <x v="3"/>
    <s v=" #Resilience #TightropeWalk "/>
    <n v="35"/>
    <n v="70"/>
    <s v=" Japan "/>
    <n v="2020"/>
    <n v="7"/>
    <n v="18"/>
    <n v="15"/>
    <s v="Avoiding the shards of shattered dreams, walking the tightrope of resilience."/>
    <s v="Resilience"/>
    <s v="DreamTightrope"/>
    <s v="Twitter"/>
    <s v="#Resilience,#TightropeWalk"/>
    <s v="Japan"/>
    <n v="44030.635416666664"/>
    <b v="0"/>
    <n v="105"/>
    <n v="0.66666666666666663"/>
    <s v="Jul 18, 2020"/>
    <x v="9"/>
  </r>
  <r>
    <n v="451"/>
    <n v="455"/>
    <s v="Suffocating in the silence of solitude, where echoes of laughter once thrived. "/>
    <s v=" Isolation "/>
    <d v="2022-05-20T20:30:00"/>
    <s v=" EchoedLaughter "/>
    <x v="1"/>
    <s v=" #Isolation #SilentSolitude "/>
    <n v="30"/>
    <n v="60"/>
    <s v=" South Africa "/>
    <n v="2022"/>
    <n v="5"/>
    <n v="20"/>
    <n v="20"/>
    <s v="Suffocating in the silence of solitude, where echoes of laughter once thrived."/>
    <s v="Isolation"/>
    <s v="EchoedLaughter"/>
    <s v="Instagram"/>
    <s v="#Isolation,#SilentSolitude"/>
    <s v="South Africa"/>
    <n v="44701.854166666664"/>
    <b v="0"/>
    <n v="90"/>
    <n v="0.66666666666666663"/>
    <s v="May 20, 2022"/>
    <x v="3"/>
  </r>
  <r>
    <n v="452"/>
    <n v="456"/>
    <s v="Haunted by the specter of lost possibilities, a ghost that refuses to fade away. "/>
    <s v=" Regret "/>
    <d v="2019-11-08T14:45:00"/>
    <s v=" PossibilityGhost "/>
    <x v="3"/>
    <s v=" #Regret #FadingPossibilities "/>
    <n v="18"/>
    <n v="35"/>
    <s v=" Spain "/>
    <n v="2019"/>
    <n v="11"/>
    <n v="8"/>
    <n v="14"/>
    <s v="Haunted by the specter of lost possibilities, a ghost that refuses to fade away."/>
    <s v="Regret"/>
    <s v="PossibilityGhost"/>
    <s v="Twitter"/>
    <s v="#Regret,#FadingPossibilities"/>
    <s v="Spain"/>
    <n v="43777.614583333336"/>
    <b v="0"/>
    <n v="53"/>
    <n v="0.660377358490566"/>
    <s v="Nov 8, 2019"/>
    <x v="6"/>
  </r>
  <r>
    <n v="453"/>
    <n v="457"/>
    <s v="In the labyrinth of despair, the echoes of a broken heart reverberate endlessly. "/>
    <s v=" Despair "/>
    <d v="2017-03-28T22:00:00"/>
    <s v=" EndlessLabyrinth "/>
    <x v="2"/>
    <s v=" #Despair #EndlessReverberation "/>
    <n v="28"/>
    <n v="55"/>
    <s v=" Australia "/>
    <n v="2017"/>
    <n v="3"/>
    <n v="28"/>
    <n v="22"/>
    <s v="In the labyrinth of despair, the echoes of a broken heart reverberate endlessly."/>
    <s v="Despair"/>
    <s v="EndlessLabyrinth"/>
    <s v="Facebook"/>
    <s v="#Despair,#EndlessReverberation"/>
    <s v="Australia"/>
    <n v="42822.916666666664"/>
    <b v="0"/>
    <n v="83"/>
    <n v="0.66265060240963858"/>
    <s v="Mar 28, 2017"/>
    <x v="2"/>
  </r>
  <r>
    <n v="454"/>
    <n v="458"/>
    <s v="Sinking like autumn leaves in the river of sorrow, carried away by the current. "/>
    <s v=" Sorrow "/>
    <d v="2020-09-15T18:15:00"/>
    <s v=" RiverOfSorrow "/>
    <x v="1"/>
    <s v=" #Sorrow #AutumnLeaves "/>
    <n v="22"/>
    <n v="45"/>
    <s v=" Canada "/>
    <n v="2020"/>
    <n v="9"/>
    <n v="15"/>
    <n v="18"/>
    <s v="Sinking like autumn leaves in the river of sorrow, carried away by the current."/>
    <s v="Sorrow"/>
    <s v="RiverOfSorrow"/>
    <s v="Instagram"/>
    <s v="#Sorrow,#AutumnLeaves"/>
    <s v="Canada"/>
    <n v="44089.760416666664"/>
    <b v="0"/>
    <n v="67"/>
    <n v="0.67164179104477617"/>
    <s v="Sep 15, 2020"/>
    <x v="8"/>
  </r>
  <r>
    <n v="455"/>
    <n v="459"/>
    <s v="In the garden of broken dreams, petals fall, a silent testimony to shattered hopes. "/>
    <s v=" Desolation "/>
    <d v="2018-06-10T13:30:00"/>
    <s v=" DreamGardener "/>
    <x v="3"/>
    <s v=" #Desolation #ShatteredHopes "/>
    <n v="20"/>
    <n v="40"/>
    <s v=" UK "/>
    <n v="2018"/>
    <n v="6"/>
    <n v="10"/>
    <n v="13"/>
    <s v="In the garden of broken dreams, petals fall, a silent testimony to shattered hopes."/>
    <s v="Desolation"/>
    <s v="DreamGardener"/>
    <s v="Twitter"/>
    <s v="#Desolation,#ShatteredHopes"/>
    <s v="UK"/>
    <n v="43261.5625"/>
    <b v="0"/>
    <n v="60"/>
    <n v="0.66666666666666663"/>
    <s v="Jun 10, 2018"/>
    <x v="5"/>
  </r>
  <r>
    <n v="456"/>
    <n v="460"/>
    <s v="Tears, the currency of grief, spent in the marketplace of lost love and longing. "/>
    <s v=" Grief "/>
    <d v="2016-12-22T21:45:00"/>
    <s v=" CurrencyOfTears "/>
    <x v="2"/>
    <s v=" #Grief #LostLoveLonging "/>
    <n v="25"/>
    <n v="50"/>
    <s v=" USA "/>
    <n v="2016"/>
    <n v="12"/>
    <n v="22"/>
    <n v="21"/>
    <s v="Tears, the currency of grief, spent in the marketplace of lost love and longing."/>
    <s v="Grief"/>
    <s v="CurrencyOfTears"/>
    <s v="Facebook"/>
    <s v="#Grief,#LostLoveLonging"/>
    <s v="USA"/>
    <n v="42726.90625"/>
    <b v="0"/>
    <n v="75"/>
    <n v="0.66666666666666663"/>
    <s v="Dec 22, 2016"/>
    <x v="11"/>
  </r>
  <r>
    <n v="457"/>
    <n v="461"/>
    <s v="Wandering in the maze of betrayal, the walls closing in with every wrong turn. "/>
    <s v=" Betrayal "/>
    <d v="2021-01-05T16:20:00"/>
    <s v=" MazeWanderer "/>
    <x v="1"/>
    <s v=" #Betrayal #ClosingWalls "/>
    <n v="15"/>
    <n v="30"/>
    <s v=" Germany "/>
    <n v="2021"/>
    <n v="1"/>
    <n v="5"/>
    <n v="16"/>
    <s v="Wandering in the maze of betrayal, the walls closing in with every wrong turn."/>
    <s v="Betrayal"/>
    <s v="MazeWanderer"/>
    <s v="Instagram"/>
    <s v="#Betrayal,#ClosingWalls"/>
    <s v="Germany"/>
    <n v="44201.680555555555"/>
    <b v="0"/>
    <n v="45"/>
    <n v="0.66666666666666663"/>
    <s v="Jan 5, 2021"/>
    <x v="0"/>
  </r>
  <r>
    <n v="458"/>
    <n v="462"/>
    <s v="A soul weathered by the storm of heartbreak, seeking refuge in the calm after. "/>
    <s v=" Heartbreak "/>
    <d v="2019-04-18T11:00:00"/>
    <s v=" StormSeeker "/>
    <x v="3"/>
    <s v=" #Heartbreak #CalmAfterStorm "/>
    <n v="22"/>
    <n v="45"/>
    <s v=" Brazil "/>
    <n v="2019"/>
    <n v="4"/>
    <n v="18"/>
    <n v="11"/>
    <s v="A soul weathered by the storm of heartbreak, seeking refuge in the calm after."/>
    <s v="Heartbreak"/>
    <s v="StormSeeker"/>
    <s v="Twitter"/>
    <s v="#Heartbreak,#CalmAfterStorm"/>
    <s v="Brazil"/>
    <n v="43573.458333333336"/>
    <b v="0"/>
    <n v="67"/>
    <n v="0.67164179104477617"/>
    <s v="Apr 18, 2019"/>
    <x v="7"/>
  </r>
  <r>
    <n v="459"/>
    <n v="463"/>
    <s v="In the tapestry of despair, threads of hope unravel, leaving a portrait of sorrow. "/>
    <s v=" Despair "/>
    <d v="2017-08-28T19:30:00"/>
    <s v=" TapestrySorrow "/>
    <x v="2"/>
    <s v=" #Despair #UnraveledHope "/>
    <n v="18"/>
    <n v="35"/>
    <s v=" India "/>
    <n v="2017"/>
    <n v="8"/>
    <n v="28"/>
    <n v="19"/>
    <s v="In the tapestry of despair, threads of hope unravel, leaving a portrait of sorrow."/>
    <s v="Despair"/>
    <s v="TapestrySorrow"/>
    <s v="Facebook"/>
    <s v="#Despair,#UnraveledHope"/>
    <s v="India"/>
    <n v="42975.8125"/>
    <b v="0"/>
    <n v="53"/>
    <n v="0.660377358490566"/>
    <s v="Aug 28, 2017"/>
    <x v="4"/>
  </r>
  <r>
    <n v="460"/>
    <n v="464"/>
    <s v="Like a withered rose in the garden of love, petals fall, a silent surrender to time. "/>
    <s v=" Loss "/>
    <d v="2023-02-10T14:30:00"/>
    <s v=" WitheredRose "/>
    <x v="1"/>
    <s v=" #Loss #SilentSurrender "/>
    <n v="28"/>
    <n v="55"/>
    <s v=" France "/>
    <n v="2023"/>
    <n v="2"/>
    <n v="10"/>
    <n v="14"/>
    <s v="Like a withered rose in the garden of love, petals fall, a silent surrender to time."/>
    <s v="Loss"/>
    <s v="WitheredRose"/>
    <s v="Instagram"/>
    <s v="#Loss,#SilentSurrender"/>
    <s v="France"/>
    <n v="44967.604166666664"/>
    <b v="0"/>
    <n v="83"/>
    <n v="0.66265060240963858"/>
    <s v="Feb 10, 2023"/>
    <x v="1"/>
  </r>
  <r>
    <n v="461"/>
    <n v="465"/>
    <s v="In the void of heartache, echoes of a love song play, each note a pang of longing. "/>
    <s v=" Heartache "/>
    <d v="2022-07-10T22:15:00"/>
    <s v=" LoveSongEcho "/>
    <x v="1"/>
    <s v=" #Heartache #LoveSongLonging "/>
    <n v="30"/>
    <n v="60"/>
    <s v=" Japan "/>
    <n v="2022"/>
    <n v="7"/>
    <n v="10"/>
    <n v="22"/>
    <s v="In the void of heartache, echoes of a love song play, each note a pang of longing."/>
    <s v="Heartache"/>
    <s v="LoveSongEcho"/>
    <s v="Instagram"/>
    <s v="#Heartache,#LoveSongLonging"/>
    <s v="Japan"/>
    <n v="44752.927083333336"/>
    <b v="0"/>
    <n v="90"/>
    <n v="0.66666666666666663"/>
    <s v="Jul 10, 2022"/>
    <x v="9"/>
  </r>
  <r>
    <n v="462"/>
    <n v="466"/>
    <s v="Nostalgia, a bittersweet dance in the moonlit ballroom of cherished memories. "/>
    <s v=" Nostalgia "/>
    <d v="2019-05-15T21:30:00"/>
    <s v=" MoonlitMemories "/>
    <x v="3"/>
    <s v=" #Nostalgia #CherishedMemories "/>
    <n v="18"/>
    <n v="35"/>
    <s v=" Italy "/>
    <n v="2019"/>
    <n v="5"/>
    <n v="15"/>
    <n v="21"/>
    <s v="Nostalgia, a bittersweet dance in the moonlit ballroom of cherished memories."/>
    <s v="Nostalgia"/>
    <s v="MoonlitMemories"/>
    <s v="Twitter"/>
    <s v="#Nostalgia,#CherishedMemories"/>
    <s v="Italy"/>
    <n v="43600.895833333336"/>
    <b v="0"/>
    <n v="53"/>
    <n v="0.660377358490566"/>
    <s v="May 15, 2019"/>
    <x v="3"/>
  </r>
  <r>
    <n v="463"/>
    <n v="467"/>
    <s v="In the symphony of grief, each tear is a note, composing a melancholic melody. "/>
    <s v=" Grief "/>
    <d v="2018-11-28T14:00:00"/>
    <s v=" SymphonyOfTears "/>
    <x v="2"/>
    <s v=" #Grief #MelancholicMelody "/>
    <n v="22"/>
    <n v="45"/>
    <s v=" Germany "/>
    <n v="2018"/>
    <n v="11"/>
    <n v="28"/>
    <n v="14"/>
    <s v="In the symphony of grief, each tear is a note, composing a melancholic melody."/>
    <s v="Grief"/>
    <s v="SymphonyOfTears"/>
    <s v="Facebook"/>
    <s v="#Grief,#MelancholicMelody"/>
    <s v="Germany"/>
    <n v="43432.583333333336"/>
    <b v="0"/>
    <n v="67"/>
    <n v="0.67164179104477617"/>
    <s v="Nov 28, 2018"/>
    <x v="6"/>
  </r>
  <r>
    <n v="464"/>
    <n v="468"/>
    <s v="Betrayal, a venomous serpent slithering through the garden of trust, poisoning roots. "/>
    <s v=" Betrayal "/>
    <d v="2021-03-02T17:45:00"/>
    <s v=" VenomousGarden "/>
    <x v="1"/>
    <s v=" #Betrayal #PoisonedTrust "/>
    <n v="25"/>
    <n v="50"/>
    <s v=" Canada "/>
    <n v="2021"/>
    <n v="3"/>
    <n v="2"/>
    <n v="17"/>
    <s v="Betrayal, a venomous serpent slithering through the garden of trust, poisoning roots."/>
    <s v="Betrayal"/>
    <s v="VenomousGarden"/>
    <s v="Instagram"/>
    <s v="#Betrayal,#PoisonedTrust"/>
    <s v="Canada"/>
    <n v="44257.739583333336"/>
    <b v="0"/>
    <n v="75"/>
    <n v="0.66666666666666663"/>
    <s v="Mar 2, 2021"/>
    <x v="2"/>
  </r>
  <r>
    <n v="465"/>
    <n v="469"/>
    <s v="Sinking in the quicksand of despair, the harder you fight, the deeper you descend. "/>
    <s v=" Despair "/>
    <d v="2016-10-18T19:30:00"/>
    <s v=" QuicksandFighter "/>
    <x v="3"/>
    <s v=" #Despair #DeepDescent "/>
    <n v="20"/>
    <n v="40"/>
    <s v=" USA "/>
    <n v="2016"/>
    <n v="10"/>
    <n v="18"/>
    <n v="19"/>
    <s v="Sinking in the quicksand of despair, the harder you fight, the deeper you descend."/>
    <s v="Despair"/>
    <s v="QuicksandFighter"/>
    <s v="Twitter"/>
    <s v="#Despair,#DeepDescent"/>
    <s v="USA"/>
    <n v="42661.8125"/>
    <b v="0"/>
    <n v="60"/>
    <n v="0.66666666666666663"/>
    <s v="Oct 18, 2016"/>
    <x v="10"/>
  </r>
  <r>
    <n v="466"/>
    <n v="470"/>
    <s v="Wandering through the cemetery of lost dreams, tombstones marking untold sorrows. "/>
    <s v=" Desolation "/>
    <d v="2020-08-15T12:30:00"/>
    <s v=" DreamCemetery "/>
    <x v="2"/>
    <s v=" #Desolation #UntoldSorrows "/>
    <n v="28"/>
    <n v="55"/>
    <s v=" France "/>
    <n v="2020"/>
    <n v="8"/>
    <n v="15"/>
    <n v="12"/>
    <s v="Wandering through the cemetery of lost dreams, tombstones marking untold sorrows."/>
    <s v="Desolation"/>
    <s v="DreamCemetery"/>
    <s v="Facebook"/>
    <s v="#Desolation,#UntoldSorrows"/>
    <s v="France"/>
    <n v="44058.520833333336"/>
    <b v="0"/>
    <n v="83"/>
    <n v="0.66265060240963858"/>
    <s v="Aug 15, 2020"/>
    <x v="4"/>
  </r>
  <r>
    <n v="467"/>
    <n v="471"/>
    <s v="Swept away by the river of regret, the currents of the past refusing to release. "/>
    <s v=" Regret "/>
    <d v="2017-04-28T16:20:00"/>
    <s v=" RegretRiver "/>
    <x v="1"/>
    <s v=" #Regret #PastCurrents "/>
    <n v="18"/>
    <n v="35"/>
    <s v=" UK "/>
    <n v="2017"/>
    <n v="4"/>
    <n v="28"/>
    <n v="16"/>
    <s v="Swept away by the river of regret, the currents of the past refusing to release."/>
    <s v="Regret"/>
    <s v="RegretRiver"/>
    <s v="Instagram"/>
    <s v="#Regret,#PastCurrents"/>
    <s v="UK"/>
    <n v="42853.680555555555"/>
    <b v="0"/>
    <n v="53"/>
    <n v="0.660377358490566"/>
    <s v="Apr 28, 2017"/>
    <x v="7"/>
  </r>
  <r>
    <n v="468"/>
    <n v="472"/>
    <s v="Whispers of lost love linger in the attic of the heart, forgotten but not erased. "/>
    <s v=" Loss "/>
    <d v="2019-09-10T21:00:00"/>
    <s v=" HeartAttic "/>
    <x v="3"/>
    <s v=" #Loss #ForgottenLove "/>
    <n v="22"/>
    <n v="45"/>
    <s v=" Australia "/>
    <n v="2019"/>
    <n v="9"/>
    <n v="10"/>
    <n v="21"/>
    <s v="Whispers of lost love linger in the attic of the heart, forgotten but not erased."/>
    <s v="Loss"/>
    <s v="HeartAttic"/>
    <s v="Twitter"/>
    <s v="#Loss,#ForgottenLove"/>
    <s v="Australia"/>
    <n v="43718.875"/>
    <b v="0"/>
    <n v="67"/>
    <n v="0.67164179104477617"/>
    <s v="Sep 10, 2019"/>
    <x v="8"/>
  </r>
  <r>
    <n v="469"/>
    <n v="473"/>
    <s v="In the gallery of broken promises, each shattered vow framed, a painful exhibition. "/>
    <s v=" Betrayal "/>
    <d v="2022-01-28T13:45:00"/>
    <s v=" PromiseGallery "/>
    <x v="2"/>
    <s v=" #Betrayal #ShatteredVows "/>
    <n v="15"/>
    <n v="30"/>
    <s v=" Brazil "/>
    <n v="2022"/>
    <n v="1"/>
    <n v="28"/>
    <n v="13"/>
    <s v="In the gallery of broken promises, each shattered vow framed, a painful exhibition."/>
    <s v="Betrayal"/>
    <s v="PromiseGallery"/>
    <s v="Facebook"/>
    <s v="#Betrayal,#ShatteredVows"/>
    <s v="Brazil"/>
    <n v="44589.572916666664"/>
    <b v="0"/>
    <n v="45"/>
    <n v="0.66666666666666663"/>
    <s v="Jan 28, 2022"/>
    <x v="0"/>
  </r>
  <r>
    <n v="470"/>
    <n v="474"/>
    <s v="The echoes of solitude, a silent conversation between a soul and its shadows. "/>
    <s v=" Solitude "/>
    <d v="2016-06-15T22:30:00"/>
    <s v=" EchoedConversation "/>
    <x v="1"/>
    <s v=" #Solitude #ShadowConversation "/>
    <n v="30"/>
    <n v="60"/>
    <s v=" Spain "/>
    <n v="2016"/>
    <n v="6"/>
    <n v="15"/>
    <n v="22"/>
    <s v="The echoes of solitude, a silent conversation between a soul and its shadows."/>
    <s v="Solitude"/>
    <s v="EchoedConversation"/>
    <s v="Instagram"/>
    <s v="#Solitude,#ShadowConversation"/>
    <s v="Spain"/>
    <n v="42536.9375"/>
    <b v="0"/>
    <n v="90"/>
    <n v="0.66666666666666663"/>
    <s v="Jun 15, 2016"/>
    <x v="5"/>
  </r>
  <r>
    <n v="471"/>
    <n v="475"/>
    <s v="Dancing on sunshine, each step a celebration of the joy found in simple moments. "/>
    <s v=" Joy "/>
    <d v="2021-08-20T15:45:00"/>
    <s v=" SunshineDancer "/>
    <x v="1"/>
    <s v=" #Joy #SimpleMoments "/>
    <n v="40"/>
    <n v="80"/>
    <s v=" USA "/>
    <n v="2021"/>
    <n v="8"/>
    <n v="20"/>
    <n v="15"/>
    <s v="Dancing on sunshine, each step a celebration of the joy found in simple moments."/>
    <s v="Joy"/>
    <s v="SunshineDancer"/>
    <s v="Instagram"/>
    <s v="#Joy,#SimpleMoments"/>
    <s v="USA"/>
    <n v="44428.65625"/>
    <b v="0"/>
    <n v="120"/>
    <n v="0.66666666666666663"/>
    <s v="Aug 20, 2021"/>
    <x v="4"/>
  </r>
  <r>
    <n v="472"/>
    <n v="476"/>
    <s v="Laughter echoes in the air, a chorus of happiness that lifts the spirit higher. "/>
    <s v=" Happiness "/>
    <d v="2018-04-12T18:30:00"/>
    <s v=" EchoedLaughter "/>
    <x v="3"/>
    <s v=" #Happiness #SpiritLifter "/>
    <n v="35"/>
    <n v="70"/>
    <s v=" Canada "/>
    <n v="2018"/>
    <n v="4"/>
    <n v="12"/>
    <n v="18"/>
    <s v="Laughter echoes in the air, a chorus of happiness that lifts the spirit higher."/>
    <s v="Happiness"/>
    <s v="EchoedLaughter"/>
    <s v="Twitter"/>
    <s v="#Happiness,#SpiritLifter"/>
    <s v="Canada"/>
    <n v="43202.770833333336"/>
    <b v="0"/>
    <n v="105"/>
    <n v="0.66666666666666663"/>
    <s v="Apr 12, 2018"/>
    <x v="7"/>
  </r>
  <r>
    <n v="473"/>
    <n v="477"/>
    <s v="In the garden of contentment, each bloom whispers tales of inner peace and joy. "/>
    <s v=" Contentment "/>
    <d v="2022-02-15T12:20:00"/>
    <s v=" GardenOfJoy "/>
    <x v="2"/>
    <s v=" #Contentment #InnerPeace "/>
    <n v="25"/>
    <n v="50"/>
    <s v=" UK "/>
    <n v="2022"/>
    <n v="2"/>
    <n v="15"/>
    <n v="12"/>
    <s v="In the garden of contentment, each bloom whispers tales of inner peace and joy."/>
    <s v="Contentment"/>
    <s v="GardenOfJoy"/>
    <s v="Facebook"/>
    <s v="#Contentment,#InnerPeace"/>
    <s v="UK"/>
    <n v="44607.513888888891"/>
    <b v="0"/>
    <n v="75"/>
    <n v="0.66666666666666663"/>
    <s v="Feb 15, 2022"/>
    <x v="1"/>
  </r>
  <r>
    <n v="474"/>
    <n v="478"/>
    <s v="Chasing dreams under the vibrant sky, a journey fueled by hope and enthusiasm. "/>
    <s v=" Enthusiasm "/>
    <d v="2019-10-28T14:15:00"/>
    <s v=" DreamChaser "/>
    <x v="1"/>
    <s v=" #Enthusiasm #HopefulJourney "/>
    <n v="30"/>
    <n v="60"/>
    <s v=" Australia "/>
    <n v="2019"/>
    <n v="10"/>
    <n v="28"/>
    <n v="14"/>
    <s v="Chasing dreams under the vibrant sky, a journey fueled by hope and enthusiasm."/>
    <s v="Enthusiasm"/>
    <s v="DreamChaser"/>
    <s v="Instagram"/>
    <s v="#Enthusiasm,#HopefulJourney"/>
    <s v="Australia"/>
    <n v="43766.59375"/>
    <b v="0"/>
    <n v="90"/>
    <n v="0.66666666666666663"/>
    <s v="Oct 28, 2019"/>
    <x v="10"/>
  </r>
  <r>
    <n v="475"/>
    <n v="479"/>
    <s v="Serenading the stars with a heart full of gratitude, a melody of thankfulness. "/>
    <s v=" Gratitude "/>
    <d v="2017-12-22T21:00:00"/>
    <s v=" StarSerenader "/>
    <x v="3"/>
    <s v=" #Gratitude #ThankfulMelody "/>
    <n v="22"/>
    <n v="45"/>
    <s v=" India "/>
    <n v="2017"/>
    <n v="12"/>
    <n v="22"/>
    <n v="21"/>
    <s v="Serenading the stars with a heart full of gratitude, a melody of thankfulness."/>
    <s v="Gratitude"/>
    <s v="StarSerenader"/>
    <s v="Twitter"/>
    <s v="#Gratitude,#ThankfulMelody"/>
    <s v="India"/>
    <n v="43091.875"/>
    <b v="0"/>
    <n v="67"/>
    <n v="0.67164179104477617"/>
    <s v="Dec 22, 2017"/>
    <x v="11"/>
  </r>
  <r>
    <n v="476"/>
    <n v="480"/>
    <s v="Basking in the glow of accomplishment, each milestone a stepping stone to happiness. "/>
    <s v=" Accomplishment "/>
    <d v="2020-06-10T17:30:00"/>
    <s v=" GlowAchiever "/>
    <x v="2"/>
    <s v=" #Accomplishment #HappinessMilestone "/>
    <n v="28"/>
    <n v="55"/>
    <s v=" Germany "/>
    <n v="2020"/>
    <n v="6"/>
    <n v="10"/>
    <n v="17"/>
    <s v="Basking in the glow of accomplishment, each milestone a stepping stone to happiness."/>
    <s v="Accomplishment"/>
    <s v="GlowAchiever"/>
    <s v="Facebook"/>
    <s v="#Accomplishment,#HappinessMilestone"/>
    <s v="Germany"/>
    <n v="43992.729166666664"/>
    <b v="0"/>
    <n v="83"/>
    <n v="0.66265060240963858"/>
    <s v="Jun 10, 2020"/>
    <x v="5"/>
  </r>
  <r>
    <n v="477"/>
    <n v="481"/>
    <s v="In the dance of positivity, every step is a rhythm, uplifting the soul in harmony. "/>
    <s v=" Positivity "/>
    <d v="2016-09-18T19:45:00"/>
    <s v=" DanceHarmony "/>
    <x v="1"/>
    <s v=" #Positivity #SoulUpliftment "/>
    <n v="18"/>
    <n v="35"/>
    <s v=" France "/>
    <n v="2016"/>
    <n v="9"/>
    <n v="18"/>
    <n v="19"/>
    <s v="In the dance of positivity, every step is a rhythm, uplifting the soul in harmony."/>
    <s v="Positivity"/>
    <s v="DanceHarmony"/>
    <s v="Instagram"/>
    <s v="#Positivity,#SoulUpliftment"/>
    <s v="France"/>
    <n v="42631.822916666664"/>
    <b v="0"/>
    <n v="53"/>
    <n v="0.660377358490566"/>
    <s v="Sep 18, 2016"/>
    <x v="8"/>
  </r>
  <r>
    <n v="478"/>
    <n v="482"/>
    <s v="Overflowing with joy, a cup of laughter shared with friends, a moment cherished. "/>
    <s v=" Joy "/>
    <d v="2023-03-10T14:30:00"/>
    <s v=" LaughterCup "/>
    <x v="3"/>
    <s v=" #Joy #CherishedMoment "/>
    <n v="20"/>
    <n v="40"/>
    <s v=" Japan "/>
    <n v="2023"/>
    <n v="3"/>
    <n v="10"/>
    <n v="14"/>
    <s v="Overflowing with joy, a cup of laughter shared with friends, a moment cherished."/>
    <s v="Joy"/>
    <s v="LaughterCup"/>
    <s v="Twitter"/>
    <s v="#Joy,#CherishedMoment"/>
    <s v="Japan"/>
    <n v="44995.604166666664"/>
    <b v="0"/>
    <n v="60"/>
    <n v="0.66666666666666663"/>
    <s v="Mar 10, 2023"/>
    <x v="2"/>
  </r>
  <r>
    <n v="479"/>
    <n v="483"/>
    <s v="Draped in the warmth of kindness, a quilt of compassion stitched with love. "/>
    <s v=" Kindness "/>
    <d v="2019-05-05T12:15:00"/>
    <s v=" QuiltedCompassion "/>
    <x v="2"/>
    <s v=" #Kindness #LoveStitches "/>
    <n v="25"/>
    <n v="50"/>
    <s v=" Brazil "/>
    <n v="2019"/>
    <n v="5"/>
    <n v="5"/>
    <n v="12"/>
    <s v="Draped in the warmth of kindness, a quilt of compassion stitched with love."/>
    <s v="Kindness"/>
    <s v="QuiltedCompassion"/>
    <s v="Facebook"/>
    <s v="#Kindness,#LoveStitches"/>
    <s v="Brazil"/>
    <n v="43590.510416666664"/>
    <b v="0"/>
    <n v="75"/>
    <n v="0.66666666666666663"/>
    <s v="May 5, 2019"/>
    <x v="3"/>
  </r>
  <r>
    <n v="480"/>
    <n v="484"/>
    <s v="In the garden of friendships, each bloom a testament to the beauty of camaraderie. "/>
    <s v=" Friendship "/>
    <d v="2018-08-28T16:00:00"/>
    <s v=" FriendshipGarden "/>
    <x v="1"/>
    <s v=" #Friendship #CamaraderieBlooms "/>
    <n v="30"/>
    <n v="60"/>
    <s v=" South Africa "/>
    <n v="2018"/>
    <n v="8"/>
    <n v="28"/>
    <n v="16"/>
    <s v="In the garden of friendships, each bloom a testament to the beauty of camaraderie."/>
    <s v="Friendship"/>
    <s v="FriendshipGarden"/>
    <s v="Instagram"/>
    <s v="#Friendship,#CamaraderieBlooms"/>
    <s v="South Africa"/>
    <n v="43340.666666666664"/>
    <b v="0"/>
    <n v="90"/>
    <n v="0.66666666666666663"/>
    <s v="Aug 28, 2018"/>
    <x v="4"/>
  </r>
  <r>
    <n v="481"/>
    <n v="485"/>
    <s v="In the embrace of love, each heartbeat is a melody, dancing to the rhythm of affection. "/>
    <s v=" Love "/>
    <d v="2022-11-15T20:45:00"/>
    <s v=" MelodyOfLove "/>
    <x v="3"/>
    <s v=" #Love #RhythmOfAffection "/>
    <n v="35"/>
    <n v="70"/>
    <s v=" USA "/>
    <n v="2022"/>
    <n v="11"/>
    <n v="15"/>
    <n v="20"/>
    <s v="In the embrace of love, each heartbeat is a melody, dancing to the rhythm of affection."/>
    <s v="Love"/>
    <s v="MelodyOfLove"/>
    <s v="Twitter"/>
    <s v="#Love,#RhythmOfAffection"/>
    <s v="USA"/>
    <n v="44880.864583333336"/>
    <b v="0"/>
    <n v="105"/>
    <n v="0.66666666666666663"/>
    <s v="Nov 15, 2022"/>
    <x v="6"/>
  </r>
  <r>
    <n v="482"/>
    <n v="486"/>
    <s v="Surrounded by the colors of joy, a canvas painted with laughter and endless smiles. "/>
    <s v=" Joy "/>
    <d v="2019-07-02T17:00:00"/>
    <s v=" ColorfulLaughter "/>
    <x v="1"/>
    <s v=" #Joy #EndlessSmiles "/>
    <n v="40"/>
    <n v="80"/>
    <s v=" Canada "/>
    <n v="2019"/>
    <n v="7"/>
    <n v="2"/>
    <n v="17"/>
    <s v="Surrounded by the colors of joy, a canvas painted with laughter and endless smiles."/>
    <s v="Joy"/>
    <s v="ColorfulLaughter"/>
    <s v="Instagram"/>
    <s v="#Joy,#EndlessSmiles"/>
    <s v="Canada"/>
    <n v="43648.708333333336"/>
    <b v="0"/>
    <n v="120"/>
    <n v="0.66666666666666663"/>
    <s v="Jul 2, 2019"/>
    <x v="9"/>
  </r>
  <r>
    <n v="483"/>
    <n v="487"/>
    <s v="In the symphony of excitement, each note is a burst of energy, igniting the soul with fervor. "/>
    <s v=" Excitement "/>
    <d v="2021-04-18T14:20:00"/>
    <s v=" SymphonyFervor "/>
    <x v="2"/>
    <s v=" #Excitement #IgnitedSoul "/>
    <n v="30"/>
    <n v="60"/>
    <s v=" UK "/>
    <n v="2021"/>
    <n v="4"/>
    <n v="18"/>
    <n v="14"/>
    <s v="In the symphony of excitement, each note is a burst of energy, igniting the soul with fervor."/>
    <s v="Excitement"/>
    <s v="SymphonyFervor"/>
    <s v="Facebook"/>
    <s v="#Excitement,#IgnitedSoul"/>
    <s v="UK"/>
    <n v="44304.597222222219"/>
    <b v="0"/>
    <n v="90"/>
    <n v="0.66666666666666663"/>
    <s v="Apr 18, 2021"/>
    <x v="7"/>
  </r>
  <r>
    <n v="484"/>
    <n v="488"/>
    <s v="A surprise gift, wrapped in anticipation, unfolds a moment of delight and wonder. "/>
    <s v=" Surprise "/>
    <d v="2023-02-05T19:30:00"/>
    <s v=" WrappedDelight "/>
    <x v="3"/>
    <s v=" #Surprise #WonderfulMoment "/>
    <n v="25"/>
    <n v="50"/>
    <s v=" Australia "/>
    <n v="2023"/>
    <n v="2"/>
    <n v="5"/>
    <n v="19"/>
    <s v="A surprise gift, wrapped in anticipation, unfolds a moment of delight and wonder."/>
    <s v="Surprise"/>
    <s v="WrappedDelight"/>
    <s v="Twitter"/>
    <s v="#Surprise,#WonderfulMoment"/>
    <s v="Australia"/>
    <n v="44962.8125"/>
    <b v="0"/>
    <n v="75"/>
    <n v="0.66666666666666663"/>
    <s v="Feb 5, 2023"/>
    <x v="1"/>
  </r>
  <r>
    <n v="485"/>
    <n v="489"/>
    <s v="Lost in the maze of curiosity, each twist and turn unveils the treasures of discovery. "/>
    <s v=" Curiosity "/>
    <d v="2018-09-22T12:45:00"/>
    <s v=" MazeDiscovery "/>
    <x v="1"/>
    <s v=" #Curiosity #TreasuresOfDiscovery "/>
    <n v="22"/>
    <n v="45"/>
    <s v=" India "/>
    <n v="2018"/>
    <n v="9"/>
    <n v="22"/>
    <n v="12"/>
    <s v="Lost in the maze of curiosity, each twist and turn unveils the treasures of discovery."/>
    <s v="Curiosity"/>
    <s v="MazeDiscovery"/>
    <s v="Instagram"/>
    <s v="#Curiosity,#TreasuresOfDiscovery"/>
    <s v="India"/>
    <n v="43365.53125"/>
    <b v="0"/>
    <n v="67"/>
    <n v="0.67164179104477617"/>
    <s v="Sep 22, 2018"/>
    <x v="8"/>
  </r>
  <r>
    <n v="486"/>
    <n v="490"/>
    <s v="Floating on clouds of gratitude, each raindrop a blessing, a shower of thankfulness. "/>
    <s v=" Gratitude "/>
    <d v="2016-12-10T21:15:00"/>
    <s v=" CloudsOfBlessings "/>
    <x v="2"/>
    <s v=" #Gratitude #ShowerOfThankfulness "/>
    <n v="28"/>
    <n v="55"/>
    <s v=" Germany "/>
    <n v="2016"/>
    <n v="12"/>
    <n v="10"/>
    <n v="21"/>
    <s v="Floating on clouds of gratitude, each raindrop a blessing, a shower of thankfulness."/>
    <s v="Gratitude"/>
    <s v="CloudsOfBlessings"/>
    <s v="Facebook"/>
    <s v="#Gratitude,#ShowerOfThankfulness"/>
    <s v="Germany"/>
    <n v="42714.885416666664"/>
    <b v="0"/>
    <n v="83"/>
    <n v="0.66265060240963858"/>
    <s v="Dec 10, 2016"/>
    <x v="11"/>
  </r>
  <r>
    <n v="487"/>
    <n v="491"/>
    <s v="Like a comet of inspiration, streaking through the sky of creativity, leaving trails of brilliance. "/>
    <s v=" Inspiration "/>
    <d v="2020-05-28T16:00:00"/>
    <s v=" CometCreativity "/>
    <x v="3"/>
    <s v=" #Inspiration #BrilliantTrails "/>
    <n v="18"/>
    <n v="35"/>
    <s v=" France "/>
    <n v="2020"/>
    <n v="5"/>
    <n v="28"/>
    <n v="16"/>
    <s v="Like a comet of inspiration, streaking through the sky of creativity, leaving trails of brilliance."/>
    <s v="Inspiration"/>
    <s v="CometCreativity"/>
    <s v="Twitter"/>
    <s v="#Inspiration,#BrilliantTrails"/>
    <s v="France"/>
    <n v="43979.666666666664"/>
    <b v="0"/>
    <n v="53"/>
    <n v="0.660377358490566"/>
    <s v="May 28, 2020"/>
    <x v="3"/>
  </r>
  <r>
    <n v="488"/>
    <n v="492"/>
    <s v="In the celebration of success, fireworks of accomplishment light up the night sky of triumph. "/>
    <s v=" Success "/>
    <d v="2017-11-15T22:30:00"/>
    <s v=" FireworksTriumph "/>
    <x v="1"/>
    <s v=" #Success #NightSkyTriumph "/>
    <n v="22"/>
    <n v="45"/>
    <s v=" Japan "/>
    <n v="2017"/>
    <n v="11"/>
    <n v="15"/>
    <n v="22"/>
    <s v="In the celebration of success, fireworks of accomplishment light up the night sky of triumph."/>
    <s v="Success"/>
    <s v="FireworksTriumph"/>
    <s v="Instagram"/>
    <s v="#Success,#NightSkyTriumph"/>
    <s v="Japan"/>
    <n v="43054.9375"/>
    <b v="0"/>
    <n v="67"/>
    <n v="0.67164179104477617"/>
    <s v="Nov 15, 2017"/>
    <x v="6"/>
  </r>
  <r>
    <n v="489"/>
    <n v="493"/>
    <s v="A symphony of laughter, each note a key to unlocking the door of boundless happiness. "/>
    <s v=" Happiness "/>
    <d v="2021-08-02T19:00:00"/>
    <s v=" LaughterSymphony "/>
    <x v="2"/>
    <s v=" #Happiness #BoundlessLaughter "/>
    <n v="30"/>
    <n v="60"/>
    <s v=" Brazil "/>
    <n v="2021"/>
    <n v="8"/>
    <n v="2"/>
    <n v="19"/>
    <s v="A symphony of laughter, each note a key to unlocking the door of boundless happiness."/>
    <s v="Happiness"/>
    <s v="LaughterSymphony"/>
    <s v="Facebook"/>
    <s v="#Happiness,#BoundlessLaughter"/>
    <s v="Brazil"/>
    <n v="44410.791666666664"/>
    <b v="0"/>
    <n v="90"/>
    <n v="0.66666666666666663"/>
    <s v="Aug 2, 2021"/>
    <x v="4"/>
  </r>
  <r>
    <n v="490"/>
    <n v="494"/>
    <s v="In the carnival of emotions, the rollercoaster of thrill sends the heart on a wild ride. "/>
    <s v=" Thrill "/>
    <d v="2019-03-28T15:30:00"/>
    <s v=" EmotionCarnival "/>
    <x v="1"/>
    <s v=" #Thrill #WildHeartRide "/>
    <n v="35"/>
    <n v="70"/>
    <s v=" South Africa "/>
    <n v="2019"/>
    <n v="3"/>
    <n v="28"/>
    <n v="15"/>
    <s v="In the carnival of emotions, the rollercoaster of thrill sends the heart on a wild ride."/>
    <s v="Thrill"/>
    <s v="EmotionCarnival"/>
    <s v="Instagram"/>
    <s v="#Thrill,#WildHeartRide"/>
    <s v="South Africa"/>
    <n v="43552.645833333336"/>
    <b v="0"/>
    <n v="105"/>
    <n v="0.66666666666666663"/>
    <s v="Mar 28, 2019"/>
    <x v="2"/>
  </r>
  <r>
    <n v="491"/>
    <n v="495"/>
    <s v="Standing before the grandeur of the Eiffel Tower, a moment to reflect on the beauty of Parisian dreams. "/>
    <s v=" Reflection "/>
    <d v="2018-05-12T17:30:00"/>
    <s v=" ParisDreamer "/>
    <x v="3"/>
    <s v=" #Reflection #ParisianDreams "/>
    <n v="28"/>
    <n v="55"/>
    <s v=" France "/>
    <n v="2018"/>
    <n v="5"/>
    <n v="12"/>
    <n v="17"/>
    <s v="Standing before the grandeur of the Eiffel Tower, a moment to reflect on the beauty of Parisian dreams."/>
    <s v="Reflection"/>
    <s v="ParisDreamer"/>
    <s v="Twitter"/>
    <s v="#Reflection,#ParisianDreams"/>
    <s v="France"/>
    <n v="43232.729166666664"/>
    <b v="0"/>
    <n v="83"/>
    <n v="0.66265060240963858"/>
    <s v="May 12, 2018"/>
    <x v="3"/>
  </r>
  <r>
    <n v="492"/>
    <n v="496"/>
    <s v="Lost in the enchantment of Disneyland, each ride a journey into the realm of childhood fantasies. "/>
    <s v=" Enchantment "/>
    <d v="2022-09-28T15:45:00"/>
    <s v=" DisneylandExplorer "/>
    <x v="1"/>
    <s v=" #Enchantment #ChildhoodFantasies "/>
    <n v="30"/>
    <n v="60"/>
    <s v=" USA "/>
    <n v="2022"/>
    <n v="9"/>
    <n v="28"/>
    <n v="15"/>
    <s v="Lost in the enchantment of Disneyland, each ride a journey into the realm of childhood fantasies."/>
    <s v="Enchantment"/>
    <s v="DisneylandExplorer"/>
    <s v="Instagram"/>
    <s v="#Enchantment,#ChildhoodFantasies"/>
    <s v="USA"/>
    <n v="44832.65625"/>
    <b v="0"/>
    <n v="90"/>
    <n v="0.66666666666666663"/>
    <s v="Sep 28, 2022"/>
    <x v="8"/>
  </r>
  <r>
    <n v="493"/>
    <n v="497"/>
    <s v="Exploring the wonders of Ferrari World, the roar of engines creating a symphony of speed. "/>
    <s v=" Excitement "/>
    <d v="2019-11-10T14:00:00"/>
    <s v=" FerrariSpeedster "/>
    <x v="2"/>
    <s v=" #Excitement #SymphonyOfSpeed "/>
    <n v="22"/>
    <n v="45"/>
    <s v=" Italy "/>
    <n v="2019"/>
    <n v="11"/>
    <n v="10"/>
    <n v="14"/>
    <s v="Exploring the wonders of Ferrari World, the roar of engines creating a symphony of speed."/>
    <s v="Excitement"/>
    <s v="FerrariSpeedster"/>
    <s v="Facebook"/>
    <s v="#Excitement,#SymphonyOfSpeed"/>
    <s v="Italy"/>
    <n v="43779.583333333336"/>
    <b v="0"/>
    <n v="67"/>
    <n v="0.67164179104477617"/>
    <s v="Nov 10, 2019"/>
    <x v="6"/>
  </r>
  <r>
    <n v="494"/>
    <n v="498"/>
    <s v="Amidst the tulip fields of Keukenhof, a tapestry of colors that paints the soul with springtime joy. "/>
    <s v=" Joy "/>
    <d v="2021-04-02T18:20:00"/>
    <s v=" KeukenhofAdventurer "/>
    <x v="1"/>
    <s v=" #Joy #SpringtimeColors "/>
    <n v="35"/>
    <n v="70"/>
    <s v=" Netherlands "/>
    <n v="2021"/>
    <n v="4"/>
    <n v="2"/>
    <n v="18"/>
    <s v="Amidst the tulip fields of Keukenhof, a tapestry of colors that paints the soul with springtime joy."/>
    <s v="Joy"/>
    <s v="KeukenhofAdventurer"/>
    <s v="Instagram"/>
    <s v="#Joy,#SpringtimeColors"/>
    <s v="Netherlands"/>
    <n v="44288.763888888891"/>
    <b v="0"/>
    <n v="105"/>
    <n v="0.66666666666666663"/>
    <s v="Apr 2, 2021"/>
    <x v="7"/>
  </r>
  <r>
    <n v="495"/>
    <n v="499"/>
    <s v="Wandering through the historical streets of Kyoto, each step a journey into the heart of Japan's traditions. "/>
    <s v=" Exploration "/>
    <d v="2017-08-22T21:30:00"/>
    <s v=" KyotoAdventurer "/>
    <x v="3"/>
    <s v=" #Exploration #JapaneseTraditions "/>
    <n v="18"/>
    <n v="35"/>
    <s v=" Japan "/>
    <n v="2017"/>
    <n v="8"/>
    <n v="22"/>
    <n v="21"/>
    <s v="Wandering through the historical streets of Kyoto, each step a journey into the heart of Japan's traditions."/>
    <s v="Exploration"/>
    <s v="KyotoAdventurer"/>
    <s v="Twitter"/>
    <s v="#Exploration,#JapaneseTraditions"/>
    <s v="Japan"/>
    <n v="42969.895833333336"/>
    <b v="0"/>
    <n v="53"/>
    <n v="0.660377358490566"/>
    <s v="Aug 22, 2017"/>
    <x v="4"/>
  </r>
  <r>
    <n v="496"/>
    <n v="500"/>
    <s v="In the embrace of the Grand Canyon, nature's masterpiece, a moment to marvel at Earth's grandeur. "/>
    <s v=" Awe "/>
    <d v="2020-06-15T16:45:00"/>
    <s v=" CanyonMarveler "/>
    <x v="1"/>
    <s v=" #Awe #EarthsGrandeur "/>
    <n v="25"/>
    <n v="50"/>
    <s v=" USA "/>
    <n v="2020"/>
    <n v="6"/>
    <n v="15"/>
    <n v="16"/>
    <s v="In the embrace of the Grand Canyon, nature's masterpiece, a moment to marvel at Earth's grandeur."/>
    <s v="Awe"/>
    <s v="CanyonMarveler"/>
    <s v="Instagram"/>
    <s v="#Awe,#EarthsGrandeur"/>
    <s v="USA"/>
    <n v="43997.697916666664"/>
    <b v="0"/>
    <n v="75"/>
    <n v="0.66666666666666663"/>
    <s v="Jun 15, 2020"/>
    <x v="5"/>
  </r>
  <r>
    <n v="497"/>
    <n v="501"/>
    <s v="Journeying through the serenity of Santorini, where each sunset paints the sky with hues of tranquility. "/>
    <s v=" Serenity "/>
    <d v="2016-09-10T19:15:00"/>
    <s v=" SantoriniTraveler "/>
    <x v="2"/>
    <s v=" #Serenity #SunsetHues "/>
    <n v="22"/>
    <n v="45"/>
    <s v=" Greece "/>
    <n v="2016"/>
    <n v="9"/>
    <n v="10"/>
    <n v="19"/>
    <s v="Journeying through the serenity of Santorini, where each sunset paints the sky with hues of tranquility."/>
    <s v="Serenity"/>
    <s v="SantoriniTraveler"/>
    <s v="Facebook"/>
    <s v="#Serenity,#SunsetHues"/>
    <s v="Greece"/>
    <n v="42623.802083333336"/>
    <b v="0"/>
    <n v="67"/>
    <n v="0.67164179104477617"/>
    <s v="Sep 10, 2016"/>
    <x v="8"/>
  </r>
  <r>
    <n v="498"/>
    <n v="502"/>
    <s v="Amazed by the architectural marvels of Petra, each stone telling tales of an ancient civilization. "/>
    <s v=" Amazement "/>
    <d v="2023-01-28T13:00:00"/>
    <s v=" PetraExplorer "/>
    <x v="3"/>
    <s v=" #Amazement #AncientTales "/>
    <n v="30"/>
    <n v="60"/>
    <s v=" Jordan "/>
    <n v="2023"/>
    <n v="1"/>
    <n v="28"/>
    <n v="13"/>
    <s v="Amazed by the architectural marvels of Petra, each stone telling tales of an ancient civilization."/>
    <s v="Amazement"/>
    <s v="PetraExplorer"/>
    <s v="Twitter"/>
    <s v="#Amazement,#AncientTales"/>
    <s v="Jordan"/>
    <n v="44954.541666666664"/>
    <b v="0"/>
    <n v="90"/>
    <n v="0.66666666666666663"/>
    <s v="Jan 28, 2023"/>
    <x v="0"/>
  </r>
  <r>
    <n v="499"/>
    <n v="503"/>
    <s v="Embarking on a gondola ride in Venice, each canal reflecting the romance of this timeless city. "/>
    <s v=" Romance "/>
    <d v="2019-04-18T16:30:00"/>
    <s v=" VeniceRomantic "/>
    <x v="1"/>
    <s v=" #Romance #TimelessCity "/>
    <n v="20"/>
    <n v="40"/>
    <s v=" Italy "/>
    <n v="2019"/>
    <n v="4"/>
    <n v="18"/>
    <n v="16"/>
    <s v="Embarking on a gondola ride in Venice, each canal reflecting the romance of this timeless city."/>
    <s v="Romance"/>
    <s v="VeniceRomantic"/>
    <s v="Instagram"/>
    <s v="#Romance,#TimelessCity"/>
    <s v="Italy"/>
    <n v="43573.6875"/>
    <b v="0"/>
    <n v="60"/>
    <n v="0.66666666666666663"/>
    <s v="Apr 18, 2019"/>
    <x v="7"/>
  </r>
  <r>
    <n v="500"/>
    <n v="504"/>
    <s v="At the summit of Machu Picchu, a breathtaking panorama that whispers the secrets of ancient civilizations. "/>
    <s v=" Awe "/>
    <d v="2017-11-05T22:00:00"/>
    <s v=" MachuPicchuAdventurer "/>
    <x v="2"/>
    <s v=" #Awe #AncientCivilizations "/>
    <n v="28"/>
    <n v="55"/>
    <s v=" Peru "/>
    <n v="2017"/>
    <n v="11"/>
    <n v="5"/>
    <n v="22"/>
    <s v="At the summit of Machu Picchu, a breathtaking panorama that whispers the secrets of ancient civilizations."/>
    <s v="Awe"/>
    <s v="MachuPicchuAdventurer"/>
    <s v="Facebook"/>
    <s v="#Awe,#AncientCivilizations"/>
    <s v="Peru"/>
    <n v="43044.916666666664"/>
    <b v="0"/>
    <n v="83"/>
    <n v="0.66265060240963858"/>
    <s v="Nov 5, 2017"/>
    <x v="6"/>
  </r>
  <r>
    <n v="501"/>
    <n v="505"/>
    <s v="In the heart of New York City, Times Square dazzles with lights, a vibrant spectacle of urban energy. "/>
    <s v=" Excitement "/>
    <d v="2022-07-20T21:45:00"/>
    <s v=" TimesSquareExplorer "/>
    <x v="1"/>
    <s v=" #Excitement #UrbanEnergy "/>
    <n v="35"/>
    <n v="70"/>
    <s v=" USA "/>
    <n v="2022"/>
    <n v="7"/>
    <n v="20"/>
    <n v="21"/>
    <s v="In the heart of New York City, Times Square dazzles with lights, a vibrant spectacle of urban energy."/>
    <s v="Excitement"/>
    <s v="TimesSquareExplorer"/>
    <s v="Instagram"/>
    <s v="#Excitement,#UrbanEnergy"/>
    <s v="USA"/>
    <n v="44762.90625"/>
    <b v="0"/>
    <n v="105"/>
    <n v="0.66666666666666663"/>
    <s v="Jul 20, 2022"/>
    <x v="9"/>
  </r>
  <r>
    <n v="502"/>
    <n v="506"/>
    <s v="Captivated by the historical charm of the Colosseum, each stone echoing tales of gladiator valor. "/>
    <s v=" Captivation "/>
    <d v="2018-03-15T17:30:00"/>
    <s v=" ColosseumAdventurer "/>
    <x v="3"/>
    <s v=" #Captivation #GladiatorTales "/>
    <n v="25"/>
    <n v="50"/>
    <s v=" Italy "/>
    <n v="2018"/>
    <n v="3"/>
    <n v="15"/>
    <n v="17"/>
    <s v="Captivated by the historical charm of the Colosseum, each stone echoing tales of gladiator valor."/>
    <s v="Captivation"/>
    <s v="ColosseumAdventurer"/>
    <s v="Twitter"/>
    <s v="#Captivation,#GladiatorTales"/>
    <s v="Italy"/>
    <n v="43174.729166666664"/>
    <b v="0"/>
    <n v="75"/>
    <n v="0.66666666666666663"/>
    <s v="Mar 15, 2018"/>
    <x v="2"/>
  </r>
  <r>
    <n v="503"/>
    <n v="507"/>
    <s v="Sailing the azure waters of the Maldives, each wave a whisper of serenity in paradise. "/>
    <s v=" Serenity "/>
    <d v="2019-10-28T14:15:00"/>
    <s v=" MaldivesSailor "/>
    <x v="2"/>
    <s v=" #Serenity #ParadiseWhispers "/>
    <n v="22"/>
    <n v="45"/>
    <s v=" Maldives "/>
    <n v="2019"/>
    <n v="10"/>
    <n v="28"/>
    <n v="14"/>
    <s v="Sailing the azure waters of the Maldives, each wave a whisper of serenity in paradise."/>
    <s v="Serenity"/>
    <s v="MaldivesSailor"/>
    <s v="Facebook"/>
    <s v="#Serenity,#ParadiseWhispers"/>
    <s v="Maldives"/>
    <n v="43766.59375"/>
    <b v="0"/>
    <n v="67"/>
    <n v="0.67164179104477617"/>
    <s v="Oct 28, 2019"/>
    <x v="10"/>
  </r>
  <r>
    <n v="504"/>
    <n v="508"/>
    <s v="In the midst of the Amazon rainforest, a symphony of wildlife creates an orchestra of nature's wonders. "/>
    <s v=" Wonder "/>
    <d v="2021-06-10T16:00:00"/>
    <s v=" AmazonExplorer "/>
    <x v="1"/>
    <s v=" #Wonder #NatureOrchestra "/>
    <n v="30"/>
    <n v="60"/>
    <s v=" Brazil "/>
    <n v="2021"/>
    <n v="6"/>
    <n v="10"/>
    <n v="16"/>
    <s v="In the midst of the Amazon rainforest, a symphony of wildlife creates an orchestra of nature's wonders."/>
    <s v="Wonder"/>
    <s v="AmazonExplorer"/>
    <s v="Instagram"/>
    <s v="#Wonder,#NatureOrchestra"/>
    <s v="Brazil"/>
    <n v="44357.666666666664"/>
    <b v="0"/>
    <n v="90"/>
    <n v="0.66666666666666663"/>
    <s v="Jun 10, 2021"/>
    <x v="5"/>
  </r>
  <r>
    <n v="505"/>
    <n v="509"/>
    <s v="Walking the Great Wall of China, each step a testament to ancient engineering marvels. "/>
    <s v=" Awe "/>
    <d v="2017-08-18T19:30:00"/>
    <s v=" GreatWallWalker "/>
    <x v="3"/>
    <s v=" #Awe #EngineeringMarvels "/>
    <n v="18"/>
    <n v="35"/>
    <s v=" China "/>
    <n v="2017"/>
    <n v="8"/>
    <n v="18"/>
    <n v="19"/>
    <s v="Walking the Great Wall of China, each step a testament to ancient engineering marvels."/>
    <s v="Awe"/>
    <s v="GreatWallWalker"/>
    <s v="Twitter"/>
    <s v="#Awe,#EngineeringMarvels"/>
    <s v="China"/>
    <n v="42965.8125"/>
    <b v="0"/>
    <n v="53"/>
    <n v="0.660377358490566"/>
    <s v="Aug 18, 2017"/>
    <x v="4"/>
  </r>
  <r>
    <n v="506"/>
    <n v="510"/>
    <s v="At the summit of Mount Fuji, a breathtaking sunrise that paints the sky with hues of accomplishment. "/>
    <s v=" Accomplishment "/>
    <d v="2020-04-15T05:30:00"/>
    <s v=" FujiSummitAchiever "/>
    <x v="2"/>
    <s v=" #Accomplishment #SunriseHues "/>
    <n v="28"/>
    <n v="55"/>
    <s v=" Japan "/>
    <n v="2020"/>
    <n v="4"/>
    <n v="15"/>
    <n v="5"/>
    <s v="At the summit of Mount Fuji, a breathtaking sunrise that paints the sky with hues of accomplishment."/>
    <s v="Accomplishment"/>
    <s v="FujiSummitAchiever"/>
    <s v="Facebook"/>
    <s v="#Accomplishment,#SunriseHues"/>
    <s v="Japan"/>
    <n v="43936.229166666664"/>
    <b v="0"/>
    <n v="83"/>
    <n v="0.66265060240963858"/>
    <s v="Apr 15, 2020"/>
    <x v="7"/>
  </r>
  <r>
    <n v="507"/>
    <n v="511"/>
    <s v="Exploring the ancient ruins of Angkor Wat, each stone whispering stories of Khmer civilization. "/>
    <s v=" Exploration "/>
    <d v="2016-11-22T13:00:00"/>
    <s v=" AngkorWatAdventurer "/>
    <x v="1"/>
    <s v=" #Exploration #KhmerStories "/>
    <n v="20"/>
    <n v="40"/>
    <s v=" Cambodia "/>
    <n v="2016"/>
    <n v="11"/>
    <n v="22"/>
    <n v="13"/>
    <s v="Exploring the ancient ruins of Angkor Wat, each stone whispering stories of Khmer civilization."/>
    <s v="Exploration"/>
    <s v="AngkorWatAdventurer"/>
    <s v="Instagram"/>
    <s v="#Exploration,#KhmerStories"/>
    <s v="Cambodia"/>
    <n v="42696.541666666664"/>
    <b v="0"/>
    <n v="60"/>
    <n v="0.66666666666666663"/>
    <s v="Nov 22, 2016"/>
    <x v="6"/>
  </r>
  <r>
    <n v="508"/>
    <n v="512"/>
    <s v="Skiing down the slopes of the Swiss Alps, each turn a dance with the majesty of snow-capped peaks. "/>
    <s v=" Adventure "/>
    <d v="2019-01-10T14:45:00"/>
    <s v=" AlpsSkiAdventurer "/>
    <x v="3"/>
    <s v=" #Adventure #SnowPeakDance "/>
    <n v="22"/>
    <n v="45"/>
    <s v=" Switzerland "/>
    <n v="2019"/>
    <n v="1"/>
    <n v="10"/>
    <n v="14"/>
    <s v="Skiing down the slopes of the Swiss Alps, each turn a dance with the majesty of snow-capped peaks."/>
    <s v="Adventure"/>
    <s v="AlpsSkiAdventurer"/>
    <s v="Twitter"/>
    <s v="#Adventure,#SnowPeakDance"/>
    <s v="Switzerland"/>
    <n v="43475.614583333336"/>
    <b v="0"/>
    <n v="67"/>
    <n v="0.67164179104477617"/>
    <s v="Jan 10, 2019"/>
    <x v="0"/>
  </r>
  <r>
    <n v="509"/>
    <n v="513"/>
    <s v="In the tranquility of Kyoto's bamboo forest, whispers of ancient Zen wisdom echo through the groves. "/>
    <s v=" Tranquility "/>
    <d v="2023-02-28T16:20:00"/>
    <s v=" KyotoBambooSeeker "/>
    <x v="2"/>
    <s v=" #Tranquility #ZenWisdom "/>
    <n v="25"/>
    <n v="50"/>
    <s v=" Japan "/>
    <n v="2023"/>
    <n v="2"/>
    <n v="28"/>
    <n v="16"/>
    <s v="In the tranquility of Kyoto's bamboo forest, whispers of ancient Zen wisdom echo through the groves."/>
    <s v="Tranquility"/>
    <s v="KyotoBambooSeeker"/>
    <s v="Facebook"/>
    <s v="#Tranquility,#ZenWisdom"/>
    <s v="Japan"/>
    <n v="44985.680555555555"/>
    <b v="0"/>
    <n v="75"/>
    <n v="0.66666666666666663"/>
    <s v="Feb 28, 2023"/>
    <x v="1"/>
  </r>
  <r>
    <n v="510"/>
    <n v="514"/>
    <s v="Cruising the fjords of Norway, each icy landscape a breathtaking masterpiece of nature's grandeur. "/>
    <s v=" Grandeur "/>
    <d v="2018-05-28T18:30:00"/>
    <s v=" NorwayFjordExplorer "/>
    <x v="1"/>
    <s v=" #Grandeur #IcyMasterpiece "/>
    <n v="22"/>
    <n v="45"/>
    <s v=" Norway "/>
    <n v="2018"/>
    <n v="5"/>
    <n v="28"/>
    <n v="18"/>
    <s v="Cruising the fjords of Norway, each icy landscape a breathtaking masterpiece of nature's grandeur."/>
    <s v="Grandeur"/>
    <s v="NorwayFjordExplorer"/>
    <s v="Instagram"/>
    <s v="#Grandeur,#IcyMasterpiece"/>
    <s v="Norway"/>
    <n v="43248.770833333336"/>
    <b v="0"/>
    <n v="67"/>
    <n v="0.67164179104477617"/>
    <s v="May 28, 2018"/>
    <x v="3"/>
  </r>
  <r>
    <n v="511"/>
    <n v="515"/>
    <s v="At the front row of Adele's concert, each note of 'Someone Like You' resonates with soul-stirring emotion. "/>
    <s v=" Emotion "/>
    <d v="2022-09-15T20:00:00"/>
    <s v=" AdeleConcertGoer "/>
    <x v="1"/>
    <s v=" #Emotion #AdeleConcert "/>
    <n v="40"/>
    <n v="80"/>
    <s v=" USA "/>
    <n v="2022"/>
    <n v="9"/>
    <n v="15"/>
    <n v="20"/>
    <s v="At the front row of Adele's concert, each note of 'Someone Like You' resonates with soul-stirring emotion."/>
    <s v="Emotion"/>
    <s v="AdeleConcertGoer"/>
    <s v="Instagram"/>
    <s v="#Emotion,#AdeleConcert"/>
    <s v="USA"/>
    <n v="44819.833333333336"/>
    <b v="0"/>
    <n v="120"/>
    <n v="0.66666666666666663"/>
    <s v="Sep 15, 2022"/>
    <x v="8"/>
  </r>
  <r>
    <n v="512"/>
    <n v="516"/>
    <s v="Dancing under the stars at BeyoncÃ©'s live show, feeling the power of 'Single Ladies' in every move. "/>
    <s v=" Energy "/>
    <d v="2019-07-28T21:30:00"/>
    <s v=" BeyonceDancer "/>
    <x v="3"/>
    <s v=" #Energy #BeyonceConcert "/>
    <n v="35"/>
    <n v="70"/>
    <s v=" USA "/>
    <n v="2019"/>
    <n v="7"/>
    <n v="28"/>
    <n v="21"/>
    <s v="Dancing under the stars at BeyoncÃ©'s live show, feeling the power of 'Single Ladies' in every move."/>
    <s v="Energy"/>
    <s v="BeyonceDancer"/>
    <s v="Twitter"/>
    <s v="#Energy,#BeyonceConcert"/>
    <s v="USA"/>
    <n v="43674.895833333336"/>
    <b v="0"/>
    <n v="105"/>
    <n v="0.66666666666666663"/>
    <s v="Jul 28, 2019"/>
    <x v="9"/>
  </r>
  <r>
    <n v="513"/>
    <n v="517"/>
    <s v="In the crowd of a Taylor Swift concert, the lyrics of 'Love Story' create an enchanting fairy tale. "/>
    <s v=" Enchantment "/>
    <d v="2021-05-10T19:45:00"/>
    <s v=" SwiftieDreamer "/>
    <x v="2"/>
    <s v=" #Enchantment #TaylorSwift "/>
    <n v="30"/>
    <n v="60"/>
    <s v=" USA "/>
    <n v="2021"/>
    <n v="5"/>
    <n v="10"/>
    <n v="19"/>
    <s v="In the crowd of a Taylor Swift concert, the lyrics of 'Love Story' create an enchanting fairy tale."/>
    <s v="Enchantment"/>
    <s v="SwiftieDreamer"/>
    <s v="Facebook"/>
    <s v="#Enchantment,#TaylorSwift"/>
    <s v="USA"/>
    <n v="44326.822916666664"/>
    <b v="0"/>
    <n v="90"/>
    <n v="0.66666666666666663"/>
    <s v="May 10, 2021"/>
    <x v="3"/>
  </r>
  <r>
    <n v="514"/>
    <n v="518"/>
    <s v="Rocking out to the guitar solos at a Queen tribute concert, a journey back in time with Freddie's spirit. "/>
    <s v=" Nostalgia "/>
    <d v="2018-12-02T22:15:00"/>
    <s v=" QueenTributeFan "/>
    <x v="1"/>
    <s v=" #Nostalgia #QueenTribute "/>
    <n v="22"/>
    <n v="45"/>
    <s v=" UK "/>
    <n v="2018"/>
    <n v="12"/>
    <n v="2"/>
    <n v="22"/>
    <s v="Rocking out to the guitar solos at a Queen tribute concert, a journey back in time with Freddie's spirit."/>
    <s v="Nostalgia"/>
    <s v="QueenTributeFan"/>
    <s v="Instagram"/>
    <s v="#Nostalgia,#QueenTribute"/>
    <s v="UK"/>
    <n v="43436.927083333336"/>
    <b v="0"/>
    <n v="67"/>
    <n v="0.67164179104477617"/>
    <s v="Dec 2, 2018"/>
    <x v="11"/>
  </r>
  <r>
    <n v="515"/>
    <n v="519"/>
    <s v="Swaying to Ed Sheeran's acoustic melodies, a serene evening filled with 'Perfect' moments. "/>
    <s v=" Serenity "/>
    <d v="2020-08-18T19:00:00"/>
    <s v=" SheeranMelodyLover "/>
    <x v="3"/>
    <s v=" #Serenity #EdSheeranConcert "/>
    <n v="18"/>
    <n v="35"/>
    <s v=" UK "/>
    <n v="2020"/>
    <n v="8"/>
    <n v="18"/>
    <n v="19"/>
    <s v="Swaying to Ed Sheeran's acoustic melodies, a serene evening filled with 'Perfect' moments."/>
    <s v="Serenity"/>
    <s v="SheeranMelodyLover"/>
    <s v="Twitter"/>
    <s v="#Serenity,#EdSheeranConcert"/>
    <s v="UK"/>
    <n v="44061.791666666664"/>
    <b v="0"/>
    <n v="53"/>
    <n v="0.660377358490566"/>
    <s v="Aug 18, 2020"/>
    <x v="4"/>
  </r>
  <r>
    <n v="516"/>
    <n v="520"/>
    <s v="Immersed in the pulsating beats of a Bruno Mars concert, where 'Uptown Funk' becomes a city of joy. "/>
    <s v=" Joy "/>
    <d v="2017-03-28T20:30:00"/>
    <s v=" MarsJoyExplorer "/>
    <x v="2"/>
    <s v=" #Joy #BrunoMars "/>
    <n v="28"/>
    <n v="55"/>
    <s v=" USA "/>
    <n v="2017"/>
    <n v="3"/>
    <n v="28"/>
    <n v="20"/>
    <s v="Immersed in the pulsating beats of a Bruno Mars concert, where 'Uptown Funk' becomes a city of joy."/>
    <s v="Joy"/>
    <s v="MarsJoyExplorer"/>
    <s v="Facebook"/>
    <s v="#Joy,#BrunoMars"/>
    <s v="USA"/>
    <n v="42822.854166666664"/>
    <b v="0"/>
    <n v="83"/>
    <n v="0.66265060240963858"/>
    <s v="Mar 28, 2017"/>
    <x v="2"/>
  </r>
  <r>
    <n v="517"/>
    <n v="521"/>
    <s v="At a Michael Jackson tribute show, moonwalking through the hits, a celebration of the King of Pop. "/>
    <s v=" Celebration "/>
    <d v="2022-01-15T21:15:00"/>
    <s v=" MJTributeDancer "/>
    <x v="1"/>
    <s v=" #Celebration #MJTribute "/>
    <n v="25"/>
    <n v="50"/>
    <s v=" USA "/>
    <n v="2022"/>
    <n v="1"/>
    <n v="15"/>
    <n v="21"/>
    <s v="At a Michael Jackson tribute show, moonwalking through the hits, a celebration of the King of Pop."/>
    <s v="Celebration"/>
    <s v="MJTributeDancer"/>
    <s v="Instagram"/>
    <s v="#Celebration,#MJTribute"/>
    <s v="USA"/>
    <n v="44576.885416666664"/>
    <b v="0"/>
    <n v="75"/>
    <n v="0.66666666666666663"/>
    <s v="Jan 15, 2022"/>
    <x v="0"/>
  </r>
  <r>
    <n v="518"/>
    <n v="522"/>
    <s v="Swinging to the rhythms of a Frank Sinatra tribute, feeling the timeless charm of 'Fly Me to the Moon'. "/>
    <s v=" Charm "/>
    <d v="2019-06-10T18:45:00"/>
    <s v=" SinatraCharmListener "/>
    <x v="3"/>
    <s v=" #Charm #SinatraTribute "/>
    <n v="22"/>
    <n v="45"/>
    <s v=" USA "/>
    <n v="2019"/>
    <n v="6"/>
    <n v="10"/>
    <n v="18"/>
    <s v="Swinging to the rhythms of a Frank Sinatra tribute, feeling the timeless charm of 'Fly Me to the Moon'."/>
    <s v="Charm"/>
    <s v="SinatraCharmListener"/>
    <s v="Twitter"/>
    <s v="#Charm,#SinatraTribute"/>
    <s v="USA"/>
    <n v="43626.78125"/>
    <b v="0"/>
    <n v="67"/>
    <n v="0.67164179104477617"/>
    <s v="Jun 10, 2019"/>
    <x v="5"/>
  </r>
  <r>
    <n v="519"/>
    <n v="523"/>
    <s v="In the mosh pit of a Metallica concert, the thunderous chords create a symphony of headbanging ecstasy. "/>
    <s v=" Ecstasy "/>
    <d v="2023-03-20T22:30:00"/>
    <s v=" MetallicaMoshWarrior "/>
    <x v="2"/>
    <s v=" #Ecstasy #MetallicaConcert "/>
    <n v="35"/>
    <n v="70"/>
    <s v=" USA "/>
    <n v="2023"/>
    <n v="3"/>
    <n v="20"/>
    <n v="22"/>
    <s v="In the mosh pit of a Metallica concert, the thunderous chords create a symphony of headbanging ecstasy."/>
    <s v="Ecstasy"/>
    <s v="MetallicaMoshWarrior"/>
    <s v="Facebook"/>
    <s v="#Ecstasy,#MetallicaConcert"/>
    <s v="USA"/>
    <n v="45005.9375"/>
    <b v="0"/>
    <n v="105"/>
    <n v="0.66666666666666663"/>
    <s v="Mar 20, 2023"/>
    <x v="2"/>
  </r>
  <r>
    <n v="520"/>
    <n v="524"/>
    <s v="Experiencing the magic of a Coldplay concert, where 'Fix You' becomes a beacon of hope in the night. "/>
    <s v=" Hope "/>
    <d v="2016-11-28T19:00:00"/>
    <s v=" ColdplayHopeSeeker "/>
    <x v="1"/>
    <s v=" #Hope #ColdplayMagic "/>
    <n v="30"/>
    <n v="60"/>
    <s v=" UK "/>
    <n v="2016"/>
    <n v="11"/>
    <n v="28"/>
    <n v="19"/>
    <s v="Experiencing the magic of a Coldplay concert, where 'Fix You' becomes a beacon of hope in the night."/>
    <s v="Hope"/>
    <s v="ColdplayHopeSeeker"/>
    <s v="Instagram"/>
    <s v="#Hope,#ColdplayMagic"/>
    <s v="UK"/>
    <n v="42702.791666666664"/>
    <b v="0"/>
    <n v="90"/>
    <n v="0.66666666666666663"/>
    <s v="Nov 28, 2016"/>
    <x v="6"/>
  </r>
  <r>
    <n v="521"/>
    <n v="525"/>
    <s v="At a Justin Bieber concert, the infectious beats of 'Baby' create a dance floor of unbridled enthusiasm. "/>
    <s v=" Enthusiasm "/>
    <d v="2018-08-05T20:00:00"/>
    <s v=" BieberDanceEnthusiast "/>
    <x v="1"/>
    <s v=" #Enthusiasm #JustinBieber "/>
    <n v="40"/>
    <n v="80"/>
    <s v=" Canada "/>
    <n v="2018"/>
    <n v="8"/>
    <n v="5"/>
    <n v="20"/>
    <s v="At a Justin Bieber concert, the infectious beats of 'Baby' create a dance floor of unbridled enthusiasm."/>
    <s v="Enthusiasm"/>
    <s v="BieberDanceEnthusiast"/>
    <s v="Instagram"/>
    <s v="#Enthusiasm,#JustinBieber"/>
    <s v="Canada"/>
    <n v="43317.833333333336"/>
    <b v="0"/>
    <n v="120"/>
    <n v="0.66666666666666663"/>
    <s v="Aug 5, 2018"/>
    <x v="4"/>
  </r>
  <r>
    <n v="522"/>
    <n v="526"/>
    <s v="In the spotlight at a Lady Gaga show, each costume change is a metamorphosis of creativity and artistry. "/>
    <s v=" Creativity "/>
    <d v="2021-04-15T21:30:00"/>
    <s v=" GagaArtisticChameleon "/>
    <x v="3"/>
    <s v=" #Creativity #LadyGaga "/>
    <n v="35"/>
    <n v="70"/>
    <s v=" USA "/>
    <n v="2021"/>
    <n v="4"/>
    <n v="15"/>
    <n v="21"/>
    <s v="In the spotlight at a Lady Gaga show, each costume change is a metamorphosis of creativity and artistry."/>
    <s v="Creativity"/>
    <s v="GagaArtisticChameleon"/>
    <s v="Twitter"/>
    <s v="#Creativity,#LadyGaga"/>
    <s v="USA"/>
    <n v="44301.895833333336"/>
    <b v="0"/>
    <n v="105"/>
    <n v="0.66666666666666663"/>
    <s v="Apr 15, 2021"/>
    <x v="7"/>
  </r>
  <r>
    <n v="523"/>
    <n v="527"/>
    <s v="Immersed in the soulful melodies of Adele, tears flow freely, moved by the emotion of 'Hello'. "/>
    <s v=" Emotion "/>
    <d v="2019-11-28T19:45:00"/>
    <s v=" AdeleMelodyTearjerker "/>
    <x v="2"/>
    <s v=" #Emotion #AdeleMelodies "/>
    <n v="30"/>
    <n v="60"/>
    <s v=" UK "/>
    <n v="2019"/>
    <n v="11"/>
    <n v="28"/>
    <n v="19"/>
    <s v="Immersed in the soulful melodies of Adele, tears flow freely, moved by the emotion of 'Hello'."/>
    <s v="Emotion"/>
    <s v="AdeleMelodyTearjerker"/>
    <s v="Facebook"/>
    <s v="#Emotion,#AdeleMelodies"/>
    <s v="UK"/>
    <n v="43797.822916666664"/>
    <b v="0"/>
    <n v="90"/>
    <n v="0.66666666666666663"/>
    <s v="Nov 28, 2019"/>
    <x v="6"/>
  </r>
  <r>
    <n v="524"/>
    <n v="528"/>
    <s v="Drenched in confetti at a Katy Perry concert, a kaleidoscope of colors igniting the night sky. "/>
    <s v=" Colorful "/>
    <d v="2020-06-22T22:00:00"/>
    <s v=" KatyPerryColorExplosion "/>
    <x v="1"/>
    <s v=" #Colorful #KatyPerry "/>
    <n v="22"/>
    <n v="45"/>
    <s v=" USA "/>
    <n v="2020"/>
    <n v="6"/>
    <n v="22"/>
    <n v="22"/>
    <s v="Drenched in confetti at a Katy Perry concert, a kaleidoscope of colors igniting the night sky."/>
    <s v="Colorful"/>
    <s v="KatyPerryColorExplosion"/>
    <s v="Instagram"/>
    <s v="#Colorful,#KatyPerry"/>
    <s v="USA"/>
    <n v="44004.916666666664"/>
    <b v="0"/>
    <n v="67"/>
    <n v="0.67164179104477617"/>
    <s v="Jun 22, 2020"/>
    <x v="5"/>
  </r>
  <r>
    <n v="525"/>
    <n v="529"/>
    <s v="In the audience of a Jay-Z performance, the lyrics of 'Empire State of Mind' become an anthem of pride. "/>
    <s v=" Pride "/>
    <d v="2017-09-10T20:15:00"/>
    <s v=" JayZEmpireListener "/>
    <x v="3"/>
    <s v=" #Pride #JayZAnthem "/>
    <n v="18"/>
    <n v="35"/>
    <s v=" USA "/>
    <n v="2017"/>
    <n v="9"/>
    <n v="10"/>
    <n v="20"/>
    <s v="In the audience of a Jay-Z performance, the lyrics of 'Empire State of Mind' become an anthem of pride."/>
    <s v="Pride"/>
    <s v="JayZEmpireListener"/>
    <s v="Twitter"/>
    <s v="#Pride,#JayZAnthem"/>
    <s v="USA"/>
    <n v="42988.84375"/>
    <b v="0"/>
    <n v="53"/>
    <n v="0.660377358490566"/>
    <s v="Sep 10, 2017"/>
    <x v="8"/>
  </r>
  <r>
    <n v="526"/>
    <n v="530"/>
    <s v="Dancing to Shakira's rhythmic beats, hips swaying to the hypnotic charm of 'Hips Don't Lie'. "/>
    <s v=" Hypnotic "/>
    <d v="2022-02-28T21:15:00"/>
    <s v=" ShakiraHipsDancer "/>
    <x v="2"/>
    <s v=" #Hypnotic #ShakiraRhythms "/>
    <n v="28"/>
    <n v="55"/>
    <s v=" Colombia "/>
    <n v="2022"/>
    <n v="2"/>
    <n v="28"/>
    <n v="21"/>
    <s v="Dancing to Shakira's rhythmic beats, hips swaying to the hypnotic charm of 'Hips Don't Lie'."/>
    <s v="Hypnotic"/>
    <s v="ShakiraHipsDancer"/>
    <s v="Facebook"/>
    <s v="#Hypnotic,#ShakiraRhythms"/>
    <s v="Colombia"/>
    <n v="44620.885416666664"/>
    <b v="0"/>
    <n v="83"/>
    <n v="0.66265060240963858"/>
    <s v="Feb 28, 2022"/>
    <x v="1"/>
  </r>
  <r>
    <n v="527"/>
    <n v="531"/>
    <s v="At a U2 concert, the anthemic chords of 'With or Without You' create a timeless moment of connection. "/>
    <s v=" Connection "/>
    <d v="2016-05-15T19:30:00"/>
    <s v=" U2ConnectionSeeker "/>
    <x v="1"/>
    <s v=" #Connection #U2Anthem "/>
    <n v="25"/>
    <n v="50"/>
    <s v=" Ireland "/>
    <n v="2016"/>
    <n v="5"/>
    <n v="15"/>
    <n v="19"/>
    <s v="At a U2 concert, the anthemic chords of 'With or Without You' create a timeless moment of connection."/>
    <s v="Connection"/>
    <s v="U2ConnectionSeeker"/>
    <s v="Instagram"/>
    <s v="#Connection,#U2Anthem"/>
    <s v="Ireland"/>
    <n v="42505.8125"/>
    <b v="0"/>
    <n v="75"/>
    <n v="0.66666666666666663"/>
    <s v="May 15, 2016"/>
    <x v="3"/>
  </r>
  <r>
    <n v="528"/>
    <n v="532"/>
    <s v="Rocking out at a Guns N' Roses show, the iconic riffs of 'Sweet Child o' Mine' echoing in the night. "/>
    <s v=" Iconic "/>
    <d v="2018-12-10T22:30:00"/>
    <s v=" GunsNRosesRiffRockstar "/>
    <x v="3"/>
    <s v=" #Iconic #GNRConcert "/>
    <n v="22"/>
    <n v="45"/>
    <s v=" USA "/>
    <n v="2018"/>
    <n v="12"/>
    <n v="10"/>
    <n v="22"/>
    <s v="Rocking out at a Guns N' Roses show, the iconic riffs of 'Sweet Child o' Mine' echoing in the night."/>
    <s v="Iconic"/>
    <s v="GunsNRosesRiffRockstar"/>
    <s v="Twitter"/>
    <s v="#Iconic,#GNRConcert"/>
    <s v="USA"/>
    <n v="43444.9375"/>
    <b v="0"/>
    <n v="67"/>
    <n v="0.67164179104477617"/>
    <s v="Dec 10, 2018"/>
    <x v="11"/>
  </r>
  <r>
    <n v="529"/>
    <n v="533"/>
    <s v="In the crowd of an Ariana Grande concert, the high notes of 'Into You' create a euphoric symphony. "/>
    <s v=" Euphoria "/>
    <d v="2023-01-22T20:00:00"/>
    <s v=" ArianaEuphoriaChaser "/>
    <x v="2"/>
    <s v=" #Euphoria #ArianaGrande "/>
    <n v="35"/>
    <n v="70"/>
    <s v=" USA "/>
    <n v="2023"/>
    <n v="1"/>
    <n v="22"/>
    <n v="20"/>
    <s v="In the crowd of an Ariana Grande concert, the high notes of 'Into You' create a euphoric symphony."/>
    <s v="Euphoria"/>
    <s v="ArianaEuphoriaChaser"/>
    <s v="Facebook"/>
    <s v="#Euphoria,#ArianaGrande"/>
    <s v="USA"/>
    <n v="44948.833333333336"/>
    <b v="0"/>
    <n v="105"/>
    <n v="0.66666666666666663"/>
    <s v="Jan 22, 2023"/>
    <x v="0"/>
  </r>
  <r>
    <n v="530"/>
    <n v="534"/>
    <s v="Swaying to the reggae vibes of Bob Marley's tribute concert, each chord a journey to Jamaica's soul. "/>
    <s v=" Journey "/>
    <d v="2020-03-05T18:45:00"/>
    <s v=" MarleyReggaeTraveler "/>
    <x v="1"/>
    <s v=" #Journey #BobMarleyTribute "/>
    <n v="30"/>
    <n v="60"/>
    <s v=" Jamaica "/>
    <n v="2020"/>
    <n v="3"/>
    <n v="5"/>
    <n v="18"/>
    <s v="Swaying to the reggae vibes of Bob Marley's tribute concert, each chord a journey to Jamaica's soul."/>
    <s v="Journey"/>
    <s v="MarleyReggaeTraveler"/>
    <s v="Instagram"/>
    <s v="#Journey,#BobMarleyTribute"/>
    <s v="Jamaica"/>
    <n v="43895.78125"/>
    <b v="0"/>
    <n v="90"/>
    <n v="0.66666666666666663"/>
    <s v="Mar 5, 2020"/>
    <x v="2"/>
  </r>
  <r>
    <n v="531"/>
    <n v="535"/>
    <s v="Captivated by the spellbinding plot twists, the audience applauds, experiencing a rollercoaster of emotions at the movie premiere. "/>
    <s v=" Excitement "/>
    <d v="2018-10-12T20:00:00"/>
    <s v=" MovieEnthusiastPremiereAttendee "/>
    <x v="3"/>
    <s v=" #Excitement #MoviePremiereThrills "/>
    <n v="40"/>
    <n v="80"/>
    <s v=" USA "/>
    <n v="2018"/>
    <n v="10"/>
    <n v="12"/>
    <n v="20"/>
    <s v="Captivated by the spellbinding plot twists, the audience applauds, experiencing a rollercoaster of emotions at the movie premiere."/>
    <s v="Excitement"/>
    <s v="MovieEnthusiastPremiereAttendee"/>
    <s v="Twitter"/>
    <s v="#Excitement,#MoviePremiereThrills"/>
    <s v="USA"/>
    <n v="43385.833333333336"/>
    <b v="0"/>
    <n v="120"/>
    <n v="0.66666666666666663"/>
    <s v="Oct 12, 2018"/>
    <x v="10"/>
  </r>
  <r>
    <n v="532"/>
    <n v="536"/>
    <s v="As the credits roll, a profound sense of nostalgia washes over, reminiscent of cherished moments in classic films. "/>
    <s v=" Nostalgia "/>
    <d v="2019-06-25T22:15:00"/>
    <s v=" FilmLoverNostalgiaSeeker "/>
    <x v="1"/>
    <s v=" #Nostalgia #ClassicFilmMoments "/>
    <n v="35"/>
    <n v="70"/>
    <s v=" UK "/>
    <n v="2019"/>
    <n v="6"/>
    <n v="25"/>
    <n v="22"/>
    <s v="As the credits roll, a profound sense of nostalgia washes over, reminiscent of cherished moments in classic films."/>
    <s v="Nostalgia"/>
    <s v="FilmLoverNostalgiaSeeker"/>
    <s v="Instagram"/>
    <s v="#Nostalgia,#ClassicFilmMoments"/>
    <s v="UK"/>
    <n v="43641.927083333336"/>
    <b v="0"/>
    <n v="105"/>
    <n v="0.66666666666666663"/>
    <s v="Jun 25, 2019"/>
    <x v="5"/>
  </r>
  <r>
    <n v="533"/>
    <n v="537"/>
    <s v="Streaming the latest web series, the viewer is engrossed in the characters' journey, feeling a sense of connection and empathy. "/>
    <s v=" Engagement "/>
    <d v="2020-07-08T19:30:00"/>
    <s v=" WebSeriesViewerCharacterConnection "/>
    <x v="2"/>
    <s v=" #Engagement #WebSeriesJourney "/>
    <n v="30"/>
    <n v="60"/>
    <s v=" Canada "/>
    <n v="2020"/>
    <n v="7"/>
    <n v="8"/>
    <n v="19"/>
    <s v="Streaming the latest web series, the viewer is engrossed in the characters' journey, feeling a sense of connection and empathy."/>
    <s v="Engagement"/>
    <s v="WebSeriesViewerCharacterConnection"/>
    <s v="Facebook"/>
    <s v="#Engagement,#WebSeriesJourney"/>
    <s v="Canada"/>
    <n v="44020.8125"/>
    <b v="0"/>
    <n v="90"/>
    <n v="0.66666666666666663"/>
    <s v="Jul 8, 2020"/>
    <x v="9"/>
  </r>
  <r>
    <n v="534"/>
    <n v="538"/>
    <s v="At the film festival, the indie filmmaker's creation receives a standing ovation, evoking pride and a sense of accomplishment. "/>
    <s v=" Pride "/>
    <d v="2017-09-18T21:45:00"/>
    <s v=" IndieFilmmakerFestivalSuccess "/>
    <x v="3"/>
    <s v=" #Pride #IndieFilmSuccess "/>
    <n v="22"/>
    <n v="45"/>
    <s v=" Australia "/>
    <n v="2017"/>
    <n v="9"/>
    <n v="18"/>
    <n v="21"/>
    <s v="At the film festival, the indie filmmaker's creation receives a standing ovation, evoking pride and a sense of accomplishment."/>
    <s v="Pride"/>
    <s v="IndieFilmmakerFestivalSuccess"/>
    <s v="Twitter"/>
    <s v="#Pride,#IndieFilmSuccess"/>
    <s v="Australia"/>
    <n v="42996.90625"/>
    <b v="0"/>
    <n v="67"/>
    <n v="0.67164179104477617"/>
    <s v="Sep 18, 2017"/>
    <x v="8"/>
  </r>
  <r>
    <n v="535"/>
    <n v="539"/>
    <s v="Watching a heartwarming family drama, tears flow freely as the characters overcome challenges, leaving the viewer with a warm glow. "/>
    <s v=" Touched "/>
    <d v="2021-01-15T18:00:00"/>
    <s v=" DramaEnthusiastHeartwarmingMoments "/>
    <x v="1"/>
    <s v=" #Touched #FamilyDramaMoments "/>
    <n v="28"/>
    <n v="55"/>
    <s v=" India "/>
    <n v="2021"/>
    <n v="1"/>
    <n v="15"/>
    <n v="18"/>
    <s v="Watching a heartwarming family drama, tears flow freely as the characters overcome challenges, leaving the viewer with a warm glow."/>
    <s v="Touched"/>
    <s v="DramaEnthusiastHeartwarmingMoments"/>
    <s v="Instagram"/>
    <s v="#Touched,#FamilyDramaMoments"/>
    <s v="India"/>
    <n v="44211.75"/>
    <b v="0"/>
    <n v="83"/>
    <n v="0.66265060240963858"/>
    <s v="Jan 15, 2021"/>
    <x v="0"/>
  </r>
  <r>
    <n v="536"/>
    <n v="540"/>
    <s v="At the Oscars, the actor graciously accepts an award, radiating joy and gratitude for the recognition of their outstanding performance. "/>
    <s v=" Gratitude "/>
    <d v="2016-02-28T20:30:00"/>
    <s v=" AwardWinningActorOscarsRecipient "/>
    <x v="2"/>
    <s v=" #Gratitude #OscarWinningMoment "/>
    <n v="18"/>
    <n v="35"/>
    <s v=" USA "/>
    <n v="2016"/>
    <n v="2"/>
    <n v="28"/>
    <n v="20"/>
    <s v="At the Oscars, the actor graciously accepts an award, radiating joy and gratitude for the recognition of their outstanding performance."/>
    <s v="Gratitude"/>
    <s v="AwardWinningActorOscarsRecipient"/>
    <s v="Facebook"/>
    <s v="#Gratitude,#OscarWinningMoment"/>
    <s v="USA"/>
    <n v="42428.854166666664"/>
    <b v="0"/>
    <n v="53"/>
    <n v="0.660377358490566"/>
    <s v="Feb 28, 2016"/>
    <x v="1"/>
  </r>
  <r>
    <n v="537"/>
    <n v="541"/>
    <s v="Discovering a hidden gem in the world of documentaries, the viewer is enlightened and inspired, feeling a renewed sense of curiosity. "/>
    <s v=" Inspiration "/>
    <d v="2022-04-20T17:30:00"/>
    <s v=" DocumentaryEnthusiastHiddenGemFinder "/>
    <x v="3"/>
    <s v=" #Inspiration #HiddenGemDiscovery "/>
    <n v="22"/>
    <n v="45"/>
    <s v=" France "/>
    <n v="2022"/>
    <n v="4"/>
    <n v="20"/>
    <n v="17"/>
    <s v="Discovering a hidden gem in the world of documentaries, the viewer is enlightened and inspired, feeling a renewed sense of curiosity."/>
    <s v="Inspiration"/>
    <s v="DocumentaryEnthusiastHiddenGemFinder"/>
    <s v="Twitter"/>
    <s v="#Inspiration,#HiddenGemDiscovery"/>
    <s v="France"/>
    <n v="44671.729166666664"/>
    <b v="0"/>
    <n v="67"/>
    <n v="0.67164179104477617"/>
    <s v="Apr 20, 2022"/>
    <x v="7"/>
  </r>
  <r>
    <n v="538"/>
    <n v="542"/>
    <s v="As the movie credits roll, the viewer experiences a mix of awe and contemplation, pondering the deeper meanings woven into the storyline. "/>
    <s v=" Contemplation "/>
    <d v="2019-11-05T21:15:00"/>
    <s v=" FilmBuffContemplativeViewer "/>
    <x v="1"/>
    <s v=" #Contemplation #DeepMeanings "/>
    <n v="28"/>
    <n v="55"/>
    <s v=" Germany "/>
    <n v="2019"/>
    <n v="11"/>
    <n v="5"/>
    <n v="21"/>
    <s v="As the movie credits roll, the viewer experiences a mix of awe and contemplation, pondering the deeper meanings woven into the storyline."/>
    <s v="Contemplation"/>
    <s v="FilmBuffContemplativeViewer"/>
    <s v="Instagram"/>
    <s v="#Contemplation,#DeepMeanings"/>
    <s v="Germany"/>
    <n v="43774.885416666664"/>
    <b v="0"/>
    <n v="83"/>
    <n v="0.66265060240963858"/>
    <s v="Nov 5, 2019"/>
    <x v="6"/>
  </r>
  <r>
    <n v="539"/>
    <n v="543"/>
    <s v="Binge-watching a thrilling crime series, the suspense keeps the viewer on the edge of their seat, creating a rush of adrenaline. "/>
    <s v=" Suspense "/>
    <d v="2015-07-12T22:00:00"/>
    <s v=" CrimeSeriesEnthusiastThrillSeeker "/>
    <x v="2"/>
    <s v=" #Suspense #CrimeSeriesThrills "/>
    <n v="35"/>
    <n v="70"/>
    <s v=" Japan "/>
    <n v="2015"/>
    <n v="7"/>
    <n v="12"/>
    <n v="22"/>
    <s v="Binge-watching a thrilling crime series, the suspense keeps the viewer on the edge of their seat, creating a rush of adrenaline."/>
    <s v="Suspense"/>
    <s v="CrimeSeriesEnthusiastThrillSeeker"/>
    <s v="Facebook"/>
    <s v="#Suspense,#CrimeSeriesThrills"/>
    <s v="Japan"/>
    <n v="42197.916666666664"/>
    <b v="0"/>
    <n v="105"/>
    <n v="0.66666666666666663"/>
    <s v="Jul 12, 2015"/>
    <x v="9"/>
  </r>
  <r>
    <n v="540"/>
    <n v="544"/>
    <s v="As the closing scene unfolds, a sense of satisfaction washes over, completing the cinematic journey with a profound and fulfilling ending. "/>
    <s v=" Satisfaction "/>
    <d v="2020-09-10T19:45:00"/>
    <s v=" FilmCriticSatisfactionSeeker "/>
    <x v="3"/>
    <s v=" #Satisfaction #FulfillingEnding "/>
    <n v="22"/>
    <n v="45"/>
    <s v=" Brazil "/>
    <n v="2020"/>
    <n v="9"/>
    <n v="10"/>
    <n v="19"/>
    <s v="As the closing scene unfolds, a sense of satisfaction washes over, completing the cinematic journey with a profound and fulfilling ending."/>
    <s v="Satisfaction"/>
    <s v="FilmCriticSatisfactionSeeker"/>
    <s v="Twitter"/>
    <s v="#Satisfaction,#FulfillingEnding"/>
    <s v="Brazil"/>
    <n v="44084.822916666664"/>
    <b v="0"/>
    <n v="67"/>
    <n v="0.67164179104477617"/>
    <s v="Sep 10, 2020"/>
    <x v="8"/>
  </r>
  <r>
    <n v="541"/>
    <n v="545"/>
    <s v="Celebrating a historic victory in the World Cup, the nation erupts in joy, united by the triumph of their football team. "/>
    <s v=" Joy "/>
    <d v="2018-07-15T21:30:00"/>
    <s v=" FootballFanWorldCupCelebration "/>
    <x v="1"/>
    <s v=" #Joy #WorldCupTriumph "/>
    <n v="40"/>
    <n v="80"/>
    <s v=" Brazil "/>
    <n v="2018"/>
    <n v="7"/>
    <n v="15"/>
    <n v="21"/>
    <s v="Celebrating a historic victory in the World Cup, the nation erupts in joy, united by the triumph of their football team."/>
    <s v="Joy"/>
    <s v="FootballFanWorldCupCelebration"/>
    <s v="Instagram"/>
    <s v="#Joy,#WorldCupTriumph"/>
    <s v="Brazil"/>
    <n v="43296.895833333336"/>
    <b v="0"/>
    <n v="120"/>
    <n v="0.66666666666666663"/>
    <s v="Jul 15, 2018"/>
    <x v="9"/>
  </r>
  <r>
    <n v="542"/>
    <n v="546"/>
    <s v="At the Olympics, the athlete's perseverance shines through, earning a gold medal and inspiring a generation with their remarkable achievement. "/>
    <s v=" Inspiration "/>
    <d v="2020-08-08T19:45:00"/>
    <s v=" OlympicsEnthusiastGoldMedalWinner "/>
    <x v="3"/>
    <s v=" #Inspiration #OlympicAchievement "/>
    <n v="35"/>
    <n v="70"/>
    <s v=" USA "/>
    <n v="2020"/>
    <n v="8"/>
    <n v="8"/>
    <n v="19"/>
    <s v="At the Olympics, the athlete's perseverance shines through, earning a gold medal and inspiring a generation with their remarkable achievement."/>
    <s v="Inspiration"/>
    <s v="OlympicsEnthusiastGoldMedalWinner"/>
    <s v="Twitter"/>
    <s v="#Inspiration,#OlympicAchievement"/>
    <s v="USA"/>
    <n v="44051.822916666664"/>
    <b v="0"/>
    <n v="105"/>
    <n v="0.66666666666666663"/>
    <s v="Aug 8, 2020"/>
    <x v="4"/>
  </r>
  <r>
    <n v="543"/>
    <n v="547"/>
    <s v="In the cricket championship, a nail-biting finish leaves fans on the edge of their seats, experiencing a rollercoaster of emotions. "/>
    <s v=" Excitement "/>
    <d v="2019-06-25T22:15:00"/>
    <s v=" CricketFanChampionshipThrills "/>
    <x v="2"/>
    <s v=" #Excitement #CricketChampionship "/>
    <n v="30"/>
    <n v="60"/>
    <s v=" India "/>
    <n v="2019"/>
    <n v="6"/>
    <n v="25"/>
    <n v="22"/>
    <s v="In the cricket championship, a nail-biting finish leaves fans on the edge of their seats, experiencing a rollercoaster of emotions."/>
    <s v="Excitement"/>
    <s v="CricketFanChampionshipThrills"/>
    <s v="Facebook"/>
    <s v="#Excitement,#CricketChampionship"/>
    <s v="India"/>
    <n v="43641.927083333336"/>
    <b v="0"/>
    <n v="90"/>
    <n v="0.66666666666666663"/>
    <s v="Jun 25, 2019"/>
    <x v="5"/>
  </r>
  <r>
    <n v="544"/>
    <n v="548"/>
    <s v="Witnessing a record-breaking marathon, spectators are filled with awe and admiration for the endurance and dedication of the runners. "/>
    <s v=" Admiration "/>
    <d v="2021-11-07T17:30:00"/>
    <s v=" MarathonSpectatorRecordBreaking "/>
    <x v="1"/>
    <s v=" #Admiration #MarathonRecords "/>
    <n v="22"/>
    <n v="45"/>
    <s v=" Kenya "/>
    <n v="2021"/>
    <n v="11"/>
    <n v="7"/>
    <n v="17"/>
    <s v="Witnessing a record-breaking marathon, spectators are filled with awe and admiration for the endurance and dedication of the runners."/>
    <s v="Admiration"/>
    <s v="MarathonSpectatorRecordBreaking"/>
    <s v="Instagram"/>
    <s v="#Admiration,#MarathonRecords"/>
    <s v="Kenya"/>
    <n v="44507.729166666664"/>
    <b v="0"/>
    <n v="67"/>
    <n v="0.67164179104477617"/>
    <s v="Nov 7, 2021"/>
    <x v="6"/>
  </r>
  <r>
    <n v="545"/>
    <n v="549"/>
    <s v="In the tennis grand slam, a fierce rivalry unfolds, captivating fans with a display of skill and sportsmanship on the world stage. "/>
    <s v=" Captivation "/>
    <d v="2017-09-10T20:15:00"/>
    <s v=" TennisEnthusiastGrandSlamDrama "/>
    <x v="3"/>
    <s v=" #Captivation #TennisRivalry "/>
    <n v="28"/>
    <n v="55"/>
    <s v=" UK "/>
    <n v="2017"/>
    <n v="9"/>
    <n v="10"/>
    <n v="20"/>
    <s v="In the tennis grand slam, a fierce rivalry unfolds, captivating fans with a display of skill and sportsmanship on the world stage."/>
    <s v="Captivation"/>
    <s v="TennisEnthusiastGrandSlamDrama"/>
    <s v="Twitter"/>
    <s v="#Captivation,#TennisRivalry"/>
    <s v="UK"/>
    <n v="42988.84375"/>
    <b v="0"/>
    <n v="83"/>
    <n v="0.66265060240963858"/>
    <s v="Sep 10, 2017"/>
    <x v="8"/>
  </r>
  <r>
    <n v="546"/>
    <n v="550"/>
    <s v="Cheering for the underdog in the basketball finals, the crowd erupts in applause as the team defies odds to claim the championship title. "/>
    <s v=" Triumph "/>
    <d v="2022-06-20T21:00:00"/>
    <s v=" BasketballFanUnderdogTriumph "/>
    <x v="2"/>
    <s v=" #Triumph #BasketballFinals "/>
    <n v="18"/>
    <n v="35"/>
    <s v=" USA "/>
    <n v="2022"/>
    <n v="6"/>
    <n v="20"/>
    <n v="21"/>
    <s v="Cheering for the underdog in the basketball finals, the crowd erupts in applause as the team defies odds to claim the championship title."/>
    <s v="Triumph"/>
    <s v="BasketballFanUnderdogTriumph"/>
    <s v="Facebook"/>
    <s v="#Triumph,#BasketballFinals"/>
    <s v="USA"/>
    <n v="44732.875"/>
    <b v="0"/>
    <n v="53"/>
    <n v="0.660377358490566"/>
    <s v="Jun 20, 2022"/>
    <x v="5"/>
  </r>
  <r>
    <n v="547"/>
    <n v="551"/>
    <s v="At the golf tournament, the golfer's precision and focus lead to a stunning victory, leaving spectators in awe of their exceptional skill. "/>
    <s v=" Awe "/>
    <d v="2016-04-10T18:30:00"/>
    <s v=" GolfEnthusiastPrecisionVictory "/>
    <x v="1"/>
    <s v=" #Awe #GolfVictory "/>
    <n v="22"/>
    <n v="45"/>
    <s v=" Scotland "/>
    <n v="2016"/>
    <n v="4"/>
    <n v="10"/>
    <n v="18"/>
    <s v="At the golf tournament, the golfer's precision and focus lead to a stunning victory, leaving spectators in awe of their exceptional skill."/>
    <s v="Awe"/>
    <s v="GolfEnthusiastPrecisionVictory"/>
    <s v="Instagram"/>
    <s v="#Awe,#GolfVictory"/>
    <s v="Scotland"/>
    <n v="42470.770833333336"/>
    <b v="0"/>
    <n v="67"/>
    <n v="0.67164179104477617"/>
    <s v="Apr 10, 2016"/>
    <x v="7"/>
  </r>
  <r>
    <n v="548"/>
    <n v="552"/>
    <s v="Experiencing the thrill of a high-speed Formula 1 race, fans are on the edge of their seats as drivers compete for the championship. "/>
    <s v=" Thrill "/>
    <d v="2019-11-24T19:45:00"/>
    <s v=" F1FanHighSpeedRaceExcitement "/>
    <x v="3"/>
    <s v=" #Thrill #Formula1Championship "/>
    <n v="28"/>
    <n v="55"/>
    <s v=" Germany "/>
    <n v="2019"/>
    <n v="11"/>
    <n v="24"/>
    <n v="19"/>
    <s v="Experiencing the thrill of a high-speed Formula 1 race, fans are on the edge of their seats as drivers compete for the championship."/>
    <s v="Thrill"/>
    <s v="F1FanHighSpeedRaceExcitement"/>
    <s v="Twitter"/>
    <s v="#Thrill,#Formula1Championship"/>
    <s v="Germany"/>
    <n v="43793.822916666664"/>
    <b v="0"/>
    <n v="83"/>
    <n v="0.66265060240963858"/>
    <s v="Nov 24, 2019"/>
    <x v="6"/>
  </r>
  <r>
    <n v="549"/>
    <n v="553"/>
    <s v="In the cycling world championship, the climber conquers challenging terrains, symbolizing determination and achievement against all odds. "/>
    <s v=" Determination "/>
    <d v="2015-09-28T22:30:00"/>
    <s v=" CyclingEnthusiastWorldChampion "/>
    <x v="2"/>
    <s v=" #Determination #CyclingChampion "/>
    <n v="35"/>
    <n v="70"/>
    <s v=" Italy "/>
    <n v="2015"/>
    <n v="9"/>
    <n v="28"/>
    <n v="22"/>
    <s v="In the cycling world championship, the climber conquers challenging terrains, symbolizing determination and achievement against all odds."/>
    <s v="Determination"/>
    <s v="CyclingEnthusiastWorldChampion"/>
    <s v="Facebook"/>
    <s v="#Determination,#CyclingChampion"/>
    <s v="Italy"/>
    <n v="42275.9375"/>
    <b v="0"/>
    <n v="105"/>
    <n v="0.66666666666666663"/>
    <s v="Sep 28, 2015"/>
    <x v="8"/>
  </r>
  <r>
    <n v="550"/>
    <n v="554"/>
    <s v="Witnessing a heartwarming comeback in the hockey finals, fans share tears of joy as the team secures a historic victory after adversity. "/>
    <s v=" Heartwarming "/>
    <d v="2020-12-12T20:00:00"/>
    <s v=" HockeyFanComebackVictory "/>
    <x v="1"/>
    <s v=" #Heartwarming #HockeyFinalsComeback "/>
    <n v="22"/>
    <n v="45"/>
    <s v=" Canada "/>
    <n v="2020"/>
    <n v="12"/>
    <n v="12"/>
    <n v="20"/>
    <s v="Witnessing a heartwarming comeback in the hockey finals, fans share tears of joy as the team secures a historic victory after adversity."/>
    <s v="Heartwarming"/>
    <s v="HockeyFanComebackVictory"/>
    <s v="Instagram"/>
    <s v="#Heartwarming,#HockeyFinalsComeback"/>
    <s v="Canada"/>
    <n v="44177.833333333336"/>
    <b v="0"/>
    <n v="67"/>
    <n v="0.67164179104477617"/>
    <s v="Dec 12, 2020"/>
    <x v="11"/>
  </r>
  <r>
    <n v="551"/>
    <n v="555"/>
    <s v="After a series of defeats, the soccer team faces disappointment, struggling to find the silver lining in a challenging season. "/>
    <s v=" Disappointment "/>
    <d v="2019-11-02T18:45:00"/>
    <s v=" SoccerFanTeamDefeats "/>
    <x v="3"/>
    <s v=" #Disappointment #SoccerDefeats "/>
    <n v="40"/>
    <n v="80"/>
    <s v=" Brazil "/>
    <n v="2019"/>
    <n v="11"/>
    <n v="2"/>
    <n v="18"/>
    <s v="After a series of defeats, the soccer team faces disappointment, struggling to find the silver lining in a challenging season."/>
    <s v="Disappointment"/>
    <s v="SoccerFanTeamDefeats"/>
    <s v="Twitter"/>
    <s v="#Disappointment,#SoccerDefeats"/>
    <s v="Brazil"/>
    <n v="43771.78125"/>
    <b v="0"/>
    <n v="120"/>
    <n v="0.66666666666666663"/>
    <s v="Nov 2, 2019"/>
    <x v="6"/>
  </r>
  <r>
    <n v="552"/>
    <n v="556"/>
    <s v="In the tennis tournament, a highly anticipated player experiences a setback, leaving fans in shock and questioning the unforeseen turn of events. "/>
    <s v=" Frustration "/>
    <d v="2018-07-10T21:15:00"/>
    <s v=" TennisEnthusiastUnexpectedSetback "/>
    <x v="1"/>
    <s v=" #Frustration #TennisSetback "/>
    <n v="35"/>
    <n v="70"/>
    <s v=" USA "/>
    <n v="2018"/>
    <n v="7"/>
    <n v="10"/>
    <n v="21"/>
    <s v="In the tennis tournament, a highly anticipated player experiences a setback, leaving fans in shock and questioning the unforeseen turn of events."/>
    <s v="Frustration"/>
    <s v="TennisEnthusiastUnexpectedSetback"/>
    <s v="Instagram"/>
    <s v="#Frustration,#TennisSetback"/>
    <s v="USA"/>
    <n v="43291.885416666664"/>
    <b v="0"/>
    <n v="105"/>
    <n v="0.66666666666666663"/>
    <s v="Jul 10, 2018"/>
    <x v="9"/>
  </r>
  <r>
    <n v="553"/>
    <n v="557"/>
    <s v="Facing a defeat in the championship, the boxer reflects on the challenges, vowing to return stronger and more determined in the next bout. "/>
    <s v=" Reflection "/>
    <d v="2020-09-18T19:30:00"/>
    <s v=" BoxingFanChampionshipDefeat "/>
    <x v="2"/>
    <s v=" #Reflection #BoxingDefeat "/>
    <n v="30"/>
    <n v="60"/>
    <s v=" UK "/>
    <n v="2020"/>
    <n v="9"/>
    <n v="18"/>
    <n v="19"/>
    <s v="Facing a defeat in the championship, the boxer reflects on the challenges, vowing to return stronger and more determined in the next bout."/>
    <s v="Reflection"/>
    <s v="BoxingFanChampionshipDefeat"/>
    <s v="Facebook"/>
    <s v="#Reflection,#BoxingDefeat"/>
    <s v="UK"/>
    <n v="44092.8125"/>
    <b v="0"/>
    <n v="90"/>
    <n v="0.66666666666666663"/>
    <s v="Sep 18, 2020"/>
    <x v="8"/>
  </r>
  <r>
    <n v="554"/>
    <n v="558"/>
    <s v="In the midst of a cycling race, a tire blowout leads to frustration for the cyclist, who valiantly tries to overcome the unexpected obstacle. "/>
    <s v=" Obstacle "/>
    <d v="2017-05-15T22:00:00"/>
    <s v=" CyclingEnthusiastTireBlowout "/>
    <x v="3"/>
    <s v=" #Obstacle #CyclingFrustration "/>
    <n v="22"/>
    <n v="45"/>
    <s v=" France "/>
    <n v="2017"/>
    <n v="5"/>
    <n v="15"/>
    <n v="22"/>
    <s v="In the midst of a cycling race, a tire blowout leads to frustration for the cyclist, who valiantly tries to overcome the unexpected obstacle."/>
    <s v="Obstacle"/>
    <s v="CyclingEnthusiastTireBlowout"/>
    <s v="Twitter"/>
    <s v="#Obstacle,#CyclingFrustration"/>
    <s v="France"/>
    <n v="42870.916666666664"/>
    <b v="0"/>
    <n v="67"/>
    <n v="0.67164179104477617"/>
    <s v="May 15, 2017"/>
    <x v="3"/>
  </r>
  <r>
    <n v="555"/>
    <n v="559"/>
    <s v="The gymnast's unexpected fall during a routine sparks a wave of sympathy from the audience, highlighting the vulnerability of sports. "/>
    <s v=" Sympathy "/>
    <d v="2021-04-05T20:15:00"/>
    <s v=" GymnasticsFanRoutineFall "/>
    <x v="1"/>
    <s v=" #Sympathy #GymnasticsFall "/>
    <n v="28"/>
    <n v="55"/>
    <s v=" Japan "/>
    <n v="2021"/>
    <n v="4"/>
    <n v="5"/>
    <n v="20"/>
    <s v="The gymnast's unexpected fall during a routine sparks a wave of sympathy from the audience, highlighting the vulnerability of sports."/>
    <s v="Sympathy"/>
    <s v="GymnasticsFanRoutineFall"/>
    <s v="Instagram"/>
    <s v="#Sympathy,#GymnasticsFall"/>
    <s v="Japan"/>
    <n v="44291.84375"/>
    <b v="0"/>
    <n v="83"/>
    <n v="0.66265060240963858"/>
    <s v="Apr 5, 2021"/>
    <x v="7"/>
  </r>
  <r>
    <n v="556"/>
    <n v="560"/>
    <s v="In the golf tournament, a missed crucial putt results in defeat, causing the golfer to reflect on the pressure of high-stakes competition. "/>
    <s v=" Pressure "/>
    <d v="2016-08-20T18:30:00"/>
    <s v=" GolfEnthusiastMissedPutt "/>
    <x v="2"/>
    <s v=" #Pressure #GolfDefeat "/>
    <n v="18"/>
    <n v="35"/>
    <s v=" USA "/>
    <n v="2016"/>
    <n v="8"/>
    <n v="20"/>
    <n v="18"/>
    <s v="In the golf tournament, a missed crucial putt results in defeat, causing the golfer to reflect on the pressure of high-stakes competition."/>
    <s v="Pressure"/>
    <s v="GolfEnthusiastMissedPutt"/>
    <s v="Facebook"/>
    <s v="#Pressure,#GolfDefeat"/>
    <s v="USA"/>
    <n v="42602.770833333336"/>
    <b v="0"/>
    <n v="53"/>
    <n v="0.660377358490566"/>
    <s v="Aug 20, 2016"/>
    <x v="4"/>
  </r>
  <r>
    <n v="557"/>
    <n v="561"/>
    <s v="Experiencing a series of losses in the basketball season, the team grapples with frustration, determined to turn the tide with renewed effort. "/>
    <s v=" Renewed Effort "/>
    <d v="2019-02-12T19:45:00"/>
    <s v=" BasketballFanTeamLosses "/>
    <x v="3"/>
    <s v=" #RenewedEffort #BasketballStruggles "/>
    <n v="22"/>
    <n v="45"/>
    <s v=" Canada "/>
    <n v="2019"/>
    <n v="2"/>
    <n v="12"/>
    <n v="19"/>
    <s v="Experiencing a series of losses in the basketball season, the team grapples with frustration, determined to turn the tide with renewed effort."/>
    <s v="Renewed Effort"/>
    <s v="BasketballFanTeamLosses"/>
    <s v="Twitter"/>
    <s v="#RenewedEffort,#BasketballStruggles"/>
    <s v="Canada"/>
    <n v="43508.822916666664"/>
    <b v="0"/>
    <n v="67"/>
    <n v="0.67164179104477617"/>
    <s v="Feb 12, 2019"/>
    <x v="1"/>
  </r>
  <r>
    <n v="558"/>
    <n v="562"/>
    <s v="Despite meticulous training, the swimmer faces disappointment as a split-second miscalculation costs them the lead in a crucial race. "/>
    <s v=" Miscalculation "/>
    <d v="2015-06-28T20:00:00"/>
    <s v=" SwimmingEnthusiastRaceSetback "/>
    <x v="1"/>
    <s v=" #Miscalculation #SwimmingDisappointment "/>
    <n v="28"/>
    <n v="55"/>
    <s v=" Australia "/>
    <n v="2015"/>
    <n v="6"/>
    <n v="28"/>
    <n v="20"/>
    <s v="Despite meticulous training, the swimmer faces disappointment as a split-second miscalculation costs them the lead in a crucial race."/>
    <s v="Miscalculation"/>
    <s v="SwimmingEnthusiastRaceSetback"/>
    <s v="Instagram"/>
    <s v="#Miscalculation,#SwimmingDisappointment"/>
    <s v="Australia"/>
    <n v="42183.833333333336"/>
    <b v="0"/>
    <n v="83"/>
    <n v="0.66265060240963858"/>
    <s v="Jun 28, 2015"/>
    <x v="5"/>
  </r>
  <r>
    <n v="559"/>
    <n v="563"/>
    <s v="The weightlifter's failed attempt at a personal record results in frustration, highlighting the challenging nature of pushing physical limits. "/>
    <s v=" Challenge "/>
    <d v="2022-01-08T21:30:00"/>
    <s v=" WeightliftingFanFailedRecord "/>
    <x v="2"/>
    <s v=" #Challenge #WeightliftingFailure "/>
    <n v="35"/>
    <n v="70"/>
    <s v=" Germany "/>
    <n v="2022"/>
    <n v="1"/>
    <n v="8"/>
    <n v="21"/>
    <s v="The weightlifter's failed attempt at a personal record results in frustration, highlighting the challenging nature of pushing physical limits."/>
    <s v="Challenge"/>
    <s v="WeightliftingFanFailedRecord"/>
    <s v="Facebook"/>
    <s v="#Challenge,#WeightliftingFailure"/>
    <s v="Germany"/>
    <n v="44569.895833333336"/>
    <b v="0"/>
    <n v="105"/>
    <n v="0.66666666666666663"/>
    <s v="Jan 8, 2022"/>
    <x v="0"/>
  </r>
  <r>
    <n v="560"/>
    <n v="564"/>
    <s v="In the midst of a soccer match, an unexpected own goal creates a moment of despair for the player, as teammates console and encourage them. "/>
    <s v=" Despair "/>
    <d v="2018-12-15T20:15:00"/>
    <s v=" SoccerPlayerOwnGoalMoment "/>
    <x v="3"/>
    <s v=" #Despair #OwnGoal "/>
    <n v="22"/>
    <n v="45"/>
    <s v=" Spain "/>
    <n v="2018"/>
    <n v="12"/>
    <n v="15"/>
    <n v="20"/>
    <s v="In the midst of a soccer match, an unexpected own goal creates a moment of despair for the player, as teammates console and encourage them."/>
    <s v="Despair"/>
    <s v="SoccerPlayerOwnGoalMoment"/>
    <s v="Twitter"/>
    <s v="#Despair,#OwnGoal"/>
    <s v="Spain"/>
    <n v="43449.84375"/>
    <b v="0"/>
    <n v="67"/>
    <n v="0.67164179104477617"/>
    <s v="Dec 15, 2018"/>
    <x v="11"/>
  </r>
  <r>
    <n v="561"/>
    <n v="565"/>
    <s v="In the serene beauty of a sunset, nature unfolds a canvas of colors, evoking a sense of tranquility and wonder. "/>
    <s v=" Tranquility "/>
    <d v="2021-07-10T19:00:00"/>
    <s v=" NatureEnthusiastSunsetWonder "/>
    <x v="1"/>
    <s v=" #Tranquility #SunsetBeauty "/>
    <n v="40"/>
    <n v="80"/>
    <s v=" Canada "/>
    <n v="2021"/>
    <n v="7"/>
    <n v="10"/>
    <n v="19"/>
    <s v="In the serene beauty of a sunset, nature unfolds a canvas of colors, evoking a sense of tranquility and wonder."/>
    <s v="Tranquility"/>
    <s v="NatureEnthusiastSunsetWonder"/>
    <s v="Instagram"/>
    <s v="#Tranquility,#SunsetBeauty"/>
    <s v="Canada"/>
    <n v="44387.791666666664"/>
    <b v="0"/>
    <n v="120"/>
    <n v="0.66666666666666663"/>
    <s v="Jul 10, 2021"/>
    <x v="9"/>
  </r>
  <r>
    <n v="562"/>
    <n v="566"/>
    <s v="Embarking on a spontaneous road trip, the traveler discovers hidden gems, creating memories that will be cherished for a lifetime. "/>
    <s v=" Adventure "/>
    <d v="2019-09-28T20:30:00"/>
    <s v=" TravelEnthusiastRoadTripDiscovery "/>
    <x v="3"/>
    <s v=" #Adventure #RoadTripMemories "/>
    <n v="35"/>
    <n v="70"/>
    <s v=" USA "/>
    <n v="2019"/>
    <n v="9"/>
    <n v="28"/>
    <n v="20"/>
    <s v="Embarking on a spontaneous road trip, the traveler discovers hidden gems, creating memories that will be cherished for a lifetime."/>
    <s v="Adventure"/>
    <s v="TravelEnthusiastRoadTripDiscovery"/>
    <s v="Twitter"/>
    <s v="#Adventure,#RoadTripMemories"/>
    <s v="USA"/>
    <n v="43736.854166666664"/>
    <b v="0"/>
    <n v="105"/>
    <n v="0.66666666666666663"/>
    <s v="Sep 28, 2019"/>
    <x v="8"/>
  </r>
  <r>
    <n v="563"/>
    <n v="567"/>
    <s v="Amidst the bustling city, a quiet cafÃ© becomes a sanctuary for reflection, where a cup of coffee brings solace to the wandering mind. "/>
    <s v=" Solace "/>
    <d v="2022-03-15T18:45:00"/>
    <s v=" UrbanExplorerCafeSolitude "/>
    <x v="2"/>
    <s v=" #Solace #CafeReflection "/>
    <n v="30"/>
    <n v="60"/>
    <s v=" France "/>
    <n v="2022"/>
    <n v="3"/>
    <n v="15"/>
    <n v="18"/>
    <s v="Amidst the bustling city, a quiet cafÃ© becomes a sanctuary for reflection, where a cup of coffee brings solace to the wandering mind."/>
    <s v="Solace"/>
    <s v="UrbanExplorerCafeSolitude"/>
    <s v="Facebook"/>
    <s v="#Solace,#CafeReflection"/>
    <s v="France"/>
    <n v="44635.78125"/>
    <b v="0"/>
    <n v="90"/>
    <n v="0.66666666666666663"/>
    <s v="Mar 15, 2022"/>
    <x v="2"/>
  </r>
  <r>
    <n v="564"/>
    <n v="568"/>
    <s v="Exploring the vibrant street art of a cultural neighborhood, each mural tells a story, infusing the city with creativity and expression. "/>
    <s v=" Creativity "/>
    <d v="2017-11-05T21:15:00"/>
    <s v=" ArtEnthusiastStreetArtExploration "/>
    <x v="1"/>
    <s v=" #Creativity #StreetArtVibes "/>
    <n v="22"/>
    <n v="45"/>
    <s v=" Brazil "/>
    <n v="2017"/>
    <n v="11"/>
    <n v="5"/>
    <n v="21"/>
    <s v="Exploring the vibrant street art of a cultural neighborhood, each mural tells a story, infusing the city with creativity and expression."/>
    <s v="Creativity"/>
    <s v="ArtEnthusiastStreetArtExploration"/>
    <s v="Instagram"/>
    <s v="#Creativity,#StreetArtVibes"/>
    <s v="Brazil"/>
    <n v="43044.885416666664"/>
    <b v="0"/>
    <n v="67"/>
    <n v="0.67164179104477617"/>
    <s v="Nov 5, 2017"/>
    <x v="6"/>
  </r>
  <r>
    <n v="565"/>
    <n v="569"/>
    <s v="In the world of science, a breakthrough discovery unfolds, pushing the boundaries of knowledge and opening new frontiers of exploration. "/>
    <s v=" Breakthrough "/>
    <d v="2020-05-20T16:30:00"/>
    <s v=" ScienceEnthusiastDiscoveryMoment "/>
    <x v="3"/>
    <s v=" #Breakthrough #ScientificDiscovery "/>
    <n v="28"/>
    <n v="55"/>
    <s v=" Germany "/>
    <n v="2020"/>
    <n v="5"/>
    <n v="20"/>
    <n v="16"/>
    <s v="In the world of science, a breakthrough discovery unfolds, pushing the boundaries of knowledge and opening new frontiers of exploration."/>
    <s v="Breakthrough"/>
    <s v="ScienceEnthusiastDiscoveryMoment"/>
    <s v="Twitter"/>
    <s v="#Breakthrough,#ScientificDiscovery"/>
    <s v="Germany"/>
    <n v="43971.6875"/>
    <b v="0"/>
    <n v="83"/>
    <n v="0.66265060240963858"/>
    <s v="May 20, 2020"/>
    <x v="3"/>
  </r>
  <r>
    <n v="566"/>
    <n v="570"/>
    <s v="Connecting with the melody of a live orchestra, the music enthusiast experiences a symphony that resonates deep within the soul. "/>
    <s v=" Harmony "/>
    <d v="2016-08-22T19:45:00"/>
    <s v=" MusicLoverLiveOrchestraExperience "/>
    <x v="2"/>
    <s v=" #Harmony #OrchestraMelody "/>
    <n v="18"/>
    <n v="35"/>
    <s v=" UK "/>
    <n v="2016"/>
    <n v="8"/>
    <n v="22"/>
    <n v="19"/>
    <s v="Connecting with the melody of a live orchestra, the music enthusiast experiences a symphony that resonates deep within the soul."/>
    <s v="Harmony"/>
    <s v="MusicLoverLiveOrchestraExperience"/>
    <s v="Facebook"/>
    <s v="#Harmony,#OrchestraMelody"/>
    <s v="UK"/>
    <n v="42604.822916666664"/>
    <b v="0"/>
    <n v="53"/>
    <n v="0.660377358490566"/>
    <s v="Aug 22, 2016"/>
    <x v="4"/>
  </r>
  <r>
    <n v="567"/>
    <n v="571"/>
    <s v="Embracing the aroma of freshly baked bread, the home chef finds joy in the art of baking, creating delicious memories for loved ones. "/>
    <s v=" Joy in Baking "/>
    <d v="2023-04-10T17:15:00"/>
    <s v=" HomeBakerDeliciousMemories "/>
    <x v="1"/>
    <s v=" #JoyInBaking #HomemadeDelights "/>
    <n v="22"/>
    <n v="45"/>
    <s v=" India "/>
    <n v="2023"/>
    <n v="4"/>
    <n v="10"/>
    <n v="17"/>
    <s v="Embracing the aroma of freshly baked bread, the home chef finds joy in the art of baking, creating delicious memories for loved ones."/>
    <s v="Joy In Baking"/>
    <s v="HomeBakerDeliciousMemories"/>
    <s v="Instagram"/>
    <s v="#JoyInBaking,#HomemadeDelights"/>
    <s v="India"/>
    <n v="45026.71875"/>
    <b v="0"/>
    <n v="67"/>
    <n v="0.67164179104477617"/>
    <s v="Apr 10, 2023"/>
    <x v="7"/>
  </r>
  <r>
    <n v="568"/>
    <n v="572"/>
    <s v="Wandering through a historical museum, the history enthusiast becomes immersed in the tales of the past, envisioning bygone eras. "/>
    <s v=" Envisioning History "/>
    <d v="2015-12-18T18:00:00"/>
    <s v=" HistoryBuffMuseumExploration "/>
    <x v="3"/>
    <s v=" #EnvisioningHistory #MuseumTales "/>
    <n v="28"/>
    <n v="55"/>
    <s v=" Italy "/>
    <n v="2015"/>
    <n v="12"/>
    <n v="18"/>
    <n v="18"/>
    <s v="Wandering through a historical museum, the history enthusiast becomes immersed in the tales of the past, envisioning bygone eras."/>
    <s v="Envisioning History"/>
    <s v="HistoryBuffMuseumExploration"/>
    <s v="Twitter"/>
    <s v="#EnvisioningHistory,#MuseumTales"/>
    <s v="Italy"/>
    <n v="42356.75"/>
    <b v="0"/>
    <n v="83"/>
    <n v="0.66265060240963858"/>
    <s v="Dec 18, 2015"/>
    <x v="11"/>
  </r>
  <r>
    <n v="569"/>
    <n v="573"/>
    <s v="In the realm of literature, a captivating novel transports the reader to distant lands, weaving a tapestry of imagination and escape. "/>
    <s v=" Imagination "/>
    <d v="2021-10-08T20:30:00"/>
    <s v=" BookwormCaptivatingNovelEscape "/>
    <x v="2"/>
    <s v=" #Imagination #LiteraryEscape "/>
    <n v="35"/>
    <n v="70"/>
    <s v=" Japan "/>
    <n v="2021"/>
    <n v="10"/>
    <n v="8"/>
    <n v="20"/>
    <s v="In the realm of literature, a captivating novel transports the reader to distant lands, weaving a tapestry of imagination and escape."/>
    <s v="Imagination"/>
    <s v="BookwormCaptivatingNovelEscape"/>
    <s v="Facebook"/>
    <s v="#Imagination,#LiteraryEscape"/>
    <s v="Japan"/>
    <n v="44477.854166666664"/>
    <b v="0"/>
    <n v="105"/>
    <n v="0.66666666666666663"/>
    <s v="Oct 8, 2021"/>
    <x v="10"/>
  </r>
  <r>
    <n v="570"/>
    <n v="574"/>
    <s v="Capturing the essence of a bustling market, the photographer freezes moments in time, each frame telling a unique and vibrant story. "/>
    <s v=" Vibrancy "/>
    <d v="2019-03-22T21:45:00"/>
    <s v=" PhotographyEnthusiastMarketMoments "/>
    <x v="1"/>
    <s v=" #Vibrancy #MarketStories "/>
    <n v="22"/>
    <n v="45"/>
    <s v=" Australia "/>
    <n v="2019"/>
    <n v="3"/>
    <n v="22"/>
    <n v="21"/>
    <s v="Capturing the essence of a bustling market, the photographer freezes moments in time, each frame telling a unique and vibrant story."/>
    <s v="Vibrancy"/>
    <s v="PhotographyEnthusiastMarketMoments"/>
    <s v="Instagram"/>
    <s v="#Vibrancy,#MarketStories"/>
    <s v="Australia"/>
    <n v="43546.90625"/>
    <b v="0"/>
    <n v="67"/>
    <n v="0.67164179104477617"/>
    <s v="Mar 22, 2019"/>
    <x v="2"/>
  </r>
  <r>
    <n v="571"/>
    <n v="575"/>
    <s v="Underneath the city lights, the dancer expresses emotions through graceful movements, creating a mesmerizing performance under the night sky. "/>
    <s v=" Mesmerizing "/>
    <d v="2018-06-15T22:00:00"/>
    <s v=" DanceEnthusiastCityNightPerformance "/>
    <x v="3"/>
    <s v=" #Mesmerizing #NightDancePerformance "/>
    <n v="40"/>
    <n v="80"/>
    <s v=" USA "/>
    <n v="2018"/>
    <n v="6"/>
    <n v="15"/>
    <n v="22"/>
    <s v="Underneath the city lights, the dancer expresses emotions through graceful movements, creating a mesmerizing performance under the night sky."/>
    <s v="Mesmerizing"/>
    <s v="DanceEnthusiastCityNightPerformance"/>
    <s v="Twitter"/>
    <s v="#Mesmerizing,#NightDancePerformance"/>
    <s v="USA"/>
    <n v="43266.916666666664"/>
    <b v="0"/>
    <n v="120"/>
    <n v="0.66666666666666663"/>
    <s v="Jun 15, 2018"/>
    <x v="5"/>
  </r>
  <r>
    <n v="572"/>
    <n v="576"/>
    <s v="In the heart of a bustling market, the street food connoisseur indulges in a culinary adventure, savoring diverse flavors and aromas. "/>
    <s v=" Culinary Adventure "/>
    <d v="2019-08-28T19:30:00"/>
    <s v=" FoodieMarketStreetFoodExploration "/>
    <x v="1"/>
    <s v=" #CulinaryAdventure #StreetFoodDelights "/>
    <n v="35"/>
    <n v="70"/>
    <s v=" Thailand "/>
    <n v="2019"/>
    <n v="8"/>
    <n v="28"/>
    <n v="19"/>
    <s v="In the heart of a bustling market, the street food connoisseur indulges in a culinary adventure, savoring diverse flavors and aromas."/>
    <s v="Culinary Adventure"/>
    <s v="FoodieMarketStreetFoodExploration"/>
    <s v="Instagram"/>
    <s v="#CulinaryAdventure,#StreetFoodDelights"/>
    <s v="Thailand"/>
    <n v="43705.8125"/>
    <b v="0"/>
    <n v="105"/>
    <n v="0.66666666666666663"/>
    <s v="Aug 28, 2019"/>
    <x v="4"/>
  </r>
  <r>
    <n v="573"/>
    <n v="577"/>
    <s v="As the first snowflake descends, the winter enthusiast eagerly prepares for a season of frosty delights, anticipating the magic of snow-covered landscapes. "/>
    <s v=" Winter Magic "/>
    <d v="2022-12-01T17:45:00"/>
    <s v=" SnowLoverWinterEnthusiast "/>
    <x v="2"/>
    <s v=" #WinterMagic #SnowyLandscapes "/>
    <n v="30"/>
    <n v="60"/>
    <s v=" Canada "/>
    <n v="2022"/>
    <n v="12"/>
    <n v="1"/>
    <n v="17"/>
    <s v="As the first snowflake descends, the winter enthusiast eagerly prepares for a season of frosty delights, anticipating the magic of snow-covered landscapes."/>
    <s v="Winter Magic"/>
    <s v="SnowLoverWinterEnthusiast"/>
    <s v="Facebook"/>
    <s v="#WinterMagic,#SnowyLandscapes"/>
    <s v="Canada"/>
    <n v="44896.739583333336"/>
    <b v="0"/>
    <n v="90"/>
    <n v="0.66666666666666663"/>
    <s v="Dec 1, 2022"/>
    <x v="11"/>
  </r>
  <r>
    <n v="574"/>
    <n v="578"/>
    <s v="Amidst the pages of a captivating mystery novel, the reader unravels clues and secrets, experiencing a thrilling journey of suspense and revelation. "/>
    <s v=" Thrilling Journey "/>
    <d v="2017-04-10T21:15:00"/>
    <s v=" MysteryBookwormSuspensefulRead "/>
    <x v="3"/>
    <s v=" #ThrillingJourney #MysteryNovel "/>
    <n v="22"/>
    <n v="45"/>
    <s v=" UK "/>
    <n v="2017"/>
    <n v="4"/>
    <n v="10"/>
    <n v="21"/>
    <s v="Amidst the pages of a captivating mystery novel, the reader unravels clues and secrets, experiencing a thrilling journey of suspense and revelation."/>
    <s v="Thrilling Journey"/>
    <s v="MysteryBookwormSuspensefulRead"/>
    <s v="Twitter"/>
    <s v="#ThrillingJourney,#MysteryNovel"/>
    <s v="UK"/>
    <n v="42835.885416666664"/>
    <b v="0"/>
    <n v="67"/>
    <n v="0.67164179104477617"/>
    <s v="Apr 10, 2017"/>
    <x v="7"/>
  </r>
  <r>
    <n v="575"/>
    <n v="579"/>
    <s v="Surrounded by the vibrant colors of a flower garden, the gardener nurtures blossoms, finding joy in the beauty of nature's ever-changing canvas. "/>
    <s v=" Nature's Beauty "/>
    <d v="2020-05-15T18:30:00"/>
    <s v=" GardeningEnthusiastFlowerGarden "/>
    <x v="1"/>
    <s v=" #NaturesBeauty #FloralJoy "/>
    <n v="28"/>
    <n v="55"/>
    <s v=" Australia "/>
    <n v="2020"/>
    <n v="5"/>
    <n v="15"/>
    <n v="18"/>
    <s v="Surrounded by the vibrant colors of a flower garden, the gardener nurtures blossoms, finding joy in the beauty of nature's ever-changing canvas."/>
    <s v="Nature'S Beauty"/>
    <s v="GardeningEnthusiastFlowerGarden"/>
    <s v="Instagram"/>
    <s v="#NaturesBeauty,#FloralJoy"/>
    <s v="Australia"/>
    <n v="43966.770833333336"/>
    <b v="0"/>
    <n v="83"/>
    <n v="0.66265060240963858"/>
    <s v="May 15, 2020"/>
    <x v="3"/>
  </r>
  <r>
    <n v="576"/>
    <n v="580"/>
    <s v="At the astronomy observatory, the stargazer marvels at the vastness of the cosmos, contemplating the mysteries hidden within the celestial expanse. "/>
    <s v=" Celestial Wonder "/>
    <d v="2016-09-22T20:00:00"/>
    <s v=" AstronomyEnthusiastStargazing "/>
    <x v="2"/>
    <s v=" #CelestialWonder #Stargazing "/>
    <n v="18"/>
    <n v="35"/>
    <s v=" USA "/>
    <n v="2016"/>
    <n v="9"/>
    <n v="22"/>
    <n v="20"/>
    <s v="At the astronomy observatory, the stargazer marvels at the vastness of the cosmos, contemplating the mysteries hidden within the celestial expanse."/>
    <s v="Celestial Wonder"/>
    <s v="AstronomyEnthusiastStargazing"/>
    <s v="Facebook"/>
    <s v="#CelestialWonder,#Stargazing"/>
    <s v="USA"/>
    <n v="42635.833333333336"/>
    <b v="0"/>
    <n v="53"/>
    <n v="0.660377358490566"/>
    <s v="Sep 22, 2016"/>
    <x v="8"/>
  </r>
  <r>
    <n v="577"/>
    <n v="581"/>
    <s v="Engulfed in the aroma of freshly brewed coffee, the writer finds inspiration in every sip, embarking on a journey of creativity and prose. "/>
    <s v=" Creative Inspiration "/>
    <d v="2023-02-12T19:45:00"/>
    <s v=" CoffeeLoverWritersRetreat "/>
    <x v="3"/>
    <s v=" #CreativeInspiration #CoffeeJourney "/>
    <n v="22"/>
    <n v="45"/>
    <s v=" France "/>
    <n v="2023"/>
    <n v="2"/>
    <n v="12"/>
    <n v="19"/>
    <s v="Engulfed in the aroma of freshly brewed coffee, the writer finds inspiration in every sip, embarking on a journey of creativity and prose."/>
    <s v="Creative Inspiration"/>
    <s v="CoffeeLoverWritersRetreat"/>
    <s v="Twitter"/>
    <s v="#CreativeInspiration,#CoffeeJourney"/>
    <s v="France"/>
    <n v="44969.822916666664"/>
    <b v="0"/>
    <n v="67"/>
    <n v="0.67164179104477617"/>
    <s v="Feb 12, 2023"/>
    <x v="1"/>
  </r>
  <r>
    <n v="578"/>
    <n v="582"/>
    <s v="In the realm of fashion, the designer unveils a collection that tells a story, blending innovation and tradition on the runway of creativity. "/>
    <s v=" Runway Creativity "/>
    <d v="2015-11-10T21:00:00"/>
    <s v=" FashionEnthusiastDesignerShowcase "/>
    <x v="1"/>
    <s v=" #RunwayCreativity #FashionInnovation "/>
    <n v="28"/>
    <n v="55"/>
    <s v=" Italy "/>
    <n v="2015"/>
    <n v="11"/>
    <n v="10"/>
    <n v="21"/>
    <s v="In the realm of fashion, the designer unveils a collection that tells a story, blending innovation and tradition on the runway of creativity."/>
    <s v="Runway Creativity"/>
    <s v="FashionEnthusiastDesignerShowcase"/>
    <s v="Instagram"/>
    <s v="#RunwayCreativity,#FashionInnovation"/>
    <s v="Italy"/>
    <n v="42318.875"/>
    <b v="0"/>
    <n v="83"/>
    <n v="0.66265060240963858"/>
    <s v="Nov 10, 2015"/>
    <x v="6"/>
  </r>
  <r>
    <n v="579"/>
    <n v="583"/>
    <s v="As the waves crash against the shore, the surfer embraces the thrill of riding the ocean's energy, capturing the essence of freedom in each wave. "/>
    <s v=" Ocean's Freedom "/>
    <d v="2021-07-20T18:15:00"/>
    <s v=" SurfingEnthusiastWaveRider "/>
    <x v="2"/>
    <s v=" #OceansFreedom #SurfingThrills "/>
    <n v="22"/>
    <n v="45"/>
    <s v=" Brazil "/>
    <n v="2021"/>
    <n v="7"/>
    <n v="20"/>
    <n v="18"/>
    <s v="As the waves crash against the shore, the surfer embraces the thrill of riding the ocean's energy, capturing the essence of freedom in each wave."/>
    <s v="Ocean'S Freedom"/>
    <s v="SurfingEnthusiastWaveRider"/>
    <s v="Facebook"/>
    <s v="#OceansFreedom,#SurfingThrills"/>
    <s v="Brazil"/>
    <n v="44397.760416666664"/>
    <b v="0"/>
    <n v="67"/>
    <n v="0.67164179104477617"/>
    <s v="Jul 20, 2021"/>
    <x v="9"/>
  </r>
  <r>
    <n v="580"/>
    <n v="584"/>
    <s v="Exploring the historical architecture of an ancient city, the traveler is transported to a bygone era, where each monument whispers tales of the past. "/>
    <s v=" Whispers of the Past "/>
    <d v="2019-04-18T20:30:00"/>
    <s v=" HistoryExplorerAncientCityTour "/>
    <x v="3"/>
    <s v=" #WhispersOfThePast #HistoricalTour "/>
    <n v="35"/>
    <n v="70"/>
    <s v=" Greece "/>
    <n v="2019"/>
    <n v="4"/>
    <n v="18"/>
    <n v="20"/>
    <s v="Exploring the historical architecture of an ancient city, the traveler is transported to a bygone era, where each monument whispers tales of the past."/>
    <s v="Whispers Of The Past"/>
    <s v="HistoryExplorerAncientCityTour"/>
    <s v="Twitter"/>
    <s v="#WhispersOfThePast,#HistoricalTour"/>
    <s v="Greece"/>
    <n v="43573.854166666664"/>
    <b v="0"/>
    <n v="105"/>
    <n v="0.66666666666666663"/>
    <s v="Apr 18, 2019"/>
    <x v="7"/>
  </r>
  <r>
    <n v="581"/>
    <n v="585"/>
    <s v="Successfully avoided eye contact with my crush in the hallway. Mission accomplished. #TeenCrush #StealthMode "/>
    <s v=" Excitement "/>
    <d v="2023-05-20T19:45:00"/>
    <s v=" CrushAvoider "/>
    <x v="3"/>
    <s v=" #CrushStruggles #AvoidingEyeContact "/>
    <n v="15"/>
    <n v="30"/>
    <s v=" USA"/>
    <n v="2023"/>
    <n v="5"/>
    <n v="20"/>
    <n v="19"/>
    <s v="Successfully avoided eye contact with my crush in the hallway. Mission accomplished. #TeenCrush #StealthMode"/>
    <s v="Excitement"/>
    <s v="CrushAvoider"/>
    <s v="Twitter"/>
    <s v="#CrushStruggles,#AvoidingEyeContact"/>
    <s v="USA"/>
    <n v="45066.822916666664"/>
    <b v="0"/>
    <n v="45"/>
    <n v="0.66666666666666663"/>
    <s v="May 20, 2023"/>
    <x v="3"/>
  </r>
  <r>
    <n v="582"/>
    <n v="586"/>
    <s v="Ran out of snacks during a movie marathon. Crisis level: Emergency! #MovieNightStruggles #TeenProblems "/>
    <s v=" Boredom "/>
    <d v="2023-05-21T21:00:00"/>
    <s v=" MovieBuff "/>
    <x v="1"/>
    <s v=" #SnackCrisis #TeenLife "/>
    <n v="18"/>
    <n v="35"/>
    <s v=" Canada"/>
    <n v="2023"/>
    <n v="5"/>
    <n v="21"/>
    <n v="21"/>
    <s v="Ran out of snacks during a movie marathon. Crisis level: Emergency! #MovieNightStruggles #TeenProblems"/>
    <s v="Boredom"/>
    <s v="MovieBuff"/>
    <s v="Instagram"/>
    <s v="#SnackCrisis,#TeenLife"/>
    <s v="Canada"/>
    <n v="45067.875"/>
    <b v="0"/>
    <n v="53"/>
    <n v="0.660377358490566"/>
    <s v="May 21, 2023"/>
    <x v="3"/>
  </r>
  <r>
    <n v="583"/>
    <n v="587"/>
    <s v="Spent an hour choosing the perfect filter for a selfie. The struggle for that Instagram aesthetic is real. #SelfieQueen #TeenVibes "/>
    <s v=" Joy "/>
    <d v="2023-05-22T14:30:00"/>
    <s v=" SelfieAddict "/>
    <x v="2"/>
    <s v=" #SelfieStruggle #TeenConfessions "/>
    <n v="22"/>
    <n v="45"/>
    <s v=" UK"/>
    <n v="2023"/>
    <n v="5"/>
    <n v="22"/>
    <n v="14"/>
    <s v="Spent an hour choosing the perfect filter for a selfie. The struggle for that Instagram aesthetic is real. #SelfieQueen #TeenVibes"/>
    <s v="Joy"/>
    <s v="SelfieAddict"/>
    <s v="Facebook"/>
    <s v="#SelfieStruggle,#TeenConfessions"/>
    <s v="UK"/>
    <n v="45068.604166666664"/>
    <b v="0"/>
    <n v="67"/>
    <n v="0.67164179104477617"/>
    <s v="May 22, 2023"/>
    <x v="3"/>
  </r>
  <r>
    <n v="584"/>
    <n v="588"/>
    <s v="Lost my headphones again. How do they vanish into thin air? #HeadphoneMystery #TeenLife "/>
    <s v=" Frustration "/>
    <d v="2023-05-23T16:45:00"/>
    <s v=" AudioExplorer "/>
    <x v="3"/>
    <s v=" #TeenProblems #LostHeadphones "/>
    <n v="20"/>
    <n v="40"/>
    <s v=" USA"/>
    <n v="2023"/>
    <n v="5"/>
    <n v="23"/>
    <n v="16"/>
    <s v="Lost my headphones again. How do they vanish into thin air? #HeadphoneMystery #TeenLife"/>
    <s v="Frustration"/>
    <s v="AudioExplorer"/>
    <s v="Twitter"/>
    <s v="#TeenProblems,#LostHeadphones"/>
    <s v="USA"/>
    <n v="45069.697916666664"/>
    <b v="0"/>
    <n v="60"/>
    <n v="0.66666666666666663"/>
    <s v="May 23, 2023"/>
    <x v="3"/>
  </r>
  <r>
    <n v="585"/>
    <n v="589"/>
    <s v="Decided to study for exams but ended up making memes about studying instead. Procrastination level: Expert. #ProcrastinationNation #TeenConfessions "/>
    <s v=" Surprise "/>
    <d v="2023-05-24T13:15:00"/>
    <s v=" MemeCreator "/>
    <x v="1"/>
    <s v=" #StudyingMemes #TeenLife "/>
    <n v="25"/>
    <n v="50"/>
    <s v=" Canada"/>
    <n v="2023"/>
    <n v="5"/>
    <n v="24"/>
    <n v="13"/>
    <s v="Decided to study for exams but ended up making memes about studying instead. Procrastination level: Expert. #ProcrastinationNation #TeenConfessions"/>
    <s v="Surprise"/>
    <s v="MemeCreator"/>
    <s v="Instagram"/>
    <s v="#StudyingMemes,#TeenLife"/>
    <s v="Canada"/>
    <n v="45070.552083333336"/>
    <b v="0"/>
    <n v="75"/>
    <n v="0.66666666666666663"/>
    <s v="May 24, 2023"/>
    <x v="3"/>
  </r>
  <r>
    <n v="586"/>
    <n v="590"/>
    <s v="Got dressed for the day, then remembered it's Saturday. Oops. #WeekendVibes #TeenStruggles "/>
    <s v=" Indifference "/>
    <d v="2023-05-25T19:00:00"/>
    <s v=" FashionBlunder "/>
    <x v="2"/>
    <s v=" #WeekendOops #TeenFashion "/>
    <n v="20"/>
    <n v="40"/>
    <s v=" USA"/>
    <n v="2023"/>
    <n v="5"/>
    <n v="25"/>
    <n v="19"/>
    <s v="Got dressed for the day, then remembered it's Saturday. Oops. #WeekendVibes #TeenStruggles"/>
    <s v="Indifference"/>
    <s v="FashionBlunder"/>
    <s v="Facebook"/>
    <s v="#WeekendOops,#TeenFashion"/>
    <s v="USA"/>
    <n v="45071.791666666664"/>
    <b v="0"/>
    <n v="60"/>
    <n v="0.66666666666666663"/>
    <s v="May 25, 2023"/>
    <x v="3"/>
  </r>
  <r>
    <n v="587"/>
    <n v="591"/>
    <s v="Survived a group project without any drama. Miracles do happen. #GroupProjectSuccess #TeenAchievements "/>
    <s v=" Satisfaction "/>
    <d v="2023-05-26T14:20:00"/>
    <s v=" GroupGenius "/>
    <x v="3"/>
    <s v=" #TeenSuccess #ProjectMiracle "/>
    <n v="28"/>
    <n v="55"/>
    <s v=" UK"/>
    <n v="2023"/>
    <n v="5"/>
    <n v="26"/>
    <n v="14"/>
    <s v="Survived a group project without any drama. Miracles do happen. #GroupProjectSuccess #TeenAchievements"/>
    <s v="Satisfaction"/>
    <s v="GroupGenius"/>
    <s v="Twitter"/>
    <s v="#TeenSuccess,#ProjectMiracle"/>
    <s v="UK"/>
    <n v="45072.597222222219"/>
    <b v="0"/>
    <n v="83"/>
    <n v="0.66265060240963858"/>
    <s v="May 26, 2023"/>
    <x v="3"/>
  </r>
  <r>
    <n v="588"/>
    <n v="592"/>
    <s v="Entered the kitchen with the intention to cook. Left with a bag of chips. Cooking is overrated, anyway. #MasterChefInTraining #TeenHumor "/>
    <s v=" Disgust "/>
    <d v="2023-05-27T21:15:00"/>
    <s v=" ChipExplorer "/>
    <x v="1"/>
    <s v=" #TeenChef #CookingFail "/>
    <n v="22"/>
    <n v="45"/>
    <s v=" Canada"/>
    <n v="2023"/>
    <n v="5"/>
    <n v="27"/>
    <n v="21"/>
    <s v="Entered the kitchen with the intention to cook. Left with a bag of chips. Cooking is overrated, anyway. #MasterChefInTraining #TeenHumor"/>
    <s v="Disgust"/>
    <s v="ChipExplorer"/>
    <s v="Instagram"/>
    <s v="#TeenChef,#CookingFail"/>
    <s v="Canada"/>
    <n v="45073.885416666664"/>
    <b v="0"/>
    <n v="67"/>
    <n v="0.67164179104477617"/>
    <s v="May 27, 2023"/>
    <x v="3"/>
  </r>
  <r>
    <n v="589"/>
    <n v="593"/>
    <s v="Staring at the clock in class, waiting for the bell to ring like it's the most exciting event of the day. #ClassCountdown #TeenLife "/>
    <s v=" Surprise "/>
    <d v="2023-05-28T12:00:00"/>
    <s v=" ExcitementSeeker "/>
    <x v="2"/>
    <s v=" #ClassEvent #TeenExcitement "/>
    <n v="18"/>
    <n v="35"/>
    <s v=" USA"/>
    <n v="2023"/>
    <n v="5"/>
    <n v="28"/>
    <n v="12"/>
    <s v="Staring at the clock in class, waiting for the bell to ring like it's the most exciting event of the day. #ClassCountdown #TeenLife"/>
    <s v="Surprise"/>
    <s v="ExcitementSeeker"/>
    <s v="Facebook"/>
    <s v="#ClassEvent,#TeenExcitement"/>
    <s v="USA"/>
    <n v="45074.5"/>
    <b v="0"/>
    <n v="53"/>
    <n v="0.660377358490566"/>
    <s v="May 28, 2023"/>
    <x v="3"/>
  </r>
  <r>
    <n v="590"/>
    <n v="594"/>
    <s v="Discovered a new book series and spent the whole night reading. Who needs sleep, anyway? #BookwormLife #LateNightReading "/>
    <s v=" Joy "/>
    <d v="2023-05-29T23:30:00"/>
    <s v=" NightReader "/>
    <x v="3"/>
    <s v=" #BookDiscoveries #TeenReading "/>
    <n v="30"/>
    <n v="60"/>
    <s v=" UK"/>
    <n v="2023"/>
    <n v="5"/>
    <n v="29"/>
    <n v="23"/>
    <s v="Discovered a new book series and spent the whole night reading. Who needs sleep, anyway? #BookwormLife #LateNightReading"/>
    <s v="Joy"/>
    <s v="NightReader"/>
    <s v="Twitter"/>
    <s v="#BookDiscoveries,#TeenReading"/>
    <s v="UK"/>
    <n v="45075.979166666664"/>
    <b v="0"/>
    <n v="90"/>
    <n v="0.66666666666666663"/>
    <s v="May 29, 2023"/>
    <x v="3"/>
  </r>
  <r>
    <n v="591"/>
    <n v="595"/>
    <s v="Bought a new video game, played for hours, forgot to eat. The ultimate gaming session. #GamerLife #NoFoodGaming "/>
    <s v=" Excitement "/>
    <d v="2023-05-30T20:45:00"/>
    <s v=" GamingEnthusiast "/>
    <x v="1"/>
    <s v=" #GameOn #TeenGamer "/>
    <n v="22"/>
    <n v="45"/>
    <s v=" USA"/>
    <n v="2023"/>
    <n v="5"/>
    <n v="30"/>
    <n v="20"/>
    <s v="Bought a new video game, played for hours, forgot to eat. The ultimate gaming session. #GamerLife #NoFoodGaming"/>
    <s v="Excitement"/>
    <s v="GamingEnthusiast"/>
    <s v="Instagram"/>
    <s v="#GameOn,#TeenGamer"/>
    <s v="USA"/>
    <n v="45076.864583333336"/>
    <b v="0"/>
    <n v="67"/>
    <n v="0.67164179104477617"/>
    <s v="May 30, 2023"/>
    <x v="3"/>
  </r>
  <r>
    <n v="592"/>
    <n v="596"/>
    <s v="Spent the day binge-watching a new series. Productivity level: Zero. #LazyDay #TVSeriesMarathon "/>
    <s v=" Joy "/>
    <d v="2023-05-31T15:30:00"/>
    <s v=" LazyWatcher "/>
    <x v="2"/>
    <s v=" #BingeWatchDay #TeenLife "/>
    <n v="35"/>
    <n v="70"/>
    <s v=" Canada"/>
    <n v="2023"/>
    <n v="5"/>
    <n v="31"/>
    <n v="15"/>
    <s v="Spent the day binge-watching a new series. Productivity level: Zero. #LazyDay #TVSeriesMarathon"/>
    <s v="Joy"/>
    <s v="LazyWatcher"/>
    <s v="Facebook"/>
    <s v="#BingeWatchDay,#TeenLife"/>
    <s v="Canada"/>
    <n v="45077.645833333336"/>
    <b v="0"/>
    <n v="105"/>
    <n v="0.66666666666666663"/>
    <s v="May 31, 2023"/>
    <x v="3"/>
  </r>
  <r>
    <n v="593"/>
    <n v="597"/>
    <s v="Caught up on the latest fashion trends and now planning a shopping spree. #Fashionista #TrendyTeen "/>
    <s v=" Excitement "/>
    <d v="2023-06-01T18:00:00"/>
    <s v=" TrendExplorer "/>
    <x v="3"/>
    <s v=" #FashionGoals #TeenStyle "/>
    <n v="20"/>
    <n v="40"/>
    <s v=" USA"/>
    <n v="2023"/>
    <n v="6"/>
    <n v="1"/>
    <n v="18"/>
    <s v="Caught up on the latest fashion trends and now planning a shopping spree. #Fashionista #TrendyTeen"/>
    <s v="Excitement"/>
    <s v="TrendExplorer"/>
    <s v="Twitter"/>
    <s v="#FashionGoals,#TeenStyle"/>
    <s v="USA"/>
    <n v="45078.75"/>
    <b v="0"/>
    <n v="60"/>
    <n v="0.66666666666666663"/>
    <s v="Jun 1, 2023"/>
    <x v="5"/>
  </r>
  <r>
    <n v="594"/>
    <n v="598"/>
    <s v="Decided to learn a new instrument. Day one: Still trying to figure out how to hold it. #MusicNovice #LearningJourney "/>
    <s v=" Frustration "/>
    <d v="2023-06-02T14:30:00"/>
    <s v=" MusicalExplorer "/>
    <x v="1"/>
    <s v=" #InstrumentLearning #TeenMusic "/>
    <n v="28"/>
    <n v="55"/>
    <s v=" UK"/>
    <n v="2023"/>
    <n v="6"/>
    <n v="2"/>
    <n v="14"/>
    <s v="Decided to learn a new instrument. Day one: Still trying to figure out how to hold it. #MusicNovice #LearningJourney"/>
    <s v="Frustration"/>
    <s v="MusicalExplorer"/>
    <s v="Instagram"/>
    <s v="#InstrumentLearning,#TeenMusic"/>
    <s v="UK"/>
    <n v="45079.604166666664"/>
    <b v="0"/>
    <n v="83"/>
    <n v="0.66265060240963858"/>
    <s v="Jun 2, 2023"/>
    <x v="5"/>
  </r>
  <r>
    <n v="595"/>
    <n v="599"/>
    <s v="Spent hours creating the perfect playlist for every mood. Music is my therapy. #PlaylistMaker #TeenMusicLover "/>
    <s v=" Joy "/>
    <d v="2023-06-03T21:15:00"/>
    <s v=" MusicAficionado "/>
    <x v="2"/>
    <s v=" #MusicTherapy #TeenPlaylist "/>
    <n v="22"/>
    <n v="45"/>
    <s v=" Canada"/>
    <n v="2023"/>
    <n v="6"/>
    <n v="3"/>
    <n v="21"/>
    <s v="Spent hours creating the perfect playlist for every mood. Music is my therapy. #PlaylistMaker #TeenMusicLover"/>
    <s v="Joy"/>
    <s v="MusicAficionado"/>
    <s v="Facebook"/>
    <s v="#MusicTherapy,#TeenPlaylist"/>
    <s v="Canada"/>
    <n v="45080.885416666664"/>
    <b v="0"/>
    <n v="67"/>
    <n v="0.67164179104477617"/>
    <s v="Jun 3, 2023"/>
    <x v="5"/>
  </r>
  <r>
    <n v="596"/>
    <n v="600"/>
    <s v="Successfully cooked a gourmet meal for the family. Chef skills unlocked! #ChefMode #TeenChef "/>
    <s v=" Pride "/>
    <d v="2023-06-04T19:30:00"/>
    <s v=" HomeChef "/>
    <x v="3"/>
    <s v=" #CookingSuccess #TeenCook "/>
    <n v="25"/>
    <n v="50"/>
    <s v=" USA"/>
    <n v="2023"/>
    <n v="6"/>
    <n v="4"/>
    <n v="19"/>
    <s v="Successfully cooked a gourmet meal for the family. Chef skills unlocked! #ChefMode #TeenChef"/>
    <s v="Pride"/>
    <s v="HomeChef"/>
    <s v="Twitter"/>
    <s v="#CookingSuccess,#TeenCook"/>
    <s v="USA"/>
    <n v="45081.8125"/>
    <b v="0"/>
    <n v="75"/>
    <n v="0.66666666666666663"/>
    <s v="Jun 4, 2023"/>
    <x v="5"/>
  </r>
  <r>
    <n v="597"/>
    <n v="601"/>
    <s v="Spontaneously booked a weekend getaway. Adventure awaits! #TravelBug #WeekendEscape "/>
    <s v=" Excitement "/>
    <d v="2023-06-05T10:00:00"/>
    <s v=" AdventureSeeker "/>
    <x v="1"/>
    <s v=" #GetawayGoals #TeenTravel "/>
    <n v="18"/>
    <n v="35"/>
    <s v=" UK"/>
    <n v="2023"/>
    <n v="6"/>
    <n v="5"/>
    <n v="10"/>
    <s v="Spontaneously booked a weekend getaway. Adventure awaits! #TravelBug #WeekendEscape"/>
    <s v="Excitement"/>
    <s v="AdventureSeeker"/>
    <s v="Instagram"/>
    <s v="#GetawayGoals,#TeenTravel"/>
    <s v="UK"/>
    <n v="45082.416666666664"/>
    <b v="0"/>
    <n v="53"/>
    <n v="0.660377358490566"/>
    <s v="Jun 5, 2023"/>
    <x v="5"/>
  </r>
  <r>
    <n v="598"/>
    <n v="602"/>
    <s v="Attended a concert and danced the night away. Music is the heartbeat of life. #ConcertVibes #DanceAllNight "/>
    <s v=" Joy "/>
    <d v="2023-06-06T22:30:00"/>
    <s v=" DanceEnthusiast "/>
    <x v="2"/>
    <s v=" #MusicMagic #TeenConcert "/>
    <n v="28"/>
    <n v="55"/>
    <s v=" Canada"/>
    <n v="2023"/>
    <n v="6"/>
    <n v="6"/>
    <n v="22"/>
    <s v="Attended a concert and danced the night away. Music is the heartbeat of life. #ConcertVibes #DanceAllNight"/>
    <s v="Joy"/>
    <s v="DanceEnthusiast"/>
    <s v="Facebook"/>
    <s v="#MusicMagic,#TeenConcert"/>
    <s v="Canada"/>
    <n v="45083.9375"/>
    <b v="0"/>
    <n v="83"/>
    <n v="0.66265060240963858"/>
    <s v="Jun 6, 2023"/>
    <x v="5"/>
  </r>
  <r>
    <n v="599"/>
    <n v="603"/>
    <s v="Rediscovered childhood cartoons and had a nostalgia-filled marathon. #CartoonNostalgia #TeenMemories "/>
    <s v=" Joy "/>
    <d v="2023-06-07T12:45:00"/>
    <s v=" NostalgiaExplorer "/>
    <x v="3"/>
    <s v=" #ChildhoodMemories #TeenCartoons "/>
    <n v="22"/>
    <n v="45"/>
    <s v=" USA"/>
    <n v="2023"/>
    <n v="6"/>
    <n v="7"/>
    <n v="12"/>
    <s v="Rediscovered childhood cartoons and had a nostalgia-filled marathon. #CartoonNostalgia #TeenMemories"/>
    <s v="Joy"/>
    <s v="NostalgiaExplorer"/>
    <s v="Twitter"/>
    <s v="#ChildhoodMemories,#TeenCartoons"/>
    <s v="USA"/>
    <n v="45084.53125"/>
    <b v="0"/>
    <n v="67"/>
    <n v="0.67164179104477617"/>
    <s v="Jun 7, 2023"/>
    <x v="5"/>
  </r>
  <r>
    <n v="600"/>
    <n v="604"/>
    <s v="Embarked on a DIY home decor project. Let's hope it turns out better than last time. #DIYAdventure #TeenHomeDecor "/>
    <s v=" Excitement "/>
    <d v="2023-06-08T16:00:00"/>
    <s v=" HomeDecorator "/>
    <x v="1"/>
    <s v=" #DIYGoals #TeenCreative "/>
    <n v="35"/>
    <n v="70"/>
    <s v=" UK"/>
    <n v="2023"/>
    <n v="6"/>
    <n v="8"/>
    <n v="16"/>
    <s v="Embarked on a DIY home decor project. Let's hope it turns out better than last time. #DIYAdventure #TeenHomeDecor"/>
    <s v="Excitement"/>
    <s v="HomeDecorator"/>
    <s v="Instagram"/>
    <s v="#DIYGoals,#TeenCreative"/>
    <s v="UK"/>
    <n v="45085.666666666664"/>
    <b v="0"/>
    <n v="105"/>
    <n v="0.66666666666666663"/>
    <s v="Jun 8, 2023"/>
    <x v="5"/>
  </r>
  <r>
    <n v="601"/>
    <n v="605"/>
    <s v="Spent the afternoon at a museum, pretending to be cultured. Art enthusiast in the making. #MuseumDay #TeenArtLover "/>
    <s v=" Curiosity "/>
    <d v="2023-06-09T14:00:00"/>
    <s v=" ArtExplorer "/>
    <x v="2"/>
    <s v=" #CulturalDay #TeenCuriosity "/>
    <n v="20"/>
    <n v="40"/>
    <s v=" USA"/>
    <n v="2023"/>
    <n v="6"/>
    <n v="9"/>
    <n v="14"/>
    <s v="Spent the afternoon at a museum, pretending to be cultured. Art enthusiast in the making. #MuseumDay #TeenArtLover"/>
    <s v="Curiosity"/>
    <s v="ArtExplorer"/>
    <s v="Facebook"/>
    <s v="#CulturalDay,#TeenCuriosity"/>
    <s v="USA"/>
    <n v="45086.583333333336"/>
    <b v="0"/>
    <n v="60"/>
    <n v="0.66666666666666663"/>
    <s v="Jun 9, 2023"/>
    <x v="5"/>
  </r>
  <r>
    <n v="602"/>
    <n v="606"/>
    <s v="Started a blog about random thoughts and musings. Blogging is the new diary. #BloggerLife #TeenBlogger "/>
    <s v=" Curiosity "/>
    <d v="2023-06-10T17:30:00"/>
    <s v=" ThoughtfulBlogger "/>
    <x v="3"/>
    <s v=" #BloggingJourney #TeenThoughts "/>
    <n v="30"/>
    <n v="60"/>
    <s v=" Canada"/>
    <n v="2023"/>
    <n v="6"/>
    <n v="10"/>
    <n v="17"/>
    <s v="Started a blog about random thoughts and musings. Blogging is the new diary. #BloggerLife #TeenBlogger"/>
    <s v="Curiosity"/>
    <s v="ThoughtfulBlogger"/>
    <s v="Twitter"/>
    <s v="#BloggingJourney,#TeenThoughts"/>
    <s v="Canada"/>
    <n v="45087.729166666664"/>
    <b v="0"/>
    <n v="90"/>
    <n v="0.66666666666666663"/>
    <s v="Jun 10, 2023"/>
    <x v="5"/>
  </r>
  <r>
    <n v="603"/>
    <n v="607"/>
    <s v="Relishing a peaceful afternoon with a classic novel. Quiet moments are the best moments. #BookLover #PeacefulAfternoon "/>
    <s v=" Contentment "/>
    <d v="2023-06-11T15:30:00"/>
    <s v=" NovelEnthusiast "/>
    <x v="1"/>
    <s v=" #QuietMoments #BookishEscape "/>
    <n v="35"/>
    <n v="70"/>
    <s v=" USA"/>
    <n v="2023"/>
    <n v="6"/>
    <n v="11"/>
    <n v="15"/>
    <s v="Relishing a peaceful afternoon with a classic novel. Quiet moments are the best moments. #BookLover #PeacefulAfternoon"/>
    <s v="Contentment"/>
    <s v="NovelEnthusiast"/>
    <s v="Instagram"/>
    <s v="#QuietMoments,#BookishEscape"/>
    <s v="USA"/>
    <n v="45088.645833333336"/>
    <b v="0"/>
    <n v="105"/>
    <n v="0.66666666666666663"/>
    <s v="Jun 11, 2023"/>
    <x v="5"/>
  </r>
  <r>
    <n v="604"/>
    <n v="608"/>
    <s v="Reflecting on a lifetime of memories, each wrinkle tells a story. Embracing the beauty of aging. #LifeReflections #BeautyInAging "/>
    <s v=" Gratitude "/>
    <d v="2023-06-12T18:00:00"/>
    <s v=" WiseSoul "/>
    <x v="3"/>
    <s v=" #AgingGracefully #Memories "/>
    <n v="28"/>
    <n v="55"/>
    <s v=" UK"/>
    <n v="2023"/>
    <n v="6"/>
    <n v="12"/>
    <n v="18"/>
    <s v="Reflecting on a lifetime of memories, each wrinkle tells a story. Embracing the beauty of aging. #LifeReflections #BeautyInAging"/>
    <s v="Gratitude"/>
    <s v="WiseSoul"/>
    <s v="Twitter"/>
    <s v="#AgingGracefully,#Memories"/>
    <s v="UK"/>
    <n v="45089.75"/>
    <b v="0"/>
    <n v="83"/>
    <n v="0.66265060240963858"/>
    <s v="Jun 12, 2023"/>
    <x v="5"/>
  </r>
  <r>
    <n v="605"/>
    <n v="609"/>
    <s v="Exploring the world of digital art. It's never too late to discover new passions. #DigitalArtistry #LateBloomer "/>
    <s v=" Curiosity "/>
    <d v="2023-06-13T14:45:00"/>
    <s v=" ArtAdventurer "/>
    <x v="2"/>
    <s v=" #ArtDiscovery #SeniorArtist "/>
    <n v="22"/>
    <n v="45"/>
    <s v=" Canada"/>
    <n v="2023"/>
    <n v="6"/>
    <n v="13"/>
    <n v="14"/>
    <s v="Exploring the world of digital art. It's never too late to discover new passions. #DigitalArtistry #LateBloomer"/>
    <s v="Curiosity"/>
    <s v="ArtAdventurer"/>
    <s v="Facebook"/>
    <s v="#ArtDiscovery,#SeniorArtist"/>
    <s v="Canada"/>
    <n v="45090.614583333336"/>
    <b v="0"/>
    <n v="67"/>
    <n v="0.67164179104477617"/>
    <s v="Jun 13, 2023"/>
    <x v="5"/>
  </r>
  <r>
    <n v="606"/>
    <n v="610"/>
    <s v="Savoring the flavors of a home-cooked meal. Simple joys are the heart of happiness. #HomeCooking #SimpleJoys "/>
    <s v=" Contentment "/>
    <d v="2023-06-14T19:30:00"/>
    <s v=" HomeChefSenior "/>
    <x v="1"/>
    <s v=" #HappinessInFood #SeniorLife "/>
    <n v="25"/>
    <n v="50"/>
    <s v=" USA"/>
    <n v="2023"/>
    <n v="6"/>
    <n v="14"/>
    <n v="19"/>
    <s v="Savoring the flavors of a home-cooked meal. Simple joys are the heart of happiness. #HomeCooking #SimpleJoys"/>
    <s v="Contentment"/>
    <s v="HomeChefSenior"/>
    <s v="Instagram"/>
    <s v="#HappinessInFood,#SeniorLife"/>
    <s v="USA"/>
    <n v="45091.8125"/>
    <b v="0"/>
    <n v="75"/>
    <n v="0.66666666666666663"/>
    <s v="Jun 14, 2023"/>
    <x v="5"/>
  </r>
  <r>
    <n v="607"/>
    <n v="611"/>
    <s v="Embarking on a journey of learning a new language. The mind stays young with every new word. #LanguageLearning #NeverTooLate "/>
    <s v=" Curiosity "/>
    <d v="2023-06-15T12:15:00"/>
    <s v=" LinguisticExplorer "/>
    <x v="3"/>
    <s v=" #MindEnrichment #SeniorLearning "/>
    <n v="30"/>
    <n v="60"/>
    <s v=" UK"/>
    <n v="2023"/>
    <n v="6"/>
    <n v="15"/>
    <n v="12"/>
    <s v="Embarking on a journey of learning a new language. The mind stays young with every new word. #LanguageLearning #NeverTooLate"/>
    <s v="Curiosity"/>
    <s v="LinguisticExplorer"/>
    <s v="Twitter"/>
    <s v="#MindEnrichment,#SeniorLearning"/>
    <s v="UK"/>
    <n v="45092.510416666664"/>
    <b v="0"/>
    <n v="90"/>
    <n v="0.66666666666666663"/>
    <s v="Jun 15, 2023"/>
    <x v="5"/>
  </r>
  <r>
    <n v="608"/>
    <n v="612"/>
    <s v="Attended a classical music concert, feeling the timeless melodies resonate. Music transcends generations. #ClassicalMusic #TimelessMelodies "/>
    <s v=" Joy "/>
    <d v="2023-06-16T21:45:00"/>
    <s v=" MusicConnoisseur "/>
    <x v="2"/>
    <s v=" #MusicLover #SeniorConcert "/>
    <n v="18"/>
    <n v="35"/>
    <s v=" Canada"/>
    <n v="2023"/>
    <n v="6"/>
    <n v="16"/>
    <n v="21"/>
    <s v="Attended a classical music concert, feeling the timeless melodies resonate. Music transcends generations. #ClassicalMusic #TimelessMelodies"/>
    <s v="Joy"/>
    <s v="MusicConnoisseur"/>
    <s v="Facebook"/>
    <s v="#MusicLover,#SeniorConcert"/>
    <s v="Canada"/>
    <n v="45093.90625"/>
    <b v="0"/>
    <n v="53"/>
    <n v="0.660377358490566"/>
    <s v="Jun 16, 2023"/>
    <x v="5"/>
  </r>
  <r>
    <n v="609"/>
    <n v="613"/>
    <s v="Capturing the beauty of nature through photography. Every snapshot is a treasure. #NaturePhotography #SeniorPhotographer "/>
    <s v=" Joy "/>
    <d v="2023-06-17T15:00:00"/>
    <s v=" PhotographySenior "/>
    <x v="1"/>
    <s v=" #NatureCapture #SeniorMoments "/>
    <n v="35"/>
    <n v="70"/>
    <s v=" USA"/>
    <n v="2023"/>
    <n v="6"/>
    <n v="17"/>
    <n v="15"/>
    <s v="Capturing the beauty of nature through photography. Every snapshot is a treasure. #NaturePhotography #SeniorPhotographer"/>
    <s v="Joy"/>
    <s v="PhotographySenior"/>
    <s v="Instagram"/>
    <s v="#NatureCapture,#SeniorMoments"/>
    <s v="USA"/>
    <n v="45094.625"/>
    <b v="0"/>
    <n v="105"/>
    <n v="0.66666666666666663"/>
    <s v="Jun 17, 2023"/>
    <x v="5"/>
  </r>
  <r>
    <n v="610"/>
    <n v="614"/>
    <s v="Reconnecting with old friends over a cup of tea. Friendship, the true essence of companionship. #OldFriends #Companionship "/>
    <s v=" Contentment "/>
    <d v="2023-06-18T11:30:00"/>
    <s v=" TeaTimeSenior "/>
    <x v="3"/>
    <s v=" #FriendshipGoals #SeniorBonding "/>
    <n v="28"/>
    <n v="55"/>
    <s v=" UK"/>
    <n v="2023"/>
    <n v="6"/>
    <n v="18"/>
    <n v="11"/>
    <s v="Reconnecting with old friends over a cup of tea. Friendship, the true essence of companionship. #OldFriends #Companionship"/>
    <s v="Contentment"/>
    <s v="TeaTimeSenior"/>
    <s v="Twitter"/>
    <s v="#FriendshipGoals,#SeniorBonding"/>
    <s v="UK"/>
    <n v="45095.479166666664"/>
    <b v="0"/>
    <n v="83"/>
    <n v="0.66265060240963858"/>
    <s v="Jun 18, 2023"/>
    <x v="5"/>
  </r>
  <r>
    <n v="611"/>
    <n v="615"/>
    <s v="Embarked on a road trip to revisit cherished places from the past. Nostalgia, the ultimate travel companion. #RoadTrip #NostalgiaTour "/>
    <s v=" Joy "/>
    <d v="2023-06-19T16:30:00"/>
    <s v=" RoadTripSenior "/>
    <x v="2"/>
    <s v=" #CherishedPlaces #SeniorTravel "/>
    <n v="22"/>
    <n v="45"/>
    <s v=" Canada"/>
    <n v="2023"/>
    <n v="6"/>
    <n v="19"/>
    <n v="16"/>
    <s v="Embarked on a road trip to revisit cherished places from the past. Nostalgia, the ultimate travel companion. #RoadTrip #NostalgiaTour"/>
    <s v="Joy"/>
    <s v="RoadTripSenior"/>
    <s v="Facebook"/>
    <s v="#CherishedPlaces,#SeniorTravel"/>
    <s v="Canada"/>
    <n v="45096.6875"/>
    <b v="0"/>
    <n v="67"/>
    <n v="0.67164179104477617"/>
    <s v="Jun 19, 2023"/>
    <x v="5"/>
  </r>
  <r>
    <n v="612"/>
    <n v="616"/>
    <s v="Joined a community choir, harmonizing with fellow voices. Music creates bonds that withstand time. #CommunityChoir #HarmonyInAging "/>
    <s v=" Joy "/>
    <d v="2023-06-20T14:20:00"/>
    <s v=" ChoirEnthusiast "/>
    <x v="1"/>
    <s v=" #MusicHarmony #SeniorVoices "/>
    <n v="20"/>
    <n v="40"/>
    <s v=" USA"/>
    <n v="2023"/>
    <n v="6"/>
    <n v="20"/>
    <n v="14"/>
    <s v="Joined a community choir, harmonizing with fellow voices. Music creates bonds that withstand time. #CommunityChoir #HarmonyInAging"/>
    <s v="Joy"/>
    <s v="ChoirEnthusiast"/>
    <s v="Instagram"/>
    <s v="#MusicHarmony,#SeniorVoices"/>
    <s v="USA"/>
    <n v="45097.597222222219"/>
    <b v="0"/>
    <n v="60"/>
    <n v="0.66666666666666663"/>
    <s v="Jun 20, 2023"/>
    <x v="5"/>
  </r>
  <r>
    <n v="613"/>
    <n v="617"/>
    <s v="Exploring the art of meditation, finding tranquility in the stillness of the mind. #MeditationJourney #TranquilMind "/>
    <s v=" Contentment "/>
    <d v="2023-06-21T19:00:00"/>
    <s v=" MeditationSenior "/>
    <x v="3"/>
    <s v=" #MindfulLiving #SeniorCalm "/>
    <n v="18"/>
    <n v="35"/>
    <s v=" UK"/>
    <n v="2023"/>
    <n v="6"/>
    <n v="21"/>
    <n v="19"/>
    <s v="Exploring the art of meditation, finding tranquility in the stillness of the mind. #MeditationJourney #TranquilMind"/>
    <s v="Contentment"/>
    <s v="MeditationSenior"/>
    <s v="Twitter"/>
    <s v="#MindfulLiving,#SeniorCalm"/>
    <s v="UK"/>
    <n v="45098.791666666664"/>
    <b v="0"/>
    <n v="53"/>
    <n v="0.660377358490566"/>
    <s v="Jun 21, 2023"/>
    <x v="5"/>
  </r>
  <r>
    <n v="614"/>
    <n v="618"/>
    <s v="Taking a stroll in the garden, appreciating the beauty of blooming flowers. Nature's wonders never cease. #GardenWalk #FloralBeauty "/>
    <s v=" Contentment "/>
    <d v="2023-06-22T13:45:00"/>
    <s v=" GardenEnthusiast "/>
    <x v="2"/>
    <s v=" #NatureWonders #SeniorGarden "/>
    <n v="25"/>
    <n v="50"/>
    <s v=" USA"/>
    <n v="2023"/>
    <n v="6"/>
    <n v="22"/>
    <n v="13"/>
    <s v="Taking a stroll in the garden, appreciating the beauty of blooming flowers. Nature's wonders never cease. #GardenWalk #FloralBeauty"/>
    <s v="Contentment"/>
    <s v="GardenEnthusiast"/>
    <s v="Facebook"/>
    <s v="#NatureWonders,#SeniorGarden"/>
    <s v="USA"/>
    <n v="45099.572916666664"/>
    <b v="0"/>
    <n v="75"/>
    <n v="0.66666666666666663"/>
    <s v="Jun 22, 2023"/>
    <x v="5"/>
  </r>
  <r>
    <n v="615"/>
    <n v="619"/>
    <s v="Sipping on a favorite vintage wine, each sip telling a story of the years gone by. Cheers to a life well-lived. #WineLover #VintageCheers "/>
    <s v=" Contentment "/>
    <d v="2023-06-23T18:45:00"/>
    <s v=" WineConnoisseur "/>
    <x v="1"/>
    <s v=" #LifeWellLived #SeniorWine "/>
    <n v="28"/>
    <n v="55"/>
    <s v=" UK"/>
    <n v="2023"/>
    <n v="6"/>
    <n v="23"/>
    <n v="18"/>
    <s v="Sipping on a favorite vintage wine, each sip telling a story of the years gone by. Cheers to a life well-lived. #WineLover #VintageCheers"/>
    <s v="Contentment"/>
    <s v="WineConnoisseur"/>
    <s v="Instagram"/>
    <s v="#LifeWellLived,#SeniorWine"/>
    <s v="UK"/>
    <n v="45100.78125"/>
    <b v="0"/>
    <n v="83"/>
    <n v="0.66265060240963858"/>
    <s v="Jun 23, 2023"/>
    <x v="5"/>
  </r>
  <r>
    <n v="616"/>
    <n v="620"/>
    <s v="Participated in a community art class, unleashing creativity in the golden years. Art has no age limit. #ArtClass #SeniorArtistry "/>
    <s v=" Joy "/>
    <d v="2023-06-24T16:15:00"/>
    <s v=" ArtisticSenior "/>
    <x v="3"/>
    <s v=" #CreativityAtAnyAge #SeniorCreativity "/>
    <n v="22"/>
    <n v="45"/>
    <s v=" Canada"/>
    <n v="2023"/>
    <n v="6"/>
    <n v="24"/>
    <n v="16"/>
    <s v="Participated in a community art class, unleashing creativity in the golden years. Art has no age limit. #ArtClass #SeniorArtistry"/>
    <s v="Joy"/>
    <s v="ArtisticSenior"/>
    <s v="Twitter"/>
    <s v="#CreativityAtAnyAge,#SeniorCreativity"/>
    <s v="Canada"/>
    <n v="45101.677083333336"/>
    <b v="0"/>
    <n v="67"/>
    <n v="0.67164179104477617"/>
    <s v="Jun 24, 2023"/>
    <x v="5"/>
  </r>
  <r>
    <n v="617"/>
    <n v="621"/>
    <s v="Embarking on a journey of writing a memoir, documenting a lifetime of experiences. Every story matters. #MemoirWriting #SeniorStories "/>
    <s v=" Gratitude "/>
    <d v="2023-06-25T20:30:00"/>
    <s v=" MemoiristSenior "/>
    <x v="2"/>
    <s v=" #LifetimeExperiences #SeniorMemoir "/>
    <n v="35"/>
    <n v="70"/>
    <s v=" USA"/>
    <n v="2023"/>
    <n v="6"/>
    <n v="25"/>
    <n v="20"/>
    <s v="Embarking on a journey of writing a memoir, documenting a lifetime of experiences. Every story matters. #MemoirWriting #SeniorStories"/>
    <s v="Gratitude"/>
    <s v="MemoiristSenior"/>
    <s v="Facebook"/>
    <s v="#LifetimeExperiences,#SeniorMemoir"/>
    <s v="USA"/>
    <n v="45102.854166666664"/>
    <b v="0"/>
    <n v="105"/>
    <n v="0.66666666666666663"/>
    <s v="Jun 25, 2023"/>
    <x v="5"/>
  </r>
  <r>
    <n v="618"/>
    <n v="622"/>
    <s v="Attended a lecture on history, always fascinated by the lessons from the past. Learning is a lifelong adventure. #HistoryLecture #SeniorLearning "/>
    <s v=" Curiosity "/>
    <d v="2023-06-26T14:00:00"/>
    <s v=" HistoryEnthusiast "/>
    <x v="1"/>
    <s v=" #LifetimeAdventure #SeniorCuriosity "/>
    <n v="30"/>
    <n v="60"/>
    <s v=" UK"/>
    <n v="2023"/>
    <n v="6"/>
    <n v="26"/>
    <n v="14"/>
    <s v="Attended a lecture on history, always fascinated by the lessons from the past. Learning is a lifelong adventure. #HistoryLecture #SeniorLearning"/>
    <s v="Curiosity"/>
    <s v="HistoryEnthusiast"/>
    <s v="Instagram"/>
    <s v="#LifetimeAdventure,#SeniorCuriosity"/>
    <s v="UK"/>
    <n v="45103.583333333336"/>
    <b v="0"/>
    <n v="90"/>
    <n v="0.66666666666666663"/>
    <s v="Jun 26, 2023"/>
    <x v="5"/>
  </r>
  <r>
    <n v="619"/>
    <n v="623"/>
    <s v="Rediscovered the joy of cooking traditional family recipes. The kitchen, a place of cherished memories. #FamilyRecipes #SeniorCooking "/>
    <s v=" Contentment "/>
    <d v="2023-06-27T17:45:00"/>
    <s v=" FamilyChefSenior "/>
    <x v="3"/>
    <s v=" #KitchenMemories #SeniorCulinary "/>
    <n v="20"/>
    <n v="40"/>
    <s v=" USA"/>
    <n v="2023"/>
    <n v="6"/>
    <n v="27"/>
    <n v="17"/>
    <s v="Rediscovered the joy of cooking traditional family recipes. The kitchen, a place of cherished memories. #FamilyRecipes #SeniorCooking"/>
    <s v="Contentment"/>
    <s v="FamilyChefSenior"/>
    <s v="Twitter"/>
    <s v="#KitchenMemories,#SeniorCulinary"/>
    <s v="USA"/>
    <n v="45104.739583333336"/>
    <b v="0"/>
    <n v="60"/>
    <n v="0.66666666666666663"/>
    <s v="Jun 27, 2023"/>
    <x v="5"/>
  </r>
  <r>
    <n v="620"/>
    <n v="624"/>
    <s v="Joined a nature photography club, capturing the beauty of the great outdoors. Every click is a connection to nature. #NaturePhotography #SeniorPhotographer "/>
    <s v=" Joy "/>
    <d v="2023-06-28T22:15:00"/>
    <s v=" NaturePhotographySenior "/>
    <x v="2"/>
    <s v=" #OutdoorBeauty #SeniorClicks "/>
    <n v="18"/>
    <n v="35"/>
    <s v=" UK"/>
    <n v="2023"/>
    <n v="6"/>
    <n v="28"/>
    <n v="22"/>
    <s v="Joined a nature photography club, capturing the beauty of the great outdoors. Every click is a connection to nature. #NaturePhotography #SeniorPhotographer"/>
    <s v="Joy"/>
    <s v="NaturePhotographySenior"/>
    <s v="Facebook"/>
    <s v="#OutdoorBeauty,#SeniorClicks"/>
    <s v="UK"/>
    <n v="45105.927083333336"/>
    <b v="0"/>
    <n v="53"/>
    <n v="0.660377358490566"/>
    <s v="Jun 28, 2023"/>
    <x v="5"/>
  </r>
  <r>
    <n v="621"/>
    <n v="625"/>
    <s v="Attended a jazz concert and swayed to the rhythm of timeless tunes. Music, a constant companion in the golden years. #JazzConcert #SeniorMusic "/>
    <s v=" Joy "/>
    <d v="2023-06-29T16:30:00"/>
    <s v=" JazzMusicLover "/>
    <x v="1"/>
    <s v=" #TimelessTunes #SeniorJazz "/>
    <n v="25"/>
    <n v="50"/>
    <s v=" USA"/>
    <n v="2023"/>
    <n v="6"/>
    <n v="29"/>
    <n v="16"/>
    <s v="Attended a jazz concert and swayed to the rhythm of timeless tunes. Music, a constant companion in the golden years. #JazzConcert #SeniorMusic"/>
    <s v="Joy"/>
    <s v="JazzMusicLover"/>
    <s v="Instagram"/>
    <s v="#TimelessTunes,#SeniorJazz"/>
    <s v="USA"/>
    <n v="45106.6875"/>
    <b v="0"/>
    <n v="75"/>
    <n v="0.66666666666666663"/>
    <s v="Jun 29, 2023"/>
    <x v="5"/>
  </r>
  <r>
    <n v="622"/>
    <n v="626"/>
    <s v="Joined a writing group, penning down thoughts and reflections. Writing, a journey into the depths of the soul. #WritingGroup #SeniorWriter "/>
    <s v=" Gratitude "/>
    <d v="2023-06-30T19:30:00"/>
    <s v=" SeniorWordsmith "/>
    <x v="3"/>
    <s v=" #SoulfulWriting #SeniorReflections "/>
    <n v="28"/>
    <n v="55"/>
    <s v=" UK"/>
    <n v="2023"/>
    <n v="6"/>
    <n v="30"/>
    <n v="19"/>
    <s v="Joined a writing group, penning down thoughts and reflections. Writing, a journey into the depths of the soul. #WritingGroup #SeniorWriter"/>
    <s v="Gratitude"/>
    <s v="SeniorWordsmith"/>
    <s v="Twitter"/>
    <s v="#SoulfulWriting,#SeniorReflections"/>
    <s v="UK"/>
    <n v="45107.8125"/>
    <b v="0"/>
    <n v="83"/>
    <n v="0.66265060240963858"/>
    <s v="Jun 30, 2023"/>
    <x v="5"/>
  </r>
  <r>
    <n v="623"/>
    <n v="627"/>
    <s v="Embarked on a solo travel adventure, discovering the beauty of new places at my own pace. #SoloTravel #SeniorExplorer "/>
    <s v=" Excitement "/>
    <d v="2023-07-01T14:00:00"/>
    <s v=" SoloAdventurer "/>
    <x v="1"/>
    <s v=" #DiscoverNewPlaces #SeniorTravel "/>
    <n v="30"/>
    <n v="60"/>
    <s v=" USA"/>
    <n v="2023"/>
    <n v="7"/>
    <n v="1"/>
    <n v="14"/>
    <s v="Embarked on a solo travel adventure, discovering the beauty of new places at my own pace. #SoloTravel #SeniorExplorer"/>
    <s v="Excitement"/>
    <s v="SoloAdventurer"/>
    <s v="Instagram"/>
    <s v="#DiscoverNewPlaces,#SeniorTravel"/>
    <s v="USA"/>
    <n v="45108.583333333336"/>
    <b v="0"/>
    <n v="90"/>
    <n v="0.66666666666666663"/>
    <s v="Jul 1, 2023"/>
    <x v="9"/>
  </r>
  <r>
    <n v="624"/>
    <n v="628"/>
    <s v="Attended a vintage car show, reminiscing about the classics that once ruled the roads. Nostalgia in every rev. #VintageCars #ClassicRides "/>
    <s v=" Joy "/>
    <d v="2023-07-02T18:30:00"/>
    <s v=" CarEnthusiastSenior "/>
    <x v="2"/>
    <s v=" #RoadTripDownMemoryLane #SeniorCars "/>
    <n v="22"/>
    <n v="45"/>
    <s v=" UK"/>
    <n v="2023"/>
    <n v="7"/>
    <n v="2"/>
    <n v="18"/>
    <s v="Attended a vintage car show, reminiscing about the classics that once ruled the roads. Nostalgia in every rev. #VintageCars #ClassicRides"/>
    <s v="Joy"/>
    <s v="CarEnthusiastSenior"/>
    <s v="Facebook"/>
    <s v="#RoadTripDownMemoryLane,#SeniorCars"/>
    <s v="UK"/>
    <n v="45109.770833333336"/>
    <b v="0"/>
    <n v="67"/>
    <n v="0.67164179104477617"/>
    <s v="Jul 2, 2023"/>
    <x v="9"/>
  </r>
  <r>
    <n v="625"/>
    <n v="629"/>
    <s v="Started a community garden, growing not just plants but friendships too. Green thumbs unite! #CommunityGarden #SeniorGardener "/>
    <s v=" Joy "/>
    <d v="2023-07-03T12:45:00"/>
    <s v=" GreenThumbSenior "/>
    <x v="3"/>
    <s v=" #GardenFriends #SeniorGreenThumb "/>
    <n v="28"/>
    <n v="55"/>
    <s v=" Canada"/>
    <n v="2023"/>
    <n v="7"/>
    <n v="3"/>
    <n v="12"/>
    <s v="Started a community garden, growing not just plants but friendships too. Green thumbs unite! #CommunityGarden #SeniorGardener"/>
    <s v="Joy"/>
    <s v="GreenThumbSenior"/>
    <s v="Twitter"/>
    <s v="#GardenFriends,#SeniorGreenThumb"/>
    <s v="Canada"/>
    <n v="45110.53125"/>
    <b v="0"/>
    <n v="83"/>
    <n v="0.66265060240963858"/>
    <s v="Jul 3, 2023"/>
    <x v="9"/>
  </r>
  <r>
    <n v="626"/>
    <n v="630"/>
    <s v="Hosted a family dinner, where laughter echoed louder than the clinking of utensils. Family, the heart of happiness. #FamilyDinner #SeniorHost "/>
    <s v=" Contentment "/>
    <d v="2023-07-04T17:00:00"/>
    <s v=" FamilyHostSenior "/>
    <x v="1"/>
    <s v=" #HeartwarmingMoments #SeniorFamily "/>
    <n v="35"/>
    <n v="70"/>
    <s v=" USA"/>
    <n v="2023"/>
    <n v="7"/>
    <n v="4"/>
    <n v="17"/>
    <s v="Hosted a family dinner, where laughter echoed louder than the clinking of utensils. Family, the heart of happiness. #FamilyDinner #SeniorHost"/>
    <s v="Contentment"/>
    <s v="FamilyHostSenior"/>
    <s v="Instagram"/>
    <s v="#HeartwarmingMoments,#SeniorFamily"/>
    <s v="USA"/>
    <n v="45111.708333333336"/>
    <b v="0"/>
    <n v="105"/>
    <n v="0.66666666666666663"/>
    <s v="Jul 4, 2023"/>
    <x v="9"/>
  </r>
  <r>
    <n v="627"/>
    <n v="631"/>
    <s v="Enrolled in a dance class for seniors, moving to the rhythm of life. Age is just a number on the dance floor. #DanceClass #SeniorDancer "/>
    <s v=" Joy "/>
    <d v="2023-07-05T20:15:00"/>
    <s v=" DanceEnthusiastSenior "/>
    <x v="3"/>
    <s v=" #DanceLife #SeniorMoves "/>
    <n v="18"/>
    <n v="35"/>
    <s v=" UK"/>
    <n v="2023"/>
    <n v="7"/>
    <n v="5"/>
    <n v="20"/>
    <s v="Enrolled in a dance class for seniors, moving to the rhythm of life. Age is just a number on the dance floor. #DanceClass #SeniorDancer"/>
    <s v="Joy"/>
    <s v="DanceEnthusiastSenior"/>
    <s v="Twitter"/>
    <s v="#DanceLife,#SeniorMoves"/>
    <s v="UK"/>
    <n v="45112.84375"/>
    <b v="0"/>
    <n v="53"/>
    <n v="0.660377358490566"/>
    <s v="Jul 5, 2023"/>
    <x v="9"/>
  </r>
  <r>
    <n v="628"/>
    <n v="632"/>
    <s v="Visited an art gallery, appreciating the brushstrokes that tell tales of creativity. Art, an eternal companion. #ArtGallery #SeniorArtLover "/>
    <s v=" Joy "/>
    <d v="2023-07-06T14:30:00"/>
    <s v=" ArtGalleryVisitor "/>
    <x v="2"/>
    <s v=" #CreativeExpressions #SeniorArt "/>
    <n v="25"/>
    <n v="50"/>
    <s v=" USA"/>
    <n v="2023"/>
    <n v="7"/>
    <n v="6"/>
    <n v="14"/>
    <s v="Visited an art gallery, appreciating the brushstrokes that tell tales of creativity. Art, an eternal companion. #ArtGallery #SeniorArtLover"/>
    <s v="Joy"/>
    <s v="ArtGalleryVisitor"/>
    <s v="Facebook"/>
    <s v="#CreativeExpressions,#SeniorArt"/>
    <s v="USA"/>
    <n v="45113.604166666664"/>
    <b v="0"/>
    <n v="75"/>
    <n v="0.66666666666666663"/>
    <s v="Jul 6, 2023"/>
    <x v="9"/>
  </r>
  <r>
    <n v="629"/>
    <n v="633"/>
    <s v="Started a book club for seniors, where discussions are as lively as the characters in the novels. #BookClub #SeniorReaders "/>
    <s v=" Joy "/>
    <d v="2023-07-07T19:45:00"/>
    <s v=" SeniorBookClub "/>
    <x v="1"/>
    <s v=" #BookishTalks #SeniorBookworms "/>
    <n v="22"/>
    <n v="45"/>
    <s v=" UK"/>
    <n v="2023"/>
    <n v="7"/>
    <n v="7"/>
    <n v="19"/>
    <s v="Started a book club for seniors, where discussions are as lively as the characters in the novels. #BookClub #SeniorReaders"/>
    <s v="Joy"/>
    <s v="SeniorBookClub"/>
    <s v="Instagram"/>
    <s v="#BookishTalks,#SeniorBookworms"/>
    <s v="UK"/>
    <n v="45114.822916666664"/>
    <b v="0"/>
    <n v="67"/>
    <n v="0.67164179104477617"/>
    <s v="Jul 7, 2023"/>
    <x v="9"/>
  </r>
  <r>
    <n v="630"/>
    <n v="634"/>
    <s v="Hosted a picnic in the park, basking in the warmth of friendship and sunshine. Simple joys, timeless memories. #ParkPicnic #SeniorJoy "/>
    <s v=" Contentment "/>
    <d v="2023-07-08T16:00:00"/>
    <s v=" SeniorPicnicHost "/>
    <x v="3"/>
    <s v=" #FriendshipSunshine #SeniorMemories "/>
    <n v="30"/>
    <n v="60"/>
    <s v=" Canada"/>
    <n v="2023"/>
    <n v="7"/>
    <n v="8"/>
    <n v="16"/>
    <s v="Hosted a picnic in the park, basking in the warmth of friendship and sunshine. Simple joys, timeless memories. #ParkPicnic #SeniorJoy"/>
    <s v="Contentment"/>
    <s v="SeniorPicnicHost"/>
    <s v="Twitter"/>
    <s v="#FriendshipSunshine,#SeniorMemories"/>
    <s v="Canada"/>
    <n v="45115.666666666664"/>
    <b v="0"/>
    <n v="90"/>
    <n v="0.66666666666666663"/>
    <s v="Jul 8, 2023"/>
    <x v="9"/>
  </r>
  <r>
    <n v="631"/>
    <n v="635"/>
    <s v="Participated in a local theater production, proving that the stage belongs to every age. #TheaterProduction #SeniorActor "/>
    <s v=" Joy "/>
    <d v="2023-07-09T22:30:00"/>
    <s v=" SeniorActor "/>
    <x v="2"/>
    <s v=" #StagePassion #SeniorTheater "/>
    <n v="20"/>
    <n v="40"/>
    <s v=" USA"/>
    <n v="2023"/>
    <n v="7"/>
    <n v="9"/>
    <n v="22"/>
    <s v="Participated in a local theater production, proving that the stage belongs to every age. #TheaterProduction #SeniorActor"/>
    <s v="Joy"/>
    <s v="SeniorActor"/>
    <s v="Facebook"/>
    <s v="#StagePassion,#SeniorTheater"/>
    <s v="USA"/>
    <n v="45116.9375"/>
    <b v="0"/>
    <n v="60"/>
    <n v="0.66666666666666663"/>
    <s v="Jul 9, 2023"/>
    <x v="9"/>
  </r>
  <r>
    <n v="632"/>
    <n v="636"/>
    <s v="Embarked on a hiking adventure, conquering trails and relishing the beauty of nature. Age is just a number on the mountaintop. #HikingAdventure #SeniorHiker "/>
    <s v=" Excitement "/>
    <d v="2023-07-10T14:20:00"/>
    <s v=" SeniorHikerExplorer "/>
    <x v="1"/>
    <s v=" #NatureTrailBlazer #SeniorExplorer "/>
    <n v="28"/>
    <n v="55"/>
    <s v=" UK"/>
    <n v="2023"/>
    <n v="7"/>
    <n v="10"/>
    <n v="14"/>
    <s v="Embarked on a hiking adventure, conquering trails and relishing the beauty of nature. Age is just a number on the mountaintop. #HikingAdventure #SeniorHiker"/>
    <s v="Excitement"/>
    <s v="SeniorHikerExplorer"/>
    <s v="Instagram"/>
    <s v="#NatureTrailBlazer,#SeniorExplorer"/>
    <s v="UK"/>
    <n v="45117.597222222219"/>
    <b v="0"/>
    <n v="83"/>
    <n v="0.66265060240963858"/>
    <s v="Jul 10, 2023"/>
    <x v="9"/>
  </r>
  <r>
    <n v="633"/>
    <n v="637"/>
    <s v="Hosted a photography exhibition featuring snapshots of a life well-lived. Every photo has a story to tell. #PhotographyExhibition #SeniorPhotographer "/>
    <s v=" Gratitude "/>
    <d v="2023-07-11T18:45:00"/>
    <s v=" SeniorPhotographerExhibitor "/>
    <x v="3"/>
    <s v=" #LifeInPictures #SeniorExhibition "/>
    <n v="22"/>
    <n v="45"/>
    <s v=" Canada"/>
    <n v="2023"/>
    <n v="7"/>
    <n v="11"/>
    <n v="18"/>
    <s v="Hosted a photography exhibition featuring snapshots of a life well-lived. Every photo has a story to tell. #PhotographyExhibition #SeniorPhotographer"/>
    <s v="Gratitude"/>
    <s v="SeniorPhotographerExhibitor"/>
    <s v="Twitter"/>
    <s v="#LifeInPictures,#SeniorExhibition"/>
    <s v="Canada"/>
    <n v="45118.78125"/>
    <b v="0"/>
    <n v="67"/>
    <n v="0.67164179104477617"/>
    <s v="Jul 11, 2023"/>
    <x v="9"/>
  </r>
  <r>
    <n v="634"/>
    <n v="638"/>
    <s v="Joined a seniors' cycling club, feeling the wind in my hair and the freedom of the open road. #CyclingClub #SeniorCyclist "/>
    <s v=" Excitement "/>
    <d v="2023-07-12T13:45:00"/>
    <s v=" SeniorCyclingEnthusiast "/>
    <x v="2"/>
    <s v=" #OpenRoadAdventures #SeniorCycling "/>
    <n v="25"/>
    <n v="50"/>
    <s v=" USA"/>
    <n v="2023"/>
    <n v="7"/>
    <n v="12"/>
    <n v="13"/>
    <s v="Joined a seniors' cycling club, feeling the wind in my hair and the freedom of the open road. #CyclingClub #SeniorCyclist"/>
    <s v="Excitement"/>
    <s v="SeniorCyclingEnthusiast"/>
    <s v="Facebook"/>
    <s v="#OpenRoadAdventures,#SeniorCycling"/>
    <s v="USA"/>
    <n v="45119.572916666664"/>
    <b v="0"/>
    <n v="75"/>
    <n v="0.66666666666666663"/>
    <s v="Jul 12, 2023"/>
    <x v="9"/>
  </r>
  <r>
    <n v="635"/>
    <n v="639"/>
    <s v="Attended a wine tasting event, savoring the richness of flavors that age like fine wine. Cheers to the golden years! #WineTasting #SeniorWineLover "/>
    <s v=" Joy "/>
    <d v="2023-07-13T20:00:00"/>
    <s v=" SeniorWineConnoisseur "/>
    <x v="1"/>
    <s v=" #AgedToPerfection #SeniorCheers "/>
    <n v="35"/>
    <n v="70"/>
    <s v=" UK"/>
    <n v="2023"/>
    <n v="7"/>
    <n v="13"/>
    <n v="20"/>
    <s v="Attended a wine tasting event, savoring the richness of flavors that age like fine wine. Cheers to the golden years! #WineTasting #SeniorWineLover"/>
    <s v="Joy"/>
    <s v="SeniorWineConnoisseur"/>
    <s v="Instagram"/>
    <s v="#AgedToPerfection,#SeniorCheers"/>
    <s v="UK"/>
    <n v="45120.833333333336"/>
    <b v="0"/>
    <n v="105"/>
    <n v="0.66666666666666663"/>
    <s v="Jul 13, 2023"/>
    <x v="9"/>
  </r>
  <r>
    <n v="636"/>
    <n v="640"/>
    <s v="Started learning ballroom dancing, gliding gracefully across the dance floor. Ageless elegance in every step. #BallroomDancing #SeniorDancer "/>
    <s v=" Joy "/>
    <d v="2023-07-14T16:15:00"/>
    <s v=" SeniorBallroomDancer "/>
    <x v="3"/>
    <s v=" #GracefulMoves #SeniorDance "/>
    <n v="20"/>
    <n v="40"/>
    <s v=" USA"/>
    <n v="2023"/>
    <n v="7"/>
    <n v="14"/>
    <n v="16"/>
    <s v="Started learning ballroom dancing, gliding gracefully across the dance floor. Ageless elegance in every step. #BallroomDancing #SeniorDancer"/>
    <s v="Joy"/>
    <s v="SeniorBallroomDancer"/>
    <s v="Twitter"/>
    <s v="#GracefulMoves,#SeniorDance"/>
    <s v="USA"/>
    <n v="45121.677083333336"/>
    <b v="0"/>
    <n v="60"/>
    <n v="0.66666666666666663"/>
    <s v="Jul 14, 2023"/>
    <x v="9"/>
  </r>
  <r>
    <n v="637"/>
    <n v="641"/>
    <s v="Organized a community painting event, turning blank canvases into a masterpiece of shared creativity. #PaintingEvent #SeniorArtist "/>
    <s v=" Joy "/>
    <d v="2023-07-15T19:30:00"/>
    <s v=" SeniorPaintingOrganizer "/>
    <x v="2"/>
    <s v=" #CommunityArt #SeniorCreativity "/>
    <n v="28"/>
    <n v="55"/>
    <s v=" Canada"/>
    <n v="2023"/>
    <n v="7"/>
    <n v="15"/>
    <n v="19"/>
    <s v="Organized a community painting event, turning blank canvases into a masterpiece of shared creativity. #PaintingEvent #SeniorArtist"/>
    <s v="Joy"/>
    <s v="SeniorPaintingOrganizer"/>
    <s v="Facebook"/>
    <s v="#CommunityArt,#SeniorCreativity"/>
    <s v="Canada"/>
    <n v="45122.8125"/>
    <b v="0"/>
    <n v="83"/>
    <n v="0.66265060240963858"/>
    <s v="Jul 15, 2023"/>
    <x v="9"/>
  </r>
  <r>
    <n v="638"/>
    <n v="642"/>
    <s v="Hosted a 'memory lane' evening with old friends, reminiscing about the adventures that shaped our lives. #MemoryLane #SeniorReminiscing "/>
    <s v=" Gratitude "/>
    <d v="2023-07-16T14:00:00"/>
    <s v=" SeniorMemoriesHost "/>
    <x v="1"/>
    <s v=" #FriendshipAdventures #SeniorNostalgia "/>
    <n v="30"/>
    <n v="60"/>
    <s v=" USA"/>
    <n v="2023"/>
    <n v="7"/>
    <n v="16"/>
    <n v="14"/>
    <s v="Hosted a 'memory lane' evening with old friends, reminiscing about the adventures that shaped our lives. #MemoryLane #SeniorReminiscing"/>
    <s v="Gratitude"/>
    <s v="SeniorMemoriesHost"/>
    <s v="Instagram"/>
    <s v="#FriendshipAdventures,#SeniorNostalgia"/>
    <s v="USA"/>
    <n v="45123.583333333336"/>
    <b v="0"/>
    <n v="90"/>
    <n v="0.66666666666666663"/>
    <s v="Jul 16, 2023"/>
    <x v="9"/>
  </r>
  <r>
    <n v="639"/>
    <n v="643"/>
    <s v="Joined a seniors' astronomy club, stargazing and finding wonder in the vastness of the cosmos. #AstronomyClub #SeniorStargazer "/>
    <s v=" Curiosity "/>
    <d v="2023-07-17T22:15:00"/>
    <s v=" SeniorStargazer "/>
    <x v="3"/>
    <s v=" #CelestialWonders #SeniorAstronomy "/>
    <n v="18"/>
    <n v="35"/>
    <s v=" UK"/>
    <n v="2023"/>
    <n v="7"/>
    <n v="17"/>
    <n v="22"/>
    <s v="Joined a seniors' astronomy club, stargazing and finding wonder in the vastness of the cosmos. #AstronomyClub #SeniorStargazer"/>
    <s v="Curiosity"/>
    <s v="SeniorStargazer"/>
    <s v="Twitter"/>
    <s v="#CelestialWonders,#SeniorAstronomy"/>
    <s v="UK"/>
    <n v="45124.927083333336"/>
    <b v="0"/>
    <n v="53"/>
    <n v="0.660377358490566"/>
    <s v="Jul 17, 2023"/>
    <x v="9"/>
  </r>
  <r>
    <n v="640"/>
    <n v="644"/>
    <s v="Attended a local jazz festival, tapping toes to the tunes that have stood the test of time. Music, a lifelong love affair. #JazzFestival #SeniorMusicLover "/>
    <s v=" Joy "/>
    <d v="2023-07-18T16:30:00"/>
    <s v=" SeniorJazzFestivalGoer "/>
    <x v="2"/>
    <s v=" #TimelessTunes #SeniorJazz "/>
    <n v="25"/>
    <n v="50"/>
    <s v=" USA"/>
    <n v="2023"/>
    <n v="7"/>
    <n v="18"/>
    <n v="16"/>
    <s v="Attended a local jazz festival, tapping toes to the tunes that have stood the test of time. Music, a lifelong love affair. #JazzFestival #SeniorMusicLover"/>
    <s v="Joy"/>
    <s v="SeniorJazzFestivalGoer"/>
    <s v="Facebook"/>
    <s v="#TimelessTunes,#SeniorJazz"/>
    <s v="USA"/>
    <n v="45125.6875"/>
    <b v="0"/>
    <n v="75"/>
    <n v="0.66666666666666663"/>
    <s v="Jul 18, 2023"/>
    <x v="9"/>
  </r>
  <r>
    <n v="641"/>
    <n v="645"/>
    <s v="Started a blog sharing the wisdom gained through the years, proving that every day is a chance to learn and grow. #SeniorWisdom #Blog "/>
    <s v=" Gratitude "/>
    <d v="2023-07-19T19:45:00"/>
    <s v=" WisdomBloggerSenior "/>
    <x v="1"/>
    <s v=" #LifeLessons #SeniorBlog "/>
    <n v="22"/>
    <n v="45"/>
    <s v=" UK"/>
    <n v="2023"/>
    <n v="7"/>
    <n v="19"/>
    <n v="19"/>
    <s v="Started a blog sharing the wisdom gained through the years, proving that every day is a chance to learn and grow. #SeniorWisdom #Blog"/>
    <s v="Gratitude"/>
    <s v="WisdomBloggerSenior"/>
    <s v="Instagram"/>
    <s v="#LifeLessons,#SeniorBlog"/>
    <s v="UK"/>
    <n v="45126.822916666664"/>
    <b v="0"/>
    <n v="67"/>
    <n v="0.67164179104477617"/>
    <s v="Jul 19, 2023"/>
    <x v="9"/>
  </r>
  <r>
    <n v="642"/>
    <n v="646"/>
    <s v="Participated in a charity run, proving that age is no barrier to supporting meaningful causes. #CharityRun #SeniorRunner "/>
    <s v=" Excitement "/>
    <d v="2023-07-20T17:00:00"/>
    <s v=" SeniorCharityRunner "/>
    <x v="3"/>
    <s v=" #RunForACause #SeniorSupport "/>
    <n v="30"/>
    <n v="60"/>
    <s v=" Canada"/>
    <n v="2023"/>
    <n v="7"/>
    <n v="20"/>
    <n v="17"/>
    <s v="Participated in a charity run, proving that age is no barrier to supporting meaningful causes. #CharityRun #SeniorRunner"/>
    <s v="Excitement"/>
    <s v="SeniorCharityRunner"/>
    <s v="Twitter"/>
    <s v="#RunForACause,#SeniorSupport"/>
    <s v="Canada"/>
    <n v="45127.708333333336"/>
    <b v="0"/>
    <n v="90"/>
    <n v="0.66666666666666663"/>
    <s v="Jul 20, 2023"/>
    <x v="9"/>
  </r>
  <r>
    <n v="643"/>
    <n v="647"/>
    <s v="Survived a challenging physics exam. Equations, you won't defeat me! "/>
    <s v=" Relief "/>
    <d v="2023-08-01T13:30:00"/>
    <s v=" PhysicsWhizHighSchool "/>
    <x v="1"/>
    <s v=" #PhysicsSurvivor #HighSchoolAdventures "/>
    <n v="20"/>
    <n v="40"/>
    <s v=" USA"/>
    <n v="2023"/>
    <n v="8"/>
    <n v="1"/>
    <n v="13"/>
    <s v="Survived a challenging physics exam. Equations, you won't defeat me!"/>
    <s v="Relief"/>
    <s v="PhysicsWhizHighSchool"/>
    <s v="Instagram"/>
    <s v="#PhysicsSurvivor,#HighSchoolAdventures"/>
    <s v="USA"/>
    <n v="45139.5625"/>
    <b v="0"/>
    <n v="60"/>
    <n v="0.66666666666666663"/>
    <s v="Aug 1, 2023"/>
    <x v="4"/>
  </r>
  <r>
    <n v="644"/>
    <n v="648"/>
    <s v="Exploring the world of coding. Debugging is an adventure on its own! #CodingJourney #HighSchoolCoder "/>
    <s v=" Excitement "/>
    <d v="2023-08-02T14:45:00"/>
    <s v=" CodeExplorerHighSchool "/>
    <x v="3"/>
    <s v=" #CodingAdventure #HighSchoolCoderLife "/>
    <n v="25"/>
    <n v="50"/>
    <s v=" UK"/>
    <n v="2023"/>
    <n v="8"/>
    <n v="2"/>
    <n v="14"/>
    <s v="Exploring the world of coding. Debugging is an adventure on its own! #CodingJourney #HighSchoolCoder"/>
    <s v="Excitement"/>
    <s v="CodeExplorerHighSchool"/>
    <s v="Twitter"/>
    <s v="#CodingAdventure,#HighSchoolCoderLife"/>
    <s v="UK"/>
    <n v="45140.614583333336"/>
    <b v="0"/>
    <n v="75"/>
    <n v="0.66666666666666663"/>
    <s v="Aug 2, 2023"/>
    <x v="4"/>
  </r>
  <r>
    <n v="645"/>
    <n v="649"/>
    <s v="Joined the school debate team. Words are my weapons, and I'm ready for battle! "/>
    <s v=" Excitement "/>
    <d v="2023-08-03T12:15:00"/>
    <s v=" DebateWarriorHighSchool "/>
    <x v="2"/>
    <s v=" #DebateWarrior #HighSchoolDebater "/>
    <n v="18"/>
    <n v="35"/>
    <s v=" Canada"/>
    <n v="2023"/>
    <n v="8"/>
    <n v="3"/>
    <n v="12"/>
    <s v="Joined the school debate team. Words are my weapons, and I'm ready for battle!"/>
    <s v="Excitement"/>
    <s v="DebateWarriorHighSchool"/>
    <s v="Facebook"/>
    <s v="#DebateWarrior,#HighSchoolDebater"/>
    <s v="Canada"/>
    <n v="45141.510416666664"/>
    <b v="0"/>
    <n v="53"/>
    <n v="0.660377358490566"/>
    <s v="Aug 3, 2023"/>
    <x v="4"/>
  </r>
  <r>
    <n v="646"/>
    <n v="650"/>
    <s v="Started a photography club at school. Capturing moments, one snapshot at a time! "/>
    <s v=" Joy "/>
    <d v="2023-08-04T16:30:00"/>
    <s v=" PhotoClubHighSchool "/>
    <x v="1"/>
    <s v=" #PhotographyClub #HighSchoolPhotographer "/>
    <n v="22"/>
    <n v="45"/>
    <s v=" USA"/>
    <n v="2023"/>
    <n v="8"/>
    <n v="4"/>
    <n v="16"/>
    <s v="Started a photography club at school. Capturing moments, one snapshot at a time!"/>
    <s v="Joy"/>
    <s v="PhotoClubHighSchool"/>
    <s v="Instagram"/>
    <s v="#PhotographyClub,#HighSchoolPhotographer"/>
    <s v="USA"/>
    <n v="45142.6875"/>
    <b v="0"/>
    <n v="67"/>
    <n v="0.67164179104477617"/>
    <s v="Aug 4, 2023"/>
    <x v="4"/>
  </r>
  <r>
    <n v="647"/>
    <n v="651"/>
    <s v="Daydreaming about the upcoming prom. The dress, the dance â€“ it's a fairytale in the making! "/>
    <s v=" Excitement "/>
    <d v="2023-08-05T19:45:00"/>
    <s v=" PromDreamerHighSchool "/>
    <x v="3"/>
    <s v=" #PromDreams #HighSchoolFairytale "/>
    <n v="30"/>
    <n v="60"/>
    <s v=" Canada"/>
    <n v="2023"/>
    <n v="8"/>
    <n v="5"/>
    <n v="19"/>
    <s v="Daydreaming about the upcoming prom. The dress, the dance â€“ it's a fairytale in the making!"/>
    <s v="Excitement"/>
    <s v="PromDreamerHighSchool"/>
    <s v="Twitter"/>
    <s v="#PromDreams,#HighSchoolFairytale"/>
    <s v="Canada"/>
    <n v="45143.822916666664"/>
    <b v="0"/>
    <n v="90"/>
    <n v="0.66666666666666663"/>
    <s v="Aug 5, 2023"/>
    <x v="4"/>
  </r>
  <r>
    <n v="648"/>
    <n v="652"/>
    <s v="Convinced the teacher to have class outdoors. Learning equations with a side of fresh air! "/>
    <s v=" Positive "/>
    <d v="2023-08-06T14:00:00"/>
    <s v=" OutdoorClassHighSchool "/>
    <x v="2"/>
    <s v=" #OutdoorClassroom #HighSchoolExplorer "/>
    <n v="28"/>
    <n v="55"/>
    <s v=" USA"/>
    <n v="2023"/>
    <n v="8"/>
    <n v="6"/>
    <n v="14"/>
    <s v="Convinced the teacher to have class outdoors. Learning equations with a side of fresh air!"/>
    <s v="Positive"/>
    <s v="OutdoorClassHighSchool"/>
    <s v="Facebook"/>
    <s v="#OutdoorClassroom,#HighSchoolExplorer"/>
    <s v="USA"/>
    <n v="45144.583333333336"/>
    <b v="0"/>
    <n v="83"/>
    <n v="0.66265060240963858"/>
    <s v="Aug 6, 2023"/>
    <x v="4"/>
  </r>
  <r>
    <n v="649"/>
    <n v="653"/>
    <s v="Accidentally spilled paint in art class. Abstract art, right? #ArtClassAdventures #HighSchoolArtist "/>
    <s v=" Embarrassed "/>
    <d v="2023-08-07T19:45:00"/>
    <s v=" PaintSpillHighSchool "/>
    <x v="1"/>
    <s v=" #ArtisticMishaps #HighSchoolArt "/>
    <n v="22"/>
    <n v="45"/>
    <s v=" UK"/>
    <n v="2023"/>
    <n v="8"/>
    <n v="7"/>
    <n v="19"/>
    <s v="Accidentally spilled paint in art class. Abstract art, right? #ArtClassAdventures #HighSchoolArtist"/>
    <s v="Embarrassed"/>
    <s v="PaintSpillHighSchool"/>
    <s v="Instagram"/>
    <s v="#ArtisticMishaps,#HighSchoolArt"/>
    <s v="UK"/>
    <n v="45145.822916666664"/>
    <b v="0"/>
    <n v="67"/>
    <n v="0.67164179104477617"/>
    <s v="Aug 7, 2023"/>
    <x v="4"/>
  </r>
  <r>
    <n v="650"/>
    <n v="654"/>
    <s v="Trying to master the perfect kickflip on my skateboard. Skating into the weekend like a pro! "/>
    <s v=" Excitement "/>
    <d v="2023-08-08T16:00:00"/>
    <s v=" SkateProHighSchool "/>
    <x v="3"/>
    <s v=" #SkaterLife #HighSchoolSkater "/>
    <n v="30"/>
    <n v="60"/>
    <s v=" Canada"/>
    <n v="2023"/>
    <n v="8"/>
    <n v="8"/>
    <n v="16"/>
    <s v="Trying to master the perfect kickflip on my skateboard. Skating into the weekend like a pro!"/>
    <s v="Excitement"/>
    <s v="SkateProHighSchool"/>
    <s v="Twitter"/>
    <s v="#SkaterLife,#HighSchoolSkater"/>
    <s v="Canada"/>
    <n v="45146.666666666664"/>
    <b v="0"/>
    <n v="90"/>
    <n v="0.66666666666666663"/>
    <s v="Aug 8, 2023"/>
    <x v="4"/>
  </r>
  <r>
    <n v="651"/>
    <n v="655"/>
    <s v="Bonding with friends over the latest K-pop sensation. Fangirling at its finest! "/>
    <s v=" Joy "/>
    <d v="2023-08-09T22:30:00"/>
    <s v=" KpopFangirlHighSchool "/>
    <x v="2"/>
    <s v=" #KpopFangirl #HighSchoolMusic "/>
    <n v="20"/>
    <n v="40"/>
    <s v=" USA"/>
    <n v="2023"/>
    <n v="8"/>
    <n v="9"/>
    <n v="22"/>
    <s v="Bonding with friends over the latest K-pop sensation. Fangirling at its finest!"/>
    <s v="Joy"/>
    <s v="KpopFangirlHighSchool"/>
    <s v="Facebook"/>
    <s v="#KpopFangirl,#HighSchoolMusic"/>
    <s v="USA"/>
    <n v="45147.9375"/>
    <b v="0"/>
    <n v="60"/>
    <n v="0.66666666666666663"/>
    <s v="Aug 9, 2023"/>
    <x v="4"/>
  </r>
  <r>
    <n v="652"/>
    <n v="656"/>
    <s v="Spent hours perfecting a chemistry experiment. Mixing potions like a wizard! "/>
    <s v=" Joy "/>
    <d v="2023-08-10T14:20:00"/>
    <s v=" ChemistryWizardHighSchool "/>
    <x v="1"/>
    <s v=" #ChemistryWizard #HighSchoolScientist "/>
    <n v="28"/>
    <n v="55"/>
    <s v=" UK"/>
    <n v="2023"/>
    <n v="8"/>
    <n v="10"/>
    <n v="14"/>
    <s v="Spent hours perfecting a chemistry experiment. Mixing potions like a wizard!"/>
    <s v="Joy"/>
    <s v="ChemistryWizardHighSchool"/>
    <s v="Instagram"/>
    <s v="#ChemistryWizard,#HighSchoolScientist"/>
    <s v="UK"/>
    <n v="45148.597222222219"/>
    <b v="0"/>
    <n v="83"/>
    <n v="0.66265060240963858"/>
    <s v="Aug 10, 2023"/>
    <x v="4"/>
  </r>
  <r>
    <n v="653"/>
    <n v="657"/>
    <s v="Successfully organized a surprise birthday party for a friend. Party planning expert mode: Achieved! "/>
    <s v=" Joy "/>
    <d v="2023-08-11T18:45:00"/>
    <s v=" BirthdayPartyPlannerHighSchool "/>
    <x v="3"/>
    <s v=" #BirthdayParty #HighSchoolCelebration "/>
    <n v="22"/>
    <n v="45"/>
    <s v=" Canada"/>
    <n v="2023"/>
    <n v="8"/>
    <n v="11"/>
    <n v="18"/>
    <s v="Successfully organized a surprise birthday party for a friend. Party planning expert mode: Achieved!"/>
    <s v="Joy"/>
    <s v="BirthdayPartyPlannerHighSchool"/>
    <s v="Twitter"/>
    <s v="#BirthdayParty,#HighSchoolCelebration"/>
    <s v="Canada"/>
    <n v="45149.78125"/>
    <b v="0"/>
    <n v="67"/>
    <n v="0.67164179104477617"/>
    <s v="Aug 11, 2023"/>
    <x v="4"/>
  </r>
  <r>
    <n v="654"/>
    <n v="658"/>
    <s v="Joined the drama club to unleash my inner actor. Lights, camera, action! "/>
    <s v=" Excitement "/>
    <d v="2023-08-12T13:45:00"/>
    <s v=" DramaClubStarHighSchool "/>
    <x v="2"/>
    <s v=" #DramaClubStar #HighSchoolActor "/>
    <n v="25"/>
    <n v="50"/>
    <s v=" USA"/>
    <n v="2023"/>
    <n v="8"/>
    <n v="12"/>
    <n v="13"/>
    <s v="Joined the drama club to unleash my inner actor. Lights, camera, action!"/>
    <s v="Excitement"/>
    <s v="DramaClubStarHighSchool"/>
    <s v="Facebook"/>
    <s v="#DramaClubStar,#HighSchoolActor"/>
    <s v="USA"/>
    <n v="45150.572916666664"/>
    <b v="0"/>
    <n v="75"/>
    <n v="0.66666666666666663"/>
    <s v="Aug 12, 2023"/>
    <x v="4"/>
  </r>
  <r>
    <n v="655"/>
    <n v="659"/>
    <s v="Got my hands on the latest fantasy novel. Diving into realms of magic and adventure! "/>
    <s v=" Excitement "/>
    <d v="2023-08-13T20:00:00"/>
    <s v=" FantasyBookNerdHighSchool "/>
    <x v="1"/>
    <s v=" #FantasyBookNerd #HighSchoolReader "/>
    <n v="35"/>
    <n v="70"/>
    <s v=" UK"/>
    <n v="2023"/>
    <n v="8"/>
    <n v="13"/>
    <n v="20"/>
    <s v="Got my hands on the latest fantasy novel. Diving into realms of magic and adventure!"/>
    <s v="Excitement"/>
    <s v="FantasyBookNerdHighSchool"/>
    <s v="Instagram"/>
    <s v="#FantasyBookNerd,#HighSchoolReader"/>
    <s v="UK"/>
    <n v="45151.833333333336"/>
    <b v="0"/>
    <n v="105"/>
    <n v="0.66666666666666663"/>
    <s v="Aug 13, 2023"/>
    <x v="4"/>
  </r>
  <r>
    <n v="656"/>
    <n v="660"/>
    <s v="Mastering the art of the perfect doodle during boring classes. Doodles: A+! "/>
    <s v=" Joy "/>
    <d v="2023-08-14T16:15:00"/>
    <s v=" DoodleMasterHighSchool "/>
    <x v="3"/>
    <s v=" #DoodleMaster #HighSchoolArt "/>
    <n v="20"/>
    <n v="40"/>
    <s v=" USA"/>
    <n v="2023"/>
    <n v="8"/>
    <n v="14"/>
    <n v="16"/>
    <s v="Mastering the art of the perfect doodle during boring classes. Doodles: A+!"/>
    <s v="Joy"/>
    <s v="DoodleMasterHighSchool"/>
    <s v="Twitter"/>
    <s v="#DoodleMaster,#HighSchoolArt"/>
    <s v="USA"/>
    <n v="45152.677083333336"/>
    <b v="0"/>
    <n v="60"/>
    <n v="0.66666666666666663"/>
    <s v="Aug 14, 2023"/>
    <x v="4"/>
  </r>
  <r>
    <n v="657"/>
    <n v="661"/>
    <s v="Attempting to break the school record for the longest handstand. Wish me luck! "/>
    <s v=" Excitement "/>
    <d v="2023-08-15T19:30:00"/>
    <s v=" HandstandChallengeHighSchool "/>
    <x v="2"/>
    <s v=" #HandstandChallenge #HighSchoolAthlete "/>
    <n v="28"/>
    <n v="55"/>
    <s v=" Canada"/>
    <n v="2023"/>
    <n v="8"/>
    <n v="15"/>
    <n v="19"/>
    <s v="Attempting to break the school record for the longest handstand. Wish me luck!"/>
    <s v="Excitement"/>
    <s v="HandstandChallengeHighSchool"/>
    <s v="Facebook"/>
    <s v="#HandstandChallenge,#HighSchoolAthlete"/>
    <s v="Canada"/>
    <n v="45153.8125"/>
    <b v="0"/>
    <n v="83"/>
    <n v="0.66265060240963858"/>
    <s v="Aug 15, 2023"/>
    <x v="4"/>
  </r>
  <r>
    <n v="658"/>
    <n v="662"/>
    <s v="Sneaking snacks into class like a pro. The art of snack-smuggling is a sacred skill! "/>
    <s v=" Mischievous "/>
    <d v="2023-08-16T14:00:00"/>
    <s v=" SnackSmugglerHighSchool "/>
    <x v="1"/>
    <s v=" #SnackSmuggler #HighSchoolSnacks "/>
    <n v="30"/>
    <n v="60"/>
    <s v=" USA"/>
    <n v="2023"/>
    <n v="8"/>
    <n v="16"/>
    <n v="14"/>
    <s v="Sneaking snacks into class like a pro. The art of snack-smuggling is a sacred skill!"/>
    <s v="Mischievous"/>
    <s v="SnackSmugglerHighSchool"/>
    <s v="Instagram"/>
    <s v="#SnackSmuggler,#HighSchoolSnacks"/>
    <s v="USA"/>
    <n v="45154.583333333336"/>
    <b v="0"/>
    <n v="90"/>
    <n v="0.66666666666666663"/>
    <s v="Aug 16, 2023"/>
    <x v="4"/>
  </r>
  <r>
    <n v="659"/>
    <n v="663"/>
    <s v="Hosting a sleepover with friends this weekend. Preparing for a night of laughter and memories! "/>
    <s v=" Excitement "/>
    <d v="2023-08-17T22:15:00"/>
    <s v=" SleepoverHostHighSchool "/>
    <x v="3"/>
    <s v=" #SleepoverFun #HighSchoolMemories "/>
    <n v="18"/>
    <n v="35"/>
    <s v=" UK"/>
    <n v="2023"/>
    <n v="8"/>
    <n v="17"/>
    <n v="22"/>
    <s v="Hosting a sleepover with friends this weekend. Preparing for a night of laughter and memories!"/>
    <s v="Excitement"/>
    <s v="SleepoverHostHighSchool"/>
    <s v="Twitter"/>
    <s v="#SleepoverFun,#HighSchoolMemories"/>
    <s v="UK"/>
    <n v="45155.927083333336"/>
    <b v="0"/>
    <n v="53"/>
    <n v="0.660377358490566"/>
    <s v="Aug 17, 2023"/>
    <x v="4"/>
  </r>
  <r>
    <n v="660"/>
    <n v="664"/>
    <s v="Spent hours on a TikTok dance, only to realize I have two left feet. Dance fail: Unleashed! "/>
    <s v=" Embarrassed "/>
    <d v="2023-08-18T16:30:00"/>
    <s v=" TikTokFailHighSchool "/>
    <x v="2"/>
    <s v=" #DanceFail #HighSchoolTikTok "/>
    <n v="25"/>
    <n v="50"/>
    <s v=" USA"/>
    <n v="2023"/>
    <n v="8"/>
    <n v="18"/>
    <n v="16"/>
    <s v="Spent hours on a TikTok dance, only to realize I have two left feet. Dance fail: Unleashed!"/>
    <s v="Embarrassed"/>
    <s v="TikTokFailHighSchool"/>
    <s v="Facebook"/>
    <s v="#DanceFail,#HighSchoolTikTok"/>
    <s v="USA"/>
    <n v="45156.6875"/>
    <b v="0"/>
    <n v="75"/>
    <n v="0.66666666666666663"/>
    <s v="Aug 18, 2023"/>
    <x v="4"/>
  </r>
  <r>
    <n v="661"/>
    <n v="665"/>
    <s v="Accidentally liked my crush's old photo while stalking their profile. Awkward level: Maximum! "/>
    <s v=" Embarrassed "/>
    <d v="2023-08-19T19:45:00"/>
    <s v=" SocialMediaBlunderHighSchool "/>
    <x v="1"/>
    <s v=" #SocialMediaBlunder #HighSchoolAwkward "/>
    <n v="22"/>
    <n v="45"/>
    <s v=" UK"/>
    <n v="2023"/>
    <n v="8"/>
    <n v="19"/>
    <n v="19"/>
    <s v="Accidentally liked my crush's old photo while stalking their profile. Awkward level: Maximum!"/>
    <s v="Embarrassed"/>
    <s v="SocialMediaBlunderHighSchool"/>
    <s v="Instagram"/>
    <s v="#SocialMediaBlunder,#HighSchoolAwkward"/>
    <s v="UK"/>
    <n v="45157.822916666664"/>
    <b v="0"/>
    <n v="67"/>
    <n v="0.67164179104477617"/>
    <s v="Aug 19, 2023"/>
    <x v="4"/>
  </r>
  <r>
    <n v="662"/>
    <n v="666"/>
    <s v="Tried to impress my crush with a smooth conversation. Ended up spilling my drink. Smooth level: Nonexistent! "/>
    <s v=" Embarrassed "/>
    <d v="2023-08-20T17:00:00"/>
    <s v=" CrushFailHighSchool "/>
    <x v="3"/>
    <s v=" #CrushFail #HighSchoolEmbarrassment "/>
    <n v="30"/>
    <n v="60"/>
    <s v=" Canada"/>
    <n v="2023"/>
    <n v="8"/>
    <n v="20"/>
    <n v="17"/>
    <s v="Tried to impress my crush with a smooth conversation. Ended up spilling my drink. Smooth level: Nonexistent!"/>
    <s v="Embarrassed"/>
    <s v="CrushFailHighSchool"/>
    <s v="Twitter"/>
    <s v="#CrushFail,#HighSchoolEmbarrassment"/>
    <s v="Canada"/>
    <n v="45158.708333333336"/>
    <b v="0"/>
    <n v="90"/>
    <n v="0.66666666666666663"/>
    <s v="Aug 20, 2023"/>
    <x v="4"/>
  </r>
  <r>
    <n v="663"/>
    <n v="667"/>
    <s v="Mastered the art of creating paper airplanes during lecture. Paper planes: Soaring to new heights! "/>
    <s v=" Joy "/>
    <d v="2023-08-21T15:45:00"/>
    <s v=" PaperPlaneExpertHighSchool "/>
    <x v="1"/>
    <s v=" #PaperPlaneExpert #HighSchoolArt "/>
    <n v="15"/>
    <n v="30"/>
    <s v=" USA"/>
    <n v="2023"/>
    <n v="8"/>
    <n v="21"/>
    <n v="15"/>
    <s v="Mastered the art of creating paper airplanes during lecture. Paper planes: Soaring to new heights!"/>
    <s v="Joy"/>
    <s v="PaperPlaneExpertHighSchool"/>
    <s v="Instagram"/>
    <s v="#PaperPlaneExpert,#HighSchoolArt"/>
    <s v="USA"/>
    <n v="45159.65625"/>
    <b v="0"/>
    <n v="45"/>
    <n v="0.66666666666666663"/>
    <s v="Aug 21, 2023"/>
    <x v="4"/>
  </r>
  <r>
    <n v="664"/>
    <n v="668"/>
    <s v="Trying to set a new trend by juggling textbooks between classes. Academic juggling: A unique skill! "/>
    <s v=" Excitement "/>
    <d v="2023-08-22T12:30:00"/>
    <s v=" JugglingProHighSchool "/>
    <x v="2"/>
    <s v=" #TextbookJuggling #HighSchoolSkills "/>
    <n v="22"/>
    <n v="40"/>
    <s v=" Canada"/>
    <n v="2023"/>
    <n v="8"/>
    <n v="22"/>
    <n v="12"/>
    <s v="Trying to set a new trend by juggling textbooks between classes. Academic juggling: A unique skill!"/>
    <s v="Excitement"/>
    <s v="JugglingProHighSchool"/>
    <s v="Facebook"/>
    <s v="#TextbookJuggling,#HighSchoolSkills"/>
    <s v="Canada"/>
    <n v="45160.520833333336"/>
    <b v="0"/>
    <n v="62"/>
    <n v="0.64516129032258063"/>
    <s v="Aug 22, 2023"/>
    <x v="4"/>
  </r>
  <r>
    <n v="665"/>
    <n v="669"/>
    <s v="Hiding a snack stash in my backpack for emergency cravings. Snack ninja mode: Activated! "/>
    <s v=" Mischievous "/>
    <d v="2023-08-23T16:45:00"/>
    <s v=" SnackNinjaHighSchool "/>
    <x v="3"/>
    <s v=" #SnackNinja #HighSchoolSnacks "/>
    <n v="28"/>
    <n v="55"/>
    <s v=" USA"/>
    <n v="2023"/>
    <n v="8"/>
    <n v="23"/>
    <n v="16"/>
    <s v="Hiding a snack stash in my backpack for emergency cravings. Snack ninja mode: Activated!"/>
    <s v="Mischievous"/>
    <s v="SnackNinjaHighSchool"/>
    <s v="Twitter"/>
    <s v="#SnackNinja,#HighSchoolSnacks"/>
    <s v="USA"/>
    <n v="45161.697916666664"/>
    <b v="0"/>
    <n v="83"/>
    <n v="0.66265060240963858"/>
    <s v="Aug 23, 2023"/>
    <x v="4"/>
  </r>
  <r>
    <n v="666"/>
    <n v="670"/>
    <s v="Planning a surprise scavenger hunt for friends. Anticipating the thrill and excitement! "/>
    <s v=" Excitement "/>
    <d v="2023-08-24T18:20:00"/>
    <s v=" ScavengerHuntMasterHighSchool "/>
    <x v="1"/>
    <s v=" #SurpriseAdventure #HighSchoolFun "/>
    <n v="20"/>
    <n v="38"/>
    <s v=" UK"/>
    <n v="2023"/>
    <n v="8"/>
    <n v="24"/>
    <n v="18"/>
    <s v="Planning a surprise scavenger hunt for friends. Anticipating the thrill and excitement!"/>
    <s v="Excitement"/>
    <s v="ScavengerHuntMasterHighSchool"/>
    <s v="Instagram"/>
    <s v="#SurpriseAdventure,#HighSchoolFun"/>
    <s v="UK"/>
    <n v="45162.763888888891"/>
    <b v="0"/>
    <n v="58"/>
    <n v="0.65517241379310343"/>
    <s v="Aug 24, 2023"/>
    <x v="4"/>
  </r>
  <r>
    <n v="667"/>
    <n v="671"/>
    <s v="Danced in the rain to celebrate the end of exams. Rain dance: Unexpectedly refreshing! "/>
    <s v=" Joy "/>
    <d v="2023-08-25T14:15:00"/>
    <s v=" RainDanceCelebrationHighSchool "/>
    <x v="2"/>
    <s v=" #RainDance #HighSchoolJoy "/>
    <n v="25"/>
    <n v="50"/>
    <s v=" Canada"/>
    <n v="2023"/>
    <n v="8"/>
    <n v="25"/>
    <n v="14"/>
    <s v="Danced in the rain to celebrate the end of exams. Rain dance: Unexpectedly refreshing!"/>
    <s v="Joy"/>
    <s v="RainDanceCelebrationHighSchool"/>
    <s v="Facebook"/>
    <s v="#RainDance,#HighSchoolJoy"/>
    <s v="Canada"/>
    <n v="45163.59375"/>
    <b v="0"/>
    <n v="75"/>
    <n v="0.66666666666666663"/>
    <s v="Aug 25, 2023"/>
    <x v="4"/>
  </r>
  <r>
    <n v="668"/>
    <n v="672"/>
    <s v="Accidentally sent a text meant for a friend to the class group chat. Texting fail: Oops moment! "/>
    <s v=" Embarrassed "/>
    <d v="2023-08-26T17:30:00"/>
    <s v=" GroupChatBlunderHighSchool "/>
    <x v="3"/>
    <s v=" #TextingFail #HighSchoolAwkward "/>
    <n v="18"/>
    <n v="35"/>
    <s v=" USA"/>
    <n v="2023"/>
    <n v="8"/>
    <n v="26"/>
    <n v="17"/>
    <s v="Accidentally sent a text meant for a friend to the class group chat. Texting fail: Oops moment!"/>
    <s v="Embarrassed"/>
    <s v="GroupChatBlunderHighSchool"/>
    <s v="Twitter"/>
    <s v="#TextingFail,#HighSchoolAwkward"/>
    <s v="USA"/>
    <n v="45164.729166666664"/>
    <b v="0"/>
    <n v="53"/>
    <n v="0.660377358490566"/>
    <s v="Aug 26, 2023"/>
    <x v="4"/>
  </r>
  <r>
    <n v="669"/>
    <n v="673"/>
    <s v="Tried a magic trick to impress classmates. Magic fail: Where did that rabbit go? "/>
    <s v=" Embarrassed "/>
    <d v="2023-08-27T20:45:00"/>
    <s v=" MagicFailHighSchool "/>
    <x v="1"/>
    <s v=" #MagicFail #HighSchoolMagic "/>
    <n v="22"/>
    <n v="45"/>
    <s v=" UK"/>
    <n v="2023"/>
    <n v="8"/>
    <n v="27"/>
    <n v="20"/>
    <s v="Tried a magic trick to impress classmates. Magic fail: Where did that rabbit go?"/>
    <s v="Embarrassed"/>
    <s v="MagicFailHighSchool"/>
    <s v="Instagram"/>
    <s v="#MagicFail,#HighSchoolMagic"/>
    <s v="UK"/>
    <n v="45165.864583333336"/>
    <b v="0"/>
    <n v="67"/>
    <n v="0.67164179104477617"/>
    <s v="Aug 27, 2023"/>
    <x v="4"/>
  </r>
  <r>
    <n v="670"/>
    <n v="674"/>
    <s v="Perfecting the art of creating origami during a dull lecture. Origami mastery: A+! "/>
    <s v=" Joy "/>
    <d v="2023-08-28T16:00:00"/>
    <s v=" OrigamiProHighSchool "/>
    <x v="3"/>
    <s v=" #OrigamiMaster #HighSchoolArt "/>
    <n v="18"/>
    <n v="36"/>
    <s v=" USA"/>
    <n v="2023"/>
    <n v="8"/>
    <n v="28"/>
    <n v="16"/>
    <s v="Perfecting the art of creating origami during a dull lecture. Origami mastery: A+!"/>
    <s v="Joy"/>
    <s v="OrigamiProHighSchool"/>
    <s v="Twitter"/>
    <s v="#OrigamiMaster,#HighSchoolArt"/>
    <s v="USA"/>
    <n v="45166.666666666664"/>
    <b v="0"/>
    <n v="54"/>
    <n v="0.66666666666666663"/>
    <s v="Aug 28, 2023"/>
    <x v="4"/>
  </r>
  <r>
    <n v="671"/>
    <n v="675"/>
    <s v="Attempting to set a new record for the most consecutive hacky sack kicks. Hacky sack skills: Unleashed! "/>
    <s v=" Excitement "/>
    <d v="2023-08-29T13:45:00"/>
    <s v=" HackySackChampionHighSchool "/>
    <x v="1"/>
    <s v=" #HackySackChallenge #HighSchoolAthlete "/>
    <n v="26"/>
    <n v="48"/>
    <s v=" Canada"/>
    <n v="2023"/>
    <n v="8"/>
    <n v="29"/>
    <n v="13"/>
    <s v="Attempting to set a new record for the most consecutive hacky sack kicks. Hacky sack skills: Unleashed!"/>
    <s v="Excitement"/>
    <s v="HackySackChampionHighSchool"/>
    <s v="Instagram"/>
    <s v="#HackySackChallenge,#HighSchoolAthlete"/>
    <s v="Canada"/>
    <n v="45167.572916666664"/>
    <b v="0"/>
    <n v="74"/>
    <n v="0.64864864864864868"/>
    <s v="Aug 29, 2023"/>
    <x v="4"/>
  </r>
  <r>
    <n v="672"/>
    <n v="676"/>
    <s v="Creating a secret handshake with friends. Friendship level: Expert! "/>
    <s v=" Joy "/>
    <d v="2023-08-30T17:30:00"/>
    <s v=" SecretHandshakeHighSchool "/>
    <x v="2"/>
    <s v=" #FriendshipGoals #HighSchoolMemories "/>
    <n v="20"/>
    <n v="40"/>
    <s v=" USA"/>
    <n v="2023"/>
    <n v="8"/>
    <n v="30"/>
    <n v="17"/>
    <s v="Creating a secret handshake with friends. Friendship level: Expert!"/>
    <s v="Joy"/>
    <s v="SecretHandshakeHighSchool"/>
    <s v="Facebook"/>
    <s v="#FriendshipGoals,#HighSchoolMemories"/>
    <s v="USA"/>
    <n v="45168.729166666664"/>
    <b v="0"/>
    <n v="60"/>
    <n v="0.66666666666666663"/>
    <s v="Aug 30, 2023"/>
    <x v="4"/>
  </r>
  <r>
    <n v="673"/>
    <n v="677"/>
    <s v="Embarking on a mission to find the best burger joint in town. Burger connoisseur: Reporting for duty! "/>
    <s v=" Excitement "/>
    <d v="2023-08-31T20:15:00"/>
    <s v=" BurgerQuestHighSchool "/>
    <x v="3"/>
    <s v=" #BurgerQuest #HighSchoolFoodie "/>
    <n v="24"/>
    <n v="42"/>
    <s v=" UK"/>
    <n v="2023"/>
    <n v="8"/>
    <n v="31"/>
    <n v="20"/>
    <s v="Embarking on a mission to find the best burger joint in town. Burger connoisseur: Reporting for duty!"/>
    <s v="Excitement"/>
    <s v="BurgerQuestHighSchool"/>
    <s v="Twitter"/>
    <s v="#BurgerQuest,#HighSchoolFoodie"/>
    <s v="UK"/>
    <n v="45169.84375"/>
    <b v="0"/>
    <n v="66"/>
    <n v="0.63636363636363635"/>
    <s v="Aug 31, 2023"/>
    <x v="4"/>
  </r>
  <r>
    <n v="674"/>
    <n v="678"/>
    <s v="Practicing a stand-up comedy routine for the upcoming talent show. Comedy gig: In the making! "/>
    <s v=" Joy "/>
    <d v="2023-09-01T14:45:00"/>
    <s v=" ComedyGeniusHighSchool "/>
    <x v="1"/>
    <s v=" #StandUpComedy #HighSchoolTalent "/>
    <n v="21"/>
    <n v="39"/>
    <s v=" Canada"/>
    <n v="2023"/>
    <n v="9"/>
    <n v="1"/>
    <n v="14"/>
    <s v="Practicing a stand-up comedy routine for the upcoming talent show. Comedy gig: In the making!"/>
    <s v="Joy"/>
    <s v="ComedyGeniusHighSchool"/>
    <s v="Instagram"/>
    <s v="#StandUpComedy,#HighSchoolTalent"/>
    <s v="Canada"/>
    <n v="45170.614583333336"/>
    <b v="0"/>
    <n v="60"/>
    <n v="0.65"/>
    <s v="Sep 1, 2023"/>
    <x v="8"/>
  </r>
  <r>
    <n v="675"/>
    <n v="679"/>
    <s v="Accidentally sent a love letter to the wrong person. Love note fail: Maximum embarrassment! "/>
    <s v=" Embarrassed "/>
    <d v="2023-09-02T18:30:00"/>
    <s v=" LoveLetterBlunderHighSchool "/>
    <x v="2"/>
    <s v=" #LoveLetterFail #HighSchoolAwkward "/>
    <n v="17"/>
    <n v="33"/>
    <s v=" USA"/>
    <n v="2023"/>
    <n v="9"/>
    <n v="2"/>
    <n v="18"/>
    <s v="Accidentally sent a love letter to the wrong person. Love note fail: Maximum embarrassment!"/>
    <s v="Embarrassed"/>
    <s v="LoveLetterBlunderHighSchool"/>
    <s v="Facebook"/>
    <s v="#LoveLetterFail,#HighSchoolAwkward"/>
    <s v="USA"/>
    <n v="45171.770833333336"/>
    <b v="0"/>
    <n v="50"/>
    <n v="0.66"/>
    <s v="Sep 2, 2023"/>
    <x v="8"/>
  </r>
  <r>
    <n v="676"/>
    <n v="680"/>
    <s v="Attempting to impress the teacher with an elaborate science experiment. Science geek mode: Activated! "/>
    <s v=" Excitement "/>
    <d v="2023-09-03T22:00:00"/>
    <s v=" ScienceExperimentProHighSchool "/>
    <x v="3"/>
    <s v=" #ScienceGeek #HighSchoolExperiments "/>
    <n v="23"/>
    <n v="44"/>
    <s v=" UK"/>
    <n v="2023"/>
    <n v="9"/>
    <n v="3"/>
    <n v="22"/>
    <s v="Attempting to impress the teacher with an elaborate science experiment. Science geek mode: Activated!"/>
    <s v="Excitement"/>
    <s v="ScienceExperimentProHighSchool"/>
    <s v="Twitter"/>
    <s v="#ScienceGeek,#HighSchoolExperiments"/>
    <s v="UK"/>
    <n v="45172.916666666664"/>
    <b v="0"/>
    <n v="67"/>
    <n v="0.65671641791044777"/>
    <s v="Sep 3, 2023"/>
    <x v="8"/>
  </r>
  <r>
    <n v="677"/>
    <n v="681"/>
    <s v="Crafting intricate friendship bracelets for the whole squad. Friendship level: Expert weaver! "/>
    <s v=" Joy "/>
    <d v="2023-09-04T15:15:00"/>
    <s v=" BraceletCraftsmanHighSchool "/>
    <x v="1"/>
    <s v=" #FriendshipBracelets #HighSchoolCrafts "/>
    <n v="19"/>
    <n v="37"/>
    <s v=" USA"/>
    <n v="2023"/>
    <n v="9"/>
    <n v="4"/>
    <n v="15"/>
    <s v="Crafting intricate friendship bracelets for the whole squad. Friendship level: Expert weaver!"/>
    <s v="Joy"/>
    <s v="BraceletCraftsmanHighSchool"/>
    <s v="Instagram"/>
    <s v="#FriendshipBracelets,#HighSchoolCrafts"/>
    <s v="USA"/>
    <n v="45173.635416666664"/>
    <b v="0"/>
    <n v="56"/>
    <n v="0.6607142857142857"/>
    <s v="Sep 4, 2023"/>
    <x v="8"/>
  </r>
  <r>
    <n v="678"/>
    <n v="682"/>
    <s v="Attempting to beat the record for the most consecutive cartwheels. Cartwheel challenge: Underway! "/>
    <s v=" Excitement "/>
    <d v="2023-09-05T12:30:00"/>
    <s v=" CartwheelMasterHighSchool "/>
    <x v="3"/>
    <s v=" #CartwheelChallenge #HighSchoolAthlete "/>
    <n v="27"/>
    <n v="52"/>
    <s v=" Canada"/>
    <n v="2023"/>
    <n v="9"/>
    <n v="5"/>
    <n v="12"/>
    <s v="Attempting to beat the record for the most consecutive cartwheels. Cartwheel challenge: Underway!"/>
    <s v="Excitement"/>
    <s v="CartwheelMasterHighSchool"/>
    <s v="Twitter"/>
    <s v="#CartwheelChallenge,#HighSchoolAthlete"/>
    <s v="Canada"/>
    <n v="45174.520833333336"/>
    <b v="0"/>
    <n v="79"/>
    <n v="0.65822784810126578"/>
    <s v="Sep 5, 2023"/>
    <x v="8"/>
  </r>
  <r>
    <n v="679"/>
    <n v="683"/>
    <s v="Organizing a movie marathon with friends. Popcorn and cinematic adventures await! "/>
    <s v=" Joy "/>
    <d v="2023-09-06T16:45:00"/>
    <s v=" MovieMarathonHostHighSchool "/>
    <x v="2"/>
    <s v=" #MovieNight #HighSchoolMemories "/>
    <n v="22"/>
    <n v="43"/>
    <s v=" UK"/>
    <n v="2023"/>
    <n v="9"/>
    <n v="6"/>
    <n v="16"/>
    <s v="Organizing a movie marathon with friends. Popcorn and cinematic adventures await!"/>
    <s v="Joy"/>
    <s v="MovieMarathonHostHighSchool"/>
    <s v="Facebook"/>
    <s v="#MovieNight,#HighSchoolMemories"/>
    <s v="UK"/>
    <n v="45175.697916666664"/>
    <b v="0"/>
    <n v="65"/>
    <n v="0.66153846153846152"/>
    <s v="Sep 6, 2023"/>
    <x v="8"/>
  </r>
  <r>
    <n v="680"/>
    <n v="684"/>
    <s v="Experimenting with a new hair color. A bold change for a bold semester! "/>
    <s v=" Excitement "/>
    <d v="2023-09-07T18:20:00"/>
    <s v=" HairColorExperimentHighSchool "/>
    <x v="1"/>
    <s v=" #HairExperiment #HighSchoolStyle "/>
    <n v="20"/>
    <n v="39"/>
    <s v=" USA"/>
    <n v="2023"/>
    <n v="9"/>
    <n v="7"/>
    <n v="18"/>
    <s v="Experimenting with a new hair color. A bold change for a bold semester!"/>
    <s v="Excitement"/>
    <s v="HairColorExperimentHighSchool"/>
    <s v="Instagram"/>
    <s v="#HairExperiment,#HighSchoolStyle"/>
    <s v="USA"/>
    <n v="45176.763888888891"/>
    <b v="0"/>
    <n v="59"/>
    <n v="0.66101694915254239"/>
    <s v="Sep 7, 2023"/>
    <x v="8"/>
  </r>
  <r>
    <n v="681"/>
    <n v="685"/>
    <s v="Building a time capsule to capture memories for the future. Time-traveling emotions! "/>
    <s v=" Joy "/>
    <d v="2023-09-08T14:15:00"/>
    <s v=" TimeCapsuleCreatorHighSchool "/>
    <x v="2"/>
    <s v=" #TimeCapsule #HighSchoolNostalgia "/>
    <n v="26"/>
    <n v="48"/>
    <s v=" Canada"/>
    <n v="2023"/>
    <n v="9"/>
    <n v="8"/>
    <n v="14"/>
    <s v="Building a time capsule to capture memories for the future. Time-traveling emotions!"/>
    <s v="Joy"/>
    <s v="TimeCapsuleCreatorHighSchool"/>
    <s v="Facebook"/>
    <s v="#TimeCapsule,#HighSchoolNostalgia"/>
    <s v="Canada"/>
    <n v="45177.59375"/>
    <b v="0"/>
    <n v="74"/>
    <n v="0.64864864864864868"/>
    <s v="Sep 8, 2023"/>
    <x v="8"/>
  </r>
  <r>
    <n v="682"/>
    <n v="686"/>
    <s v="Accidentally walked into the wrong classroom on the first day. Classroom mix-up: Awkward start! "/>
    <s v=" Embarrassed "/>
    <d v="2023-09-09T17:30:00"/>
    <s v=" ClassroomBlunderHighSchool "/>
    <x v="3"/>
    <s v=" #FirstDayOops #HighSchoolEmbarrassment "/>
    <n v="16"/>
    <n v="32"/>
    <s v=" USA"/>
    <n v="2023"/>
    <n v="9"/>
    <n v="9"/>
    <n v="17"/>
    <s v="Accidentally walked into the wrong classroom on the first day. Classroom mix-up: Awkward start!"/>
    <s v="Embarrassed"/>
    <s v="ClassroomBlunderHighSchool"/>
    <s v="Twitter"/>
    <s v="#FirstDayOops,#HighSchoolEmbarrassment"/>
    <s v="USA"/>
    <n v="45178.729166666664"/>
    <b v="0"/>
    <n v="48"/>
    <n v="0.66666666666666663"/>
    <s v="Sep 9, 2023"/>
    <x v="8"/>
  </r>
  <r>
    <n v="683"/>
    <n v="687"/>
    <s v="Trying out a new smoothie recipe for a healthy start to the week. Smoothie enthusiast: Level up! "/>
    <s v=" Excitement "/>
    <d v="2023-09-10T20:45:00"/>
    <s v=" SmoothieConnoisseurHighSchool "/>
    <x v="1"/>
    <s v=" #HealthyLiving #HighSchoolWellness "/>
    <n v="23"/>
    <n v="42"/>
    <s v=" UK"/>
    <n v="2023"/>
    <n v="9"/>
    <n v="10"/>
    <n v="20"/>
    <s v="Trying out a new smoothie recipe for a healthy start to the week. Smoothie enthusiast: Level up!"/>
    <s v="Excitement"/>
    <s v="SmoothieConnoisseurHighSchool"/>
    <s v="Instagram"/>
    <s v="#HealthyLiving,#HighSchoolWellness"/>
    <s v="UK"/>
    <n v="45179.864583333336"/>
    <b v="0"/>
    <n v="65"/>
    <n v="0.64615384615384619"/>
    <s v="Sep 10, 2023"/>
    <x v="8"/>
  </r>
  <r>
    <n v="684"/>
    <n v="688"/>
    <s v="Reflecting on the challenges of the school year. Feeling a bit overwhelmed with assignments. "/>
    <s v=" Sad "/>
    <d v="2023-09-11T15:45:00"/>
    <s v=" OverwhelmedHighSchoolStudent "/>
    <x v="3"/>
    <s v=" #SchoolChallenges #HighSchoolStruggles "/>
    <n v="15"/>
    <n v="28"/>
    <s v=" USA"/>
    <n v="2023"/>
    <n v="9"/>
    <n v="11"/>
    <n v="15"/>
    <s v="Reflecting on the challenges of the school year. Feeling a bit overwhelmed with assignments."/>
    <s v="Sad"/>
    <s v="OverwhelmedHighSchoolStudent"/>
    <s v="Twitter"/>
    <s v="#SchoolChallenges,#HighSchoolStruggles"/>
    <s v="USA"/>
    <n v="45180.65625"/>
    <b v="0"/>
    <n v="43"/>
    <n v="0.65116279069767447"/>
    <s v="Sep 11, 2023"/>
    <x v="8"/>
  </r>
  <r>
    <n v="685"/>
    <n v="689"/>
    <s v="Encountered some mean-spirited comments online. Dealing with online hate is never easy. "/>
    <s v=" Hate "/>
    <d v="2023-09-12T12:30:00"/>
    <s v=" DealingWithHateHighSchool "/>
    <x v="1"/>
    <s v=" #OnlineHate #HighSchoolReality "/>
    <n v="18"/>
    <n v="36"/>
    <s v=" Canada"/>
    <n v="2023"/>
    <n v="9"/>
    <n v="12"/>
    <n v="12"/>
    <s v="Encountered some mean-spirited comments online. Dealing with online hate is never easy."/>
    <s v="Hate"/>
    <s v="DealingWithHateHighSchool"/>
    <s v="Instagram"/>
    <s v="#OnlineHate,#HighSchoolReality"/>
    <s v="Canada"/>
    <n v="45181.520833333336"/>
    <b v="0"/>
    <n v="54"/>
    <n v="0.66666666666666663"/>
    <s v="Sep 12, 2023"/>
    <x v="8"/>
  </r>
  <r>
    <n v="686"/>
    <n v="690"/>
    <s v="Had a bad day at school. Everything seems to be going wrong. "/>
    <s v=" Bad "/>
    <d v="2023-09-13T16:45:00"/>
    <s v=" ToughDayHighSchool "/>
    <x v="2"/>
    <s v=" #BadDay #HighSchoolBlues "/>
    <n v="20"/>
    <n v="40"/>
    <s v=" UK"/>
    <n v="2023"/>
    <n v="9"/>
    <n v="13"/>
    <n v="16"/>
    <s v="Had a bad day at school. Everything seems to be going wrong."/>
    <s v="Bad"/>
    <s v="ToughDayHighSchool"/>
    <s v="Facebook"/>
    <s v="#BadDay,#HighSchoolBlues"/>
    <s v="UK"/>
    <n v="45182.697916666664"/>
    <b v="0"/>
    <n v="60"/>
    <n v="0.66666666666666663"/>
    <s v="Sep 13, 2023"/>
    <x v="8"/>
  </r>
  <r>
    <n v="687"/>
    <n v="691"/>
    <s v="Feeling down after not making the sports team. Disappointment lingers. "/>
    <s v=" Sad "/>
    <d v="2023-09-14T18:20:00"/>
    <s v=" SportsTeamRejectionHighSchool "/>
    <x v="3"/>
    <s v=" #Disappointment #HighSchoolSports "/>
    <n v="17"/>
    <n v="34"/>
    <s v=" USA"/>
    <n v="2023"/>
    <n v="9"/>
    <n v="14"/>
    <n v="18"/>
    <s v="Feeling down after not making the sports team. Disappointment lingers."/>
    <s v="Sad"/>
    <s v="SportsTeamRejectionHighSchool"/>
    <s v="Twitter"/>
    <s v="#Disappointment,#HighSchoolSports"/>
    <s v="USA"/>
    <n v="45183.763888888891"/>
    <b v="0"/>
    <n v="51"/>
    <n v="0.66666666666666663"/>
    <s v="Sep 14, 2023"/>
    <x v="8"/>
  </r>
  <r>
    <n v="688"/>
    <n v="692"/>
    <s v="Witnessed a heated argument in the cafeteria. Unpleasant atmosphere at lunch. "/>
    <s v=" Hate "/>
    <d v="2023-09-15T14:15:00"/>
    <s v=" CafeteriaConflictHighSchool "/>
    <x v="1"/>
    <s v=" #CafeteriaDrama #HighSchoolTension "/>
    <n v="21"/>
    <n v="41"/>
    <s v=" Canada"/>
    <n v="2023"/>
    <n v="9"/>
    <n v="15"/>
    <n v="14"/>
    <s v="Witnessed a heated argument in the cafeteria. Unpleasant atmosphere at lunch."/>
    <s v="Hate"/>
    <s v="CafeteriaConflictHighSchool"/>
    <s v="Instagram"/>
    <s v="#CafeteriaDrama,#HighSchoolTension"/>
    <s v="Canada"/>
    <n v="45184.59375"/>
    <b v="0"/>
    <n v="62"/>
    <n v="0.66129032258064513"/>
    <s v="Sep 15, 2023"/>
    <x v="8"/>
  </r>
  <r>
    <n v="689"/>
    <n v="693"/>
    <s v="Received a not-so-great grade on a major project. Academic frustration setting in. "/>
    <s v=" Bad "/>
    <d v="2023-09-16T17:30:00"/>
    <s v=" ProjectGradeDisappointmentHighSchool "/>
    <x v="2"/>
    <s v=" #AcademicFrustration #HighSchoolStress "/>
    <n v="19"/>
    <n v="38"/>
    <s v=" UK"/>
    <n v="2023"/>
    <n v="9"/>
    <n v="16"/>
    <n v="17"/>
    <s v="Received a not-so-great grade on a major project. Academic frustration setting in."/>
    <s v="Bad"/>
    <s v="ProjectGradeDisappointmentHighSchool"/>
    <s v="Facebook"/>
    <s v="#AcademicFrustration,#HighSchoolStress"/>
    <s v="UK"/>
    <n v="45185.729166666664"/>
    <b v="0"/>
    <n v="57"/>
    <n v="0.66666666666666663"/>
    <s v="Sep 16, 2023"/>
    <x v="8"/>
  </r>
  <r>
    <n v="690"/>
    <n v="694"/>
    <s v="Dealing with a personal setback. Sometimes life throws unexpected challenges. "/>
    <s v=" Sad "/>
    <d v="2023-09-17T20:45:00"/>
    <s v=" PersonalSetbackHighSchool "/>
    <x v="3"/>
    <s v=" #LifeChallenges #HighSchoolStruggles "/>
    <n v="22"/>
    <n v="44"/>
    <s v=" USA"/>
    <n v="2023"/>
    <n v="9"/>
    <n v="17"/>
    <n v="20"/>
    <s v="Dealing with a personal setback. Sometimes life throws unexpected challenges."/>
    <s v="Sad"/>
    <s v="PersonalSetbackHighSchool"/>
    <s v="Twitter"/>
    <s v="#LifeChallenges,#HighSchoolStruggles"/>
    <s v="USA"/>
    <n v="45186.864583333336"/>
    <b v="0"/>
    <n v="66"/>
    <n v="0.66666666666666663"/>
    <s v="Sep 17, 2023"/>
    <x v="8"/>
  </r>
  <r>
    <n v="691"/>
    <n v="695"/>
    <s v="Feeling lonely on a Saturday night. Sometimes solitude hits harder than expected. "/>
    <s v=" Sad "/>
    <d v="2023-09-18T22:00:00"/>
    <s v=" LonelySaturdayHighSchool "/>
    <x v="1"/>
    <s v=" #LonelyNights #HighSchoolEmotions "/>
    <n v="16"/>
    <n v="31"/>
    <s v=" Canada"/>
    <n v="2023"/>
    <n v="9"/>
    <n v="18"/>
    <n v="22"/>
    <s v="Feeling lonely on a Saturday night. Sometimes solitude hits harder than expected."/>
    <s v="Sad"/>
    <s v="LonelySaturdayHighSchool"/>
    <s v="Instagram"/>
    <s v="#LonelyNights,#HighSchoolEmotions"/>
    <s v="Canada"/>
    <n v="45187.916666666664"/>
    <b v="0"/>
    <n v="47"/>
    <n v="0.65957446808510634"/>
    <s v="Sep 18, 2023"/>
    <x v="8"/>
  </r>
  <r>
    <n v="692"/>
    <n v="696"/>
    <s v="Experiencing cyberbullying. Hateful messages online are disheartening. "/>
    <s v=" Hate "/>
    <d v="2023-09-19T15:15:00"/>
    <s v=" CyberbullyingVictimHighSchool "/>
    <x v="2"/>
    <s v=" #StopCyberbullying #HighSchoolReality "/>
    <n v="14"/>
    <n v="27"/>
    <s v=" UK"/>
    <n v="2023"/>
    <n v="9"/>
    <n v="19"/>
    <n v="15"/>
    <s v="Experiencing cyberbullying. Hateful messages online are disheartening."/>
    <s v="Hate"/>
    <s v="CyberbullyingVictimHighSchool"/>
    <s v="Facebook"/>
    <s v="#StopCyberbullying,#HighSchoolReality"/>
    <s v="UK"/>
    <n v="45188.635416666664"/>
    <b v="0"/>
    <n v="41"/>
    <n v="0.65853658536585369"/>
    <s v="Sep 19, 2023"/>
    <x v="8"/>
  </r>
  <r>
    <n v="693"/>
    <n v="697"/>
    <s v="Caught in a torrential rainstorm without an umbrella. Today's weather is just bad luck. "/>
    <s v=" Bad "/>
    <d v="2023-09-20T12:30:00"/>
    <s v=" RainyDayBluesHighSchool "/>
    <x v="3"/>
    <s v=" #BadLuck #HighSchoolWeather "/>
    <n v="18"/>
    <n v="35"/>
    <s v=" USA"/>
    <n v="2023"/>
    <n v="9"/>
    <n v="20"/>
    <n v="12"/>
    <s v="Caught in a torrential rainstorm without an umbrella. Today's weather is just bad luck."/>
    <s v="Bad"/>
    <s v="RainyDayBluesHighSchool"/>
    <s v="Twitter"/>
    <s v="#BadLuck,#HighSchoolWeather"/>
    <s v="USA"/>
    <n v="45189.520833333336"/>
    <b v="0"/>
    <n v="53"/>
    <n v="0.660377358490566"/>
    <s v="Sep 20, 2023"/>
    <x v="8"/>
  </r>
  <r>
    <n v="694"/>
    <n v="698"/>
    <s v="Missing an important event due to unforeseen circumstances. A day filled with sadness. "/>
    <s v=" Sad "/>
    <d v="2023-09-21T16:45:00"/>
    <s v=" MissedOpportunityHighSchool "/>
    <x v="1"/>
    <s v=" #MissedChances #HighSchoolRegret "/>
    <n v="20"/>
    <n v="39"/>
    <s v=" Canada"/>
    <n v="2023"/>
    <n v="9"/>
    <n v="21"/>
    <n v="16"/>
    <s v="Missing an important event due to unforeseen circumstances. A day filled with sadness."/>
    <s v="Sad"/>
    <s v="MissedOpportunityHighSchool"/>
    <s v="Instagram"/>
    <s v="#MissedChances,#HighSchoolRegret"/>
    <s v="Canada"/>
    <n v="45190.697916666664"/>
    <b v="0"/>
    <n v="59"/>
    <n v="0.66101694915254239"/>
    <s v="Sep 21, 2023"/>
    <x v="8"/>
  </r>
  <r>
    <n v="695"/>
    <n v="699"/>
    <s v="Dealing with unfounded rumors circulating about personal life. Rumors can be hurtful. "/>
    <s v=" Hate "/>
    <d v="2023-09-22T18:20:00"/>
    <s v=" RumorVictimHighSchool "/>
    <x v="2"/>
    <s v=" #RumorMills #HighSchoolDrama "/>
    <n v="23"/>
    <n v="46"/>
    <s v=" UK"/>
    <n v="2023"/>
    <n v="9"/>
    <n v="22"/>
    <n v="18"/>
    <s v="Dealing with unfounded rumors circulating about personal life. Rumors can be hurtful."/>
    <s v="Hate"/>
    <s v="RumorVictimHighSchool"/>
    <s v="Facebook"/>
    <s v="#RumorMills,#HighSchoolDrama"/>
    <s v="UK"/>
    <n v="45191.763888888891"/>
    <b v="0"/>
    <n v="69"/>
    <n v="0.66666666666666663"/>
    <s v="Sep 22, 2023"/>
    <x v="8"/>
  </r>
  <r>
    <n v="696"/>
    <n v="700"/>
    <s v="Got a flat tire on the way to an important meeting. Talk about a series of bad events! "/>
    <s v=" Bad "/>
    <d v="2023-09-23T14:15:00"/>
    <s v=" FlatTireWoesHighSchool "/>
    <x v="3"/>
    <s v=" #BadLuckDay #HighSchoolStruggles "/>
    <n v="25"/>
    <n v="50"/>
    <s v=" USA"/>
    <n v="2023"/>
    <n v="9"/>
    <n v="23"/>
    <n v="14"/>
    <s v="Got a flat tire on the way to an important meeting. Talk about a series of bad events!"/>
    <s v="Bad"/>
    <s v="FlatTireWoesHighSchool"/>
    <s v="Twitter"/>
    <s v="#BadLuckDay,#HighSchoolStruggles"/>
    <s v="USA"/>
    <n v="45192.59375"/>
    <b v="0"/>
    <n v="75"/>
    <n v="0.66666666666666663"/>
    <s v="Sep 23, 2023"/>
    <x v="8"/>
  </r>
  <r>
    <n v="697"/>
    <n v="701"/>
    <s v="Feeling a sense of emptiness after a close friend moves away. Farewells are always sad. "/>
    <s v=" Sad "/>
    <d v="2023-09-24T17:30:00"/>
    <s v=" FriendMovingAwayHighSchool "/>
    <x v="1"/>
    <s v=" #SayingGoodbye #HighSchoolEmotions "/>
    <n v="21"/>
    <n v="42"/>
    <s v=" Canada"/>
    <n v="2023"/>
    <n v="9"/>
    <n v="24"/>
    <n v="17"/>
    <s v="Feeling a sense of emptiness after a close friend moves away. Farewells are always sad."/>
    <s v="Sad"/>
    <s v="FriendMovingAwayHighSchool"/>
    <s v="Instagram"/>
    <s v="#SayingGoodbye,#HighSchoolEmotions"/>
    <s v="Canada"/>
    <n v="45193.729166666664"/>
    <b v="0"/>
    <n v="63"/>
    <n v="0.66666666666666663"/>
    <s v="Sep 24, 2023"/>
    <x v="8"/>
  </r>
  <r>
    <n v="698"/>
    <n v="702"/>
    <s v="Facing rejection from a dream college. Disheartened but determined to explore other paths. "/>
    <s v=" Sad "/>
    <d v="2023-09-25T20:45:00"/>
    <s v=" CollegeRejectionHighSchool "/>
    <x v="2"/>
    <s v=" #CollegeDreams #HighSchoolJourney "/>
    <n v="19"/>
    <n v="37"/>
    <s v=" UK"/>
    <n v="2023"/>
    <n v="9"/>
    <n v="25"/>
    <n v="20"/>
    <s v="Facing rejection from a dream college. Disheartened but determined to explore other paths."/>
    <s v="Sad"/>
    <s v="CollegeRejectionHighSchool"/>
    <s v="Facebook"/>
    <s v="#CollegeDreams,#HighSchoolJourney"/>
    <s v="UK"/>
    <n v="45194.864583333336"/>
    <b v="0"/>
    <n v="56"/>
    <n v="0.6607142857142857"/>
    <s v="Sep 25, 2023"/>
    <x v="8"/>
  </r>
  <r>
    <n v="699"/>
    <n v="703"/>
    <s v="Encountering online toxicity during a gaming session. Hateful comments can ruin the fun. "/>
    <s v=" Hate "/>
    <d v="2023-09-26T14:15:00"/>
    <s v=" GamingToxicityHighSchool "/>
    <x v="3"/>
    <s v=" #OnlineGaming #HighSchoolGamer "/>
    <n v="16"/>
    <n v="32"/>
    <s v=" USA"/>
    <n v="2023"/>
    <n v="9"/>
    <n v="26"/>
    <n v="14"/>
    <s v="Encountering online toxicity during a gaming session. Hateful comments can ruin the fun."/>
    <s v="Hate"/>
    <s v="GamingToxicityHighSchool"/>
    <s v="Twitter"/>
    <s v="#OnlineGaming,#HighSchoolGamer"/>
    <s v="USA"/>
    <n v="45195.59375"/>
    <b v="0"/>
    <n v="48"/>
    <n v="0.66666666666666663"/>
    <s v="Sep 26, 2023"/>
    <x v="8"/>
  </r>
  <r>
    <n v="700"/>
    <n v="704"/>
    <s v="Having a bad hair day and feeling self-conscious. Bad hair days can affect confidence. "/>
    <s v=" Bad "/>
    <d v="2023-09-27T17:30:00"/>
    <s v=" BadHairDayBluesHighSchool "/>
    <x v="1"/>
    <s v=" #BadHairDay #HighSchoolConfidence "/>
    <n v="18"/>
    <n v="36"/>
    <s v=" Canada"/>
    <n v="2023"/>
    <n v="9"/>
    <n v="27"/>
    <n v="17"/>
    <s v="Having a bad hair day and feeling self-conscious. Bad hair days can affect confidence."/>
    <s v="Bad"/>
    <s v="BadHairDayBluesHighSchool"/>
    <s v="Instagram"/>
    <s v="#BadHairDay,#HighSchoolConfidence"/>
    <s v="Canada"/>
    <n v="45196.729166666664"/>
    <b v="0"/>
    <n v="54"/>
    <n v="0.66666666666666663"/>
    <s v="Sep 27, 2023"/>
    <x v="8"/>
  </r>
  <r>
    <n v="701"/>
    <n v="705"/>
    <s v="Feeling a sense of despair after a major project failure. Hard work didn't pay off this time. "/>
    <s v=" Sad "/>
    <d v="2023-09-28T22:00:00"/>
    <s v=" ProjectFailureDespairHighSchool "/>
    <x v="2"/>
    <s v=" #ProjectStruggles #HighSchoolHardships "/>
    <n v="21"/>
    <n v="41"/>
    <s v=" UK"/>
    <n v="2023"/>
    <n v="9"/>
    <n v="28"/>
    <n v="22"/>
    <s v="Feeling a sense of despair after a major project failure. Hard work didn't pay off this time."/>
    <s v="Sad"/>
    <s v="ProjectFailureDespairHighSchool"/>
    <s v="Facebook"/>
    <s v="#ProjectStruggles,#HighSchoolHardships"/>
    <s v="UK"/>
    <n v="45197.916666666664"/>
    <b v="0"/>
    <n v="62"/>
    <n v="0.66129032258064513"/>
    <s v="Sep 28, 2023"/>
    <x v="8"/>
  </r>
  <r>
    <n v="702"/>
    <n v="706"/>
    <s v="Experiencing hate comments for expressing personal opinions. Online negativity prevails. "/>
    <s v=" Hate "/>
    <d v="2023-09-29T15:45:00"/>
    <s v=" OpinionsHateHighSchool "/>
    <x v="3"/>
    <s v=" #OnlineOpinions #HighSchoolCriticism "/>
    <n v="24"/>
    <n v="48"/>
    <s v=" USA"/>
    <n v="2023"/>
    <n v="9"/>
    <n v="29"/>
    <n v="15"/>
    <s v="Experiencing hate comments for expressing personal opinions. Online negativity prevails."/>
    <s v="Hate"/>
    <s v="OpinionsHateHighSchool"/>
    <s v="Twitter"/>
    <s v="#OnlineOpinions,#HighSchoolCriticism"/>
    <s v="USA"/>
    <n v="45198.65625"/>
    <b v="0"/>
    <n v="72"/>
    <n v="0.66666666666666663"/>
    <s v="Sep 29, 2023"/>
    <x v="8"/>
  </r>
  <r>
    <n v="703"/>
    <n v="707"/>
    <s v="Having a string of bad luck with constant technology malfunctions. Tech troubles galore! "/>
    <s v=" Bad "/>
    <d v="2023-09-30T18:20:00"/>
    <s v=" TechMalfunctionWoesHighSchool "/>
    <x v="1"/>
    <s v=" #TechIssues #HighSchoolTech "/>
    <n v="22"/>
    <n v="43"/>
    <s v=" Canada"/>
    <n v="2023"/>
    <n v="9"/>
    <n v="30"/>
    <n v="18"/>
    <s v="Having a string of bad luck with constant technology malfunctions. Tech troubles galore!"/>
    <s v="Bad"/>
    <s v="TechMalfunctionWoesHighSchool"/>
    <s v="Instagram"/>
    <s v="#TechIssues,#HighSchoolTech"/>
    <s v="Canada"/>
    <n v="45199.763888888891"/>
    <b v="0"/>
    <n v="65"/>
    <n v="0.66153846153846152"/>
    <s v="Sep 30, 2023"/>
    <x v="8"/>
  </r>
  <r>
    <n v="704"/>
    <n v="708"/>
    <s v="Missing out on a long-anticipated event due to unexpected circumstances. A day filled with sadness. "/>
    <s v=" Sad "/>
    <d v="2023-10-01T14:15:00"/>
    <s v=" MissedEventBluesHighSchool "/>
    <x v="2"/>
    <s v=" #MissedMoments #HighSchoolRegret "/>
    <n v="20"/>
    <n v="39"/>
    <s v=" UK"/>
    <n v="2023"/>
    <n v="10"/>
    <n v="1"/>
    <n v="14"/>
    <s v="Missing out on a long-anticipated event due to unexpected circumstances. A day filled with sadness."/>
    <s v="Sad"/>
    <s v="MissedEventBluesHighSchool"/>
    <s v="Facebook"/>
    <s v="#MissedMoments,#HighSchoolRegret"/>
    <s v="UK"/>
    <n v="45200.59375"/>
    <b v="0"/>
    <n v="59"/>
    <n v="0.66101694915254239"/>
    <s v="Oct 1, 2023"/>
    <x v="10"/>
  </r>
  <r>
    <n v="705"/>
    <n v="709"/>
    <s v="Trying out a new study technique for upcoming exams. Exploring different learning strategies. "/>
    <s v=" Neutral "/>
    <d v="2023-10-02T16:45:00"/>
    <s v=" StudyTechniqueExperimentHighSchool "/>
    <x v="1"/>
    <s v=" #StudyStrategies #HighSchoolExams "/>
    <n v="23"/>
    <n v="42"/>
    <s v=" USA"/>
    <n v="2023"/>
    <n v="10"/>
    <n v="2"/>
    <n v="16"/>
    <s v="Trying out a new study technique for upcoming exams. Exploring different learning strategies."/>
    <s v="Neutral"/>
    <s v="StudyTechniqueExperimentHighSchool"/>
    <s v="Instagram"/>
    <s v="#StudyStrategies,#HighSchoolExams"/>
    <s v="USA"/>
    <n v="45201.697916666664"/>
    <b v="0"/>
    <n v="65"/>
    <n v="0.64615384615384619"/>
    <s v="Oct 2, 2023"/>
    <x v="10"/>
  </r>
  <r>
    <n v="706"/>
    <n v="710"/>
    <s v="Organizing a community cleanup event for a cleaner neighborhood. Promoting environmental awareness. "/>
    <s v=" Neutral "/>
    <d v="2023-10-03T12:30:00"/>
    <s v=" CommunityCleanupHighSchool "/>
    <x v="3"/>
    <s v=" #EnvironmentalEfforts #HighSchoolCommunity "/>
    <n v="26"/>
    <n v="50"/>
    <s v=" Canada"/>
    <n v="2023"/>
    <n v="10"/>
    <n v="3"/>
    <n v="12"/>
    <s v="Organizing a community cleanup event for a cleaner neighborhood. Promoting environmental awareness."/>
    <s v="Neutral"/>
    <s v="CommunityCleanupHighSchool"/>
    <s v="Twitter"/>
    <s v="#EnvironmentalEfforts,#HighSchoolCommunity"/>
    <s v="Canada"/>
    <n v="45202.520833333336"/>
    <b v="0"/>
    <n v="76"/>
    <n v="0.65789473684210531"/>
    <s v="Oct 3, 2023"/>
    <x v="10"/>
  </r>
  <r>
    <n v="707"/>
    <n v="711"/>
    <s v="Sharing favorite book recommendations with classmates. Building a mini book club. "/>
    <s v=" Neutral "/>
    <d v="2023-10-04T18:20:00"/>
    <s v=" BookRecommendationsHighSchool "/>
    <x v="2"/>
    <s v=" #BookClub #HighSchoolReads "/>
    <n v="19"/>
    <n v="38"/>
    <s v=" UK"/>
    <n v="2023"/>
    <n v="10"/>
    <n v="4"/>
    <n v="18"/>
    <s v="Sharing favorite book recommendations with classmates. Building a mini book club."/>
    <s v="Neutral"/>
    <s v="BookRecommendationsHighSchool"/>
    <s v="Facebook"/>
    <s v="#BookClub,#HighSchoolReads"/>
    <s v="UK"/>
    <n v="45203.763888888891"/>
    <b v="0"/>
    <n v="57"/>
    <n v="0.66666666666666663"/>
    <s v="Oct 4, 2023"/>
    <x v="10"/>
  </r>
  <r>
    <n v="708"/>
    <n v="712"/>
    <s v="Experimenting with a new recipe for a school bake sale. Baking adventures in the kitchen. "/>
    <s v=" Neutral "/>
    <d v="2023-10-05T14:15:00"/>
    <s v=" BakeSaleRecipeExperimentHighSchool "/>
    <x v="1"/>
    <s v=" #BakingAdventures #HighSchoolBakes "/>
    <n v="21"/>
    <n v="43"/>
    <s v=" USA"/>
    <n v="2023"/>
    <n v="10"/>
    <n v="5"/>
    <n v="14"/>
    <s v="Experimenting with a new recipe for a school bake sale. Baking adventures in the kitchen."/>
    <s v="Neutral"/>
    <s v="BakeSaleRecipeExperimentHighSchool"/>
    <s v="Instagram"/>
    <s v="#BakingAdventures,#HighSchoolBakes"/>
    <s v="USA"/>
    <n v="45204.59375"/>
    <b v="0"/>
    <n v="64"/>
    <n v="0.671875"/>
    <s v="Oct 5, 2023"/>
    <x v="10"/>
  </r>
  <r>
    <n v="709"/>
    <n v="713"/>
    <s v="Collaborating on a school project with peers. Teamwork makes the dream work. "/>
    <s v=" Neutral "/>
    <d v="2023-10-06T17:30:00"/>
    <s v=" SchoolProjectCollaborationHighSchool "/>
    <x v="3"/>
    <s v=" #Teamwork #HighSchoolProjects "/>
    <n v="18"/>
    <n v="36"/>
    <s v=" Canada"/>
    <n v="2023"/>
    <n v="10"/>
    <n v="6"/>
    <n v="17"/>
    <s v="Collaborating on a school project with peers. Teamwork makes the dream work."/>
    <s v="Neutral"/>
    <s v="SchoolProjectCollaborationHighSchool"/>
    <s v="Twitter"/>
    <s v="#Teamwork,#HighSchoolProjects"/>
    <s v="Canada"/>
    <n v="45205.729166666664"/>
    <b v="0"/>
    <n v="54"/>
    <n v="0.66666666666666663"/>
    <s v="Oct 6, 2023"/>
    <x v="10"/>
  </r>
  <r>
    <n v="710"/>
    <n v="714"/>
    <s v="Attending a school club meeting to explore new interests. Dabbling in extracurricular activities. "/>
    <s v=" Neutral "/>
    <d v="2023-10-07T20:45:00"/>
    <s v=" ExtracurricularExplorationHighSchool "/>
    <x v="1"/>
    <s v=" #SchoolClubs #HighSchoolInterests "/>
    <n v="22"/>
    <n v="45"/>
    <s v=" UK"/>
    <n v="2023"/>
    <n v="10"/>
    <n v="7"/>
    <n v="20"/>
    <s v="Attending a school club meeting to explore new interests. Dabbling in extracurricular activities."/>
    <s v="Neutral"/>
    <s v="ExtracurricularExplorationHighSchool"/>
    <s v="Instagram"/>
    <s v="#SchoolClubs,#HighSchoolInterests"/>
    <s v="UK"/>
    <n v="45206.864583333336"/>
    <b v="0"/>
    <n v="67"/>
    <n v="0.67164179104477617"/>
    <s v="Oct 7, 2023"/>
    <x v="10"/>
  </r>
  <r>
    <n v="711"/>
    <n v="715"/>
    <s v="Exploring a new part-time job opportunity for gaining work experience. Career development in progress. "/>
    <s v=" Neutral "/>
    <d v="2023-10-08T15:15:00"/>
    <s v=" PartTimeJobExplorationHighSchool "/>
    <x v="2"/>
    <s v=" #CareerDevelopment #HighSchoolJobs "/>
    <n v="24"/>
    <n v="48"/>
    <s v=" USA"/>
    <n v="2023"/>
    <n v="10"/>
    <n v="8"/>
    <n v="15"/>
    <s v="Exploring a new part-time job opportunity for gaining work experience. Career development in progress."/>
    <s v="Neutral"/>
    <s v="PartTimeJobExplorationHighSchool"/>
    <s v="Facebook"/>
    <s v="#CareerDevelopment,#HighSchoolJobs"/>
    <s v="USA"/>
    <n v="45207.635416666664"/>
    <b v="0"/>
    <n v="72"/>
    <n v="0.66666666666666663"/>
    <s v="Oct 8, 2023"/>
    <x v="10"/>
  </r>
  <r>
    <n v="712"/>
    <n v="716"/>
    <s v="Attending a school assembly to stay informed about upcoming events and announcements. Staying connected with school activities. "/>
    <s v=" Neutral "/>
    <d v="2023-10-09T22:00:00"/>
    <s v=" SchoolAssemblyParticipationHighSchool "/>
    <x v="3"/>
    <s v=" #SchoolEvents #HighSchoolConnectivity "/>
    <n v="20"/>
    <n v="40"/>
    <s v=" Canada"/>
    <n v="2023"/>
    <n v="10"/>
    <n v="9"/>
    <n v="22"/>
    <s v="Attending a school assembly to stay informed about upcoming events and announcements. Staying connected with school activities."/>
    <s v="Neutral"/>
    <s v="SchoolAssemblyParticipationHighSchool"/>
    <s v="Twitter"/>
    <s v="#SchoolEvents,#HighSchoolConnectivity"/>
    <s v="Canada"/>
    <n v="45208.916666666664"/>
    <b v="0"/>
    <n v="60"/>
    <n v="0.66666666666666663"/>
    <s v="Oct 9, 2023"/>
    <x v="10"/>
  </r>
  <r>
    <n v="713"/>
    <n v="717"/>
    <s v="Exploring a new hobby of photography during free time. Capturing moments through a lens. "/>
    <s v=" Neutral "/>
    <d v="2023-10-10T14:15:00"/>
    <s v=" PhotographyHobbyHighSchool "/>
    <x v="1"/>
    <s v=" #PhotographyJourney #HighSchoolHobbies "/>
    <n v="25"/>
    <n v="49"/>
    <s v=" UK"/>
    <n v="2023"/>
    <n v="10"/>
    <n v="10"/>
    <n v="14"/>
    <s v="Exploring a new hobby of photography during free time. Capturing moments through a lens."/>
    <s v="Neutral"/>
    <s v="PhotographyHobbyHighSchool"/>
    <s v="Instagram"/>
    <s v="#PhotographyJourney,#HighSchoolHobbies"/>
    <s v="UK"/>
    <n v="45209.59375"/>
    <b v="0"/>
    <n v="74"/>
    <n v="0.66216216216216217"/>
    <s v="Oct 10, 2023"/>
    <x v="10"/>
  </r>
  <r>
    <n v="714"/>
    <n v="718"/>
    <s v="Participating in a science fair to showcase a unique experiment. Sharing knowledge with peers. "/>
    <s v=" Neutral "/>
    <d v="2023-10-11T16:45:00"/>
    <s v=" ScienceFairParticipationHighSchool "/>
    <x v="2"/>
    <s v=" #ScienceFair #HighSchoolScience "/>
    <n v="19"/>
    <n v="37"/>
    <s v=" USA"/>
    <n v="2023"/>
    <n v="10"/>
    <n v="11"/>
    <n v="16"/>
    <s v="Participating in a science fair to showcase a unique experiment. Sharing knowledge with peers."/>
    <s v="Neutral"/>
    <s v="ScienceFairParticipationHighSchool"/>
    <s v="Facebook"/>
    <s v="#ScienceFair,#HighSchoolScience"/>
    <s v="USA"/>
    <n v="45210.697916666664"/>
    <b v="0"/>
    <n v="56"/>
    <n v="0.6607142857142857"/>
    <s v="Oct 11, 2023"/>
    <x v="10"/>
  </r>
  <r>
    <n v="715"/>
    <n v="719"/>
    <s v="Attending a workshop on time management to enhance organizational skills. Striving for efficiency. "/>
    <s v=" Neutral "/>
    <d v="2023-10-12T18:20:00"/>
    <s v=" TimeManagementWorkshopHighSchool "/>
    <x v="3"/>
    <s v=" #EfficiencyGoals #HighSchoolSkills "/>
    <n v="23"/>
    <n v="44"/>
    <s v=" Canada"/>
    <n v="2023"/>
    <n v="10"/>
    <n v="12"/>
    <n v="18"/>
    <s v="Attending a workshop on time management to enhance organizational skills. Striving for efficiency."/>
    <s v="Neutral"/>
    <s v="TimeManagementWorkshopHighSchool"/>
    <s v="Twitter"/>
    <s v="#EfficiencyGoals,#HighSchoolSkills"/>
    <s v="Canada"/>
    <n v="45211.763888888891"/>
    <b v="0"/>
    <n v="67"/>
    <n v="0.65671641791044777"/>
    <s v="Oct 12, 2023"/>
    <x v="10"/>
  </r>
  <r>
    <n v="716"/>
    <n v="720"/>
    <s v="Volunteering at a local charity event to give back to the community. Contributing to social causes. "/>
    <s v=" Neutral "/>
    <d v="2023-10-13T12:30:00"/>
    <s v=" CharityEventVolunteerHighSchool "/>
    <x v="1"/>
    <s v=" #CommunityService #HighSchoolVolunteer "/>
    <n v="20"/>
    <n v="39"/>
    <s v=" UK"/>
    <n v="2023"/>
    <n v="10"/>
    <n v="13"/>
    <n v="12"/>
    <s v="Volunteering at a local charity event to give back to the community. Contributing to social causes."/>
    <s v="Neutral"/>
    <s v="CharityEventVolunteerHighSchool"/>
    <s v="Instagram"/>
    <s v="#CommunityService,#HighSchoolVolunteer"/>
    <s v="UK"/>
    <n v="45212.520833333336"/>
    <b v="0"/>
    <n v="59"/>
    <n v="0.66101694915254239"/>
    <s v="Oct 13, 2023"/>
    <x v="10"/>
  </r>
  <r>
    <n v="717"/>
    <n v="721"/>
    <s v="Collaborating on a group project to promote teamwork and shared responsibilities. Group effort in action. "/>
    <s v=" Neutral "/>
    <d v="2023-10-14T17:30:00"/>
    <s v=" GroupProjectCollaborationHighSchool "/>
    <x v="2"/>
    <s v=" #TeamSpirit #HighSchoolProjects "/>
    <n v="18"/>
    <n v="35"/>
    <s v=" USA"/>
    <n v="2023"/>
    <n v="10"/>
    <n v="14"/>
    <n v="17"/>
    <s v="Collaborating on a group project to promote teamwork and shared responsibilities. Group effort in action."/>
    <s v="Neutral"/>
    <s v="GroupProjectCollaborationHighSchool"/>
    <s v="Facebook"/>
    <s v="#TeamSpirit,#HighSchoolProjects"/>
    <s v="USA"/>
    <n v="45213.729166666664"/>
    <b v="0"/>
    <n v="53"/>
    <n v="0.660377358490566"/>
    <s v="Oct 14, 2023"/>
    <x v="10"/>
  </r>
  <r>
    <n v="718"/>
    <n v="722"/>
    <s v="Participating in a debate club to enhance critical thinking and communication skills. Intellectual engagement in progress. "/>
    <s v=" Neutral "/>
    <d v="2023-10-15T20:45:00"/>
    <s v=" DebateClubParticipationHighSchool "/>
    <x v="3"/>
    <s v=" #DebateSkills #HighSchoolIntellect "/>
    <n v="22"/>
    <n v="43"/>
    <s v=" Canada"/>
    <n v="2023"/>
    <n v="10"/>
    <n v="15"/>
    <n v="20"/>
    <s v="Participating in a debate club to enhance critical thinking and communication skills. Intellectual engagement in progress."/>
    <s v="Neutral"/>
    <s v="DebateClubParticipationHighSchool"/>
    <s v="Twitter"/>
    <s v="#DebateSkills,#HighSchoolIntellect"/>
    <s v="Canada"/>
    <n v="45214.864583333336"/>
    <b v="0"/>
    <n v="65"/>
    <n v="0.66153846153846152"/>
    <s v="Oct 15, 2023"/>
    <x v="10"/>
  </r>
  <r>
    <n v="719"/>
    <n v="723"/>
    <s v="Celebrating a friend's birthday with a surprise party. Joyful moments and laughter all around! "/>
    <s v=" Happy "/>
    <d v="2023-10-16T15:45:00"/>
    <s v=" BirthdaySurpriseHighSchool "/>
    <x v="1"/>
    <s v=" #SurpriseParty #HighSchoolCelebration "/>
    <n v="27"/>
    <n v="52"/>
    <s v=" UK"/>
    <n v="2023"/>
    <n v="10"/>
    <n v="16"/>
    <n v="15"/>
    <s v="Celebrating a friend's birthday with a surprise party. Joyful moments and laughter all around!"/>
    <s v="Happy"/>
    <s v="BirthdaySurpriseHighSchool"/>
    <s v="Instagram"/>
    <s v="#SurpriseParty,#HighSchoolCelebration"/>
    <s v="UK"/>
    <n v="45215.65625"/>
    <b v="0"/>
    <n v="79"/>
    <n v="0.65822784810126578"/>
    <s v="Oct 16, 2023"/>
    <x v="10"/>
  </r>
  <r>
    <n v="720"/>
    <n v="724"/>
    <s v="Successfully completing a challenging coding project. Excitement for overcoming coding hurdles! "/>
    <s v=" Happy "/>
    <d v="2023-10-17T12:30:00"/>
    <s v=" CodingSuccessHighSchool "/>
    <x v="3"/>
    <s v=" #CodingTriumph #HighSchoolTech "/>
    <n v="24"/>
    <n v="48"/>
    <s v=" USA"/>
    <n v="2023"/>
    <n v="10"/>
    <n v="17"/>
    <n v="12"/>
    <s v="Successfully completing a challenging coding project. Excitement for overcoming coding hurdles!"/>
    <s v="Happy"/>
    <s v="CodingSuccessHighSchool"/>
    <s v="Twitter"/>
    <s v="#CodingTriumph,#HighSchoolTech"/>
    <s v="USA"/>
    <n v="45216.520833333336"/>
    <b v="0"/>
    <n v="72"/>
    <n v="0.66666666666666663"/>
    <s v="Oct 17, 2023"/>
    <x v="10"/>
  </r>
  <r>
    <n v="721"/>
    <n v="725"/>
    <s v="Attending a school talent show to support classmates. Applauding the diverse talents on display! "/>
    <s v=" Happy "/>
    <d v="2023-10-18T16:45:00"/>
    <s v=" TalentShowSupportHighSchool "/>
    <x v="2"/>
    <s v=" #TalentShow #HighSchoolEntertainment "/>
    <n v="19"/>
    <n v="38"/>
    <s v=" Canada"/>
    <n v="2023"/>
    <n v="10"/>
    <n v="18"/>
    <n v="16"/>
    <s v="Attending a school talent show to support classmates. Applauding the diverse talents on display!"/>
    <s v="Happy"/>
    <s v="TalentShowSupportHighSchool"/>
    <s v="Facebook"/>
    <s v="#TalentShow,#HighSchoolEntertainment"/>
    <s v="Canada"/>
    <n v="45217.697916666664"/>
    <b v="0"/>
    <n v="57"/>
    <n v="0.66666666666666663"/>
    <s v="Oct 18, 2023"/>
    <x v="10"/>
  </r>
  <r>
    <n v="722"/>
    <n v="726"/>
    <s v="Exploring a new hiking trail with friends over the weekend. Nature, laughter, and good vibes! "/>
    <s v=" Happy "/>
    <d v="2023-10-19T18:20:00"/>
    <s v=" WeekendHikeHighSchool "/>
    <x v="1"/>
    <s v=" #NatureAdventures #HighSchoolFriends "/>
    <n v="21"/>
    <n v="42"/>
    <s v=" UK"/>
    <n v="2023"/>
    <n v="10"/>
    <n v="19"/>
    <n v="18"/>
    <s v="Exploring a new hiking trail with friends over the weekend. Nature, laughter, and good vibes!"/>
    <s v="Happy"/>
    <s v="WeekendHikeHighSchool"/>
    <s v="Instagram"/>
    <s v="#NatureAdventures,#HighSchoolFriends"/>
    <s v="UK"/>
    <n v="45218.763888888891"/>
    <b v="0"/>
    <n v="63"/>
    <n v="0.66666666666666663"/>
    <s v="Oct 19, 2023"/>
    <x v="10"/>
  </r>
  <r>
    <n v="723"/>
    <n v="727"/>
    <s v="Winning a friendly sports competition against rival schools. Victory celebrations in full swing! "/>
    <s v=" Happy "/>
    <d v="2023-10-20T14:15:00"/>
    <s v=" SportsVictoryHighSchool "/>
    <x v="3"/>
    <s v=" #SportsTriumph #HighSchoolAthletics "/>
    <n v="26"/>
    <n v="50"/>
    <s v=" USA"/>
    <n v="2023"/>
    <n v="10"/>
    <n v="20"/>
    <n v="14"/>
    <s v="Winning a friendly sports competition against rival schools. Victory celebrations in full swing!"/>
    <s v="Happy"/>
    <s v="SportsVictoryHighSchool"/>
    <s v="Twitter"/>
    <s v="#SportsTriumph,#HighSchoolAthletics"/>
    <s v="USA"/>
    <n v="45219.59375"/>
    <b v="0"/>
    <n v="76"/>
    <n v="0.65789473684210531"/>
    <s v="Oct 20, 2023"/>
    <x v="10"/>
  </r>
  <r>
    <n v="724"/>
    <n v="728"/>
    <s v="Receiving a heartfelt letter from a pen pal in another country. Connecting across the globe! "/>
    <s v=" Happy "/>
    <d v="2023-10-21T17:30:00"/>
    <s v=" PenPalConnectionHighSchool "/>
    <x v="2"/>
    <s v=" #GlobalFriendship #HighSchoolCorrespondence "/>
    <n v="23"/>
    <n v="45"/>
    <s v=" Canada"/>
    <n v="2023"/>
    <n v="10"/>
    <n v="21"/>
    <n v="17"/>
    <s v="Receiving a heartfelt letter from a pen pal in another country. Connecting across the globe!"/>
    <s v="Happy"/>
    <s v="PenPalConnectionHighSchool"/>
    <s v="Facebook"/>
    <s v="#GlobalFriendship,#HighSchoolCorrespondence"/>
    <s v="Canada"/>
    <n v="45220.729166666664"/>
    <b v="0"/>
    <n v="68"/>
    <n v="0.66176470588235292"/>
    <s v="Oct 21, 2023"/>
    <x v="10"/>
  </r>
  <r>
    <n v="725"/>
    <n v="729"/>
    <s v="Creating a beautiful mural with fellow art enthusiasts. The power of collaboration and creativity! "/>
    <s v=" Happy "/>
    <d v="2023-10-22T20:45:00"/>
    <s v=" MuralCreationHighSchool "/>
    <x v="1"/>
    <s v=" #ArtCollaboration #HighSchoolCreativity "/>
    <n v="22"/>
    <n v="43"/>
    <s v=" UK"/>
    <n v="2023"/>
    <n v="10"/>
    <n v="22"/>
    <n v="20"/>
    <s v="Creating a beautiful mural with fellow art enthusiasts. The power of collaboration and creativity!"/>
    <s v="Happy"/>
    <s v="MuralCreationHighSchool"/>
    <s v="Instagram"/>
    <s v="#ArtCollaboration,#HighSchoolCreativity"/>
    <s v="UK"/>
    <n v="45221.864583333336"/>
    <b v="0"/>
    <n v="65"/>
    <n v="0.66153846153846152"/>
    <s v="Oct 22, 2023"/>
    <x v="10"/>
  </r>
  <r>
    <n v="726"/>
    <n v="730"/>
    <s v="Participating in a school-wide art exhibition. Witnessing creativity and spreading positive vibes! "/>
    <s v=" Happy "/>
    <d v="2015-11-10T16:45:00"/>
    <s v=" ArtExhibitionJoyHighSchool "/>
    <x v="1"/>
    <s v=" #ArtisticExpression #HighSchoolCreativity "/>
    <n v="23"/>
    <n v="44"/>
    <s v=" USA"/>
    <n v="2015"/>
    <n v="11"/>
    <n v="10"/>
    <n v="16"/>
    <s v="Participating in a school-wide art exhibition. Witnessing creativity and spreading positive vibes!"/>
    <s v="Happy"/>
    <s v="ArtExhibitionJoyHighSchool"/>
    <s v="Instagram"/>
    <s v="#ArtisticExpression,#HighSchoolCreativity"/>
    <s v="USA"/>
    <n v="42318.697916666664"/>
    <b v="0"/>
    <n v="67"/>
    <n v="0.65671641791044777"/>
    <s v="Nov 10, 2015"/>
    <x v="6"/>
  </r>
  <r>
    <n v="727"/>
    <n v="731"/>
    <s v="Achieving a personal best in a track and field competition. The thrill of victory and self-improvement! "/>
    <s v=" Happy "/>
    <d v="2016-09-14T12:30:00"/>
    <s v=" TrackFieldSuccessHighSchool "/>
    <x v="3"/>
    <s v=" #AthleticAchievement #HighSchoolSports "/>
    <n v="26"/>
    <n v="51"/>
    <s v=" Canada"/>
    <n v="2016"/>
    <n v="9"/>
    <n v="14"/>
    <n v="12"/>
    <s v="Achieving a personal best in a track and field competition. The thrill of victory and self-improvement!"/>
    <s v="Happy"/>
    <s v="TrackFieldSuccessHighSchool"/>
    <s v="Twitter"/>
    <s v="#AthleticAchievement,#HighSchoolSports"/>
    <s v="Canada"/>
    <n v="42627.520833333336"/>
    <b v="0"/>
    <n v="77"/>
    <n v="0.66233766233766234"/>
    <s v="Sep 14, 2016"/>
    <x v="8"/>
  </r>
  <r>
    <n v="728"/>
    <n v="732"/>
    <s v="Collaborating on a science project that received recognition at a regional fair. Science triumphs and smiles! "/>
    <s v=" Happy "/>
    <d v="2017-08-18T18:20:00"/>
    <s v=" ScienceProjectSuccessHighSchool "/>
    <x v="2"/>
    <s v=" #ScienceFairWinner #HighSchoolScience "/>
    <n v="20"/>
    <n v="39"/>
    <s v=" UK"/>
    <n v="2017"/>
    <n v="8"/>
    <n v="18"/>
    <n v="18"/>
    <s v="Collaborating on a science project that received recognition at a regional fair. Science triumphs and smiles!"/>
    <s v="Happy"/>
    <s v="ScienceProjectSuccessHighSchool"/>
    <s v="Facebook"/>
    <s v="#ScienceFairWinner,#HighSchoolScience"/>
    <s v="UK"/>
    <n v="42965.763888888891"/>
    <b v="0"/>
    <n v="59"/>
    <n v="0.66101694915254239"/>
    <s v="Aug 18, 2017"/>
    <x v="4"/>
  </r>
  <r>
    <n v="729"/>
    <n v="733"/>
    <s v="Attending a surprise birthday party organized by friends. Surrounded by love, laughter, and good company! "/>
    <s v=" Happy "/>
    <d v="2018-06-22T14:15:00"/>
    <s v=" BirthdayPartyJoyHighSchool "/>
    <x v="1"/>
    <s v=" #SurpriseCelebration #HighSchoolFriendship "/>
    <n v="25"/>
    <n v="48"/>
    <s v=" USA"/>
    <n v="2018"/>
    <n v="6"/>
    <n v="22"/>
    <n v="14"/>
    <s v="Attending a surprise birthday party organized by friends. Surrounded by love, laughter, and good company!"/>
    <s v="Happy"/>
    <s v="BirthdayPartyJoyHighSchool"/>
    <s v="Instagram"/>
    <s v="#SurpriseCelebration,#HighSchoolFriendship"/>
    <s v="USA"/>
    <n v="43273.59375"/>
    <b v="0"/>
    <n v="73"/>
    <n v="0.65753424657534243"/>
    <s v="Jun 22, 2018"/>
    <x v="5"/>
  </r>
  <r>
    <n v="730"/>
    <n v="734"/>
    <s v="Successfully fundraising for a school charity initiative. The joy of giving back to the community! "/>
    <s v=" Happy "/>
    <d v="2019-04-05T17:30:00"/>
    <s v=" CharityFundraisingTriumphHighSchool "/>
    <x v="3"/>
    <s v=" #CommunityGiving #HighSchoolPhilanthropy "/>
    <n v="22"/>
    <n v="42"/>
    <s v=" Canada"/>
    <n v="2019"/>
    <n v="4"/>
    <n v="5"/>
    <n v="17"/>
    <s v="Successfully fundraising for a school charity initiative. The joy of giving back to the community!"/>
    <s v="Happy"/>
    <s v="CharityFundraisingTriumphHighSchool"/>
    <s v="Twitter"/>
    <s v="#CommunityGiving,#HighSchoolPhilanthropy"/>
    <s v="Canada"/>
    <n v="43560.729166666664"/>
    <b v="0"/>
    <n v="64"/>
    <n v="0.65625"/>
    <s v="Apr 5, 2019"/>
    <x v="7"/>
  </r>
  <r>
    <n v="731"/>
    <n v="735"/>
    <s v="Participating in a multicultural festival, celebrating diversity with music, dance, and delicious food! "/>
    <s v=" Happy "/>
    <d v="2020-02-29T20:45:00"/>
    <s v=" MulticulturalFestivalJoyHighSchool "/>
    <x v="2"/>
    <s v=" #CulturalCelebration #HighSchoolUnity "/>
    <n v="21"/>
    <n v="43"/>
    <s v=" UK"/>
    <n v="2020"/>
    <n v="2"/>
    <n v="29"/>
    <n v="20"/>
    <s v="Participating in a multicultural festival, celebrating diversity with music, dance, and delicious food!"/>
    <s v="Happy"/>
    <s v="MulticulturalFestivalJoyHighSchool"/>
    <s v="Facebook"/>
    <s v="#CulturalCelebration,#HighSchoolUnity"/>
    <s v="UK"/>
    <n v="43890.864583333336"/>
    <b v="0"/>
    <n v="64"/>
    <n v="0.671875"/>
    <s v="Feb 29, 2020"/>
    <x v="1"/>
  </r>
  <r>
    <n v="732"/>
    <n v="736"/>
    <s v="Organizing a virtual talent show during challenging times, bringing smiles to classmates' faces! "/>
    <s v=" Happy "/>
    <d v="2020-11-15T15:15:00"/>
    <s v=" VirtualTalentShowSuccessHighSchool "/>
    <x v="1"/>
    <s v=" #VirtualEntertainment #HighSchoolPositivity "/>
    <n v="24"/>
    <n v="47"/>
    <s v=" USA"/>
    <n v="2020"/>
    <n v="11"/>
    <n v="15"/>
    <n v="15"/>
    <s v="Organizing a virtual talent show during challenging times, bringing smiles to classmates' faces!"/>
    <s v="Happy"/>
    <s v="VirtualTalentShowSuccessHighSchool"/>
    <s v="Instagram"/>
    <s v="#VirtualEntertainment,#HighSchoolPositivity"/>
    <s v="USA"/>
    <n v="44150.635416666664"/>
    <b v="0"/>
    <n v="71"/>
    <n v="0.6619718309859155"/>
    <s v="Nov 15, 202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576B3-CBEE-454F-99D7-C9974FD04E2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4:G95" firstHeaderRow="0" firstDataRow="1" firstDataCol="1"/>
  <pivotFields count="25">
    <pivotField showAll="0"/>
    <pivotField showAll="0"/>
    <pivotField showAll="0"/>
    <pivotField showAll="0"/>
    <pivotField numFmtId="22" showAll="0"/>
    <pivotField showAll="0"/>
    <pivotField showAll="0"/>
    <pivotField showAll="0"/>
    <pivotField showAll="0"/>
    <pivotField dataField="1" showAll="0"/>
    <pivotField showAll="0">
      <items count="116">
        <item x="4"/>
        <item x="23"/>
        <item x="26"/>
        <item x="27"/>
        <item x="38"/>
        <item x="76"/>
        <item x="80"/>
        <item x="56"/>
        <item x="46"/>
        <item x="68"/>
        <item x="69"/>
        <item x="92"/>
        <item x="90"/>
        <item x="78"/>
        <item x="52"/>
        <item x="48"/>
        <item x="103"/>
        <item x="113"/>
        <item x="14"/>
        <item x="11"/>
        <item x="1"/>
        <item x="8"/>
        <item x="20"/>
        <item x="34"/>
        <item x="25"/>
        <item x="39"/>
        <item x="72"/>
        <item x="36"/>
        <item x="55"/>
        <item x="43"/>
        <item x="102"/>
        <item x="106"/>
        <item x="71"/>
        <item x="70"/>
        <item x="93"/>
        <item x="89"/>
        <item x="81"/>
        <item x="73"/>
        <item x="53"/>
        <item x="47"/>
        <item x="91"/>
        <item x="87"/>
        <item x="79"/>
        <item x="60"/>
        <item x="98"/>
        <item x="59"/>
        <item x="50"/>
        <item x="16"/>
        <item x="35"/>
        <item x="5"/>
        <item x="13"/>
        <item x="22"/>
        <item x="30"/>
        <item x="37"/>
        <item x="40"/>
        <item x="75"/>
        <item x="51"/>
        <item x="45"/>
        <item x="107"/>
        <item x="94"/>
        <item x="82"/>
        <item x="62"/>
        <item x="108"/>
        <item x="95"/>
        <item x="83"/>
        <item x="77"/>
        <item x="54"/>
        <item x="49"/>
        <item x="99"/>
        <item x="109"/>
        <item x="101"/>
        <item x="97"/>
        <item x="85"/>
        <item x="63"/>
        <item x="105"/>
        <item x="100"/>
        <item x="66"/>
        <item x="110"/>
        <item x="86"/>
        <item x="64"/>
        <item x="96"/>
        <item x="84"/>
        <item x="65"/>
        <item x="61"/>
        <item x="104"/>
        <item x="67"/>
        <item x="111"/>
        <item x="114"/>
        <item x="12"/>
        <item x="17"/>
        <item x="33"/>
        <item x="3"/>
        <item x="15"/>
        <item x="18"/>
        <item x="31"/>
        <item x="24"/>
        <item x="28"/>
        <item x="74"/>
        <item x="57"/>
        <item x="44"/>
        <item x="112"/>
        <item x="10"/>
        <item x="32"/>
        <item x="29"/>
        <item x="6"/>
        <item x="19"/>
        <item x="0"/>
        <item x="9"/>
        <item x="2"/>
        <item x="88"/>
        <item x="21"/>
        <item x="41"/>
        <item x="58"/>
        <item x="42"/>
        <item x="7"/>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showAll="0"/>
    <pivotField axis="axisRow"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dataField="1" showAll="0"/>
    <pivotField showAll="0"/>
  </pivotFields>
  <rowFields count="2">
    <field x="20"/>
    <field x="18"/>
  </rowFields>
  <rowItems count="91">
    <i>
      <x/>
    </i>
    <i r="1">
      <x/>
    </i>
    <i r="1">
      <x v="1"/>
    </i>
    <i r="1">
      <x v="2"/>
    </i>
    <i>
      <x v="1"/>
    </i>
    <i r="1">
      <x/>
    </i>
    <i>
      <x v="2"/>
    </i>
    <i r="1">
      <x v="2"/>
    </i>
    <i>
      <x v="3"/>
    </i>
    <i r="1">
      <x/>
    </i>
    <i r="1">
      <x v="1"/>
    </i>
    <i r="1">
      <x v="2"/>
    </i>
    <i>
      <x v="4"/>
    </i>
    <i r="1">
      <x v="1"/>
    </i>
    <i>
      <x v="5"/>
    </i>
    <i r="1">
      <x/>
    </i>
    <i r="1">
      <x v="1"/>
    </i>
    <i r="1">
      <x v="2"/>
    </i>
    <i>
      <x v="6"/>
    </i>
    <i r="1">
      <x v="2"/>
    </i>
    <i>
      <x v="7"/>
    </i>
    <i r="1">
      <x/>
    </i>
    <i>
      <x v="8"/>
    </i>
    <i r="1">
      <x/>
    </i>
    <i>
      <x v="9"/>
    </i>
    <i r="1">
      <x v="1"/>
    </i>
    <i>
      <x v="10"/>
    </i>
    <i r="1">
      <x/>
    </i>
    <i r="1">
      <x v="1"/>
    </i>
    <i r="1">
      <x v="2"/>
    </i>
    <i>
      <x v="11"/>
    </i>
    <i r="1">
      <x/>
    </i>
    <i r="1">
      <x v="1"/>
    </i>
    <i r="1">
      <x v="2"/>
    </i>
    <i>
      <x v="12"/>
    </i>
    <i r="1">
      <x/>
    </i>
    <i r="1">
      <x v="2"/>
    </i>
    <i>
      <x v="13"/>
    </i>
    <i r="1">
      <x/>
    </i>
    <i r="1">
      <x v="1"/>
    </i>
    <i r="1">
      <x v="2"/>
    </i>
    <i>
      <x v="14"/>
    </i>
    <i r="1">
      <x v="1"/>
    </i>
    <i>
      <x v="15"/>
    </i>
    <i r="1">
      <x/>
    </i>
    <i r="1">
      <x v="1"/>
    </i>
    <i r="1">
      <x v="2"/>
    </i>
    <i>
      <x v="16"/>
    </i>
    <i r="1">
      <x v="1"/>
    </i>
    <i>
      <x v="17"/>
    </i>
    <i r="1">
      <x/>
    </i>
    <i r="1">
      <x v="1"/>
    </i>
    <i r="1">
      <x v="2"/>
    </i>
    <i>
      <x v="18"/>
    </i>
    <i r="1">
      <x v="2"/>
    </i>
    <i>
      <x v="19"/>
    </i>
    <i r="1">
      <x v="1"/>
    </i>
    <i>
      <x v="20"/>
    </i>
    <i r="1">
      <x/>
    </i>
    <i>
      <x v="21"/>
    </i>
    <i r="1">
      <x/>
    </i>
    <i r="1">
      <x v="1"/>
    </i>
    <i>
      <x v="22"/>
    </i>
    <i r="1">
      <x v="1"/>
    </i>
    <i>
      <x v="23"/>
    </i>
    <i r="1">
      <x/>
    </i>
    <i>
      <x v="24"/>
    </i>
    <i r="1">
      <x/>
    </i>
    <i>
      <x v="25"/>
    </i>
    <i r="1">
      <x v="1"/>
    </i>
    <i>
      <x v="26"/>
    </i>
    <i r="1">
      <x v="1"/>
    </i>
    <i>
      <x v="27"/>
    </i>
    <i r="1">
      <x v="1"/>
    </i>
    <i r="1">
      <x v="2"/>
    </i>
    <i>
      <x v="28"/>
    </i>
    <i r="1">
      <x v="1"/>
    </i>
    <i>
      <x v="29"/>
    </i>
    <i r="1">
      <x v="1"/>
    </i>
    <i r="1">
      <x v="2"/>
    </i>
    <i>
      <x v="30"/>
    </i>
    <i r="1">
      <x v="1"/>
    </i>
    <i>
      <x v="31"/>
    </i>
    <i r="1">
      <x/>
    </i>
    <i r="1">
      <x v="1"/>
    </i>
    <i r="1">
      <x v="2"/>
    </i>
    <i>
      <x v="32"/>
    </i>
    <i r="1">
      <x/>
    </i>
    <i r="1">
      <x v="1"/>
    </i>
    <i r="1">
      <x v="2"/>
    </i>
    <i t="grand">
      <x/>
    </i>
  </rowItems>
  <colFields count="1">
    <field x="-2"/>
  </colFields>
  <colItems count="2">
    <i>
      <x/>
    </i>
    <i i="1">
      <x v="1"/>
    </i>
  </colItems>
  <dataFields count="2">
    <dataField name="Sum of Likes" fld="9" baseField="0" baseItem="0"/>
    <dataField name="Average of Engagement" fld="23" subtotal="average" baseField="2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21E56-067C-4BDE-B4AF-0F3D4ECA1F9E}"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O13:Q26" firstHeaderRow="0" firstDataRow="1" firstDataCol="1"/>
  <pivotFields count="27">
    <pivotField showAll="0"/>
    <pivotField showAll="0"/>
    <pivotField showAll="0"/>
    <pivotField showAll="0"/>
    <pivotField numFmtId="22" showAll="0"/>
    <pivotField showAll="0"/>
    <pivotField showAll="0">
      <items count="5">
        <item x="2"/>
        <item x="1"/>
        <item x="3"/>
        <item x="0"/>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2"/>
        <item x="7"/>
        <item x="3"/>
        <item x="5"/>
        <item x="9"/>
        <item x="4"/>
        <item x="8"/>
        <item x="10"/>
        <item x="6"/>
        <item x="11"/>
        <item t="default"/>
      </items>
    </pivotField>
  </pivotFields>
  <rowFields count="1">
    <field x="26"/>
  </rowFields>
  <rowItems count="13">
    <i>
      <x/>
    </i>
    <i>
      <x v="1"/>
    </i>
    <i>
      <x v="2"/>
    </i>
    <i>
      <x v="3"/>
    </i>
    <i>
      <x v="4"/>
    </i>
    <i>
      <x v="5"/>
    </i>
    <i>
      <x v="6"/>
    </i>
    <i>
      <x v="7"/>
    </i>
    <i>
      <x v="8"/>
    </i>
    <i>
      <x v="9"/>
    </i>
    <i>
      <x v="10"/>
    </i>
    <i>
      <x v="11"/>
    </i>
    <i t="grand">
      <x/>
    </i>
  </rowItems>
  <colFields count="1">
    <field x="-2"/>
  </colFields>
  <colItems count="2">
    <i>
      <x/>
    </i>
    <i i="1">
      <x v="1"/>
    </i>
  </colItems>
  <dataFields count="2">
    <dataField name="Sum of Likes" fld="9" baseField="0" baseItem="0"/>
    <dataField name="Sum of Retweets" fld="8" baseField="0" baseItem="0"/>
  </dataFields>
  <chartFormats count="1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B52AC4-2785-46D9-8497-F7EB8C1CA4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9" firstHeaderRow="1" firstDataRow="1" firstDataCol="1"/>
  <pivotFields count="15">
    <pivotField showAll="0"/>
    <pivotField showAll="0"/>
    <pivotField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numFmtId="22" showAll="0"/>
    <pivotField showAll="0"/>
    <pivotField axis="axisRow" showAll="0">
      <items count="5">
        <item x="2"/>
        <item x="1"/>
        <item x="3"/>
        <item x="0"/>
        <item t="default"/>
      </items>
    </pivotField>
    <pivotField showAll="0"/>
    <pivotField showAll="0"/>
    <pivotField dataField="1"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Likes" fld="9" baseField="0" baseItem="0"/>
  </dataField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81471-0F1B-4AB6-9058-5F1A968D29E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3:N714" firstHeaderRow="0" firstDataRow="1" firstDataCol="1"/>
  <pivotFields count="26">
    <pivotField showAll="0"/>
    <pivotField showAll="0"/>
    <pivotField showAll="0"/>
    <pivotField axis="axisRow"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numFmtId="22" showAll="0"/>
    <pivotField showAll="0"/>
    <pivotField axis="axisRow" showAll="0">
      <items count="5">
        <item x="2"/>
        <item x="1"/>
        <item x="3"/>
        <item x="0"/>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533">
        <item x="193"/>
        <item x="370"/>
        <item x="110"/>
        <item x="382"/>
        <item x="322"/>
        <item x="142"/>
        <item x="252"/>
        <item x="238"/>
        <item x="88"/>
        <item x="99"/>
        <item x="346"/>
        <item x="276"/>
        <item x="143"/>
        <item x="125"/>
        <item x="311"/>
        <item x="223"/>
        <item x="330"/>
        <item x="172"/>
        <item x="262"/>
        <item x="105"/>
        <item x="52"/>
        <item x="338"/>
        <item x="70"/>
        <item x="363"/>
        <item x="190"/>
        <item x="318"/>
        <item x="174"/>
        <item x="80"/>
        <item x="61"/>
        <item x="297"/>
        <item x="44"/>
        <item x="257"/>
        <item x="213"/>
        <item x="376"/>
        <item x="123"/>
        <item x="203"/>
        <item x="449"/>
        <item x="303"/>
        <item x="157"/>
        <item x="40"/>
        <item x="256"/>
        <item x="458"/>
        <item x="459"/>
        <item x="95"/>
        <item x="460"/>
        <item x="461"/>
        <item x="462"/>
        <item x="54"/>
        <item x="317"/>
        <item x="177"/>
        <item x="463"/>
        <item x="464"/>
        <item x="465"/>
        <item x="345"/>
        <item x="219"/>
        <item x="353"/>
        <item x="292"/>
        <item x="466"/>
        <item x="467"/>
        <item x="335"/>
        <item x="450"/>
        <item x="377"/>
        <item x="237"/>
        <item x="118"/>
        <item x="140"/>
        <item x="468"/>
        <item x="469"/>
        <item x="280"/>
        <item x="236"/>
        <item x="339"/>
        <item x="188"/>
        <item x="470"/>
        <item x="471"/>
        <item x="472"/>
        <item x="103"/>
        <item x="473"/>
        <item x="474"/>
        <item x="475"/>
        <item x="77"/>
        <item x="312"/>
        <item x="327"/>
        <item x="385"/>
        <item x="476"/>
        <item x="196"/>
        <item x="477"/>
        <item x="206"/>
        <item x="451"/>
        <item x="205"/>
        <item x="478"/>
        <item x="479"/>
        <item x="452"/>
        <item x="121"/>
        <item x="282"/>
        <item x="145"/>
        <item x="165"/>
        <item x="453"/>
        <item x="454"/>
        <item x="248"/>
        <item x="455"/>
        <item x="368"/>
        <item x="456"/>
        <item x="457"/>
        <item x="243"/>
        <item x="222"/>
        <item x="146"/>
        <item x="169"/>
        <item x="332"/>
        <item x="357"/>
        <item x="173"/>
        <item x="304"/>
        <item x="215"/>
        <item x="373"/>
        <item x="294"/>
        <item x="116"/>
        <item x="258"/>
        <item x="207"/>
        <item x="86"/>
        <item x="352"/>
        <item x="274"/>
        <item x="59"/>
        <item x="309"/>
        <item x="324"/>
        <item x="74"/>
        <item x="271"/>
        <item x="136"/>
        <item x="159"/>
        <item x="100"/>
        <item x="57"/>
        <item x="278"/>
        <item x="234"/>
        <item x="71"/>
        <item x="189"/>
        <item x="17"/>
        <item x="60"/>
        <item x="279"/>
        <item x="253"/>
        <item x="218"/>
        <item x="144"/>
        <item x="104"/>
        <item x="18"/>
        <item x="378"/>
        <item x="283"/>
        <item x="42"/>
        <item x="19"/>
        <item x="20"/>
        <item x="21"/>
        <item x="180"/>
        <item x="22"/>
        <item x="23"/>
        <item x="24"/>
        <item x="66"/>
        <item x="25"/>
        <item x="26"/>
        <item x="27"/>
        <item x="28"/>
        <item x="226"/>
        <item x="29"/>
        <item x="47"/>
        <item x="30"/>
        <item x="31"/>
        <item x="163"/>
        <item x="119"/>
        <item x="32"/>
        <item x="33"/>
        <item x="34"/>
        <item x="362"/>
        <item x="152"/>
        <item x="208"/>
        <item x="220"/>
        <item x="35"/>
        <item x="531"/>
        <item x="128"/>
        <item x="91"/>
        <item x="331"/>
        <item x="347"/>
        <item x="130"/>
        <item x="122"/>
        <item x="270"/>
        <item x="73"/>
        <item x="194"/>
        <item x="109"/>
        <item x="0"/>
        <item x="1"/>
        <item x="2"/>
        <item x="3"/>
        <item x="4"/>
        <item x="5"/>
        <item x="6"/>
        <item x="7"/>
        <item x="8"/>
        <item x="9"/>
        <item x="10"/>
        <item x="11"/>
        <item x="12"/>
        <item x="246"/>
        <item x="320"/>
        <item x="13"/>
        <item x="14"/>
        <item x="97"/>
        <item x="15"/>
        <item x="16"/>
        <item x="156"/>
        <item x="310"/>
        <item x="139"/>
        <item x="210"/>
        <item x="224"/>
        <item x="298"/>
        <item x="117"/>
        <item x="186"/>
        <item x="430"/>
        <item x="85"/>
        <item x="296"/>
        <item x="138"/>
        <item x="379"/>
        <item x="313"/>
        <item x="439"/>
        <item x="440"/>
        <item x="365"/>
        <item x="170"/>
        <item x="107"/>
        <item x="441"/>
        <item x="442"/>
        <item x="212"/>
        <item x="367"/>
        <item x="443"/>
        <item x="444"/>
        <item x="187"/>
        <item x="445"/>
        <item x="46"/>
        <item x="288"/>
        <item x="305"/>
        <item x="446"/>
        <item x="447"/>
        <item x="240"/>
        <item x="329"/>
        <item x="431"/>
        <item x="58"/>
        <item x="200"/>
        <item x="158"/>
        <item x="343"/>
        <item x="448"/>
        <item x="82"/>
        <item x="263"/>
        <item x="245"/>
        <item x="350"/>
        <item x="132"/>
        <item x="432"/>
        <item x="69"/>
        <item x="433"/>
        <item x="251"/>
        <item x="93"/>
        <item x="434"/>
        <item x="435"/>
        <item x="436"/>
        <item x="267"/>
        <item x="176"/>
        <item x="149"/>
        <item x="437"/>
        <item x="438"/>
        <item x="401"/>
        <item x="275"/>
        <item x="308"/>
        <item x="354"/>
        <item x="192"/>
        <item x="225"/>
        <item x="410"/>
        <item x="411"/>
        <item x="250"/>
        <item x="260"/>
        <item x="412"/>
        <item x="413"/>
        <item x="414"/>
        <item x="321"/>
        <item x="49"/>
        <item x="79"/>
        <item x="340"/>
        <item x="166"/>
        <item x="415"/>
        <item x="416"/>
        <item x="148"/>
        <item x="127"/>
        <item x="417"/>
        <item x="53"/>
        <item x="418"/>
        <item x="402"/>
        <item x="41"/>
        <item x="101"/>
        <item x="175"/>
        <item x="419"/>
        <item x="420"/>
        <item x="530"/>
        <item x="356"/>
        <item x="421"/>
        <item x="422"/>
        <item x="423"/>
        <item x="360"/>
        <item x="204"/>
        <item x="424"/>
        <item x="425"/>
        <item x="426"/>
        <item x="289"/>
        <item x="300"/>
        <item x="63"/>
        <item x="427"/>
        <item x="428"/>
        <item x="72"/>
        <item x="108"/>
        <item x="403"/>
        <item x="249"/>
        <item x="429"/>
        <item x="404"/>
        <item x="161"/>
        <item x="405"/>
        <item x="406"/>
        <item x="407"/>
        <item x="273"/>
        <item x="408"/>
        <item x="409"/>
        <item x="137"/>
        <item x="36"/>
        <item x="56"/>
        <item x="75"/>
        <item x="92"/>
        <item x="153"/>
        <item x="293"/>
        <item x="184"/>
        <item x="344"/>
        <item x="235"/>
        <item x="302"/>
        <item x="380"/>
        <item x="227"/>
        <item x="272"/>
        <item x="65"/>
        <item x="37"/>
        <item x="115"/>
        <item x="287"/>
        <item x="355"/>
        <item x="384"/>
        <item x="134"/>
        <item x="147"/>
        <item x="307"/>
        <item x="50"/>
        <item x="38"/>
        <item x="83"/>
        <item x="185"/>
        <item x="358"/>
        <item x="242"/>
        <item x="261"/>
        <item x="199"/>
        <item x="209"/>
        <item x="351"/>
        <item x="90"/>
        <item x="244"/>
        <item x="168"/>
        <item x="202"/>
        <item x="39"/>
        <item x="285"/>
        <item x="375"/>
        <item x="314"/>
        <item x="386"/>
        <item x="135"/>
        <item x="150"/>
        <item x="164"/>
        <item x="154"/>
        <item x="381"/>
        <item x="233"/>
        <item x="216"/>
        <item x="389"/>
        <item x="390"/>
        <item x="96"/>
        <item x="391"/>
        <item x="392"/>
        <item x="393"/>
        <item x="394"/>
        <item x="395"/>
        <item x="396"/>
        <item x="348"/>
        <item x="333"/>
        <item x="397"/>
        <item x="398"/>
        <item x="129"/>
        <item x="399"/>
        <item x="400"/>
        <item x="326"/>
        <item x="266"/>
        <item x="195"/>
        <item x="114"/>
        <item x="181"/>
        <item x="160"/>
        <item x="78"/>
        <item x="229"/>
        <item x="388"/>
        <item x="337"/>
        <item x="51"/>
        <item x="64"/>
        <item x="81"/>
        <item x="247"/>
        <item x="269"/>
        <item x="334"/>
        <item x="532"/>
        <item x="328"/>
        <item x="94"/>
        <item x="241"/>
        <item x="374"/>
        <item x="201"/>
        <item x="281"/>
        <item x="291"/>
        <item x="371"/>
        <item x="43"/>
        <item x="111"/>
        <item x="315"/>
        <item x="89"/>
        <item x="284"/>
        <item x="126"/>
        <item x="182"/>
        <item x="214"/>
        <item x="141"/>
        <item x="264"/>
        <item x="162"/>
        <item x="342"/>
        <item x="67"/>
        <item x="364"/>
        <item x="102"/>
        <item x="369"/>
        <item x="255"/>
        <item x="232"/>
        <item x="306"/>
        <item x="509"/>
        <item x="167"/>
        <item x="517"/>
        <item x="518"/>
        <item x="359"/>
        <item x="230"/>
        <item x="519"/>
        <item x="520"/>
        <item x="221"/>
        <item x="521"/>
        <item x="522"/>
        <item x="523"/>
        <item x="106"/>
        <item x="316"/>
        <item x="155"/>
        <item x="524"/>
        <item x="525"/>
        <item x="124"/>
        <item x="510"/>
        <item x="259"/>
        <item x="526"/>
        <item x="527"/>
        <item x="301"/>
        <item x="113"/>
        <item x="239"/>
        <item x="528"/>
        <item x="178"/>
        <item x="323"/>
        <item x="228"/>
        <item x="511"/>
        <item x="48"/>
        <item x="197"/>
        <item x="512"/>
        <item x="84"/>
        <item x="179"/>
        <item x="513"/>
        <item x="514"/>
        <item x="290"/>
        <item x="383"/>
        <item x="133"/>
        <item x="515"/>
        <item x="516"/>
        <item x="265"/>
        <item x="480"/>
        <item x="341"/>
        <item x="299"/>
        <item x="286"/>
        <item x="319"/>
        <item x="366"/>
        <item x="151"/>
        <item x="488"/>
        <item x="489"/>
        <item x="68"/>
        <item x="120"/>
        <item x="490"/>
        <item x="491"/>
        <item x="45"/>
        <item x="529"/>
        <item x="183"/>
        <item x="492"/>
        <item x="62"/>
        <item x="231"/>
        <item x="198"/>
        <item x="349"/>
        <item x="493"/>
        <item x="494"/>
        <item x="76"/>
        <item x="495"/>
        <item x="325"/>
        <item x="361"/>
        <item x="131"/>
        <item x="496"/>
        <item x="211"/>
        <item x="497"/>
        <item x="481"/>
        <item x="268"/>
        <item x="498"/>
        <item x="499"/>
        <item x="55"/>
        <item x="387"/>
        <item x="254"/>
        <item x="500"/>
        <item x="501"/>
        <item x="502"/>
        <item x="87"/>
        <item x="503"/>
        <item x="504"/>
        <item x="505"/>
        <item x="372"/>
        <item x="98"/>
        <item x="277"/>
        <item x="336"/>
        <item x="506"/>
        <item x="507"/>
        <item x="217"/>
        <item x="191"/>
        <item x="508"/>
        <item x="482"/>
        <item x="112"/>
        <item x="171"/>
        <item x="295"/>
        <item x="483"/>
        <item x="484"/>
        <item x="485"/>
        <item x="486"/>
        <item x="487"/>
      </items>
    </pivotField>
  </pivotFields>
  <rowFields count="2">
    <field x="3"/>
    <field x="6"/>
  </rowFields>
  <rowItems count="701">
    <i>
      <x/>
    </i>
    <i r="1">
      <x/>
    </i>
    <i r="1">
      <x v="3"/>
    </i>
    <i>
      <x v="1"/>
    </i>
    <i r="1">
      <x/>
    </i>
    <i r="1">
      <x v="1"/>
    </i>
    <i r="1">
      <x v="3"/>
    </i>
    <i>
      <x v="2"/>
    </i>
    <i r="1">
      <x/>
    </i>
    <i>
      <x v="3"/>
    </i>
    <i r="1">
      <x v="1"/>
    </i>
    <i>
      <x v="4"/>
    </i>
    <i r="1">
      <x v="3"/>
    </i>
    <i>
      <x v="5"/>
    </i>
    <i r="1">
      <x v="1"/>
    </i>
    <i>
      <x v="6"/>
    </i>
    <i r="1">
      <x v="3"/>
    </i>
    <i>
      <x v="7"/>
    </i>
    <i r="1">
      <x/>
    </i>
    <i>
      <x v="8"/>
    </i>
    <i r="1">
      <x v="2"/>
    </i>
    <i r="1">
      <x v="3"/>
    </i>
    <i>
      <x v="9"/>
    </i>
    <i r="1">
      <x v="1"/>
    </i>
    <i>
      <x v="10"/>
    </i>
    <i r="1">
      <x v="2"/>
    </i>
    <i>
      <x v="11"/>
    </i>
    <i r="1">
      <x/>
    </i>
    <i>
      <x v="12"/>
    </i>
    <i r="1">
      <x/>
    </i>
    <i r="1">
      <x v="1"/>
    </i>
    <i r="1">
      <x v="3"/>
    </i>
    <i>
      <x v="13"/>
    </i>
    <i r="1">
      <x v="1"/>
    </i>
    <i>
      <x v="14"/>
    </i>
    <i r="1">
      <x/>
    </i>
    <i>
      <x v="15"/>
    </i>
    <i r="1">
      <x v="3"/>
    </i>
    <i>
      <x v="16"/>
    </i>
    <i r="1">
      <x v="1"/>
    </i>
    <i>
      <x v="17"/>
    </i>
    <i r="1">
      <x v="3"/>
    </i>
    <i>
      <x v="18"/>
    </i>
    <i r="1">
      <x/>
    </i>
    <i>
      <x v="19"/>
    </i>
    <i r="1">
      <x v="1"/>
    </i>
    <i>
      <x v="20"/>
    </i>
    <i r="1">
      <x v="3"/>
    </i>
    <i>
      <x v="21"/>
    </i>
    <i r="1">
      <x v="1"/>
    </i>
    <i r="1">
      <x v="2"/>
    </i>
    <i>
      <x v="22"/>
    </i>
    <i r="1">
      <x v="1"/>
    </i>
    <i r="1">
      <x v="3"/>
    </i>
    <i>
      <x v="23"/>
    </i>
    <i r="1">
      <x v="3"/>
    </i>
    <i>
      <x v="24"/>
    </i>
    <i r="1">
      <x/>
    </i>
    <i r="1">
      <x v="1"/>
    </i>
    <i r="1">
      <x v="2"/>
    </i>
    <i>
      <x v="25"/>
    </i>
    <i r="1">
      <x/>
    </i>
    <i>
      <x v="26"/>
    </i>
    <i r="1">
      <x/>
    </i>
    <i>
      <x v="27"/>
    </i>
    <i r="1">
      <x v="1"/>
    </i>
    <i>
      <x v="28"/>
    </i>
    <i r="1">
      <x/>
    </i>
    <i r="1">
      <x v="1"/>
    </i>
    <i r="1">
      <x v="2"/>
    </i>
    <i>
      <x v="29"/>
    </i>
    <i r="1">
      <x/>
    </i>
    <i r="1">
      <x v="1"/>
    </i>
    <i>
      <x v="30"/>
    </i>
    <i r="1">
      <x v="3"/>
    </i>
    <i>
      <x v="31"/>
    </i>
    <i r="1">
      <x/>
    </i>
    <i r="1">
      <x v="3"/>
    </i>
    <i>
      <x v="32"/>
    </i>
    <i r="1">
      <x/>
    </i>
    <i r="1">
      <x v="1"/>
    </i>
    <i r="1">
      <x v="2"/>
    </i>
    <i>
      <x v="33"/>
    </i>
    <i r="1">
      <x v="1"/>
    </i>
    <i>
      <x v="34"/>
    </i>
    <i r="1">
      <x v="1"/>
    </i>
    <i>
      <x v="35"/>
    </i>
    <i r="1">
      <x v="1"/>
    </i>
    <i>
      <x v="36"/>
    </i>
    <i r="1">
      <x/>
    </i>
    <i r="1">
      <x v="1"/>
    </i>
    <i r="1">
      <x v="3"/>
    </i>
    <i>
      <x v="37"/>
    </i>
    <i r="1">
      <x v="2"/>
    </i>
    <i>
      <x v="38"/>
    </i>
    <i r="1">
      <x/>
    </i>
    <i r="1">
      <x v="3"/>
    </i>
    <i>
      <x v="39"/>
    </i>
    <i r="1">
      <x v="3"/>
    </i>
    <i>
      <x v="40"/>
    </i>
    <i r="1">
      <x v="2"/>
    </i>
    <i>
      <x v="41"/>
    </i>
    <i r="1">
      <x v="1"/>
    </i>
    <i>
      <x v="42"/>
    </i>
    <i r="1">
      <x/>
    </i>
    <i>
      <x v="43"/>
    </i>
    <i r="1">
      <x/>
    </i>
    <i>
      <x v="44"/>
    </i>
    <i r="1">
      <x v="2"/>
    </i>
    <i>
      <x v="45"/>
    </i>
    <i r="1">
      <x v="1"/>
    </i>
    <i>
      <x v="46"/>
    </i>
    <i r="1">
      <x v="1"/>
    </i>
    <i>
      <x v="47"/>
    </i>
    <i r="1">
      <x/>
    </i>
    <i r="1">
      <x v="1"/>
    </i>
    <i>
      <x v="48"/>
    </i>
    <i r="1">
      <x/>
    </i>
    <i r="1">
      <x v="1"/>
    </i>
    <i r="1">
      <x v="2"/>
    </i>
    <i>
      <x v="49"/>
    </i>
    <i r="1">
      <x v="1"/>
    </i>
    <i>
      <x v="50"/>
    </i>
    <i r="1">
      <x/>
    </i>
    <i r="1">
      <x v="1"/>
    </i>
    <i>
      <x v="51"/>
    </i>
    <i r="1">
      <x v="1"/>
    </i>
    <i>
      <x v="52"/>
    </i>
    <i r="1">
      <x v="1"/>
    </i>
    <i>
      <x v="53"/>
    </i>
    <i r="1">
      <x/>
    </i>
    <i r="1">
      <x v="1"/>
    </i>
    <i r="1">
      <x v="3"/>
    </i>
    <i>
      <x v="54"/>
    </i>
    <i r="1">
      <x v="1"/>
    </i>
    <i>
      <x v="55"/>
    </i>
    <i r="1">
      <x v="1"/>
    </i>
    <i r="1">
      <x v="3"/>
    </i>
    <i>
      <x v="56"/>
    </i>
    <i r="1">
      <x/>
    </i>
    <i r="1">
      <x v="1"/>
    </i>
    <i r="1">
      <x v="2"/>
    </i>
    <i>
      <x v="57"/>
    </i>
    <i r="1">
      <x/>
    </i>
    <i r="1">
      <x v="3"/>
    </i>
    <i>
      <x v="58"/>
    </i>
    <i r="1">
      <x v="1"/>
    </i>
    <i>
      <x v="59"/>
    </i>
    <i r="1">
      <x v="2"/>
    </i>
    <i>
      <x v="60"/>
    </i>
    <i r="1">
      <x v="1"/>
    </i>
    <i r="1">
      <x v="2"/>
    </i>
    <i>
      <x v="61"/>
    </i>
    <i r="1">
      <x v="3"/>
    </i>
    <i>
      <x v="62"/>
    </i>
    <i r="1">
      <x v="1"/>
    </i>
    <i>
      <x v="63"/>
    </i>
    <i r="1">
      <x v="3"/>
    </i>
    <i>
      <x v="64"/>
    </i>
    <i r="1">
      <x/>
    </i>
    <i r="1">
      <x v="1"/>
    </i>
    <i r="1">
      <x v="2"/>
    </i>
    <i>
      <x v="65"/>
    </i>
    <i r="1">
      <x v="1"/>
    </i>
    <i>
      <x v="66"/>
    </i>
    <i r="1">
      <x/>
    </i>
    <i>
      <x v="67"/>
    </i>
    <i r="1">
      <x/>
    </i>
    <i>
      <x v="68"/>
    </i>
    <i r="1">
      <x/>
    </i>
    <i r="1">
      <x v="1"/>
    </i>
    <i r="1">
      <x v="3"/>
    </i>
    <i>
      <x v="69"/>
    </i>
    <i r="1">
      <x/>
    </i>
    <i>
      <x v="70"/>
    </i>
    <i r="1">
      <x/>
    </i>
    <i>
      <x v="71"/>
    </i>
    <i r="1">
      <x/>
    </i>
    <i r="1">
      <x v="2"/>
    </i>
    <i>
      <x v="72"/>
    </i>
    <i r="1">
      <x/>
    </i>
    <i r="1">
      <x v="1"/>
    </i>
    <i r="1">
      <x v="2"/>
    </i>
    <i>
      <x v="73"/>
    </i>
    <i r="1">
      <x v="1"/>
    </i>
    <i>
      <x v="74"/>
    </i>
    <i r="1">
      <x v="1"/>
    </i>
    <i>
      <x v="75"/>
    </i>
    <i r="1">
      <x/>
    </i>
    <i r="1">
      <x v="3"/>
    </i>
    <i>
      <x v="76"/>
    </i>
    <i r="1">
      <x v="1"/>
    </i>
    <i>
      <x v="77"/>
    </i>
    <i r="1">
      <x/>
    </i>
    <i r="1">
      <x v="3"/>
    </i>
    <i>
      <x v="78"/>
    </i>
    <i r="1">
      <x/>
    </i>
    <i r="1">
      <x v="1"/>
    </i>
    <i r="1">
      <x v="3"/>
    </i>
    <i>
      <x v="79"/>
    </i>
    <i r="1">
      <x v="1"/>
    </i>
    <i r="1">
      <x v="2"/>
    </i>
    <i>
      <x v="80"/>
    </i>
    <i r="1">
      <x v="3"/>
    </i>
    <i>
      <x v="81"/>
    </i>
    <i r="1">
      <x v="2"/>
    </i>
    <i r="1">
      <x v="3"/>
    </i>
    <i>
      <x v="82"/>
    </i>
    <i r="1">
      <x v="1"/>
    </i>
    <i>
      <x v="83"/>
    </i>
    <i r="1">
      <x v="3"/>
    </i>
    <i>
      <x v="84"/>
    </i>
    <i r="1">
      <x v="1"/>
    </i>
    <i r="1">
      <x v="3"/>
    </i>
    <i>
      <x v="85"/>
    </i>
    <i r="1">
      <x v="1"/>
    </i>
    <i r="1">
      <x v="2"/>
    </i>
    <i>
      <x v="86"/>
    </i>
    <i r="1">
      <x v="3"/>
    </i>
    <i>
      <x v="87"/>
    </i>
    <i r="1">
      <x/>
    </i>
    <i>
      <x v="88"/>
    </i>
    <i r="1">
      <x/>
    </i>
    <i>
      <x v="89"/>
    </i>
    <i r="1">
      <x/>
    </i>
    <i r="1">
      <x v="1"/>
    </i>
    <i r="1">
      <x v="3"/>
    </i>
    <i>
      <x v="90"/>
    </i>
    <i r="1">
      <x/>
    </i>
    <i>
      <x v="91"/>
    </i>
    <i r="1">
      <x/>
    </i>
    <i r="1">
      <x v="1"/>
    </i>
    <i r="1">
      <x v="2"/>
    </i>
    <i>
      <x v="92"/>
    </i>
    <i r="1">
      <x/>
    </i>
    <i r="1">
      <x v="1"/>
    </i>
    <i>
      <x v="93"/>
    </i>
    <i r="1">
      <x v="1"/>
    </i>
    <i>
      <x v="94"/>
    </i>
    <i r="1">
      <x/>
    </i>
    <i r="1">
      <x v="1"/>
    </i>
    <i>
      <x v="95"/>
    </i>
    <i r="1">
      <x v="1"/>
    </i>
    <i r="1">
      <x v="3"/>
    </i>
    <i>
      <x v="96"/>
    </i>
    <i r="1">
      <x/>
    </i>
    <i r="1">
      <x v="1"/>
    </i>
    <i>
      <x v="97"/>
    </i>
    <i r="1">
      <x v="1"/>
    </i>
    <i>
      <x v="98"/>
    </i>
    <i r="1">
      <x v="2"/>
    </i>
    <i>
      <x v="99"/>
    </i>
    <i r="1">
      <x/>
    </i>
    <i>
      <x v="100"/>
    </i>
    <i r="1">
      <x/>
    </i>
    <i>
      <x v="101"/>
    </i>
    <i r="1">
      <x v="1"/>
    </i>
    <i>
      <x v="102"/>
    </i>
    <i r="1">
      <x/>
    </i>
    <i r="1">
      <x v="1"/>
    </i>
    <i r="1">
      <x v="3"/>
    </i>
    <i>
      <x v="103"/>
    </i>
    <i r="1">
      <x/>
    </i>
    <i r="1">
      <x v="2"/>
    </i>
    <i>
      <x v="104"/>
    </i>
    <i r="1">
      <x v="2"/>
    </i>
    <i>
      <x v="105"/>
    </i>
    <i r="1">
      <x/>
    </i>
    <i r="1">
      <x v="1"/>
    </i>
    <i>
      <x v="106"/>
    </i>
    <i r="1">
      <x/>
    </i>
    <i>
      <x v="107"/>
    </i>
    <i r="1">
      <x v="1"/>
    </i>
    <i>
      <x v="108"/>
    </i>
    <i r="1">
      <x v="1"/>
    </i>
    <i>
      <x v="109"/>
    </i>
    <i r="1">
      <x/>
    </i>
    <i r="1">
      <x v="1"/>
    </i>
    <i>
      <x v="110"/>
    </i>
    <i r="1">
      <x/>
    </i>
    <i r="1">
      <x v="1"/>
    </i>
    <i r="1">
      <x v="2"/>
    </i>
    <i r="1">
      <x v="3"/>
    </i>
    <i>
      <x v="111"/>
    </i>
    <i r="1">
      <x/>
    </i>
    <i r="1">
      <x v="1"/>
    </i>
    <i r="1">
      <x v="3"/>
    </i>
    <i>
      <x v="112"/>
    </i>
    <i r="1">
      <x/>
    </i>
    <i>
      <x v="113"/>
    </i>
    <i r="1">
      <x v="1"/>
    </i>
    <i>
      <x v="114"/>
    </i>
    <i r="1">
      <x v="1"/>
    </i>
    <i r="1">
      <x v="2"/>
    </i>
    <i>
      <x v="115"/>
    </i>
    <i r="1">
      <x v="1"/>
    </i>
    <i>
      <x v="116"/>
    </i>
    <i r="1">
      <x/>
    </i>
    <i r="1">
      <x v="2"/>
    </i>
    <i>
      <x v="117"/>
    </i>
    <i r="1">
      <x/>
    </i>
    <i>
      <x v="118"/>
    </i>
    <i r="1">
      <x v="3"/>
    </i>
    <i>
      <x v="119"/>
    </i>
    <i r="1">
      <x v="1"/>
    </i>
    <i r="1">
      <x v="2"/>
    </i>
    <i>
      <x v="120"/>
    </i>
    <i r="1">
      <x v="1"/>
    </i>
    <i>
      <x v="121"/>
    </i>
    <i r="1">
      <x/>
    </i>
    <i r="1">
      <x v="1"/>
    </i>
    <i r="1">
      <x v="2"/>
    </i>
    <i>
      <x v="122"/>
    </i>
    <i r="1">
      <x v="1"/>
    </i>
    <i r="1">
      <x v="2"/>
    </i>
    <i r="1">
      <x v="3"/>
    </i>
    <i>
      <x v="123"/>
    </i>
    <i r="1">
      <x/>
    </i>
    <i r="1">
      <x v="1"/>
    </i>
    <i>
      <x v="124"/>
    </i>
    <i r="1">
      <x/>
    </i>
    <i r="1">
      <x v="3"/>
    </i>
    <i>
      <x v="125"/>
    </i>
    <i r="1">
      <x/>
    </i>
    <i r="1">
      <x v="3"/>
    </i>
    <i>
      <x v="126"/>
    </i>
    <i r="1">
      <x v="1"/>
    </i>
    <i>
      <x v="127"/>
    </i>
    <i r="1">
      <x/>
    </i>
    <i r="1">
      <x v="1"/>
    </i>
    <i r="1">
      <x v="2"/>
    </i>
    <i>
      <x v="128"/>
    </i>
    <i r="1">
      <x/>
    </i>
    <i r="1">
      <x v="1"/>
    </i>
    <i r="1">
      <x v="2"/>
    </i>
    <i>
      <x v="129"/>
    </i>
    <i r="1">
      <x/>
    </i>
    <i>
      <x v="130"/>
    </i>
    <i r="1">
      <x v="3"/>
    </i>
    <i>
      <x v="131"/>
    </i>
    <i r="1">
      <x v="3"/>
    </i>
    <i>
      <x v="132"/>
    </i>
    <i r="1">
      <x/>
    </i>
    <i r="1">
      <x v="1"/>
    </i>
    <i r="1">
      <x v="3"/>
    </i>
    <i>
      <x v="133"/>
    </i>
    <i r="1">
      <x/>
    </i>
    <i r="1">
      <x v="1"/>
    </i>
    <i>
      <x v="134"/>
    </i>
    <i r="1">
      <x/>
    </i>
    <i>
      <x v="135"/>
    </i>
    <i r="1">
      <x/>
    </i>
    <i r="1">
      <x v="1"/>
    </i>
    <i r="1">
      <x v="3"/>
    </i>
    <i>
      <x v="136"/>
    </i>
    <i r="1">
      <x/>
    </i>
    <i r="1">
      <x v="2"/>
    </i>
    <i>
      <x v="137"/>
    </i>
    <i r="1">
      <x v="1"/>
    </i>
    <i>
      <x v="138"/>
    </i>
    <i r="1">
      <x v="3"/>
    </i>
    <i>
      <x v="139"/>
    </i>
    <i r="1">
      <x/>
    </i>
    <i r="1">
      <x v="1"/>
    </i>
    <i r="1">
      <x v="2"/>
    </i>
    <i>
      <x v="140"/>
    </i>
    <i r="1">
      <x/>
    </i>
    <i>
      <x v="141"/>
    </i>
    <i r="1">
      <x v="1"/>
    </i>
    <i>
      <x v="142"/>
    </i>
    <i r="1">
      <x v="1"/>
    </i>
    <i>
      <x v="143"/>
    </i>
    <i r="1">
      <x/>
    </i>
    <i r="1">
      <x v="1"/>
    </i>
    <i r="1">
      <x v="2"/>
    </i>
    <i>
      <x v="144"/>
    </i>
    <i r="1">
      <x v="1"/>
    </i>
    <i>
      <x v="145"/>
    </i>
    <i r="1">
      <x v="2"/>
    </i>
    <i>
      <x v="146"/>
    </i>
    <i r="1">
      <x v="1"/>
    </i>
    <i>
      <x v="147"/>
    </i>
    <i r="1">
      <x v="1"/>
    </i>
    <i>
      <x v="148"/>
    </i>
    <i r="1">
      <x v="1"/>
    </i>
    <i>
      <x v="149"/>
    </i>
    <i r="1">
      <x v="3"/>
    </i>
    <i>
      <x v="150"/>
    </i>
    <i r="1">
      <x v="1"/>
    </i>
    <i>
      <x v="151"/>
    </i>
    <i r="1">
      <x/>
    </i>
    <i r="1">
      <x v="3"/>
    </i>
    <i>
      <x v="152"/>
    </i>
    <i r="1">
      <x/>
    </i>
    <i r="1">
      <x v="1"/>
    </i>
    <i r="1">
      <x v="2"/>
    </i>
    <i>
      <x v="153"/>
    </i>
    <i r="1">
      <x/>
    </i>
    <i>
      <x v="154"/>
    </i>
    <i r="1">
      <x v="2"/>
    </i>
    <i>
      <x v="155"/>
    </i>
    <i r="1">
      <x/>
    </i>
    <i>
      <x v="156"/>
    </i>
    <i r="1">
      <x v="3"/>
    </i>
    <i>
      <x v="157"/>
    </i>
    <i r="1">
      <x/>
    </i>
    <i>
      <x v="158"/>
    </i>
    <i r="1">
      <x/>
    </i>
    <i r="1">
      <x v="1"/>
    </i>
    <i r="1">
      <x v="3"/>
    </i>
    <i>
      <x v="159"/>
    </i>
    <i r="1">
      <x v="1"/>
    </i>
    <i>
      <x v="160"/>
    </i>
    <i r="1">
      <x/>
    </i>
    <i r="1">
      <x v="2"/>
    </i>
    <i>
      <x v="161"/>
    </i>
    <i r="1">
      <x/>
    </i>
    <i>
      <x v="162"/>
    </i>
    <i r="1">
      <x v="1"/>
    </i>
    <i>
      <x v="163"/>
    </i>
    <i r="1">
      <x/>
    </i>
    <i r="1">
      <x v="2"/>
    </i>
    <i>
      <x v="164"/>
    </i>
    <i r="1">
      <x v="3"/>
    </i>
    <i>
      <x v="165"/>
    </i>
    <i r="1">
      <x/>
    </i>
    <i>
      <x v="166"/>
    </i>
    <i r="1">
      <x v="3"/>
    </i>
    <i>
      <x v="167"/>
    </i>
    <i r="1">
      <x v="1"/>
    </i>
    <i>
      <x v="168"/>
    </i>
    <i r="1">
      <x/>
    </i>
    <i r="1">
      <x v="2"/>
    </i>
    <i>
      <x v="169"/>
    </i>
    <i r="1">
      <x/>
    </i>
    <i>
      <x v="170"/>
    </i>
    <i r="1">
      <x v="1"/>
    </i>
    <i r="1">
      <x v="3"/>
    </i>
    <i>
      <x v="171"/>
    </i>
    <i r="1">
      <x v="1"/>
    </i>
    <i>
      <x v="172"/>
    </i>
    <i r="1">
      <x/>
    </i>
    <i r="1">
      <x v="1"/>
    </i>
    <i r="1">
      <x v="2"/>
    </i>
    <i>
      <x v="173"/>
    </i>
    <i r="1">
      <x/>
    </i>
    <i>
      <x v="174"/>
    </i>
    <i r="1">
      <x v="1"/>
    </i>
    <i>
      <x v="175"/>
    </i>
    <i r="1">
      <x v="1"/>
    </i>
    <i>
      <x v="176"/>
    </i>
    <i r="1">
      <x/>
    </i>
    <i r="1">
      <x v="3"/>
    </i>
    <i>
      <x v="177"/>
    </i>
    <i r="1">
      <x/>
    </i>
    <i>
      <x v="178"/>
    </i>
    <i r="1">
      <x/>
    </i>
    <i r="1">
      <x v="1"/>
    </i>
    <i r="1">
      <x v="2"/>
    </i>
    <i r="1">
      <x v="3"/>
    </i>
    <i>
      <x v="179"/>
    </i>
    <i r="1">
      <x v="3"/>
    </i>
    <i>
      <x v="180"/>
    </i>
    <i r="1">
      <x/>
    </i>
    <i>
      <x v="181"/>
    </i>
    <i r="1">
      <x v="1"/>
    </i>
    <i r="1">
      <x v="2"/>
    </i>
    <i>
      <x v="182"/>
    </i>
    <i r="1">
      <x/>
    </i>
    <i>
      <x v="183"/>
    </i>
    <i r="1">
      <x v="2"/>
    </i>
    <i>
      <x v="184"/>
    </i>
    <i r="1">
      <x v="3"/>
    </i>
    <i>
      <x v="185"/>
    </i>
    <i r="1">
      <x v="1"/>
    </i>
    <i>
      <x v="186"/>
    </i>
    <i r="1">
      <x v="2"/>
    </i>
    <i>
      <x v="187"/>
    </i>
    <i r="1">
      <x/>
    </i>
    <i r="1">
      <x v="1"/>
    </i>
    <i r="1">
      <x v="3"/>
    </i>
    <i>
      <x v="188"/>
    </i>
    <i r="1">
      <x v="3"/>
    </i>
    <i>
      <x v="189"/>
    </i>
    <i r="1">
      <x v="2"/>
    </i>
    <i>
      <x v="190"/>
    </i>
    <i r="1">
      <x v="1"/>
    </i>
    <i>
      <x v="191"/>
    </i>
    <i r="1">
      <x v="1"/>
    </i>
    <i>
      <x v="192"/>
    </i>
    <i r="1">
      <x v="1"/>
    </i>
    <i r="1">
      <x v="2"/>
    </i>
    <i>
      <x v="193"/>
    </i>
    <i r="1">
      <x/>
    </i>
    <i>
      <x v="194"/>
    </i>
    <i r="1">
      <x v="1"/>
    </i>
    <i>
      <x v="195"/>
    </i>
    <i r="1">
      <x v="1"/>
    </i>
    <i r="1">
      <x v="3"/>
    </i>
    <i>
      <x v="196"/>
    </i>
    <i r="1">
      <x/>
    </i>
    <i r="1">
      <x v="1"/>
    </i>
    <i r="1">
      <x v="2"/>
    </i>
    <i>
      <x v="197"/>
    </i>
    <i r="1">
      <x/>
    </i>
    <i r="1">
      <x v="1"/>
    </i>
    <i r="1">
      <x v="3"/>
    </i>
    <i>
      <x v="198"/>
    </i>
    <i r="1">
      <x v="1"/>
    </i>
    <i r="1">
      <x v="2"/>
    </i>
    <i>
      <x v="199"/>
    </i>
    <i r="1">
      <x/>
    </i>
    <i>
      <x v="200"/>
    </i>
    <i r="1">
      <x/>
    </i>
    <i>
      <x v="201"/>
    </i>
    <i r="1">
      <x/>
    </i>
    <i r="1">
      <x v="1"/>
    </i>
    <i r="1">
      <x v="3"/>
    </i>
    <i>
      <x v="202"/>
    </i>
    <i r="1">
      <x v="1"/>
    </i>
    <i>
      <x v="203"/>
    </i>
    <i r="1">
      <x/>
    </i>
    <i r="1">
      <x v="1"/>
    </i>
    <i r="1">
      <x v="3"/>
    </i>
    <i>
      <x v="204"/>
    </i>
    <i r="1">
      <x v="2"/>
    </i>
    <i>
      <x v="205"/>
    </i>
    <i r="1">
      <x/>
    </i>
    <i>
      <x v="206"/>
    </i>
    <i r="1">
      <x v="1"/>
    </i>
    <i>
      <x v="207"/>
    </i>
    <i r="1">
      <x v="3"/>
    </i>
    <i>
      <x v="208"/>
    </i>
    <i r="1">
      <x/>
    </i>
    <i r="1">
      <x v="1"/>
    </i>
    <i>
      <x v="209"/>
    </i>
    <i r="1">
      <x/>
    </i>
    <i>
      <x v="210"/>
    </i>
    <i r="1">
      <x v="3"/>
    </i>
    <i>
      <x v="211"/>
    </i>
    <i r="1">
      <x/>
    </i>
    <i r="1">
      <x v="1"/>
    </i>
    <i>
      <x v="212"/>
    </i>
    <i r="1">
      <x/>
    </i>
    <i>
      <x v="213"/>
    </i>
    <i r="1">
      <x/>
    </i>
    <i>
      <x v="214"/>
    </i>
    <i r="1">
      <x/>
    </i>
    <i r="1">
      <x v="1"/>
    </i>
    <i r="1">
      <x v="3"/>
    </i>
    <i>
      <x v="215"/>
    </i>
    <i r="1">
      <x v="1"/>
    </i>
    <i>
      <x v="216"/>
    </i>
    <i r="1">
      <x/>
    </i>
    <i>
      <x v="217"/>
    </i>
    <i r="1">
      <x v="2"/>
    </i>
    <i>
      <x v="218"/>
    </i>
    <i r="1">
      <x v="1"/>
    </i>
    <i>
      <x v="219"/>
    </i>
    <i r="1">
      <x/>
    </i>
    <i>
      <x v="220"/>
    </i>
    <i r="1">
      <x v="2"/>
    </i>
    <i>
      <x v="221"/>
    </i>
    <i r="1">
      <x/>
    </i>
    <i>
      <x v="222"/>
    </i>
    <i r="1">
      <x/>
    </i>
    <i>
      <x v="223"/>
    </i>
    <i r="1">
      <x/>
    </i>
    <i r="1">
      <x v="2"/>
    </i>
    <i>
      <x v="224"/>
    </i>
    <i r="1">
      <x v="1"/>
    </i>
    <i r="1">
      <x v="3"/>
    </i>
    <i>
      <x v="225"/>
    </i>
    <i r="1">
      <x v="1"/>
    </i>
    <i r="1">
      <x v="2"/>
    </i>
    <i>
      <x v="226"/>
    </i>
    <i r="1">
      <x v="3"/>
    </i>
    <i>
      <x v="227"/>
    </i>
    <i r="1">
      <x/>
    </i>
    <i r="1">
      <x v="3"/>
    </i>
    <i>
      <x v="228"/>
    </i>
    <i r="1">
      <x v="3"/>
    </i>
    <i>
      <x v="229"/>
    </i>
    <i r="1">
      <x v="1"/>
    </i>
    <i>
      <x v="230"/>
    </i>
    <i r="1">
      <x v="2"/>
    </i>
    <i>
      <x v="231"/>
    </i>
    <i r="1">
      <x/>
    </i>
    <i r="1">
      <x v="1"/>
    </i>
    <i r="1">
      <x v="3"/>
    </i>
    <i>
      <x v="232"/>
    </i>
    <i r="1">
      <x v="2"/>
    </i>
    <i>
      <x v="233"/>
    </i>
    <i r="1">
      <x/>
    </i>
    <i>
      <x v="234"/>
    </i>
    <i r="1">
      <x v="1"/>
    </i>
    <i r="1">
      <x v="3"/>
    </i>
    <i>
      <x v="235"/>
    </i>
    <i r="1">
      <x v="1"/>
    </i>
    <i r="1">
      <x v="3"/>
    </i>
    <i>
      <x v="236"/>
    </i>
    <i r="1">
      <x v="1"/>
    </i>
    <i>
      <x v="237"/>
    </i>
    <i r="1">
      <x v="3"/>
    </i>
    <i>
      <x v="238"/>
    </i>
    <i r="1">
      <x v="1"/>
    </i>
    <i>
      <x v="239"/>
    </i>
    <i r="1">
      <x/>
    </i>
    <i r="1">
      <x v="1"/>
    </i>
    <i r="1">
      <x v="2"/>
    </i>
    <i>
      <x v="240"/>
    </i>
    <i r="1">
      <x/>
    </i>
    <i>
      <x v="241"/>
    </i>
    <i r="1">
      <x v="2"/>
    </i>
    <i>
      <x v="242"/>
    </i>
    <i r="1">
      <x v="3"/>
    </i>
    <i>
      <x v="243"/>
    </i>
    <i r="1">
      <x/>
    </i>
    <i r="1">
      <x v="2"/>
    </i>
    <i>
      <x v="244"/>
    </i>
    <i r="1">
      <x/>
    </i>
    <i>
      <x v="245"/>
    </i>
    <i r="1">
      <x/>
    </i>
    <i r="1">
      <x v="1"/>
    </i>
    <i r="1">
      <x v="3"/>
    </i>
    <i>
      <x v="246"/>
    </i>
    <i r="1">
      <x/>
    </i>
    <i r="1">
      <x v="1"/>
    </i>
    <i r="1">
      <x v="3"/>
    </i>
    <i>
      <x v="247"/>
    </i>
    <i r="1">
      <x v="3"/>
    </i>
    <i>
      <x v="248"/>
    </i>
    <i r="1">
      <x/>
    </i>
    <i>
      <x v="249"/>
    </i>
    <i r="1">
      <x/>
    </i>
    <i>
      <x v="250"/>
    </i>
    <i r="1">
      <x v="1"/>
    </i>
    <i>
      <x v="251"/>
    </i>
    <i r="1">
      <x v="1"/>
    </i>
    <i>
      <x v="252"/>
    </i>
    <i r="1">
      <x v="3"/>
    </i>
    <i>
      <x v="253"/>
    </i>
    <i r="1">
      <x/>
    </i>
    <i>
      <x v="254"/>
    </i>
    <i r="1">
      <x v="1"/>
    </i>
    <i>
      <x v="255"/>
    </i>
    <i r="1">
      <x/>
    </i>
    <i>
      <x v="256"/>
    </i>
    <i r="1">
      <x/>
    </i>
    <i r="1">
      <x v="1"/>
    </i>
    <i r="1">
      <x v="2"/>
    </i>
    <i>
      <x v="257"/>
    </i>
    <i r="1">
      <x v="1"/>
    </i>
    <i>
      <x v="258"/>
    </i>
    <i r="1">
      <x v="1"/>
    </i>
    <i>
      <x v="259"/>
    </i>
    <i r="1">
      <x/>
    </i>
    <i>
      <x v="260"/>
    </i>
    <i r="1">
      <x v="1"/>
    </i>
    <i>
      <x v="261"/>
    </i>
    <i r="1">
      <x/>
    </i>
    <i r="1">
      <x v="3"/>
    </i>
    <i>
      <x v="262"/>
    </i>
    <i r="1">
      <x v="1"/>
    </i>
    <i r="1">
      <x v="2"/>
    </i>
    <i>
      <x v="263"/>
    </i>
    <i r="1">
      <x/>
    </i>
    <i>
      <x v="264"/>
    </i>
    <i r="1">
      <x v="1"/>
    </i>
    <i>
      <x v="265"/>
    </i>
    <i r="1">
      <x v="2"/>
    </i>
    <i>
      <x v="266"/>
    </i>
    <i r="1">
      <x v="1"/>
    </i>
    <i>
      <x v="267"/>
    </i>
    <i r="1">
      <x/>
    </i>
    <i r="1">
      <x v="1"/>
    </i>
    <i>
      <x v="268"/>
    </i>
    <i r="1">
      <x/>
    </i>
    <i>
      <x v="269"/>
    </i>
    <i r="1">
      <x v="1"/>
    </i>
    <i>
      <x v="270"/>
    </i>
    <i r="1">
      <x v="1"/>
    </i>
    <i>
      <x v="271"/>
    </i>
    <i r="1">
      <x v="2"/>
    </i>
    <i>
      <x v="272"/>
    </i>
    <i r="1">
      <x/>
    </i>
    <i>
      <x v="273"/>
    </i>
    <i r="1">
      <x v="1"/>
    </i>
    <i>
      <x v="274"/>
    </i>
    <i r="1">
      <x v="1"/>
    </i>
    <i>
      <x v="275"/>
    </i>
    <i r="1">
      <x v="1"/>
    </i>
    <i>
      <x v="276"/>
    </i>
    <i r="1">
      <x v="3"/>
    </i>
    <i>
      <x v="277"/>
    </i>
    <i r="1">
      <x/>
    </i>
    <i r="1">
      <x v="1"/>
    </i>
    <i>
      <x v="278"/>
    </i>
    <i r="1">
      <x v="1"/>
    </i>
    <i r="1">
      <x v="2"/>
    </i>
    <i t="grand">
      <x/>
    </i>
  </rowItems>
  <colFields count="1">
    <field x="-2"/>
  </colFields>
  <colItems count="2">
    <i>
      <x/>
    </i>
    <i i="1">
      <x v="1"/>
    </i>
  </colItems>
  <dataFields count="2">
    <dataField name="Average of Retweets" fld="8" subtotal="average" baseField="6" baseItem="0"/>
    <dataField name="Average of Likes" fld="9"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FE281E-5848-48EB-92C5-C64B8A535EE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3:J87" firstHeaderRow="1" firstDataRow="1" firstDataCol="1"/>
  <pivotFields count="25">
    <pivotField showAll="0"/>
    <pivotField showAll="0"/>
    <pivotField showAll="0"/>
    <pivotField showAll="0"/>
    <pivotField numFmtId="22" showAll="0"/>
    <pivotField showAll="0"/>
    <pivotField axis="axisRow" showAll="0">
      <items count="5">
        <item x="2"/>
        <item x="1"/>
        <item x="3"/>
        <item x="0"/>
        <item t="default"/>
      </items>
    </pivotField>
    <pivotField showAll="0"/>
    <pivotField showAll="0"/>
    <pivotField dataField="1" showAll="0"/>
    <pivotField showAll="0">
      <items count="116">
        <item x="4"/>
        <item x="23"/>
        <item x="26"/>
        <item x="27"/>
        <item x="38"/>
        <item x="76"/>
        <item x="80"/>
        <item x="56"/>
        <item x="46"/>
        <item x="68"/>
        <item x="69"/>
        <item x="92"/>
        <item x="90"/>
        <item x="78"/>
        <item x="52"/>
        <item x="48"/>
        <item x="103"/>
        <item x="113"/>
        <item x="14"/>
        <item x="11"/>
        <item x="1"/>
        <item x="8"/>
        <item x="20"/>
        <item x="34"/>
        <item x="25"/>
        <item x="39"/>
        <item x="72"/>
        <item x="36"/>
        <item x="55"/>
        <item x="43"/>
        <item x="102"/>
        <item x="106"/>
        <item x="71"/>
        <item x="70"/>
        <item x="93"/>
        <item x="89"/>
        <item x="81"/>
        <item x="73"/>
        <item x="53"/>
        <item x="47"/>
        <item x="91"/>
        <item x="87"/>
        <item x="79"/>
        <item x="60"/>
        <item x="98"/>
        <item x="59"/>
        <item x="50"/>
        <item x="16"/>
        <item x="35"/>
        <item x="5"/>
        <item x="13"/>
        <item x="22"/>
        <item x="30"/>
        <item x="37"/>
        <item x="40"/>
        <item x="75"/>
        <item x="51"/>
        <item x="45"/>
        <item x="107"/>
        <item x="94"/>
        <item x="82"/>
        <item x="62"/>
        <item x="108"/>
        <item x="95"/>
        <item x="83"/>
        <item x="77"/>
        <item x="54"/>
        <item x="49"/>
        <item x="99"/>
        <item x="109"/>
        <item x="101"/>
        <item x="97"/>
        <item x="85"/>
        <item x="63"/>
        <item x="105"/>
        <item x="100"/>
        <item x="66"/>
        <item x="110"/>
        <item x="86"/>
        <item x="64"/>
        <item x="96"/>
        <item x="84"/>
        <item x="65"/>
        <item x="61"/>
        <item x="104"/>
        <item x="67"/>
        <item x="111"/>
        <item x="114"/>
        <item x="12"/>
        <item x="17"/>
        <item x="33"/>
        <item x="3"/>
        <item x="15"/>
        <item x="18"/>
        <item x="31"/>
        <item x="24"/>
        <item x="28"/>
        <item x="74"/>
        <item x="57"/>
        <item x="44"/>
        <item x="112"/>
        <item x="10"/>
        <item x="32"/>
        <item x="29"/>
        <item x="6"/>
        <item x="19"/>
        <item x="0"/>
        <item x="9"/>
        <item x="2"/>
        <item x="88"/>
        <item x="21"/>
        <item x="41"/>
        <item x="58"/>
        <item x="42"/>
        <item x="7"/>
        <item t="default"/>
      </items>
    </pivotField>
    <pivotField showAll="0"/>
    <pivotField showAll="0"/>
    <pivotField showAll="0"/>
    <pivotField showAll="0"/>
    <pivotField showAll="0"/>
    <pivotField showAll="0"/>
    <pivotField showAll="0"/>
    <pivotField showAll="0"/>
    <pivotField showAll="0"/>
    <pivotField axis="axisRow" showAll="0">
      <items count="34">
        <item x="3"/>
        <item x="17"/>
        <item x="18"/>
        <item x="6"/>
        <item x="25"/>
        <item x="1"/>
        <item x="24"/>
        <item x="27"/>
        <item x="20"/>
        <item x="19"/>
        <item x="5"/>
        <item x="9"/>
        <item x="8"/>
        <item x="4"/>
        <item x="28"/>
        <item x="11"/>
        <item x="29"/>
        <item x="7"/>
        <item x="21"/>
        <item x="30"/>
        <item x="23"/>
        <item x="12"/>
        <item x="26"/>
        <item x="22"/>
        <item x="15"/>
        <item x="31"/>
        <item x="13"/>
        <item x="14"/>
        <item x="10"/>
        <item x="16"/>
        <item x="32"/>
        <item x="2"/>
        <item x="0"/>
        <item t="default"/>
      </items>
    </pivotField>
    <pivotField showAll="0"/>
    <pivotField showAll="0"/>
    <pivotField showAll="0"/>
    <pivotField showAll="0"/>
  </pivotFields>
  <rowFields count="2">
    <field x="6"/>
    <field x="20"/>
  </rowFields>
  <rowItems count="74">
    <i>
      <x/>
    </i>
    <i r="1">
      <x/>
    </i>
    <i r="1">
      <x v="1"/>
    </i>
    <i r="1">
      <x v="3"/>
    </i>
    <i r="1">
      <x v="5"/>
    </i>
    <i r="1">
      <x v="7"/>
    </i>
    <i r="1">
      <x v="8"/>
    </i>
    <i r="1">
      <x v="10"/>
    </i>
    <i r="1">
      <x v="11"/>
    </i>
    <i r="1">
      <x v="12"/>
    </i>
    <i r="1">
      <x v="13"/>
    </i>
    <i r="1">
      <x v="15"/>
    </i>
    <i r="1">
      <x v="17"/>
    </i>
    <i r="1">
      <x v="20"/>
    </i>
    <i r="1">
      <x v="21"/>
    </i>
    <i r="1">
      <x v="23"/>
    </i>
    <i r="1">
      <x v="24"/>
    </i>
    <i r="1">
      <x v="31"/>
    </i>
    <i r="1">
      <x v="32"/>
    </i>
    <i>
      <x v="1"/>
    </i>
    <i r="1">
      <x/>
    </i>
    <i r="1">
      <x v="3"/>
    </i>
    <i r="1">
      <x v="4"/>
    </i>
    <i r="1">
      <x v="5"/>
    </i>
    <i r="1">
      <x v="9"/>
    </i>
    <i r="1">
      <x v="10"/>
    </i>
    <i r="1">
      <x v="11"/>
    </i>
    <i r="1">
      <x v="13"/>
    </i>
    <i r="1">
      <x v="14"/>
    </i>
    <i r="1">
      <x v="15"/>
    </i>
    <i r="1">
      <x v="16"/>
    </i>
    <i r="1">
      <x v="17"/>
    </i>
    <i r="1">
      <x v="19"/>
    </i>
    <i r="1">
      <x v="21"/>
    </i>
    <i r="1">
      <x v="22"/>
    </i>
    <i r="1">
      <x v="25"/>
    </i>
    <i r="1">
      <x v="26"/>
    </i>
    <i r="1">
      <x v="27"/>
    </i>
    <i r="1">
      <x v="28"/>
    </i>
    <i r="1">
      <x v="29"/>
    </i>
    <i r="1">
      <x v="30"/>
    </i>
    <i r="1">
      <x v="31"/>
    </i>
    <i r="1">
      <x v="32"/>
    </i>
    <i>
      <x v="2"/>
    </i>
    <i r="1">
      <x/>
    </i>
    <i r="1">
      <x v="3"/>
    </i>
    <i r="1">
      <x v="5"/>
    </i>
    <i r="1">
      <x v="6"/>
    </i>
    <i r="1">
      <x v="10"/>
    </i>
    <i r="1">
      <x v="11"/>
    </i>
    <i r="1">
      <x v="12"/>
    </i>
    <i r="1">
      <x v="13"/>
    </i>
    <i r="1">
      <x v="15"/>
    </i>
    <i r="1">
      <x v="17"/>
    </i>
    <i r="1">
      <x v="18"/>
    </i>
    <i r="1">
      <x v="27"/>
    </i>
    <i r="1">
      <x v="29"/>
    </i>
    <i r="1">
      <x v="31"/>
    </i>
    <i r="1">
      <x v="32"/>
    </i>
    <i>
      <x v="3"/>
    </i>
    <i r="1">
      <x/>
    </i>
    <i r="1">
      <x v="2"/>
    </i>
    <i r="1">
      <x v="3"/>
    </i>
    <i r="1">
      <x v="5"/>
    </i>
    <i r="1">
      <x v="10"/>
    </i>
    <i r="1">
      <x v="11"/>
    </i>
    <i r="1">
      <x v="12"/>
    </i>
    <i r="1">
      <x v="13"/>
    </i>
    <i r="1">
      <x v="15"/>
    </i>
    <i r="1">
      <x v="17"/>
    </i>
    <i r="1">
      <x v="27"/>
    </i>
    <i r="1">
      <x v="31"/>
    </i>
    <i r="1">
      <x v="32"/>
    </i>
    <i t="grand">
      <x/>
    </i>
  </rowItems>
  <colItems count="1">
    <i/>
  </colItems>
  <dataFields count="1">
    <dataField name="Sum of Lik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AD87E7-8474-4601-B76F-830CAF6363F5}"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I4:J9" firstHeaderRow="1" firstDataRow="1" firstDataCol="1"/>
  <pivotFields count="25">
    <pivotField showAll="0"/>
    <pivotField showAll="0"/>
    <pivotField showAll="0"/>
    <pivotField showAll="0">
      <items count="280">
        <item x="17"/>
        <item x="74"/>
        <item x="128"/>
        <item x="241"/>
        <item x="12"/>
        <item x="112"/>
        <item x="18"/>
        <item x="159"/>
        <item x="151"/>
        <item x="13"/>
        <item x="217"/>
        <item x="91"/>
        <item x="73"/>
        <item x="10"/>
        <item x="116"/>
        <item x="3"/>
        <item x="19"/>
        <item x="122"/>
        <item x="63"/>
        <item x="54"/>
        <item x="125"/>
        <item x="96"/>
        <item x="39"/>
        <item x="161"/>
        <item x="216"/>
        <item x="153"/>
        <item x="14"/>
        <item x="103"/>
        <item x="276"/>
        <item x="196"/>
        <item x="179"/>
        <item x="20"/>
        <item x="93"/>
        <item x="110"/>
        <item x="121"/>
        <item x="267"/>
        <item x="53"/>
        <item x="251"/>
        <item x="21"/>
        <item x="107"/>
        <item x="219"/>
        <item x="225"/>
        <item x="262"/>
        <item x="249"/>
        <item x="226"/>
        <item x="230"/>
        <item x="43"/>
        <item x="37"/>
        <item x="84"/>
        <item x="126"/>
        <item x="88"/>
        <item x="27"/>
        <item x="22"/>
        <item x="69"/>
        <item x="233"/>
        <item x="117"/>
        <item x="79"/>
        <item x="32"/>
        <item x="149"/>
        <item x="263"/>
        <item x="229"/>
        <item x="144"/>
        <item x="258"/>
        <item x="165"/>
        <item x="90"/>
        <item x="167"/>
        <item x="133"/>
        <item x="111"/>
        <item x="67"/>
        <item x="189"/>
        <item x="158"/>
        <item x="192"/>
        <item x="92"/>
        <item x="178"/>
        <item x="60"/>
        <item x="47"/>
        <item x="190"/>
        <item x="104"/>
        <item x="75"/>
        <item x="99"/>
        <item x="15"/>
        <item x="184"/>
        <item x="269"/>
        <item x="6"/>
        <item x="59"/>
        <item x="102"/>
        <item x="138"/>
        <item x="227"/>
        <item x="46"/>
        <item x="30"/>
        <item x="139"/>
        <item x="272"/>
        <item x="223"/>
        <item x="181"/>
        <item x="83"/>
        <item x="36"/>
        <item x="214"/>
        <item x="134"/>
        <item x="224"/>
        <item x="237"/>
        <item x="11"/>
        <item x="204"/>
        <item x="40"/>
        <item x="101"/>
        <item x="254"/>
        <item x="57"/>
        <item x="235"/>
        <item x="152"/>
        <item x="166"/>
        <item x="31"/>
        <item x="28"/>
        <item x="23"/>
        <item x="119"/>
        <item x="187"/>
        <item x="215"/>
        <item x="4"/>
        <item x="95"/>
        <item x="155"/>
        <item x="157"/>
        <item x="86"/>
        <item x="208"/>
        <item x="100"/>
        <item x="62"/>
        <item x="52"/>
        <item x="41"/>
        <item x="44"/>
        <item x="222"/>
        <item x="82"/>
        <item x="205"/>
        <item x="150"/>
        <item x="109"/>
        <item x="172"/>
        <item x="34"/>
        <item x="194"/>
        <item x="177"/>
        <item x="48"/>
        <item x="203"/>
        <item x="7"/>
        <item x="132"/>
        <item x="278"/>
        <item x="252"/>
        <item x="143"/>
        <item x="160"/>
        <item x="275"/>
        <item x="200"/>
        <item x="195"/>
        <item x="175"/>
        <item x="243"/>
        <item x="65"/>
        <item x="56"/>
        <item x="228"/>
        <item x="35"/>
        <item x="80"/>
        <item x="232"/>
        <item x="234"/>
        <item x="255"/>
        <item x="169"/>
        <item x="268"/>
        <item x="68"/>
        <item x="156"/>
        <item x="148"/>
        <item x="164"/>
        <item x="114"/>
        <item x="87"/>
        <item x="64"/>
        <item x="55"/>
        <item x="135"/>
        <item x="183"/>
        <item x="98"/>
        <item x="66"/>
        <item x="50"/>
        <item x="236"/>
        <item x="202"/>
        <item x="8"/>
        <item x="253"/>
        <item x="118"/>
        <item x="24"/>
        <item x="207"/>
        <item x="61"/>
        <item x="176"/>
        <item x="49"/>
        <item x="199"/>
        <item x="185"/>
        <item x="209"/>
        <item x="9"/>
        <item x="173"/>
        <item x="186"/>
        <item x="71"/>
        <item x="154"/>
        <item x="257"/>
        <item x="137"/>
        <item x="248"/>
        <item x="273"/>
        <item x="115"/>
        <item x="261"/>
        <item x="1"/>
        <item x="277"/>
        <item x="2"/>
        <item x="170"/>
        <item x="124"/>
        <item x="105"/>
        <item x="72"/>
        <item x="77"/>
        <item x="70"/>
        <item x="244"/>
        <item x="265"/>
        <item x="130"/>
        <item x="113"/>
        <item x="97"/>
        <item x="108"/>
        <item x="141"/>
        <item x="85"/>
        <item x="136"/>
        <item x="271"/>
        <item x="0"/>
        <item x="206"/>
        <item x="246"/>
        <item x="231"/>
        <item x="25"/>
        <item x="131"/>
        <item x="81"/>
        <item x="145"/>
        <item x="162"/>
        <item x="213"/>
        <item x="123"/>
        <item x="193"/>
        <item x="182"/>
        <item x="58"/>
        <item x="147"/>
        <item x="270"/>
        <item x="247"/>
        <item x="51"/>
        <item x="197"/>
        <item x="168"/>
        <item x="45"/>
        <item x="42"/>
        <item x="218"/>
        <item x="191"/>
        <item x="264"/>
        <item x="274"/>
        <item x="5"/>
        <item x="240"/>
        <item x="120"/>
        <item x="89"/>
        <item x="174"/>
        <item x="33"/>
        <item x="76"/>
        <item x="29"/>
        <item x="26"/>
        <item x="250"/>
        <item x="201"/>
        <item x="198"/>
        <item x="188"/>
        <item x="171"/>
        <item x="211"/>
        <item x="180"/>
        <item x="210"/>
        <item x="16"/>
        <item x="127"/>
        <item x="239"/>
        <item x="245"/>
        <item x="38"/>
        <item x="212"/>
        <item x="142"/>
        <item x="106"/>
        <item x="260"/>
        <item x="238"/>
        <item x="221"/>
        <item x="242"/>
        <item x="256"/>
        <item x="140"/>
        <item x="266"/>
        <item x="259"/>
        <item x="220"/>
        <item x="146"/>
        <item x="163"/>
        <item x="129"/>
        <item x="94"/>
        <item x="78"/>
        <item t="default"/>
      </items>
    </pivotField>
    <pivotField numFmtId="22" showAll="0"/>
    <pivotField showAll="0"/>
    <pivotField axis="axisRow" showAll="0">
      <items count="5">
        <item x="2"/>
        <item x="1"/>
        <item x="3"/>
        <item x="0"/>
        <item t="default"/>
      </items>
    </pivotField>
    <pivotField showAll="0"/>
    <pivotField dataField="1" showAll="0"/>
    <pivotField showAll="0"/>
    <pivotField showAll="0">
      <items count="116">
        <item x="4"/>
        <item x="23"/>
        <item x="26"/>
        <item x="27"/>
        <item x="38"/>
        <item x="76"/>
        <item x="80"/>
        <item x="56"/>
        <item x="46"/>
        <item x="68"/>
        <item x="69"/>
        <item x="92"/>
        <item x="90"/>
        <item x="78"/>
        <item x="52"/>
        <item x="48"/>
        <item x="103"/>
        <item x="113"/>
        <item x="14"/>
        <item x="11"/>
        <item x="1"/>
        <item x="8"/>
        <item x="20"/>
        <item x="34"/>
        <item x="25"/>
        <item x="39"/>
        <item x="72"/>
        <item x="36"/>
        <item x="55"/>
        <item x="43"/>
        <item x="102"/>
        <item x="106"/>
        <item x="71"/>
        <item x="70"/>
        <item x="93"/>
        <item x="89"/>
        <item x="81"/>
        <item x="73"/>
        <item x="53"/>
        <item x="47"/>
        <item x="91"/>
        <item x="87"/>
        <item x="79"/>
        <item x="60"/>
        <item x="98"/>
        <item x="59"/>
        <item x="50"/>
        <item x="16"/>
        <item x="35"/>
        <item x="5"/>
        <item x="13"/>
        <item x="22"/>
        <item x="30"/>
        <item x="37"/>
        <item x="40"/>
        <item x="75"/>
        <item x="51"/>
        <item x="45"/>
        <item x="107"/>
        <item x="94"/>
        <item x="82"/>
        <item x="62"/>
        <item x="108"/>
        <item x="95"/>
        <item x="83"/>
        <item x="77"/>
        <item x="54"/>
        <item x="49"/>
        <item x="99"/>
        <item x="109"/>
        <item x="101"/>
        <item x="97"/>
        <item x="85"/>
        <item x="63"/>
        <item x="105"/>
        <item x="100"/>
        <item x="66"/>
        <item x="110"/>
        <item x="86"/>
        <item x="64"/>
        <item x="96"/>
        <item x="84"/>
        <item x="65"/>
        <item x="61"/>
        <item x="104"/>
        <item x="67"/>
        <item x="111"/>
        <item x="114"/>
        <item x="12"/>
        <item x="17"/>
        <item x="33"/>
        <item x="3"/>
        <item x="15"/>
        <item x="18"/>
        <item x="31"/>
        <item x="24"/>
        <item x="28"/>
        <item x="74"/>
        <item x="57"/>
        <item x="44"/>
        <item x="112"/>
        <item x="10"/>
        <item x="32"/>
        <item x="29"/>
        <item x="6"/>
        <item x="19"/>
        <item x="0"/>
        <item x="9"/>
        <item x="2"/>
        <item x="88"/>
        <item x="21"/>
        <item x="41"/>
        <item x="58"/>
        <item x="4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Sum of Retweets"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79ECEB1-B4A2-4359-A912-B296F569A9BD}" sourceName="Platform">
  <pivotTables>
    <pivotTable tabId="8" name="PivotTable6"/>
  </pivotTables>
  <data>
    <tabular pivotCacheId="14368993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F9086767-A100-4918-926B-AB51CE685A49}" sourceName="Platform">
  <pivotTables>
    <pivotTable tabId="8" name="PivotTable1"/>
  </pivotTables>
  <data>
    <tabular pivotCacheId="264250363">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ECD69CD-8F50-436D-8234-221B019F1122}" sourceName="Country">
  <pivotTables>
    <pivotTable tabId="8" name="PivotTable2"/>
  </pivotTables>
  <data>
    <tabular pivotCacheId="1602287773">
      <items count="115">
        <i x="4" s="1"/>
        <i x="23" s="1"/>
        <i x="26" s="1"/>
        <i x="27" s="1"/>
        <i x="38" s="1"/>
        <i x="76" s="1"/>
        <i x="80" s="1"/>
        <i x="56" s="1"/>
        <i x="46" s="1"/>
        <i x="68" s="1"/>
        <i x="69" s="1"/>
        <i x="92" s="1"/>
        <i x="90" s="1"/>
        <i x="78" s="1"/>
        <i x="52" s="1"/>
        <i x="48" s="1"/>
        <i x="103" s="1"/>
        <i x="113" s="1"/>
        <i x="14" s="1"/>
        <i x="11" s="1"/>
        <i x="1" s="1"/>
        <i x="8" s="1"/>
        <i x="20" s="1"/>
        <i x="34" s="1"/>
        <i x="25" s="1"/>
        <i x="39" s="1"/>
        <i x="72" s="1"/>
        <i x="36" s="1"/>
        <i x="55" s="1"/>
        <i x="43" s="1"/>
        <i x="102" s="1"/>
        <i x="106" s="1"/>
        <i x="71" s="1"/>
        <i x="70" s="1"/>
        <i x="93" s="1"/>
        <i x="89" s="1"/>
        <i x="81" s="1"/>
        <i x="73" s="1"/>
        <i x="53" s="1"/>
        <i x="47" s="1"/>
        <i x="91" s="1"/>
        <i x="87" s="1"/>
        <i x="79" s="1"/>
        <i x="60" s="1"/>
        <i x="98" s="1"/>
        <i x="59" s="1"/>
        <i x="50" s="1"/>
        <i x="16" s="1"/>
        <i x="35" s="1"/>
        <i x="5" s="1"/>
        <i x="13" s="1"/>
        <i x="22" s="1"/>
        <i x="30" s="1"/>
        <i x="37" s="1"/>
        <i x="40" s="1"/>
        <i x="75" s="1"/>
        <i x="51" s="1"/>
        <i x="45" s="1"/>
        <i x="107" s="1"/>
        <i x="94" s="1"/>
        <i x="82" s="1"/>
        <i x="62" s="1"/>
        <i x="108" s="1"/>
        <i x="95" s="1"/>
        <i x="83" s="1"/>
        <i x="77" s="1"/>
        <i x="54" s="1"/>
        <i x="49" s="1"/>
        <i x="99" s="1"/>
        <i x="109" s="1"/>
        <i x="101" s="1"/>
        <i x="97" s="1"/>
        <i x="85" s="1"/>
        <i x="63" s="1"/>
        <i x="105" s="1"/>
        <i x="100" s="1"/>
        <i x="66" s="1"/>
        <i x="110" s="1"/>
        <i x="86" s="1"/>
        <i x="64" s="1"/>
        <i x="96" s="1"/>
        <i x="84" s="1"/>
        <i x="65" s="1"/>
        <i x="61" s="1"/>
        <i x="104" s="1"/>
        <i x="67" s="1"/>
        <i x="111" s="1"/>
        <i x="114" s="1"/>
        <i x="12" s="1"/>
        <i x="17" s="1"/>
        <i x="33" s="1"/>
        <i x="3" s="1"/>
        <i x="15" s="1"/>
        <i x="18" s="1"/>
        <i x="31" s="1"/>
        <i x="24" s="1"/>
        <i x="28" s="1"/>
        <i x="74" s="1"/>
        <i x="57" s="1"/>
        <i x="44" s="1"/>
        <i x="112" s="1"/>
        <i x="10" s="1"/>
        <i x="32" s="1"/>
        <i x="29" s="1"/>
        <i x="6" s="1"/>
        <i x="19" s="1"/>
        <i x="0" s="1"/>
        <i x="9" s="1"/>
        <i x="2" s="1"/>
        <i x="88" s="1"/>
        <i x="21" s="1"/>
        <i x="41" s="1"/>
        <i x="58" s="1"/>
        <i x="4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8415B89A-F3BF-4819-9793-114BB70B3757}" cache="Slicer_Platform" caption="Platform" rowHeight="241300"/>
  <slicer name="Platform 1" xr10:uid="{B04AF75C-F5CD-4E5E-B419-A86628888297}" cache="Slicer_Platform1" caption="Platform" rowHeight="241300"/>
  <slicer name="Country" xr10:uid="{2A4927F7-AD11-4AD8-B628-F7F5D395B357}" cache="Slicer_Country" caption="Country" startItem="5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382E7-53C0-45FE-A573-8029E1F90EA6}">
  <dimension ref="A1:O733"/>
  <sheetViews>
    <sheetView topLeftCell="A658" workbookViewId="0">
      <selection activeCell="C672" sqref="C672"/>
    </sheetView>
  </sheetViews>
  <sheetFormatPr defaultRowHeight="15" x14ac:dyDescent="0.25"/>
  <cols>
    <col min="3" max="3" width="28.140625" customWidth="1"/>
    <col min="5" max="5" width="15.85546875" bestFit="1" customWidth="1"/>
    <col min="6" max="6" width="16.7109375" customWidth="1"/>
    <col min="8" max="8" width="18" customWidth="1"/>
  </cols>
  <sheetData>
    <row r="1" spans="1:15" x14ac:dyDescent="0.25">
      <c r="B1" t="s">
        <v>0</v>
      </c>
      <c r="C1" t="s">
        <v>1</v>
      </c>
      <c r="D1" t="s">
        <v>2</v>
      </c>
      <c r="E1" t="s">
        <v>3</v>
      </c>
      <c r="F1" t="s">
        <v>4</v>
      </c>
      <c r="G1" t="s">
        <v>5</v>
      </c>
      <c r="H1" t="s">
        <v>6</v>
      </c>
      <c r="I1" t="s">
        <v>7</v>
      </c>
      <c r="J1" t="s">
        <v>8</v>
      </c>
      <c r="K1" t="s">
        <v>9</v>
      </c>
      <c r="L1" t="s">
        <v>10</v>
      </c>
      <c r="M1" t="s">
        <v>11</v>
      </c>
      <c r="N1" t="s">
        <v>12</v>
      </c>
      <c r="O1" t="s">
        <v>13</v>
      </c>
    </row>
    <row r="2" spans="1:15" x14ac:dyDescent="0.25">
      <c r="A2">
        <v>0</v>
      </c>
      <c r="B2">
        <v>0</v>
      </c>
      <c r="C2" t="s">
        <v>14</v>
      </c>
      <c r="D2" t="s">
        <v>15</v>
      </c>
      <c r="E2" s="1">
        <v>44941.520833333336</v>
      </c>
      <c r="F2" t="s">
        <v>16</v>
      </c>
      <c r="G2" t="s">
        <v>17</v>
      </c>
      <c r="H2" t="s">
        <v>18</v>
      </c>
      <c r="I2">
        <v>15</v>
      </c>
      <c r="J2">
        <v>30</v>
      </c>
      <c r="K2" t="s">
        <v>19</v>
      </c>
      <c r="L2">
        <v>2023</v>
      </c>
      <c r="M2">
        <v>1</v>
      </c>
      <c r="N2">
        <v>15</v>
      </c>
      <c r="O2">
        <v>12</v>
      </c>
    </row>
    <row r="3" spans="1:15" x14ac:dyDescent="0.25">
      <c r="A3">
        <v>1</v>
      </c>
      <c r="B3">
        <v>1</v>
      </c>
      <c r="C3" t="s">
        <v>20</v>
      </c>
      <c r="D3" t="s">
        <v>21</v>
      </c>
      <c r="E3" s="1">
        <v>44941.364583333336</v>
      </c>
      <c r="F3" t="s">
        <v>22</v>
      </c>
      <c r="G3" t="s">
        <v>17</v>
      </c>
      <c r="H3" t="s">
        <v>23</v>
      </c>
      <c r="I3">
        <v>5</v>
      </c>
      <c r="J3">
        <v>10</v>
      </c>
      <c r="K3" t="s">
        <v>24</v>
      </c>
      <c r="L3">
        <v>2023</v>
      </c>
      <c r="M3">
        <v>1</v>
      </c>
      <c r="N3">
        <v>15</v>
      </c>
      <c r="O3">
        <v>8</v>
      </c>
    </row>
    <row r="4" spans="1:15" x14ac:dyDescent="0.25">
      <c r="A4">
        <v>2</v>
      </c>
      <c r="B4">
        <v>2</v>
      </c>
      <c r="C4" t="s">
        <v>25</v>
      </c>
      <c r="D4" t="s">
        <v>15</v>
      </c>
      <c r="E4" s="1">
        <v>44941.65625</v>
      </c>
      <c r="F4" t="s">
        <v>26</v>
      </c>
      <c r="G4" t="s">
        <v>27</v>
      </c>
      <c r="H4" t="s">
        <v>28</v>
      </c>
      <c r="I4">
        <v>20</v>
      </c>
      <c r="J4">
        <v>40</v>
      </c>
      <c r="K4" t="s">
        <v>29</v>
      </c>
      <c r="L4">
        <v>2023</v>
      </c>
      <c r="M4">
        <v>1</v>
      </c>
      <c r="N4">
        <v>15</v>
      </c>
      <c r="O4">
        <v>15</v>
      </c>
    </row>
    <row r="5" spans="1:15" x14ac:dyDescent="0.25">
      <c r="A5">
        <v>3</v>
      </c>
      <c r="B5">
        <v>3</v>
      </c>
      <c r="C5" t="s">
        <v>30</v>
      </c>
      <c r="D5" t="s">
        <v>15</v>
      </c>
      <c r="E5" s="1">
        <v>44941.763888888891</v>
      </c>
      <c r="F5" t="s">
        <v>31</v>
      </c>
      <c r="G5" t="s">
        <v>32</v>
      </c>
      <c r="H5" t="s">
        <v>33</v>
      </c>
      <c r="I5">
        <v>8</v>
      </c>
      <c r="J5">
        <v>15</v>
      </c>
      <c r="K5" t="s">
        <v>34</v>
      </c>
      <c r="L5">
        <v>2023</v>
      </c>
      <c r="M5">
        <v>1</v>
      </c>
      <c r="N5">
        <v>15</v>
      </c>
      <c r="O5">
        <v>18</v>
      </c>
    </row>
    <row r="6" spans="1:15" x14ac:dyDescent="0.25">
      <c r="A6">
        <v>4</v>
      </c>
      <c r="B6">
        <v>4</v>
      </c>
      <c r="C6" t="s">
        <v>35</v>
      </c>
      <c r="D6" t="s">
        <v>36</v>
      </c>
      <c r="E6" s="1">
        <v>44941.829861111109</v>
      </c>
      <c r="F6" t="s">
        <v>37</v>
      </c>
      <c r="G6" t="s">
        <v>27</v>
      </c>
      <c r="H6" t="s">
        <v>38</v>
      </c>
      <c r="I6">
        <v>12</v>
      </c>
      <c r="J6">
        <v>25</v>
      </c>
      <c r="K6" t="s">
        <v>39</v>
      </c>
      <c r="L6">
        <v>2023</v>
      </c>
      <c r="M6">
        <v>1</v>
      </c>
      <c r="N6">
        <v>15</v>
      </c>
      <c r="O6">
        <v>19</v>
      </c>
    </row>
    <row r="7" spans="1:15" x14ac:dyDescent="0.25">
      <c r="A7">
        <v>5</v>
      </c>
      <c r="B7">
        <v>5</v>
      </c>
      <c r="C7" t="s">
        <v>40</v>
      </c>
      <c r="D7" t="s">
        <v>15</v>
      </c>
      <c r="E7" s="1">
        <v>44942.381944444445</v>
      </c>
      <c r="F7" t="s">
        <v>41</v>
      </c>
      <c r="G7" t="s">
        <v>17</v>
      </c>
      <c r="H7" t="s">
        <v>42</v>
      </c>
      <c r="I7">
        <v>25</v>
      </c>
      <c r="J7">
        <v>50</v>
      </c>
      <c r="K7" t="s">
        <v>43</v>
      </c>
      <c r="L7">
        <v>2023</v>
      </c>
      <c r="M7">
        <v>1</v>
      </c>
      <c r="N7">
        <v>16</v>
      </c>
      <c r="O7">
        <v>9</v>
      </c>
    </row>
    <row r="8" spans="1:15" x14ac:dyDescent="0.25">
      <c r="A8">
        <v>6</v>
      </c>
      <c r="B8">
        <v>6</v>
      </c>
      <c r="C8" t="s">
        <v>44</v>
      </c>
      <c r="D8" t="s">
        <v>15</v>
      </c>
      <c r="E8" s="1">
        <v>44942.614583333336</v>
      </c>
      <c r="F8" t="s">
        <v>45</v>
      </c>
      <c r="G8" t="s">
        <v>32</v>
      </c>
      <c r="H8" t="s">
        <v>46</v>
      </c>
      <c r="I8">
        <v>10</v>
      </c>
      <c r="J8">
        <v>20</v>
      </c>
      <c r="K8" t="s">
        <v>24</v>
      </c>
      <c r="L8">
        <v>2023</v>
      </c>
      <c r="M8">
        <v>1</v>
      </c>
      <c r="N8">
        <v>16</v>
      </c>
      <c r="O8">
        <v>14</v>
      </c>
    </row>
    <row r="9" spans="1:15" x14ac:dyDescent="0.25">
      <c r="A9">
        <v>7</v>
      </c>
      <c r="B9">
        <v>7</v>
      </c>
      <c r="C9" t="s">
        <v>47</v>
      </c>
      <c r="D9" t="s">
        <v>15</v>
      </c>
      <c r="E9" s="1">
        <v>44942.8125</v>
      </c>
      <c r="F9" t="s">
        <v>48</v>
      </c>
      <c r="G9" t="s">
        <v>27</v>
      </c>
      <c r="H9" t="s">
        <v>49</v>
      </c>
      <c r="I9">
        <v>15</v>
      </c>
      <c r="J9">
        <v>30</v>
      </c>
      <c r="K9" t="s">
        <v>50</v>
      </c>
      <c r="L9">
        <v>2023</v>
      </c>
      <c r="M9">
        <v>1</v>
      </c>
      <c r="N9">
        <v>16</v>
      </c>
      <c r="O9">
        <v>19</v>
      </c>
    </row>
    <row r="10" spans="1:15" x14ac:dyDescent="0.25">
      <c r="A10">
        <v>8</v>
      </c>
      <c r="B10">
        <v>8</v>
      </c>
      <c r="C10" t="s">
        <v>51</v>
      </c>
      <c r="D10" t="s">
        <v>21</v>
      </c>
      <c r="E10" s="1">
        <v>44943.333333333336</v>
      </c>
      <c r="F10" t="s">
        <v>52</v>
      </c>
      <c r="G10" t="s">
        <v>17</v>
      </c>
      <c r="H10" t="s">
        <v>53</v>
      </c>
      <c r="I10">
        <v>30</v>
      </c>
      <c r="J10">
        <v>60</v>
      </c>
      <c r="K10" t="s">
        <v>19</v>
      </c>
      <c r="L10">
        <v>2023</v>
      </c>
      <c r="M10">
        <v>1</v>
      </c>
      <c r="N10">
        <v>17</v>
      </c>
      <c r="O10">
        <v>8</v>
      </c>
    </row>
    <row r="11" spans="1:15" x14ac:dyDescent="0.25">
      <c r="A11">
        <v>9</v>
      </c>
      <c r="B11">
        <v>9</v>
      </c>
      <c r="C11" t="s">
        <v>54</v>
      </c>
      <c r="D11" t="s">
        <v>36</v>
      </c>
      <c r="E11" s="1">
        <v>44943.513888888891</v>
      </c>
      <c r="F11" t="s">
        <v>55</v>
      </c>
      <c r="G11" t="s">
        <v>32</v>
      </c>
      <c r="H11" t="s">
        <v>56</v>
      </c>
      <c r="I11">
        <v>18</v>
      </c>
      <c r="J11">
        <v>35</v>
      </c>
      <c r="K11" t="s">
        <v>39</v>
      </c>
      <c r="L11">
        <v>2023</v>
      </c>
      <c r="M11">
        <v>1</v>
      </c>
      <c r="N11">
        <v>17</v>
      </c>
      <c r="O11">
        <v>12</v>
      </c>
    </row>
    <row r="12" spans="1:15" x14ac:dyDescent="0.25">
      <c r="A12">
        <v>10</v>
      </c>
      <c r="B12">
        <v>10</v>
      </c>
      <c r="C12" t="s">
        <v>57</v>
      </c>
      <c r="D12" t="s">
        <v>15</v>
      </c>
      <c r="E12" s="1">
        <v>44943.635416666664</v>
      </c>
      <c r="F12" t="s">
        <v>58</v>
      </c>
      <c r="G12" t="s">
        <v>27</v>
      </c>
      <c r="H12" t="s">
        <v>59</v>
      </c>
      <c r="I12">
        <v>22</v>
      </c>
      <c r="J12">
        <v>45</v>
      </c>
      <c r="K12" t="s">
        <v>60</v>
      </c>
      <c r="L12">
        <v>2023</v>
      </c>
      <c r="M12">
        <v>1</v>
      </c>
      <c r="N12">
        <v>17</v>
      </c>
      <c r="O12">
        <v>15</v>
      </c>
    </row>
    <row r="13" spans="1:15" x14ac:dyDescent="0.25">
      <c r="A13">
        <v>11</v>
      </c>
      <c r="B13">
        <v>11</v>
      </c>
      <c r="C13" t="s">
        <v>61</v>
      </c>
      <c r="D13" t="s">
        <v>21</v>
      </c>
      <c r="E13" s="1">
        <v>44944.4375</v>
      </c>
      <c r="F13" t="s">
        <v>62</v>
      </c>
      <c r="G13" t="s">
        <v>17</v>
      </c>
      <c r="H13" t="s">
        <v>63</v>
      </c>
      <c r="I13">
        <v>7</v>
      </c>
      <c r="J13">
        <v>15</v>
      </c>
      <c r="K13" t="s">
        <v>24</v>
      </c>
      <c r="L13">
        <v>2023</v>
      </c>
      <c r="M13">
        <v>1</v>
      </c>
      <c r="N13">
        <v>18</v>
      </c>
      <c r="O13">
        <v>10</v>
      </c>
    </row>
    <row r="14" spans="1:15" x14ac:dyDescent="0.25">
      <c r="A14">
        <v>12</v>
      </c>
      <c r="B14">
        <v>12</v>
      </c>
      <c r="C14" t="s">
        <v>64</v>
      </c>
      <c r="D14" t="s">
        <v>15</v>
      </c>
      <c r="E14" s="1">
        <v>44944.618055555555</v>
      </c>
      <c r="F14" t="s">
        <v>65</v>
      </c>
      <c r="G14" t="s">
        <v>32</v>
      </c>
      <c r="H14" t="s">
        <v>66</v>
      </c>
      <c r="I14">
        <v>12</v>
      </c>
      <c r="J14">
        <v>25</v>
      </c>
      <c r="K14" t="s">
        <v>34</v>
      </c>
      <c r="L14">
        <v>2023</v>
      </c>
      <c r="M14">
        <v>1</v>
      </c>
      <c r="N14">
        <v>18</v>
      </c>
      <c r="O14">
        <v>14</v>
      </c>
    </row>
    <row r="15" spans="1:15" x14ac:dyDescent="0.25">
      <c r="A15">
        <v>13</v>
      </c>
      <c r="B15">
        <v>13</v>
      </c>
      <c r="C15" t="s">
        <v>67</v>
      </c>
      <c r="D15" t="s">
        <v>15</v>
      </c>
      <c r="E15" s="1">
        <v>44944.75</v>
      </c>
      <c r="F15" t="s">
        <v>68</v>
      </c>
      <c r="G15" t="s">
        <v>27</v>
      </c>
      <c r="H15" t="s">
        <v>69</v>
      </c>
      <c r="I15">
        <v>28</v>
      </c>
      <c r="J15">
        <v>55</v>
      </c>
      <c r="K15" t="s">
        <v>29</v>
      </c>
      <c r="L15">
        <v>2023</v>
      </c>
      <c r="M15">
        <v>1</v>
      </c>
      <c r="N15">
        <v>18</v>
      </c>
      <c r="O15">
        <v>18</v>
      </c>
    </row>
    <row r="16" spans="1:15" x14ac:dyDescent="0.25">
      <c r="A16">
        <v>14</v>
      </c>
      <c r="B16">
        <v>14</v>
      </c>
      <c r="C16" t="s">
        <v>70</v>
      </c>
      <c r="D16" t="s">
        <v>36</v>
      </c>
      <c r="E16" s="1">
        <v>44945.40625</v>
      </c>
      <c r="F16" t="s">
        <v>71</v>
      </c>
      <c r="G16" t="s">
        <v>17</v>
      </c>
      <c r="H16" t="s">
        <v>72</v>
      </c>
      <c r="I16">
        <v>15</v>
      </c>
      <c r="J16">
        <v>30</v>
      </c>
      <c r="K16" t="s">
        <v>43</v>
      </c>
      <c r="L16">
        <v>2023</v>
      </c>
      <c r="M16">
        <v>1</v>
      </c>
      <c r="N16">
        <v>19</v>
      </c>
      <c r="O16">
        <v>9</v>
      </c>
    </row>
    <row r="17" spans="1:15" x14ac:dyDescent="0.25">
      <c r="A17">
        <v>15</v>
      </c>
      <c r="B17">
        <v>15</v>
      </c>
      <c r="C17" t="s">
        <v>73</v>
      </c>
      <c r="D17" t="s">
        <v>15</v>
      </c>
      <c r="E17" s="1">
        <v>44945.555555555555</v>
      </c>
      <c r="F17" t="s">
        <v>74</v>
      </c>
      <c r="G17" t="s">
        <v>32</v>
      </c>
      <c r="H17" t="s">
        <v>75</v>
      </c>
      <c r="I17">
        <v>20</v>
      </c>
      <c r="J17">
        <v>40</v>
      </c>
      <c r="K17" t="s">
        <v>19</v>
      </c>
      <c r="L17">
        <v>2023</v>
      </c>
      <c r="M17">
        <v>1</v>
      </c>
      <c r="N17">
        <v>19</v>
      </c>
      <c r="O17">
        <v>13</v>
      </c>
    </row>
    <row r="18" spans="1:15" x14ac:dyDescent="0.25">
      <c r="A18">
        <v>16</v>
      </c>
      <c r="B18">
        <v>16</v>
      </c>
      <c r="C18" t="s">
        <v>76</v>
      </c>
      <c r="D18" t="s">
        <v>15</v>
      </c>
      <c r="E18" s="1">
        <v>44945.715277777781</v>
      </c>
      <c r="F18" t="s">
        <v>77</v>
      </c>
      <c r="G18" t="s">
        <v>27</v>
      </c>
      <c r="H18" t="s">
        <v>78</v>
      </c>
      <c r="I18">
        <v>15</v>
      </c>
      <c r="J18">
        <v>30</v>
      </c>
      <c r="K18" t="s">
        <v>79</v>
      </c>
      <c r="L18">
        <v>2023</v>
      </c>
      <c r="M18">
        <v>1</v>
      </c>
      <c r="N18">
        <v>19</v>
      </c>
      <c r="O18">
        <v>17</v>
      </c>
    </row>
    <row r="19" spans="1:15" x14ac:dyDescent="0.25">
      <c r="A19">
        <v>17</v>
      </c>
      <c r="B19">
        <v>17</v>
      </c>
      <c r="C19" t="s">
        <v>80</v>
      </c>
      <c r="D19" t="s">
        <v>15</v>
      </c>
      <c r="E19" s="1">
        <v>44946.003472222219</v>
      </c>
      <c r="F19" t="s">
        <v>81</v>
      </c>
      <c r="G19" t="s">
        <v>17</v>
      </c>
      <c r="H19" t="s">
        <v>82</v>
      </c>
      <c r="I19">
        <v>18</v>
      </c>
      <c r="J19">
        <v>35</v>
      </c>
      <c r="K19" t="s">
        <v>34</v>
      </c>
      <c r="L19">
        <v>2023</v>
      </c>
      <c r="M19">
        <v>1</v>
      </c>
      <c r="N19">
        <v>20</v>
      </c>
      <c r="O19">
        <v>0</v>
      </c>
    </row>
    <row r="20" spans="1:15" x14ac:dyDescent="0.25">
      <c r="A20">
        <v>18</v>
      </c>
      <c r="B20">
        <v>18</v>
      </c>
      <c r="C20" t="s">
        <v>83</v>
      </c>
      <c r="D20" t="s">
        <v>36</v>
      </c>
      <c r="E20" s="1">
        <v>44946.479166666664</v>
      </c>
      <c r="F20" t="s">
        <v>84</v>
      </c>
      <c r="G20" t="s">
        <v>32</v>
      </c>
      <c r="H20" t="s">
        <v>85</v>
      </c>
      <c r="I20">
        <v>25</v>
      </c>
      <c r="J20">
        <v>50</v>
      </c>
      <c r="K20" t="s">
        <v>60</v>
      </c>
      <c r="L20">
        <v>2023</v>
      </c>
      <c r="M20">
        <v>1</v>
      </c>
      <c r="N20">
        <v>20</v>
      </c>
      <c r="O20">
        <v>11</v>
      </c>
    </row>
    <row r="21" spans="1:15" x14ac:dyDescent="0.25">
      <c r="A21">
        <v>19</v>
      </c>
      <c r="B21">
        <v>19</v>
      </c>
      <c r="C21" t="s">
        <v>86</v>
      </c>
      <c r="D21" t="s">
        <v>21</v>
      </c>
      <c r="E21" s="1">
        <v>44946.635416666664</v>
      </c>
      <c r="F21" t="s">
        <v>87</v>
      </c>
      <c r="G21" t="s">
        <v>27</v>
      </c>
      <c r="H21" t="s">
        <v>88</v>
      </c>
      <c r="I21">
        <v>8</v>
      </c>
      <c r="J21">
        <v>15</v>
      </c>
      <c r="K21" t="s">
        <v>89</v>
      </c>
      <c r="L21">
        <v>2023</v>
      </c>
      <c r="M21">
        <v>1</v>
      </c>
      <c r="N21">
        <v>20</v>
      </c>
      <c r="O21">
        <v>15</v>
      </c>
    </row>
    <row r="22" spans="1:15" x14ac:dyDescent="0.25">
      <c r="A22">
        <v>20</v>
      </c>
      <c r="B22">
        <v>20</v>
      </c>
      <c r="C22" t="s">
        <v>90</v>
      </c>
      <c r="D22" t="s">
        <v>15</v>
      </c>
      <c r="E22" s="1">
        <v>44947.361111111109</v>
      </c>
      <c r="F22" t="s">
        <v>91</v>
      </c>
      <c r="G22" t="s">
        <v>17</v>
      </c>
      <c r="H22" t="s">
        <v>92</v>
      </c>
      <c r="I22">
        <v>22</v>
      </c>
      <c r="J22">
        <v>45</v>
      </c>
      <c r="K22" t="s">
        <v>43</v>
      </c>
      <c r="L22">
        <v>2023</v>
      </c>
      <c r="M22">
        <v>1</v>
      </c>
      <c r="N22">
        <v>21</v>
      </c>
      <c r="O22">
        <v>8</v>
      </c>
    </row>
    <row r="23" spans="1:15" x14ac:dyDescent="0.25">
      <c r="A23">
        <v>21</v>
      </c>
      <c r="B23">
        <v>21</v>
      </c>
      <c r="C23" t="s">
        <v>93</v>
      </c>
      <c r="D23" t="s">
        <v>15</v>
      </c>
      <c r="E23" s="1">
        <v>44947.555555555555</v>
      </c>
      <c r="F23" t="s">
        <v>94</v>
      </c>
      <c r="G23" t="s">
        <v>32</v>
      </c>
      <c r="H23" t="s">
        <v>95</v>
      </c>
      <c r="I23">
        <v>15</v>
      </c>
      <c r="J23">
        <v>30</v>
      </c>
      <c r="K23" t="s">
        <v>60</v>
      </c>
      <c r="L23">
        <v>2023</v>
      </c>
      <c r="M23">
        <v>1</v>
      </c>
      <c r="N23">
        <v>21</v>
      </c>
      <c r="O23">
        <v>13</v>
      </c>
    </row>
    <row r="24" spans="1:15" x14ac:dyDescent="0.25">
      <c r="A24">
        <v>22</v>
      </c>
      <c r="B24">
        <v>22</v>
      </c>
      <c r="C24" t="s">
        <v>96</v>
      </c>
      <c r="D24" t="s">
        <v>15</v>
      </c>
      <c r="E24" s="1">
        <v>44947.697916666664</v>
      </c>
      <c r="F24" t="s">
        <v>97</v>
      </c>
      <c r="G24" t="s">
        <v>27</v>
      </c>
      <c r="H24" t="s">
        <v>98</v>
      </c>
      <c r="I24">
        <v>30</v>
      </c>
      <c r="J24">
        <v>60</v>
      </c>
      <c r="K24" t="s">
        <v>99</v>
      </c>
      <c r="L24">
        <v>2023</v>
      </c>
      <c r="M24">
        <v>1</v>
      </c>
      <c r="N24">
        <v>21</v>
      </c>
      <c r="O24">
        <v>16</v>
      </c>
    </row>
    <row r="25" spans="1:15" x14ac:dyDescent="0.25">
      <c r="A25">
        <v>23</v>
      </c>
      <c r="B25">
        <v>23</v>
      </c>
      <c r="C25" t="s">
        <v>100</v>
      </c>
      <c r="D25" t="s">
        <v>15</v>
      </c>
      <c r="E25" s="1">
        <v>44948.385416666664</v>
      </c>
      <c r="F25" t="s">
        <v>101</v>
      </c>
      <c r="G25" t="s">
        <v>17</v>
      </c>
      <c r="H25" t="s">
        <v>102</v>
      </c>
      <c r="I25">
        <v>20</v>
      </c>
      <c r="J25">
        <v>40</v>
      </c>
      <c r="K25" t="s">
        <v>34</v>
      </c>
      <c r="L25">
        <v>2023</v>
      </c>
      <c r="M25">
        <v>1</v>
      </c>
      <c r="N25">
        <v>22</v>
      </c>
      <c r="O25">
        <v>9</v>
      </c>
    </row>
    <row r="26" spans="1:15" x14ac:dyDescent="0.25">
      <c r="A26">
        <v>24</v>
      </c>
      <c r="B26">
        <v>24</v>
      </c>
      <c r="C26" t="s">
        <v>103</v>
      </c>
      <c r="D26" t="s">
        <v>15</v>
      </c>
      <c r="E26" s="1">
        <v>44948.604166666664</v>
      </c>
      <c r="F26" t="s">
        <v>104</v>
      </c>
      <c r="G26" t="s">
        <v>32</v>
      </c>
      <c r="H26" t="s">
        <v>105</v>
      </c>
      <c r="I26">
        <v>12</v>
      </c>
      <c r="J26">
        <v>25</v>
      </c>
      <c r="K26" t="s">
        <v>106</v>
      </c>
      <c r="L26">
        <v>2023</v>
      </c>
      <c r="M26">
        <v>1</v>
      </c>
      <c r="N26">
        <v>22</v>
      </c>
      <c r="O26">
        <v>14</v>
      </c>
    </row>
    <row r="27" spans="1:15" x14ac:dyDescent="0.25">
      <c r="A27">
        <v>25</v>
      </c>
      <c r="B27">
        <v>25</v>
      </c>
      <c r="C27" t="s">
        <v>107</v>
      </c>
      <c r="D27" t="s">
        <v>15</v>
      </c>
      <c r="E27" s="1">
        <v>44948.5</v>
      </c>
      <c r="F27" t="s">
        <v>108</v>
      </c>
      <c r="G27" t="s">
        <v>27</v>
      </c>
      <c r="H27" t="s">
        <v>109</v>
      </c>
      <c r="I27">
        <v>15</v>
      </c>
      <c r="J27">
        <v>30</v>
      </c>
      <c r="K27" t="s">
        <v>110</v>
      </c>
      <c r="L27">
        <v>2023</v>
      </c>
      <c r="M27">
        <v>1</v>
      </c>
      <c r="N27">
        <v>22</v>
      </c>
      <c r="O27">
        <v>12</v>
      </c>
    </row>
    <row r="28" spans="1:15" x14ac:dyDescent="0.25">
      <c r="A28">
        <v>27</v>
      </c>
      <c r="B28">
        <v>28</v>
      </c>
      <c r="C28" t="s">
        <v>111</v>
      </c>
      <c r="D28" t="s">
        <v>15</v>
      </c>
      <c r="E28" s="1">
        <v>44949.680555555555</v>
      </c>
      <c r="F28" t="s">
        <v>112</v>
      </c>
      <c r="G28" t="s">
        <v>32</v>
      </c>
      <c r="H28" t="s">
        <v>113</v>
      </c>
      <c r="I28">
        <v>25</v>
      </c>
      <c r="J28">
        <v>50</v>
      </c>
      <c r="K28" t="s">
        <v>114</v>
      </c>
      <c r="L28">
        <v>2023</v>
      </c>
      <c r="M28">
        <v>1</v>
      </c>
      <c r="N28">
        <v>23</v>
      </c>
      <c r="O28">
        <v>16</v>
      </c>
    </row>
    <row r="29" spans="1:15" x14ac:dyDescent="0.25">
      <c r="A29">
        <v>28</v>
      </c>
      <c r="B29">
        <v>29</v>
      </c>
      <c r="C29" t="s">
        <v>115</v>
      </c>
      <c r="D29" t="s">
        <v>15</v>
      </c>
      <c r="E29" s="1">
        <v>44949.822916666664</v>
      </c>
      <c r="F29" t="s">
        <v>116</v>
      </c>
      <c r="G29" t="s">
        <v>27</v>
      </c>
      <c r="H29" t="s">
        <v>117</v>
      </c>
      <c r="I29">
        <v>15</v>
      </c>
      <c r="J29">
        <v>30</v>
      </c>
      <c r="K29" t="s">
        <v>39</v>
      </c>
      <c r="L29">
        <v>2023</v>
      </c>
      <c r="M29">
        <v>1</v>
      </c>
      <c r="N29">
        <v>23</v>
      </c>
      <c r="O29">
        <v>19</v>
      </c>
    </row>
    <row r="30" spans="1:15" x14ac:dyDescent="0.25">
      <c r="A30">
        <v>29</v>
      </c>
      <c r="B30">
        <v>30</v>
      </c>
      <c r="C30" t="s">
        <v>118</v>
      </c>
      <c r="D30" t="s">
        <v>15</v>
      </c>
      <c r="E30" s="1">
        <v>44950.479166666664</v>
      </c>
      <c r="F30" t="s">
        <v>119</v>
      </c>
      <c r="G30" t="s">
        <v>17</v>
      </c>
      <c r="H30" t="s">
        <v>120</v>
      </c>
      <c r="I30">
        <v>22</v>
      </c>
      <c r="J30">
        <v>45</v>
      </c>
      <c r="K30" t="s">
        <v>19</v>
      </c>
      <c r="L30">
        <v>2023</v>
      </c>
      <c r="M30">
        <v>1</v>
      </c>
      <c r="N30">
        <v>24</v>
      </c>
      <c r="O30">
        <v>11</v>
      </c>
    </row>
    <row r="31" spans="1:15" x14ac:dyDescent="0.25">
      <c r="A31">
        <v>30</v>
      </c>
      <c r="B31">
        <v>31</v>
      </c>
      <c r="C31" t="s">
        <v>121</v>
      </c>
      <c r="D31" t="s">
        <v>15</v>
      </c>
      <c r="E31" s="1">
        <v>44950.625</v>
      </c>
      <c r="F31" t="s">
        <v>122</v>
      </c>
      <c r="G31" t="s">
        <v>32</v>
      </c>
      <c r="H31" t="s">
        <v>123</v>
      </c>
      <c r="I31">
        <v>12</v>
      </c>
      <c r="J31">
        <v>25</v>
      </c>
      <c r="K31" t="s">
        <v>124</v>
      </c>
      <c r="L31">
        <v>2023</v>
      </c>
      <c r="M31">
        <v>1</v>
      </c>
      <c r="N31">
        <v>24</v>
      </c>
      <c r="O31">
        <v>15</v>
      </c>
    </row>
    <row r="32" spans="1:15" x14ac:dyDescent="0.25">
      <c r="A32">
        <v>31</v>
      </c>
      <c r="B32">
        <v>32</v>
      </c>
      <c r="C32" t="s">
        <v>125</v>
      </c>
      <c r="D32" t="s">
        <v>15</v>
      </c>
      <c r="E32" s="1">
        <v>44950.729166666664</v>
      </c>
      <c r="F32" t="s">
        <v>126</v>
      </c>
      <c r="G32" t="s">
        <v>27</v>
      </c>
      <c r="H32" t="s">
        <v>127</v>
      </c>
      <c r="I32">
        <v>18</v>
      </c>
      <c r="J32">
        <v>35</v>
      </c>
      <c r="K32" t="s">
        <v>128</v>
      </c>
      <c r="L32">
        <v>2023</v>
      </c>
      <c r="M32">
        <v>1</v>
      </c>
      <c r="N32">
        <v>24</v>
      </c>
      <c r="O32">
        <v>17</v>
      </c>
    </row>
    <row r="33" spans="1:15" x14ac:dyDescent="0.25">
      <c r="A33">
        <v>32</v>
      </c>
      <c r="B33">
        <v>33</v>
      </c>
      <c r="C33" t="s">
        <v>129</v>
      </c>
      <c r="D33" t="s">
        <v>15</v>
      </c>
      <c r="E33" s="1">
        <v>44951.75</v>
      </c>
      <c r="F33" t="s">
        <v>130</v>
      </c>
      <c r="G33" t="s">
        <v>17</v>
      </c>
      <c r="H33" t="s">
        <v>131</v>
      </c>
      <c r="I33">
        <v>15</v>
      </c>
      <c r="J33">
        <v>30</v>
      </c>
      <c r="K33" t="s">
        <v>43</v>
      </c>
      <c r="L33">
        <v>2023</v>
      </c>
      <c r="M33">
        <v>1</v>
      </c>
      <c r="N33">
        <v>25</v>
      </c>
      <c r="O33">
        <v>18</v>
      </c>
    </row>
    <row r="34" spans="1:15" x14ac:dyDescent="0.25">
      <c r="A34">
        <v>33</v>
      </c>
      <c r="B34">
        <v>34</v>
      </c>
      <c r="C34" t="s">
        <v>132</v>
      </c>
      <c r="D34" t="s">
        <v>15</v>
      </c>
      <c r="E34" s="1">
        <v>44951.552083333336</v>
      </c>
      <c r="F34" t="s">
        <v>133</v>
      </c>
      <c r="G34" t="s">
        <v>32</v>
      </c>
      <c r="H34" t="s">
        <v>134</v>
      </c>
      <c r="I34">
        <v>30</v>
      </c>
      <c r="J34">
        <v>60</v>
      </c>
      <c r="K34" t="s">
        <v>99</v>
      </c>
      <c r="L34">
        <v>2023</v>
      </c>
      <c r="M34">
        <v>1</v>
      </c>
      <c r="N34">
        <v>25</v>
      </c>
      <c r="O34">
        <v>13</v>
      </c>
    </row>
    <row r="35" spans="1:15" x14ac:dyDescent="0.25">
      <c r="A35">
        <v>34</v>
      </c>
      <c r="B35">
        <v>35</v>
      </c>
      <c r="C35" t="s">
        <v>135</v>
      </c>
      <c r="D35" t="s">
        <v>15</v>
      </c>
      <c r="E35" s="1">
        <v>44952.40625</v>
      </c>
      <c r="F35" t="s">
        <v>136</v>
      </c>
      <c r="G35" t="s">
        <v>27</v>
      </c>
      <c r="H35" t="s">
        <v>137</v>
      </c>
      <c r="I35">
        <v>25</v>
      </c>
      <c r="J35">
        <v>50</v>
      </c>
      <c r="K35" t="s">
        <v>60</v>
      </c>
      <c r="L35">
        <v>2023</v>
      </c>
      <c r="M35">
        <v>1</v>
      </c>
      <c r="N35">
        <v>26</v>
      </c>
      <c r="O35">
        <v>9</v>
      </c>
    </row>
    <row r="36" spans="1:15" x14ac:dyDescent="0.25">
      <c r="A36">
        <v>35</v>
      </c>
      <c r="B36">
        <v>36</v>
      </c>
      <c r="C36" t="s">
        <v>138</v>
      </c>
      <c r="D36" t="s">
        <v>15</v>
      </c>
      <c r="E36" s="1">
        <v>44952.597222222219</v>
      </c>
      <c r="F36" t="s">
        <v>139</v>
      </c>
      <c r="G36" t="s">
        <v>17</v>
      </c>
      <c r="H36" t="s">
        <v>140</v>
      </c>
      <c r="I36">
        <v>15</v>
      </c>
      <c r="J36">
        <v>30</v>
      </c>
      <c r="K36" t="s">
        <v>24</v>
      </c>
      <c r="L36">
        <v>2023</v>
      </c>
      <c r="M36">
        <v>1</v>
      </c>
      <c r="N36">
        <v>26</v>
      </c>
      <c r="O36">
        <v>14</v>
      </c>
    </row>
    <row r="37" spans="1:15" x14ac:dyDescent="0.25">
      <c r="A37">
        <v>36</v>
      </c>
      <c r="B37">
        <v>37</v>
      </c>
      <c r="C37" t="s">
        <v>141</v>
      </c>
      <c r="D37" t="s">
        <v>15</v>
      </c>
      <c r="E37" s="1">
        <v>44952.736111111109</v>
      </c>
      <c r="F37" t="s">
        <v>142</v>
      </c>
      <c r="G37" t="s">
        <v>32</v>
      </c>
      <c r="H37" t="s">
        <v>143</v>
      </c>
      <c r="I37">
        <v>22</v>
      </c>
      <c r="J37">
        <v>45</v>
      </c>
      <c r="K37" t="s">
        <v>128</v>
      </c>
      <c r="L37">
        <v>2023</v>
      </c>
      <c r="M37">
        <v>1</v>
      </c>
      <c r="N37">
        <v>26</v>
      </c>
      <c r="O37">
        <v>17</v>
      </c>
    </row>
    <row r="38" spans="1:15" x14ac:dyDescent="0.25">
      <c r="A38">
        <v>37</v>
      </c>
      <c r="B38">
        <v>38</v>
      </c>
      <c r="C38" t="s">
        <v>144</v>
      </c>
      <c r="D38" t="s">
        <v>15</v>
      </c>
      <c r="E38" s="1">
        <v>44953.833333333336</v>
      </c>
      <c r="F38" t="s">
        <v>145</v>
      </c>
      <c r="G38" t="s">
        <v>27</v>
      </c>
      <c r="H38" t="s">
        <v>146</v>
      </c>
      <c r="I38">
        <v>18</v>
      </c>
      <c r="J38">
        <v>35</v>
      </c>
      <c r="K38" t="s">
        <v>99</v>
      </c>
      <c r="L38">
        <v>2023</v>
      </c>
      <c r="M38">
        <v>1</v>
      </c>
      <c r="N38">
        <v>27</v>
      </c>
      <c r="O38">
        <v>20</v>
      </c>
    </row>
    <row r="39" spans="1:15" x14ac:dyDescent="0.25">
      <c r="A39">
        <v>38</v>
      </c>
      <c r="B39">
        <v>39</v>
      </c>
      <c r="C39" t="s">
        <v>147</v>
      </c>
      <c r="D39" t="s">
        <v>15</v>
      </c>
      <c r="E39" s="1">
        <v>44953.520833333336</v>
      </c>
      <c r="F39" t="s">
        <v>148</v>
      </c>
      <c r="G39" t="s">
        <v>17</v>
      </c>
      <c r="H39" t="s">
        <v>149</v>
      </c>
      <c r="I39">
        <v>15</v>
      </c>
      <c r="J39">
        <v>30</v>
      </c>
      <c r="K39" t="s">
        <v>43</v>
      </c>
      <c r="L39">
        <v>2023</v>
      </c>
      <c r="M39">
        <v>1</v>
      </c>
      <c r="N39">
        <v>27</v>
      </c>
      <c r="O39">
        <v>12</v>
      </c>
    </row>
    <row r="40" spans="1:15" x14ac:dyDescent="0.25">
      <c r="A40">
        <v>39</v>
      </c>
      <c r="B40">
        <v>40</v>
      </c>
      <c r="C40" t="s">
        <v>150</v>
      </c>
      <c r="D40" t="s">
        <v>15</v>
      </c>
      <c r="E40" s="1">
        <v>44953.673611111109</v>
      </c>
      <c r="F40" t="s">
        <v>151</v>
      </c>
      <c r="G40" t="s">
        <v>32</v>
      </c>
      <c r="H40" t="s">
        <v>152</v>
      </c>
      <c r="I40">
        <v>12</v>
      </c>
      <c r="J40">
        <v>25</v>
      </c>
      <c r="K40" t="s">
        <v>124</v>
      </c>
      <c r="L40">
        <v>2023</v>
      </c>
      <c r="M40">
        <v>1</v>
      </c>
      <c r="N40">
        <v>27</v>
      </c>
      <c r="O40">
        <v>16</v>
      </c>
    </row>
    <row r="41" spans="1:15" x14ac:dyDescent="0.25">
      <c r="A41">
        <v>40</v>
      </c>
      <c r="B41">
        <v>41</v>
      </c>
      <c r="C41" t="s">
        <v>153</v>
      </c>
      <c r="D41" t="s">
        <v>15</v>
      </c>
      <c r="E41" s="1">
        <v>44954.375</v>
      </c>
      <c r="F41" t="s">
        <v>154</v>
      </c>
      <c r="G41" t="s">
        <v>27</v>
      </c>
      <c r="H41" t="s">
        <v>155</v>
      </c>
      <c r="I41">
        <v>30</v>
      </c>
      <c r="J41">
        <v>60</v>
      </c>
      <c r="K41" t="s">
        <v>60</v>
      </c>
      <c r="L41">
        <v>2023</v>
      </c>
      <c r="M41">
        <v>1</v>
      </c>
      <c r="N41">
        <v>28</v>
      </c>
      <c r="O41">
        <v>9</v>
      </c>
    </row>
    <row r="42" spans="1:15" x14ac:dyDescent="0.25">
      <c r="A42">
        <v>41</v>
      </c>
      <c r="B42">
        <v>42</v>
      </c>
      <c r="C42" t="s">
        <v>156</v>
      </c>
      <c r="D42" t="s">
        <v>15</v>
      </c>
      <c r="E42" s="1">
        <v>44954.614583333336</v>
      </c>
      <c r="F42" t="s">
        <v>157</v>
      </c>
      <c r="G42" t="s">
        <v>17</v>
      </c>
      <c r="H42" t="s">
        <v>158</v>
      </c>
      <c r="I42">
        <v>25</v>
      </c>
      <c r="J42">
        <v>50</v>
      </c>
      <c r="K42" t="s">
        <v>19</v>
      </c>
      <c r="L42">
        <v>2023</v>
      </c>
      <c r="M42">
        <v>1</v>
      </c>
      <c r="N42">
        <v>28</v>
      </c>
      <c r="O42">
        <v>14</v>
      </c>
    </row>
    <row r="43" spans="1:15" x14ac:dyDescent="0.25">
      <c r="A43">
        <v>42</v>
      </c>
      <c r="B43">
        <v>43</v>
      </c>
      <c r="C43" t="s">
        <v>159</v>
      </c>
      <c r="D43" t="s">
        <v>15</v>
      </c>
      <c r="E43" s="1">
        <v>44954.8125</v>
      </c>
      <c r="F43" t="s">
        <v>160</v>
      </c>
      <c r="G43" t="s">
        <v>32</v>
      </c>
      <c r="H43" t="s">
        <v>161</v>
      </c>
      <c r="I43">
        <v>15</v>
      </c>
      <c r="J43">
        <v>30</v>
      </c>
      <c r="K43" t="s">
        <v>110</v>
      </c>
      <c r="L43">
        <v>2023</v>
      </c>
      <c r="M43">
        <v>1</v>
      </c>
      <c r="N43">
        <v>28</v>
      </c>
      <c r="O43">
        <v>19</v>
      </c>
    </row>
    <row r="44" spans="1:15" x14ac:dyDescent="0.25">
      <c r="A44">
        <v>43</v>
      </c>
      <c r="B44">
        <v>44</v>
      </c>
      <c r="C44" t="s">
        <v>162</v>
      </c>
      <c r="D44" t="s">
        <v>15</v>
      </c>
      <c r="E44" s="1">
        <v>44955.708333333336</v>
      </c>
      <c r="F44" t="s">
        <v>163</v>
      </c>
      <c r="G44" t="s">
        <v>27</v>
      </c>
      <c r="H44" t="s">
        <v>164</v>
      </c>
      <c r="I44">
        <v>22</v>
      </c>
      <c r="J44">
        <v>45</v>
      </c>
      <c r="K44" t="s">
        <v>165</v>
      </c>
      <c r="L44">
        <v>2023</v>
      </c>
      <c r="M44">
        <v>1</v>
      </c>
      <c r="N44">
        <v>29</v>
      </c>
      <c r="O44">
        <v>17</v>
      </c>
    </row>
    <row r="45" spans="1:15" x14ac:dyDescent="0.25">
      <c r="A45">
        <v>44</v>
      </c>
      <c r="B45">
        <v>45</v>
      </c>
      <c r="C45" t="s">
        <v>166</v>
      </c>
      <c r="D45" t="s">
        <v>15</v>
      </c>
      <c r="E45" s="1">
        <v>44955.847222222219</v>
      </c>
      <c r="F45" t="s">
        <v>167</v>
      </c>
      <c r="G45" t="s">
        <v>17</v>
      </c>
      <c r="H45" t="s">
        <v>168</v>
      </c>
      <c r="I45">
        <v>18</v>
      </c>
      <c r="J45">
        <v>35</v>
      </c>
      <c r="K45" t="s">
        <v>24</v>
      </c>
      <c r="L45">
        <v>2023</v>
      </c>
      <c r="M45">
        <v>1</v>
      </c>
      <c r="N45">
        <v>29</v>
      </c>
      <c r="O45">
        <v>20</v>
      </c>
    </row>
    <row r="46" spans="1:15" x14ac:dyDescent="0.25">
      <c r="A46">
        <v>45</v>
      </c>
      <c r="B46">
        <v>46</v>
      </c>
      <c r="C46" t="s">
        <v>169</v>
      </c>
      <c r="D46" t="s">
        <v>15</v>
      </c>
      <c r="E46" s="1">
        <v>44956.479166666664</v>
      </c>
      <c r="F46" t="s">
        <v>170</v>
      </c>
      <c r="G46" t="s">
        <v>32</v>
      </c>
      <c r="H46" t="s">
        <v>171</v>
      </c>
      <c r="I46">
        <v>15</v>
      </c>
      <c r="J46">
        <v>30</v>
      </c>
      <c r="K46" t="s">
        <v>19</v>
      </c>
      <c r="L46">
        <v>2023</v>
      </c>
      <c r="M46">
        <v>1</v>
      </c>
      <c r="N46">
        <v>30</v>
      </c>
      <c r="O46">
        <v>11</v>
      </c>
    </row>
    <row r="47" spans="1:15" x14ac:dyDescent="0.25">
      <c r="A47">
        <v>46</v>
      </c>
      <c r="B47">
        <v>47</v>
      </c>
      <c r="C47" t="s">
        <v>172</v>
      </c>
      <c r="D47" t="s">
        <v>15</v>
      </c>
      <c r="E47" s="1">
        <v>44956.65625</v>
      </c>
      <c r="F47" t="s">
        <v>173</v>
      </c>
      <c r="G47" t="s">
        <v>27</v>
      </c>
      <c r="H47" t="s">
        <v>174</v>
      </c>
      <c r="I47">
        <v>12</v>
      </c>
      <c r="J47">
        <v>25</v>
      </c>
      <c r="K47" t="s">
        <v>175</v>
      </c>
      <c r="L47">
        <v>2023</v>
      </c>
      <c r="M47">
        <v>1</v>
      </c>
      <c r="N47">
        <v>30</v>
      </c>
      <c r="O47">
        <v>15</v>
      </c>
    </row>
    <row r="48" spans="1:15" x14ac:dyDescent="0.25">
      <c r="A48">
        <v>47</v>
      </c>
      <c r="B48">
        <v>48</v>
      </c>
      <c r="C48" t="s">
        <v>176</v>
      </c>
      <c r="D48" t="s">
        <v>15</v>
      </c>
      <c r="E48" s="1">
        <v>44956.770833333336</v>
      </c>
      <c r="F48" t="s">
        <v>177</v>
      </c>
      <c r="G48" t="s">
        <v>17</v>
      </c>
      <c r="H48" t="s">
        <v>178</v>
      </c>
      <c r="I48">
        <v>28</v>
      </c>
      <c r="J48">
        <v>55</v>
      </c>
      <c r="K48" t="s">
        <v>43</v>
      </c>
      <c r="L48">
        <v>2023</v>
      </c>
      <c r="M48">
        <v>1</v>
      </c>
      <c r="N48">
        <v>30</v>
      </c>
      <c r="O48">
        <v>18</v>
      </c>
    </row>
    <row r="49" spans="1:15" x14ac:dyDescent="0.25">
      <c r="A49">
        <v>48</v>
      </c>
      <c r="B49">
        <v>49</v>
      </c>
      <c r="C49" t="s">
        <v>179</v>
      </c>
      <c r="D49" t="s">
        <v>15</v>
      </c>
      <c r="E49" s="1">
        <v>44957.447916666664</v>
      </c>
      <c r="F49" t="s">
        <v>180</v>
      </c>
      <c r="G49" t="s">
        <v>32</v>
      </c>
      <c r="H49" t="s">
        <v>181</v>
      </c>
      <c r="I49">
        <v>15</v>
      </c>
      <c r="J49">
        <v>30</v>
      </c>
      <c r="K49" t="s">
        <v>39</v>
      </c>
      <c r="L49">
        <v>2023</v>
      </c>
      <c r="M49">
        <v>1</v>
      </c>
      <c r="N49">
        <v>31</v>
      </c>
      <c r="O49">
        <v>10</v>
      </c>
    </row>
    <row r="50" spans="1:15" x14ac:dyDescent="0.25">
      <c r="A50">
        <v>49</v>
      </c>
      <c r="B50">
        <v>50</v>
      </c>
      <c r="C50" t="s">
        <v>182</v>
      </c>
      <c r="D50" t="s">
        <v>15</v>
      </c>
      <c r="E50" s="1">
        <v>44957.791666666664</v>
      </c>
      <c r="F50" t="s">
        <v>183</v>
      </c>
      <c r="G50" t="s">
        <v>27</v>
      </c>
      <c r="H50" t="s">
        <v>184</v>
      </c>
      <c r="I50">
        <v>20</v>
      </c>
      <c r="J50">
        <v>40</v>
      </c>
      <c r="K50" t="s">
        <v>89</v>
      </c>
      <c r="L50">
        <v>2023</v>
      </c>
      <c r="M50">
        <v>1</v>
      </c>
      <c r="N50">
        <v>31</v>
      </c>
      <c r="O50">
        <v>19</v>
      </c>
    </row>
    <row r="51" spans="1:15" x14ac:dyDescent="0.25">
      <c r="A51">
        <v>50</v>
      </c>
      <c r="B51">
        <v>51</v>
      </c>
      <c r="C51" t="s">
        <v>185</v>
      </c>
      <c r="D51" t="s">
        <v>15</v>
      </c>
      <c r="E51" s="1">
        <v>44957.680555555555</v>
      </c>
      <c r="F51" t="s">
        <v>186</v>
      </c>
      <c r="G51" t="s">
        <v>17</v>
      </c>
      <c r="H51" t="s">
        <v>187</v>
      </c>
      <c r="I51">
        <v>15</v>
      </c>
      <c r="J51">
        <v>30</v>
      </c>
      <c r="K51" t="s">
        <v>24</v>
      </c>
      <c r="L51">
        <v>2023</v>
      </c>
      <c r="M51">
        <v>1</v>
      </c>
      <c r="N51">
        <v>31</v>
      </c>
      <c r="O51">
        <v>16</v>
      </c>
    </row>
    <row r="52" spans="1:15" x14ac:dyDescent="0.25">
      <c r="A52">
        <v>51</v>
      </c>
      <c r="B52">
        <v>52</v>
      </c>
      <c r="C52" t="s">
        <v>188</v>
      </c>
      <c r="D52" t="s">
        <v>15</v>
      </c>
      <c r="E52" s="1">
        <v>44958.333333333336</v>
      </c>
      <c r="F52" t="s">
        <v>189</v>
      </c>
      <c r="G52" t="s">
        <v>32</v>
      </c>
      <c r="H52" t="s">
        <v>190</v>
      </c>
      <c r="I52">
        <v>22</v>
      </c>
      <c r="J52">
        <v>45</v>
      </c>
      <c r="K52" t="s">
        <v>191</v>
      </c>
      <c r="L52">
        <v>2023</v>
      </c>
      <c r="M52">
        <v>2</v>
      </c>
      <c r="N52">
        <v>1</v>
      </c>
      <c r="O52">
        <v>8</v>
      </c>
    </row>
    <row r="53" spans="1:15" x14ac:dyDescent="0.25">
      <c r="A53">
        <v>52</v>
      </c>
      <c r="B53">
        <v>53</v>
      </c>
      <c r="C53" t="s">
        <v>192</v>
      </c>
      <c r="D53" t="s">
        <v>15</v>
      </c>
      <c r="E53" s="1">
        <v>44958.5625</v>
      </c>
      <c r="F53" t="s">
        <v>193</v>
      </c>
      <c r="G53" t="s">
        <v>27</v>
      </c>
      <c r="H53" t="s">
        <v>194</v>
      </c>
      <c r="I53">
        <v>18</v>
      </c>
      <c r="J53">
        <v>35</v>
      </c>
      <c r="K53" t="s">
        <v>195</v>
      </c>
      <c r="L53">
        <v>2023</v>
      </c>
      <c r="M53">
        <v>2</v>
      </c>
      <c r="N53">
        <v>1</v>
      </c>
      <c r="O53">
        <v>13</v>
      </c>
    </row>
    <row r="54" spans="1:15" x14ac:dyDescent="0.25">
      <c r="A54">
        <v>53</v>
      </c>
      <c r="B54">
        <v>55</v>
      </c>
      <c r="C54" t="s">
        <v>196</v>
      </c>
      <c r="D54" t="s">
        <v>197</v>
      </c>
      <c r="E54" s="1">
        <v>44968.395833333336</v>
      </c>
      <c r="F54" t="s">
        <v>198</v>
      </c>
      <c r="G54" t="s">
        <v>17</v>
      </c>
      <c r="H54" t="s">
        <v>199</v>
      </c>
      <c r="I54">
        <v>20</v>
      </c>
      <c r="J54">
        <v>40</v>
      </c>
      <c r="K54" t="s">
        <v>200</v>
      </c>
      <c r="L54">
        <v>2023</v>
      </c>
      <c r="M54">
        <v>2</v>
      </c>
      <c r="N54">
        <v>11</v>
      </c>
      <c r="O54">
        <v>9</v>
      </c>
    </row>
    <row r="55" spans="1:15" x14ac:dyDescent="0.25">
      <c r="A55">
        <v>54</v>
      </c>
      <c r="B55">
        <v>56</v>
      </c>
      <c r="C55" t="s">
        <v>201</v>
      </c>
      <c r="D55" t="s">
        <v>202</v>
      </c>
      <c r="E55" s="1">
        <v>44968.885416666664</v>
      </c>
      <c r="F55" t="s">
        <v>203</v>
      </c>
      <c r="G55" t="s">
        <v>27</v>
      </c>
      <c r="H55" t="s">
        <v>204</v>
      </c>
      <c r="I55">
        <v>15</v>
      </c>
      <c r="J55">
        <v>30</v>
      </c>
      <c r="K55" t="s">
        <v>205</v>
      </c>
      <c r="L55">
        <v>2023</v>
      </c>
      <c r="M55">
        <v>2</v>
      </c>
      <c r="N55">
        <v>11</v>
      </c>
      <c r="O55">
        <v>21</v>
      </c>
    </row>
    <row r="56" spans="1:15" x14ac:dyDescent="0.25">
      <c r="A56">
        <v>55</v>
      </c>
      <c r="B56">
        <v>57</v>
      </c>
      <c r="C56" t="s">
        <v>206</v>
      </c>
      <c r="D56" t="s">
        <v>207</v>
      </c>
      <c r="E56" s="1">
        <v>44969.614583333336</v>
      </c>
      <c r="F56" t="s">
        <v>208</v>
      </c>
      <c r="G56" t="s">
        <v>32</v>
      </c>
      <c r="H56" t="s">
        <v>209</v>
      </c>
      <c r="I56">
        <v>25</v>
      </c>
      <c r="J56">
        <v>50</v>
      </c>
      <c r="K56" t="s">
        <v>210</v>
      </c>
      <c r="L56">
        <v>2023</v>
      </c>
      <c r="M56">
        <v>2</v>
      </c>
      <c r="N56">
        <v>12</v>
      </c>
      <c r="O56">
        <v>14</v>
      </c>
    </row>
    <row r="57" spans="1:15" x14ac:dyDescent="0.25">
      <c r="A57">
        <v>56</v>
      </c>
      <c r="B57">
        <v>58</v>
      </c>
      <c r="C57" t="s">
        <v>211</v>
      </c>
      <c r="D57" t="s">
        <v>212</v>
      </c>
      <c r="E57" s="1">
        <v>44969.763888888891</v>
      </c>
      <c r="F57" t="s">
        <v>213</v>
      </c>
      <c r="G57" t="s">
        <v>17</v>
      </c>
      <c r="H57" t="s">
        <v>214</v>
      </c>
      <c r="I57">
        <v>18</v>
      </c>
      <c r="J57">
        <v>35</v>
      </c>
      <c r="K57" t="s">
        <v>191</v>
      </c>
      <c r="L57">
        <v>2023</v>
      </c>
      <c r="M57">
        <v>2</v>
      </c>
      <c r="N57">
        <v>12</v>
      </c>
      <c r="O57">
        <v>18</v>
      </c>
    </row>
    <row r="58" spans="1:15" x14ac:dyDescent="0.25">
      <c r="A58">
        <v>57</v>
      </c>
      <c r="B58">
        <v>59</v>
      </c>
      <c r="C58" t="s">
        <v>215</v>
      </c>
      <c r="D58" t="s">
        <v>216</v>
      </c>
      <c r="E58" s="1">
        <v>44970.416666666664</v>
      </c>
      <c r="F58" t="s">
        <v>217</v>
      </c>
      <c r="G58" t="s">
        <v>27</v>
      </c>
      <c r="H58" t="s">
        <v>218</v>
      </c>
      <c r="I58">
        <v>30</v>
      </c>
      <c r="J58">
        <v>60</v>
      </c>
      <c r="K58" t="s">
        <v>99</v>
      </c>
      <c r="L58">
        <v>2023</v>
      </c>
      <c r="M58">
        <v>2</v>
      </c>
      <c r="N58">
        <v>13</v>
      </c>
      <c r="O58">
        <v>10</v>
      </c>
    </row>
    <row r="59" spans="1:15" x14ac:dyDescent="0.25">
      <c r="A59">
        <v>58</v>
      </c>
      <c r="B59">
        <v>60</v>
      </c>
      <c r="C59" t="s">
        <v>219</v>
      </c>
      <c r="D59" t="s">
        <v>220</v>
      </c>
      <c r="E59" s="1">
        <v>44970.8125</v>
      </c>
      <c r="F59" t="s">
        <v>221</v>
      </c>
      <c r="G59" t="s">
        <v>32</v>
      </c>
      <c r="H59" t="s">
        <v>222</v>
      </c>
      <c r="I59">
        <v>22</v>
      </c>
      <c r="J59">
        <v>45</v>
      </c>
      <c r="K59" t="s">
        <v>79</v>
      </c>
      <c r="L59">
        <v>2023</v>
      </c>
      <c r="M59">
        <v>2</v>
      </c>
      <c r="N59">
        <v>13</v>
      </c>
      <c r="O59">
        <v>19</v>
      </c>
    </row>
    <row r="60" spans="1:15" x14ac:dyDescent="0.25">
      <c r="A60">
        <v>59</v>
      </c>
      <c r="B60">
        <v>61</v>
      </c>
      <c r="C60" t="s">
        <v>223</v>
      </c>
      <c r="D60" t="s">
        <v>224</v>
      </c>
      <c r="E60" s="1">
        <v>44971.354166666664</v>
      </c>
      <c r="F60" t="s">
        <v>225</v>
      </c>
      <c r="G60" t="s">
        <v>17</v>
      </c>
      <c r="H60" t="s">
        <v>226</v>
      </c>
      <c r="I60">
        <v>15</v>
      </c>
      <c r="J60">
        <v>30</v>
      </c>
      <c r="K60" t="s">
        <v>227</v>
      </c>
      <c r="L60">
        <v>2023</v>
      </c>
      <c r="M60">
        <v>2</v>
      </c>
      <c r="N60">
        <v>14</v>
      </c>
      <c r="O60">
        <v>8</v>
      </c>
    </row>
    <row r="61" spans="1:15" x14ac:dyDescent="0.25">
      <c r="A61">
        <v>60</v>
      </c>
      <c r="B61">
        <v>62</v>
      </c>
      <c r="C61" t="s">
        <v>228</v>
      </c>
      <c r="D61" t="s">
        <v>229</v>
      </c>
      <c r="E61" s="1">
        <v>44971.597222222219</v>
      </c>
      <c r="F61" t="s">
        <v>230</v>
      </c>
      <c r="G61" t="s">
        <v>27</v>
      </c>
      <c r="H61" t="s">
        <v>231</v>
      </c>
      <c r="I61">
        <v>18</v>
      </c>
      <c r="J61">
        <v>35</v>
      </c>
      <c r="K61" t="s">
        <v>232</v>
      </c>
      <c r="L61">
        <v>2023</v>
      </c>
      <c r="M61">
        <v>2</v>
      </c>
      <c r="N61">
        <v>14</v>
      </c>
      <c r="O61">
        <v>14</v>
      </c>
    </row>
    <row r="62" spans="1:15" x14ac:dyDescent="0.25">
      <c r="A62">
        <v>61</v>
      </c>
      <c r="B62">
        <v>63</v>
      </c>
      <c r="C62" t="s">
        <v>233</v>
      </c>
      <c r="D62" t="s">
        <v>234</v>
      </c>
      <c r="E62" s="1">
        <v>44971.822916666664</v>
      </c>
      <c r="F62" t="s">
        <v>235</v>
      </c>
      <c r="G62" t="s">
        <v>32</v>
      </c>
      <c r="H62" t="s">
        <v>236</v>
      </c>
      <c r="I62">
        <v>25</v>
      </c>
      <c r="J62">
        <v>50</v>
      </c>
      <c r="K62" t="s">
        <v>237</v>
      </c>
      <c r="L62">
        <v>2023</v>
      </c>
      <c r="M62">
        <v>2</v>
      </c>
      <c r="N62">
        <v>14</v>
      </c>
      <c r="O62">
        <v>19</v>
      </c>
    </row>
    <row r="63" spans="1:15" x14ac:dyDescent="0.25">
      <c r="A63">
        <v>62</v>
      </c>
      <c r="B63">
        <v>64</v>
      </c>
      <c r="C63" t="s">
        <v>238</v>
      </c>
      <c r="D63" t="s">
        <v>239</v>
      </c>
      <c r="E63" s="1">
        <v>44972.479166666664</v>
      </c>
      <c r="F63" t="s">
        <v>240</v>
      </c>
      <c r="G63" t="s">
        <v>17</v>
      </c>
      <c r="H63" t="s">
        <v>241</v>
      </c>
      <c r="I63">
        <v>20</v>
      </c>
      <c r="J63">
        <v>40</v>
      </c>
      <c r="K63" t="s">
        <v>89</v>
      </c>
      <c r="L63">
        <v>2023</v>
      </c>
      <c r="M63">
        <v>2</v>
      </c>
      <c r="N63">
        <v>15</v>
      </c>
      <c r="O63">
        <v>11</v>
      </c>
    </row>
    <row r="64" spans="1:15" x14ac:dyDescent="0.25">
      <c r="A64">
        <v>63</v>
      </c>
      <c r="B64">
        <v>65</v>
      </c>
      <c r="C64" t="s">
        <v>242</v>
      </c>
      <c r="D64" t="s">
        <v>243</v>
      </c>
      <c r="E64" s="1">
        <v>44972.666666666664</v>
      </c>
      <c r="F64" t="s">
        <v>244</v>
      </c>
      <c r="G64" t="s">
        <v>27</v>
      </c>
      <c r="H64" t="s">
        <v>245</v>
      </c>
      <c r="I64">
        <v>15</v>
      </c>
      <c r="J64">
        <v>30</v>
      </c>
      <c r="K64" t="s">
        <v>60</v>
      </c>
      <c r="L64">
        <v>2023</v>
      </c>
      <c r="M64">
        <v>2</v>
      </c>
      <c r="N64">
        <v>15</v>
      </c>
      <c r="O64">
        <v>16</v>
      </c>
    </row>
    <row r="65" spans="1:15" x14ac:dyDescent="0.25">
      <c r="A65">
        <v>64</v>
      </c>
      <c r="B65">
        <v>66</v>
      </c>
      <c r="C65" t="s">
        <v>246</v>
      </c>
      <c r="D65" t="s">
        <v>247</v>
      </c>
      <c r="E65" s="1">
        <v>44972.854166666664</v>
      </c>
      <c r="F65" t="s">
        <v>248</v>
      </c>
      <c r="G65" t="s">
        <v>32</v>
      </c>
      <c r="H65" t="s">
        <v>249</v>
      </c>
      <c r="I65">
        <v>22</v>
      </c>
      <c r="J65">
        <v>45</v>
      </c>
      <c r="K65" t="s">
        <v>250</v>
      </c>
      <c r="L65">
        <v>2023</v>
      </c>
      <c r="M65">
        <v>2</v>
      </c>
      <c r="N65">
        <v>15</v>
      </c>
      <c r="O65">
        <v>20</v>
      </c>
    </row>
    <row r="66" spans="1:15" x14ac:dyDescent="0.25">
      <c r="A66">
        <v>65</v>
      </c>
      <c r="B66">
        <v>67</v>
      </c>
      <c r="C66" t="s">
        <v>251</v>
      </c>
      <c r="D66" t="s">
        <v>252</v>
      </c>
      <c r="E66" s="1">
        <v>44973.375</v>
      </c>
      <c r="F66" t="s">
        <v>253</v>
      </c>
      <c r="G66" t="s">
        <v>17</v>
      </c>
      <c r="H66" t="s">
        <v>254</v>
      </c>
      <c r="I66">
        <v>18</v>
      </c>
      <c r="J66">
        <v>35</v>
      </c>
      <c r="K66" t="s">
        <v>210</v>
      </c>
      <c r="L66">
        <v>2023</v>
      </c>
      <c r="M66">
        <v>2</v>
      </c>
      <c r="N66">
        <v>16</v>
      </c>
      <c r="O66">
        <v>9</v>
      </c>
    </row>
    <row r="67" spans="1:15" x14ac:dyDescent="0.25">
      <c r="A67">
        <v>66</v>
      </c>
      <c r="B67">
        <v>68</v>
      </c>
      <c r="C67" t="s">
        <v>255</v>
      </c>
      <c r="D67" t="s">
        <v>256</v>
      </c>
      <c r="E67" s="1">
        <v>44973.614583333336</v>
      </c>
      <c r="F67" t="s">
        <v>257</v>
      </c>
      <c r="G67" t="s">
        <v>27</v>
      </c>
      <c r="H67" t="s">
        <v>258</v>
      </c>
      <c r="I67">
        <v>25</v>
      </c>
      <c r="J67">
        <v>50</v>
      </c>
      <c r="K67" t="s">
        <v>205</v>
      </c>
      <c r="L67">
        <v>2023</v>
      </c>
      <c r="M67">
        <v>2</v>
      </c>
      <c r="N67">
        <v>16</v>
      </c>
      <c r="O67">
        <v>14</v>
      </c>
    </row>
    <row r="68" spans="1:15" x14ac:dyDescent="0.25">
      <c r="A68">
        <v>67</v>
      </c>
      <c r="B68">
        <v>69</v>
      </c>
      <c r="C68" t="s">
        <v>259</v>
      </c>
      <c r="D68" t="s">
        <v>260</v>
      </c>
      <c r="E68" s="1">
        <v>44973.763888888891</v>
      </c>
      <c r="F68" t="s">
        <v>261</v>
      </c>
      <c r="G68" t="s">
        <v>32</v>
      </c>
      <c r="H68" t="s">
        <v>262</v>
      </c>
      <c r="I68">
        <v>15</v>
      </c>
      <c r="J68">
        <v>30</v>
      </c>
      <c r="K68" t="s">
        <v>200</v>
      </c>
      <c r="L68">
        <v>2023</v>
      </c>
      <c r="M68">
        <v>2</v>
      </c>
      <c r="N68">
        <v>16</v>
      </c>
      <c r="O68">
        <v>18</v>
      </c>
    </row>
    <row r="69" spans="1:15" x14ac:dyDescent="0.25">
      <c r="A69">
        <v>68</v>
      </c>
      <c r="B69">
        <v>70</v>
      </c>
      <c r="C69" t="s">
        <v>263</v>
      </c>
      <c r="D69" t="s">
        <v>264</v>
      </c>
      <c r="E69" s="1">
        <v>44974.447916666664</v>
      </c>
      <c r="F69" t="s">
        <v>265</v>
      </c>
      <c r="G69" t="s">
        <v>17</v>
      </c>
      <c r="H69" t="s">
        <v>266</v>
      </c>
      <c r="I69">
        <v>22</v>
      </c>
      <c r="J69">
        <v>45</v>
      </c>
      <c r="K69" t="s">
        <v>128</v>
      </c>
      <c r="L69">
        <v>2023</v>
      </c>
      <c r="M69">
        <v>2</v>
      </c>
      <c r="N69">
        <v>17</v>
      </c>
      <c r="O69">
        <v>10</v>
      </c>
    </row>
    <row r="70" spans="1:15" x14ac:dyDescent="0.25">
      <c r="A70">
        <v>69</v>
      </c>
      <c r="B70">
        <v>71</v>
      </c>
      <c r="C70" t="s">
        <v>267</v>
      </c>
      <c r="D70" t="s">
        <v>268</v>
      </c>
      <c r="E70" s="1">
        <v>44974.3125</v>
      </c>
      <c r="F70" t="s">
        <v>269</v>
      </c>
      <c r="G70" t="s">
        <v>27</v>
      </c>
      <c r="H70" t="s">
        <v>270</v>
      </c>
      <c r="I70">
        <v>20</v>
      </c>
      <c r="J70">
        <v>40</v>
      </c>
      <c r="K70" t="s">
        <v>60</v>
      </c>
      <c r="L70">
        <v>2023</v>
      </c>
      <c r="M70">
        <v>2</v>
      </c>
      <c r="N70">
        <v>17</v>
      </c>
      <c r="O70">
        <v>7</v>
      </c>
    </row>
    <row r="71" spans="1:15" x14ac:dyDescent="0.25">
      <c r="A71">
        <v>70</v>
      </c>
      <c r="B71">
        <v>72</v>
      </c>
      <c r="C71" t="s">
        <v>271</v>
      </c>
      <c r="D71" t="s">
        <v>272</v>
      </c>
      <c r="E71" s="1">
        <v>44974.625</v>
      </c>
      <c r="F71" t="s">
        <v>273</v>
      </c>
      <c r="G71" t="s">
        <v>32</v>
      </c>
      <c r="H71" t="s">
        <v>274</v>
      </c>
      <c r="I71">
        <v>18</v>
      </c>
      <c r="J71">
        <v>35</v>
      </c>
      <c r="K71" t="s">
        <v>89</v>
      </c>
      <c r="L71">
        <v>2023</v>
      </c>
      <c r="M71">
        <v>2</v>
      </c>
      <c r="N71">
        <v>17</v>
      </c>
      <c r="O71">
        <v>15</v>
      </c>
    </row>
    <row r="72" spans="1:15" x14ac:dyDescent="0.25">
      <c r="A72">
        <v>71</v>
      </c>
      <c r="B72">
        <v>73</v>
      </c>
      <c r="C72" t="s">
        <v>275</v>
      </c>
      <c r="D72" t="s">
        <v>276</v>
      </c>
      <c r="E72" s="1">
        <v>44975.395833333336</v>
      </c>
      <c r="F72" t="s">
        <v>277</v>
      </c>
      <c r="G72" t="s">
        <v>17</v>
      </c>
      <c r="H72" t="s">
        <v>278</v>
      </c>
      <c r="I72">
        <v>15</v>
      </c>
      <c r="J72">
        <v>30</v>
      </c>
      <c r="K72" t="s">
        <v>114</v>
      </c>
      <c r="L72">
        <v>2023</v>
      </c>
      <c r="M72">
        <v>2</v>
      </c>
      <c r="N72">
        <v>18</v>
      </c>
      <c r="O72">
        <v>9</v>
      </c>
    </row>
    <row r="73" spans="1:15" x14ac:dyDescent="0.25">
      <c r="A73">
        <v>72</v>
      </c>
      <c r="B73">
        <v>74</v>
      </c>
      <c r="C73" t="s">
        <v>279</v>
      </c>
      <c r="D73" t="s">
        <v>280</v>
      </c>
      <c r="E73" s="1">
        <v>44975.597222222219</v>
      </c>
      <c r="F73" t="s">
        <v>281</v>
      </c>
      <c r="G73" t="s">
        <v>27</v>
      </c>
      <c r="H73" t="s">
        <v>282</v>
      </c>
      <c r="I73">
        <v>25</v>
      </c>
      <c r="J73">
        <v>50</v>
      </c>
      <c r="K73" t="s">
        <v>175</v>
      </c>
      <c r="L73">
        <v>2023</v>
      </c>
      <c r="M73">
        <v>2</v>
      </c>
      <c r="N73">
        <v>18</v>
      </c>
      <c r="O73">
        <v>14</v>
      </c>
    </row>
    <row r="74" spans="1:15" x14ac:dyDescent="0.25">
      <c r="A74">
        <v>73</v>
      </c>
      <c r="B74">
        <v>75</v>
      </c>
      <c r="C74" t="s">
        <v>283</v>
      </c>
      <c r="D74" t="s">
        <v>284</v>
      </c>
      <c r="E74" s="1">
        <v>44975.78125</v>
      </c>
      <c r="F74" t="s">
        <v>285</v>
      </c>
      <c r="G74" t="s">
        <v>32</v>
      </c>
      <c r="H74" t="s">
        <v>286</v>
      </c>
      <c r="I74">
        <v>22</v>
      </c>
      <c r="J74">
        <v>45</v>
      </c>
      <c r="K74" t="s">
        <v>79</v>
      </c>
      <c r="L74">
        <v>2023</v>
      </c>
      <c r="M74">
        <v>2</v>
      </c>
      <c r="N74">
        <v>18</v>
      </c>
      <c r="O74">
        <v>18</v>
      </c>
    </row>
    <row r="75" spans="1:15" x14ac:dyDescent="0.25">
      <c r="A75">
        <v>74</v>
      </c>
      <c r="B75">
        <v>76</v>
      </c>
      <c r="C75" t="s">
        <v>287</v>
      </c>
      <c r="D75" t="s">
        <v>288</v>
      </c>
      <c r="E75" s="1">
        <v>44976.479166666664</v>
      </c>
      <c r="F75" t="s">
        <v>289</v>
      </c>
      <c r="G75" t="s">
        <v>17</v>
      </c>
      <c r="H75" t="s">
        <v>290</v>
      </c>
      <c r="I75">
        <v>20</v>
      </c>
      <c r="J75">
        <v>40</v>
      </c>
      <c r="K75" t="s">
        <v>89</v>
      </c>
      <c r="L75">
        <v>2023</v>
      </c>
      <c r="M75">
        <v>2</v>
      </c>
      <c r="N75">
        <v>19</v>
      </c>
      <c r="O75">
        <v>11</v>
      </c>
    </row>
    <row r="76" spans="1:15" x14ac:dyDescent="0.25">
      <c r="A76">
        <v>75</v>
      </c>
      <c r="B76">
        <v>77</v>
      </c>
      <c r="C76" t="s">
        <v>291</v>
      </c>
      <c r="D76" t="s">
        <v>292</v>
      </c>
      <c r="E76" s="1">
        <v>44976.666666666664</v>
      </c>
      <c r="F76" t="s">
        <v>293</v>
      </c>
      <c r="G76" t="s">
        <v>27</v>
      </c>
      <c r="H76" t="s">
        <v>294</v>
      </c>
      <c r="I76">
        <v>30</v>
      </c>
      <c r="J76">
        <v>60</v>
      </c>
      <c r="K76" t="s">
        <v>295</v>
      </c>
      <c r="L76">
        <v>2023</v>
      </c>
      <c r="M76">
        <v>2</v>
      </c>
      <c r="N76">
        <v>19</v>
      </c>
      <c r="O76">
        <v>16</v>
      </c>
    </row>
    <row r="77" spans="1:15" x14ac:dyDescent="0.25">
      <c r="A77">
        <v>76</v>
      </c>
      <c r="B77">
        <v>78</v>
      </c>
      <c r="C77" t="s">
        <v>296</v>
      </c>
      <c r="D77" t="s">
        <v>297</v>
      </c>
      <c r="E77" s="1">
        <v>44976.822916666664</v>
      </c>
      <c r="F77" t="s">
        <v>298</v>
      </c>
      <c r="G77" t="s">
        <v>32</v>
      </c>
      <c r="H77" t="s">
        <v>299</v>
      </c>
      <c r="I77">
        <v>15</v>
      </c>
      <c r="J77">
        <v>30</v>
      </c>
      <c r="K77" t="s">
        <v>210</v>
      </c>
      <c r="L77">
        <v>2023</v>
      </c>
      <c r="M77">
        <v>2</v>
      </c>
      <c r="N77">
        <v>19</v>
      </c>
      <c r="O77">
        <v>19</v>
      </c>
    </row>
    <row r="78" spans="1:15" x14ac:dyDescent="0.25">
      <c r="A78">
        <v>77</v>
      </c>
      <c r="B78">
        <v>79</v>
      </c>
      <c r="C78" t="s">
        <v>300</v>
      </c>
      <c r="D78" t="s">
        <v>197</v>
      </c>
      <c r="E78" s="1">
        <v>44977.395833333336</v>
      </c>
      <c r="F78" t="s">
        <v>301</v>
      </c>
      <c r="G78" t="s">
        <v>17</v>
      </c>
      <c r="H78" t="s">
        <v>302</v>
      </c>
      <c r="I78">
        <v>20</v>
      </c>
      <c r="J78">
        <v>40</v>
      </c>
      <c r="K78" t="s">
        <v>200</v>
      </c>
      <c r="L78">
        <v>2023</v>
      </c>
      <c r="M78">
        <v>2</v>
      </c>
      <c r="N78">
        <v>20</v>
      </c>
      <c r="O78">
        <v>9</v>
      </c>
    </row>
    <row r="79" spans="1:15" x14ac:dyDescent="0.25">
      <c r="A79">
        <v>78</v>
      </c>
      <c r="B79">
        <v>80</v>
      </c>
      <c r="C79" t="s">
        <v>303</v>
      </c>
      <c r="D79" t="s">
        <v>202</v>
      </c>
      <c r="E79" s="1">
        <v>44977.885416666664</v>
      </c>
      <c r="F79" t="s">
        <v>304</v>
      </c>
      <c r="G79" t="s">
        <v>27</v>
      </c>
      <c r="H79" t="s">
        <v>305</v>
      </c>
      <c r="I79">
        <v>15</v>
      </c>
      <c r="J79">
        <v>30</v>
      </c>
      <c r="K79" t="s">
        <v>205</v>
      </c>
      <c r="L79">
        <v>2023</v>
      </c>
      <c r="M79">
        <v>2</v>
      </c>
      <c r="N79">
        <v>20</v>
      </c>
      <c r="O79">
        <v>21</v>
      </c>
    </row>
    <row r="80" spans="1:15" x14ac:dyDescent="0.25">
      <c r="A80">
        <v>79</v>
      </c>
      <c r="B80">
        <v>81</v>
      </c>
      <c r="C80" t="s">
        <v>306</v>
      </c>
      <c r="D80" t="s">
        <v>207</v>
      </c>
      <c r="E80" s="1">
        <v>44978.614583333336</v>
      </c>
      <c r="F80" t="s">
        <v>307</v>
      </c>
      <c r="G80" t="s">
        <v>32</v>
      </c>
      <c r="H80" t="s">
        <v>308</v>
      </c>
      <c r="I80">
        <v>25</v>
      </c>
      <c r="J80">
        <v>50</v>
      </c>
      <c r="K80" t="s">
        <v>210</v>
      </c>
      <c r="L80">
        <v>2023</v>
      </c>
      <c r="M80">
        <v>2</v>
      </c>
      <c r="N80">
        <v>21</v>
      </c>
      <c r="O80">
        <v>14</v>
      </c>
    </row>
    <row r="81" spans="1:15" x14ac:dyDescent="0.25">
      <c r="A81">
        <v>80</v>
      </c>
      <c r="B81">
        <v>82</v>
      </c>
      <c r="C81" t="s">
        <v>309</v>
      </c>
      <c r="D81" t="s">
        <v>212</v>
      </c>
      <c r="E81" s="1">
        <v>44978.763888888891</v>
      </c>
      <c r="F81" t="s">
        <v>310</v>
      </c>
      <c r="G81" t="s">
        <v>17</v>
      </c>
      <c r="H81" t="s">
        <v>311</v>
      </c>
      <c r="I81">
        <v>18</v>
      </c>
      <c r="J81">
        <v>35</v>
      </c>
      <c r="K81" t="s">
        <v>191</v>
      </c>
      <c r="L81">
        <v>2023</v>
      </c>
      <c r="M81">
        <v>2</v>
      </c>
      <c r="N81">
        <v>21</v>
      </c>
      <c r="O81">
        <v>18</v>
      </c>
    </row>
    <row r="82" spans="1:15" x14ac:dyDescent="0.25">
      <c r="A82">
        <v>81</v>
      </c>
      <c r="B82">
        <v>83</v>
      </c>
      <c r="C82" t="s">
        <v>312</v>
      </c>
      <c r="D82" t="s">
        <v>216</v>
      </c>
      <c r="E82" s="1">
        <v>44979.416666666664</v>
      </c>
      <c r="F82" t="s">
        <v>313</v>
      </c>
      <c r="G82" t="s">
        <v>27</v>
      </c>
      <c r="H82" t="s">
        <v>314</v>
      </c>
      <c r="I82">
        <v>30</v>
      </c>
      <c r="J82">
        <v>60</v>
      </c>
      <c r="K82" t="s">
        <v>232</v>
      </c>
      <c r="L82">
        <v>2023</v>
      </c>
      <c r="M82">
        <v>2</v>
      </c>
      <c r="N82">
        <v>22</v>
      </c>
      <c r="O82">
        <v>10</v>
      </c>
    </row>
    <row r="83" spans="1:15" x14ac:dyDescent="0.25">
      <c r="A83">
        <v>82</v>
      </c>
      <c r="B83">
        <v>84</v>
      </c>
      <c r="C83" t="s">
        <v>315</v>
      </c>
      <c r="D83" t="s">
        <v>220</v>
      </c>
      <c r="E83" s="1">
        <v>44979.8125</v>
      </c>
      <c r="F83" t="s">
        <v>316</v>
      </c>
      <c r="G83" t="s">
        <v>32</v>
      </c>
      <c r="H83" t="s">
        <v>317</v>
      </c>
      <c r="I83">
        <v>22</v>
      </c>
      <c r="J83">
        <v>45</v>
      </c>
      <c r="K83" t="s">
        <v>79</v>
      </c>
      <c r="L83">
        <v>2023</v>
      </c>
      <c r="M83">
        <v>2</v>
      </c>
      <c r="N83">
        <v>22</v>
      </c>
      <c r="O83">
        <v>19</v>
      </c>
    </row>
    <row r="84" spans="1:15" x14ac:dyDescent="0.25">
      <c r="A84">
        <v>83</v>
      </c>
      <c r="B84">
        <v>85</v>
      </c>
      <c r="C84" t="s">
        <v>318</v>
      </c>
      <c r="D84" t="s">
        <v>224</v>
      </c>
      <c r="E84" s="1">
        <v>44980.354166666664</v>
      </c>
      <c r="F84" t="s">
        <v>319</v>
      </c>
      <c r="G84" t="s">
        <v>17</v>
      </c>
      <c r="H84" t="s">
        <v>226</v>
      </c>
      <c r="I84">
        <v>15</v>
      </c>
      <c r="J84">
        <v>30</v>
      </c>
      <c r="K84" t="s">
        <v>227</v>
      </c>
      <c r="L84">
        <v>2023</v>
      </c>
      <c r="M84">
        <v>2</v>
      </c>
      <c r="N84">
        <v>23</v>
      </c>
      <c r="O84">
        <v>8</v>
      </c>
    </row>
    <row r="85" spans="1:15" x14ac:dyDescent="0.25">
      <c r="A85">
        <v>84</v>
      </c>
      <c r="B85">
        <v>86</v>
      </c>
      <c r="C85" t="s">
        <v>320</v>
      </c>
      <c r="D85" t="s">
        <v>229</v>
      </c>
      <c r="E85" s="1">
        <v>44980.597222222219</v>
      </c>
      <c r="F85" t="s">
        <v>321</v>
      </c>
      <c r="G85" t="s">
        <v>27</v>
      </c>
      <c r="H85" t="s">
        <v>322</v>
      </c>
      <c r="I85">
        <v>18</v>
      </c>
      <c r="J85">
        <v>35</v>
      </c>
      <c r="K85" t="s">
        <v>232</v>
      </c>
      <c r="L85">
        <v>2023</v>
      </c>
      <c r="M85">
        <v>2</v>
      </c>
      <c r="N85">
        <v>23</v>
      </c>
      <c r="O85">
        <v>14</v>
      </c>
    </row>
    <row r="86" spans="1:15" x14ac:dyDescent="0.25">
      <c r="A86">
        <v>85</v>
      </c>
      <c r="B86">
        <v>87</v>
      </c>
      <c r="C86" t="s">
        <v>323</v>
      </c>
      <c r="D86" t="s">
        <v>234</v>
      </c>
      <c r="E86" s="1">
        <v>44980.822916666664</v>
      </c>
      <c r="F86" t="s">
        <v>324</v>
      </c>
      <c r="G86" t="s">
        <v>32</v>
      </c>
      <c r="H86" t="s">
        <v>325</v>
      </c>
      <c r="I86">
        <v>25</v>
      </c>
      <c r="J86">
        <v>50</v>
      </c>
      <c r="K86" t="s">
        <v>99</v>
      </c>
      <c r="L86">
        <v>2023</v>
      </c>
      <c r="M86">
        <v>2</v>
      </c>
      <c r="N86">
        <v>23</v>
      </c>
      <c r="O86">
        <v>19</v>
      </c>
    </row>
    <row r="87" spans="1:15" x14ac:dyDescent="0.25">
      <c r="A87">
        <v>86</v>
      </c>
      <c r="B87">
        <v>88</v>
      </c>
      <c r="C87" t="s">
        <v>326</v>
      </c>
      <c r="D87" t="s">
        <v>239</v>
      </c>
      <c r="E87" s="1">
        <v>44981.479166666664</v>
      </c>
      <c r="F87" t="s">
        <v>327</v>
      </c>
      <c r="G87" t="s">
        <v>17</v>
      </c>
      <c r="H87" t="s">
        <v>328</v>
      </c>
      <c r="I87">
        <v>20</v>
      </c>
      <c r="J87">
        <v>40</v>
      </c>
      <c r="K87" t="s">
        <v>29</v>
      </c>
      <c r="L87">
        <v>2023</v>
      </c>
      <c r="M87">
        <v>2</v>
      </c>
      <c r="N87">
        <v>24</v>
      </c>
      <c r="O87">
        <v>11</v>
      </c>
    </row>
    <row r="88" spans="1:15" x14ac:dyDescent="0.25">
      <c r="A88">
        <v>87</v>
      </c>
      <c r="B88">
        <v>89</v>
      </c>
      <c r="C88" t="s">
        <v>329</v>
      </c>
      <c r="D88" t="s">
        <v>243</v>
      </c>
      <c r="E88" s="1">
        <v>44981.666666666664</v>
      </c>
      <c r="F88" t="s">
        <v>330</v>
      </c>
      <c r="G88" t="s">
        <v>27</v>
      </c>
      <c r="H88" t="s">
        <v>331</v>
      </c>
      <c r="I88">
        <v>15</v>
      </c>
      <c r="J88">
        <v>30</v>
      </c>
      <c r="K88" t="s">
        <v>60</v>
      </c>
      <c r="L88">
        <v>2023</v>
      </c>
      <c r="M88">
        <v>2</v>
      </c>
      <c r="N88">
        <v>24</v>
      </c>
      <c r="O88">
        <v>16</v>
      </c>
    </row>
    <row r="89" spans="1:15" x14ac:dyDescent="0.25">
      <c r="A89">
        <v>88</v>
      </c>
      <c r="B89">
        <v>90</v>
      </c>
      <c r="C89" t="s">
        <v>332</v>
      </c>
      <c r="D89" t="s">
        <v>247</v>
      </c>
      <c r="E89" s="1">
        <v>44981.854166666664</v>
      </c>
      <c r="F89" t="s">
        <v>333</v>
      </c>
      <c r="G89" t="s">
        <v>32</v>
      </c>
      <c r="H89" t="s">
        <v>334</v>
      </c>
      <c r="I89">
        <v>22</v>
      </c>
      <c r="J89">
        <v>45</v>
      </c>
      <c r="K89" t="s">
        <v>39</v>
      </c>
      <c r="L89">
        <v>2023</v>
      </c>
      <c r="M89">
        <v>2</v>
      </c>
      <c r="N89">
        <v>24</v>
      </c>
      <c r="O89">
        <v>20</v>
      </c>
    </row>
    <row r="90" spans="1:15" x14ac:dyDescent="0.25">
      <c r="A90">
        <v>89</v>
      </c>
      <c r="B90">
        <v>91</v>
      </c>
      <c r="C90" t="s">
        <v>335</v>
      </c>
      <c r="D90" t="s">
        <v>252</v>
      </c>
      <c r="E90" s="1">
        <v>44982.375</v>
      </c>
      <c r="F90" t="s">
        <v>336</v>
      </c>
      <c r="G90" t="s">
        <v>17</v>
      </c>
      <c r="H90" t="s">
        <v>337</v>
      </c>
      <c r="I90">
        <v>18</v>
      </c>
      <c r="J90">
        <v>35</v>
      </c>
      <c r="K90" t="s">
        <v>210</v>
      </c>
      <c r="L90">
        <v>2023</v>
      </c>
      <c r="M90">
        <v>2</v>
      </c>
      <c r="N90">
        <v>25</v>
      </c>
      <c r="O90">
        <v>9</v>
      </c>
    </row>
    <row r="91" spans="1:15" x14ac:dyDescent="0.25">
      <c r="A91">
        <v>90</v>
      </c>
      <c r="B91">
        <v>92</v>
      </c>
      <c r="C91" t="s">
        <v>338</v>
      </c>
      <c r="D91" t="s">
        <v>256</v>
      </c>
      <c r="E91" s="1">
        <v>44982.614583333336</v>
      </c>
      <c r="F91" t="s">
        <v>339</v>
      </c>
      <c r="G91" t="s">
        <v>27</v>
      </c>
      <c r="H91" t="s">
        <v>340</v>
      </c>
      <c r="I91">
        <v>25</v>
      </c>
      <c r="J91">
        <v>50</v>
      </c>
      <c r="K91" t="s">
        <v>205</v>
      </c>
      <c r="L91">
        <v>2023</v>
      </c>
      <c r="M91">
        <v>2</v>
      </c>
      <c r="N91">
        <v>25</v>
      </c>
      <c r="O91">
        <v>14</v>
      </c>
    </row>
    <row r="92" spans="1:15" x14ac:dyDescent="0.25">
      <c r="A92">
        <v>91</v>
      </c>
      <c r="B92">
        <v>93</v>
      </c>
      <c r="C92" t="s">
        <v>341</v>
      </c>
      <c r="D92" t="s">
        <v>260</v>
      </c>
      <c r="E92" s="1">
        <v>44982.763888888891</v>
      </c>
      <c r="F92" t="s">
        <v>342</v>
      </c>
      <c r="G92" t="s">
        <v>32</v>
      </c>
      <c r="H92" t="s">
        <v>343</v>
      </c>
      <c r="I92">
        <v>15</v>
      </c>
      <c r="J92">
        <v>30</v>
      </c>
      <c r="K92" t="s">
        <v>200</v>
      </c>
      <c r="L92">
        <v>2023</v>
      </c>
      <c r="M92">
        <v>2</v>
      </c>
      <c r="N92">
        <v>25</v>
      </c>
      <c r="O92">
        <v>18</v>
      </c>
    </row>
    <row r="93" spans="1:15" x14ac:dyDescent="0.25">
      <c r="A93">
        <v>92</v>
      </c>
      <c r="B93">
        <v>94</v>
      </c>
      <c r="C93" t="s">
        <v>344</v>
      </c>
      <c r="D93" t="s">
        <v>264</v>
      </c>
      <c r="E93" s="1">
        <v>44983.447916666664</v>
      </c>
      <c r="F93" t="s">
        <v>345</v>
      </c>
      <c r="G93" t="s">
        <v>17</v>
      </c>
      <c r="H93" t="s">
        <v>346</v>
      </c>
      <c r="I93">
        <v>22</v>
      </c>
      <c r="J93">
        <v>45</v>
      </c>
      <c r="K93" t="s">
        <v>191</v>
      </c>
      <c r="L93">
        <v>2023</v>
      </c>
      <c r="M93">
        <v>2</v>
      </c>
      <c r="N93">
        <v>26</v>
      </c>
      <c r="O93">
        <v>10</v>
      </c>
    </row>
    <row r="94" spans="1:15" x14ac:dyDescent="0.25">
      <c r="A94">
        <v>93</v>
      </c>
      <c r="B94">
        <v>95</v>
      </c>
      <c r="C94" t="s">
        <v>347</v>
      </c>
      <c r="D94" t="s">
        <v>268</v>
      </c>
      <c r="E94" s="1">
        <v>44983.3125</v>
      </c>
      <c r="F94" t="s">
        <v>348</v>
      </c>
      <c r="G94" t="s">
        <v>27</v>
      </c>
      <c r="H94" t="s">
        <v>349</v>
      </c>
      <c r="I94">
        <v>20</v>
      </c>
      <c r="J94">
        <v>40</v>
      </c>
      <c r="K94" t="s">
        <v>295</v>
      </c>
      <c r="L94">
        <v>2023</v>
      </c>
      <c r="M94">
        <v>2</v>
      </c>
      <c r="N94">
        <v>26</v>
      </c>
      <c r="O94">
        <v>7</v>
      </c>
    </row>
    <row r="95" spans="1:15" x14ac:dyDescent="0.25">
      <c r="A95">
        <v>94</v>
      </c>
      <c r="B95">
        <v>96</v>
      </c>
      <c r="C95" t="s">
        <v>350</v>
      </c>
      <c r="D95" t="s">
        <v>272</v>
      </c>
      <c r="E95" s="1">
        <v>44983.625</v>
      </c>
      <c r="F95" t="s">
        <v>351</v>
      </c>
      <c r="G95" t="s">
        <v>32</v>
      </c>
      <c r="H95" t="s">
        <v>352</v>
      </c>
      <c r="I95">
        <v>18</v>
      </c>
      <c r="J95">
        <v>35</v>
      </c>
      <c r="K95" t="s">
        <v>89</v>
      </c>
      <c r="L95">
        <v>2023</v>
      </c>
      <c r="M95">
        <v>2</v>
      </c>
      <c r="N95">
        <v>26</v>
      </c>
      <c r="O95">
        <v>15</v>
      </c>
    </row>
    <row r="96" spans="1:15" x14ac:dyDescent="0.25">
      <c r="A96">
        <v>95</v>
      </c>
      <c r="B96">
        <v>97</v>
      </c>
      <c r="C96" t="s">
        <v>353</v>
      </c>
      <c r="D96" t="s">
        <v>276</v>
      </c>
      <c r="E96" s="1">
        <v>44984.395833333336</v>
      </c>
      <c r="F96" t="s">
        <v>354</v>
      </c>
      <c r="G96" t="s">
        <v>17</v>
      </c>
      <c r="H96" t="s">
        <v>355</v>
      </c>
      <c r="I96">
        <v>15</v>
      </c>
      <c r="J96">
        <v>30</v>
      </c>
      <c r="K96" t="s">
        <v>114</v>
      </c>
      <c r="L96">
        <v>2023</v>
      </c>
      <c r="M96">
        <v>2</v>
      </c>
      <c r="N96">
        <v>27</v>
      </c>
      <c r="O96">
        <v>9</v>
      </c>
    </row>
    <row r="97" spans="1:15" x14ac:dyDescent="0.25">
      <c r="A97">
        <v>96</v>
      </c>
      <c r="B97">
        <v>98</v>
      </c>
      <c r="C97" t="s">
        <v>356</v>
      </c>
      <c r="D97" t="s">
        <v>280</v>
      </c>
      <c r="E97" s="1">
        <v>44984.597222222219</v>
      </c>
      <c r="F97" t="s">
        <v>357</v>
      </c>
      <c r="G97" t="s">
        <v>27</v>
      </c>
      <c r="H97" t="s">
        <v>358</v>
      </c>
      <c r="I97">
        <v>25</v>
      </c>
      <c r="J97">
        <v>50</v>
      </c>
      <c r="K97" t="s">
        <v>175</v>
      </c>
      <c r="L97">
        <v>2023</v>
      </c>
      <c r="M97">
        <v>2</v>
      </c>
      <c r="N97">
        <v>27</v>
      </c>
      <c r="O97">
        <v>14</v>
      </c>
    </row>
    <row r="98" spans="1:15" x14ac:dyDescent="0.25">
      <c r="A98">
        <v>97</v>
      </c>
      <c r="B98">
        <v>99</v>
      </c>
      <c r="C98" t="s">
        <v>359</v>
      </c>
      <c r="D98" t="s">
        <v>284</v>
      </c>
      <c r="E98" s="1">
        <v>44984.78125</v>
      </c>
      <c r="F98" t="s">
        <v>360</v>
      </c>
      <c r="G98" t="s">
        <v>32</v>
      </c>
      <c r="H98" t="s">
        <v>361</v>
      </c>
      <c r="I98">
        <v>22</v>
      </c>
      <c r="J98">
        <v>45</v>
      </c>
      <c r="K98" t="s">
        <v>124</v>
      </c>
      <c r="L98">
        <v>2023</v>
      </c>
      <c r="M98">
        <v>2</v>
      </c>
      <c r="N98">
        <v>27</v>
      </c>
      <c r="O98">
        <v>18</v>
      </c>
    </row>
    <row r="99" spans="1:15" x14ac:dyDescent="0.25">
      <c r="A99">
        <v>98</v>
      </c>
      <c r="B99">
        <v>100</v>
      </c>
      <c r="C99" t="s">
        <v>362</v>
      </c>
      <c r="D99" t="s">
        <v>288</v>
      </c>
      <c r="E99" s="1">
        <v>44985.479166666664</v>
      </c>
      <c r="F99" t="s">
        <v>363</v>
      </c>
      <c r="G99" t="s">
        <v>17</v>
      </c>
      <c r="H99" t="s">
        <v>364</v>
      </c>
      <c r="I99">
        <v>20</v>
      </c>
      <c r="J99">
        <v>40</v>
      </c>
      <c r="K99" t="s">
        <v>89</v>
      </c>
      <c r="L99">
        <v>2023</v>
      </c>
      <c r="M99">
        <v>2</v>
      </c>
      <c r="N99">
        <v>28</v>
      </c>
      <c r="O99">
        <v>11</v>
      </c>
    </row>
    <row r="100" spans="1:15" x14ac:dyDescent="0.25">
      <c r="A100">
        <v>99</v>
      </c>
      <c r="B100">
        <v>101</v>
      </c>
      <c r="C100" t="s">
        <v>365</v>
      </c>
      <c r="D100" t="s">
        <v>292</v>
      </c>
      <c r="E100" s="1">
        <v>44985.666666666664</v>
      </c>
      <c r="F100" t="s">
        <v>366</v>
      </c>
      <c r="G100" t="s">
        <v>27</v>
      </c>
      <c r="H100" t="s">
        <v>367</v>
      </c>
      <c r="I100">
        <v>30</v>
      </c>
      <c r="J100">
        <v>60</v>
      </c>
      <c r="K100" t="s">
        <v>368</v>
      </c>
      <c r="L100">
        <v>2023</v>
      </c>
      <c r="M100">
        <v>2</v>
      </c>
      <c r="N100">
        <v>28</v>
      </c>
      <c r="O100">
        <v>16</v>
      </c>
    </row>
    <row r="101" spans="1:15" x14ac:dyDescent="0.25">
      <c r="A101">
        <v>100</v>
      </c>
      <c r="B101">
        <v>102</v>
      </c>
      <c r="C101" t="s">
        <v>369</v>
      </c>
      <c r="D101" t="s">
        <v>297</v>
      </c>
      <c r="E101" s="1">
        <v>44985.822916666664</v>
      </c>
      <c r="F101" t="s">
        <v>370</v>
      </c>
      <c r="G101" t="s">
        <v>32</v>
      </c>
      <c r="H101" t="s">
        <v>299</v>
      </c>
      <c r="I101">
        <v>15</v>
      </c>
      <c r="J101">
        <v>30</v>
      </c>
      <c r="K101" t="s">
        <v>114</v>
      </c>
      <c r="L101">
        <v>2023</v>
      </c>
      <c r="M101">
        <v>2</v>
      </c>
      <c r="N101">
        <v>28</v>
      </c>
      <c r="O101">
        <v>19</v>
      </c>
    </row>
    <row r="102" spans="1:15" x14ac:dyDescent="0.25">
      <c r="A102">
        <v>101</v>
      </c>
      <c r="B102">
        <v>103</v>
      </c>
      <c r="C102" t="s">
        <v>371</v>
      </c>
      <c r="D102" t="s">
        <v>260</v>
      </c>
      <c r="E102" s="1">
        <v>44986.447916666664</v>
      </c>
      <c r="F102" t="s">
        <v>372</v>
      </c>
      <c r="G102" t="s">
        <v>17</v>
      </c>
      <c r="H102" t="s">
        <v>373</v>
      </c>
      <c r="I102">
        <v>22</v>
      </c>
      <c r="J102">
        <v>45</v>
      </c>
      <c r="K102" t="s">
        <v>39</v>
      </c>
      <c r="L102">
        <v>2023</v>
      </c>
      <c r="M102">
        <v>3</v>
      </c>
      <c r="N102">
        <v>1</v>
      </c>
      <c r="O102">
        <v>10</v>
      </c>
    </row>
    <row r="103" spans="1:15" x14ac:dyDescent="0.25">
      <c r="A103">
        <v>102</v>
      </c>
      <c r="B103">
        <v>104</v>
      </c>
      <c r="C103" t="s">
        <v>374</v>
      </c>
      <c r="D103" t="s">
        <v>284</v>
      </c>
      <c r="E103" s="1">
        <v>44986.5625</v>
      </c>
      <c r="F103" t="s">
        <v>375</v>
      </c>
      <c r="G103" t="s">
        <v>27</v>
      </c>
      <c r="H103" t="s">
        <v>376</v>
      </c>
      <c r="I103">
        <v>18</v>
      </c>
      <c r="J103">
        <v>35</v>
      </c>
      <c r="K103" t="s">
        <v>205</v>
      </c>
      <c r="L103">
        <v>2023</v>
      </c>
      <c r="M103">
        <v>3</v>
      </c>
      <c r="N103">
        <v>1</v>
      </c>
      <c r="O103">
        <v>13</v>
      </c>
    </row>
    <row r="104" spans="1:15" x14ac:dyDescent="0.25">
      <c r="A104">
        <v>103</v>
      </c>
      <c r="B104">
        <v>105</v>
      </c>
      <c r="C104" t="s">
        <v>377</v>
      </c>
      <c r="D104" t="s">
        <v>272</v>
      </c>
      <c r="E104" s="1">
        <v>44986.739583333336</v>
      </c>
      <c r="F104" t="s">
        <v>378</v>
      </c>
      <c r="G104" t="s">
        <v>17</v>
      </c>
      <c r="H104" t="s">
        <v>379</v>
      </c>
      <c r="I104">
        <v>15</v>
      </c>
      <c r="J104">
        <v>30</v>
      </c>
      <c r="K104" t="s">
        <v>79</v>
      </c>
      <c r="L104">
        <v>2023</v>
      </c>
      <c r="M104">
        <v>3</v>
      </c>
      <c r="N104">
        <v>1</v>
      </c>
      <c r="O104">
        <v>17</v>
      </c>
    </row>
    <row r="105" spans="1:15" x14ac:dyDescent="0.25">
      <c r="A105">
        <v>104</v>
      </c>
      <c r="B105">
        <v>106</v>
      </c>
      <c r="C105" t="s">
        <v>380</v>
      </c>
      <c r="D105" t="s">
        <v>276</v>
      </c>
      <c r="E105" s="1">
        <v>44987.75</v>
      </c>
      <c r="F105" t="s">
        <v>381</v>
      </c>
      <c r="G105" t="s">
        <v>32</v>
      </c>
      <c r="H105" t="s">
        <v>382</v>
      </c>
      <c r="I105">
        <v>15</v>
      </c>
      <c r="J105">
        <v>30</v>
      </c>
      <c r="K105" t="s">
        <v>128</v>
      </c>
      <c r="L105">
        <v>2023</v>
      </c>
      <c r="M105">
        <v>3</v>
      </c>
      <c r="N105">
        <v>2</v>
      </c>
      <c r="O105">
        <v>18</v>
      </c>
    </row>
    <row r="106" spans="1:15" x14ac:dyDescent="0.25">
      <c r="A106">
        <v>105</v>
      </c>
      <c r="B106">
        <v>107</v>
      </c>
      <c r="C106" t="s">
        <v>383</v>
      </c>
      <c r="D106" t="s">
        <v>384</v>
      </c>
      <c r="E106" s="1">
        <v>44987.552083333336</v>
      </c>
      <c r="F106" t="s">
        <v>385</v>
      </c>
      <c r="G106" t="s">
        <v>27</v>
      </c>
      <c r="H106" t="s">
        <v>386</v>
      </c>
      <c r="I106">
        <v>30</v>
      </c>
      <c r="J106">
        <v>60</v>
      </c>
      <c r="K106" t="s">
        <v>387</v>
      </c>
      <c r="L106">
        <v>2023</v>
      </c>
      <c r="M106">
        <v>3</v>
      </c>
      <c r="N106">
        <v>2</v>
      </c>
      <c r="O106">
        <v>13</v>
      </c>
    </row>
    <row r="107" spans="1:15" x14ac:dyDescent="0.25">
      <c r="A107">
        <v>106</v>
      </c>
      <c r="B107">
        <v>108</v>
      </c>
      <c r="C107" t="s">
        <v>388</v>
      </c>
      <c r="D107" t="s">
        <v>389</v>
      </c>
      <c r="E107" s="1">
        <v>44987.697916666664</v>
      </c>
      <c r="F107" t="s">
        <v>390</v>
      </c>
      <c r="G107" t="s">
        <v>17</v>
      </c>
      <c r="H107" t="s">
        <v>391</v>
      </c>
      <c r="I107">
        <v>25</v>
      </c>
      <c r="J107">
        <v>50</v>
      </c>
      <c r="K107" t="s">
        <v>114</v>
      </c>
      <c r="L107">
        <v>2023</v>
      </c>
      <c r="M107">
        <v>3</v>
      </c>
      <c r="N107">
        <v>2</v>
      </c>
      <c r="O107">
        <v>16</v>
      </c>
    </row>
    <row r="108" spans="1:15" x14ac:dyDescent="0.25">
      <c r="A108">
        <v>107</v>
      </c>
      <c r="B108">
        <v>109</v>
      </c>
      <c r="C108" t="s">
        <v>392</v>
      </c>
      <c r="D108" t="s">
        <v>288</v>
      </c>
      <c r="E108" s="1">
        <v>44988.479166666664</v>
      </c>
      <c r="F108" t="s">
        <v>393</v>
      </c>
      <c r="G108" t="s">
        <v>32</v>
      </c>
      <c r="H108" t="s">
        <v>394</v>
      </c>
      <c r="I108">
        <v>22</v>
      </c>
      <c r="J108">
        <v>45</v>
      </c>
      <c r="K108" t="s">
        <v>89</v>
      </c>
      <c r="L108">
        <v>2023</v>
      </c>
      <c r="M108">
        <v>3</v>
      </c>
      <c r="N108">
        <v>3</v>
      </c>
      <c r="O108">
        <v>11</v>
      </c>
    </row>
    <row r="109" spans="1:15" x14ac:dyDescent="0.25">
      <c r="A109">
        <v>108</v>
      </c>
      <c r="B109">
        <v>110</v>
      </c>
      <c r="C109" t="s">
        <v>395</v>
      </c>
      <c r="D109" t="s">
        <v>292</v>
      </c>
      <c r="E109" s="1">
        <v>44988.604166666664</v>
      </c>
      <c r="F109" t="s">
        <v>396</v>
      </c>
      <c r="G109" t="s">
        <v>27</v>
      </c>
      <c r="H109" t="s">
        <v>397</v>
      </c>
      <c r="I109">
        <v>12</v>
      </c>
      <c r="J109">
        <v>25</v>
      </c>
      <c r="K109" t="s">
        <v>124</v>
      </c>
      <c r="L109">
        <v>2023</v>
      </c>
      <c r="M109">
        <v>3</v>
      </c>
      <c r="N109">
        <v>3</v>
      </c>
      <c r="O109">
        <v>14</v>
      </c>
    </row>
    <row r="110" spans="1:15" x14ac:dyDescent="0.25">
      <c r="A110">
        <v>109</v>
      </c>
      <c r="B110">
        <v>111</v>
      </c>
      <c r="C110" t="s">
        <v>398</v>
      </c>
      <c r="D110" t="s">
        <v>399</v>
      </c>
      <c r="E110" s="1">
        <v>44988.5</v>
      </c>
      <c r="F110" t="s">
        <v>400</v>
      </c>
      <c r="G110" t="s">
        <v>17</v>
      </c>
      <c r="H110" t="s">
        <v>401</v>
      </c>
      <c r="I110">
        <v>15</v>
      </c>
      <c r="J110">
        <v>30</v>
      </c>
      <c r="K110" t="s">
        <v>128</v>
      </c>
      <c r="L110">
        <v>2023</v>
      </c>
      <c r="M110">
        <v>3</v>
      </c>
      <c r="N110">
        <v>3</v>
      </c>
      <c r="O110">
        <v>12</v>
      </c>
    </row>
    <row r="111" spans="1:15" x14ac:dyDescent="0.25">
      <c r="A111">
        <v>110</v>
      </c>
      <c r="B111">
        <v>112</v>
      </c>
      <c r="C111" t="s">
        <v>402</v>
      </c>
      <c r="D111" t="s">
        <v>403</v>
      </c>
      <c r="E111" s="1">
        <v>40313.645833333336</v>
      </c>
      <c r="F111" t="s">
        <v>404</v>
      </c>
      <c r="G111" t="s">
        <v>17</v>
      </c>
      <c r="H111" t="s">
        <v>405</v>
      </c>
      <c r="I111">
        <v>20</v>
      </c>
      <c r="J111">
        <v>40</v>
      </c>
      <c r="K111" t="s">
        <v>79</v>
      </c>
      <c r="L111">
        <v>2010</v>
      </c>
      <c r="M111">
        <v>5</v>
      </c>
      <c r="N111">
        <v>15</v>
      </c>
      <c r="O111">
        <v>15</v>
      </c>
    </row>
    <row r="112" spans="1:15" x14ac:dyDescent="0.25">
      <c r="A112">
        <v>111</v>
      </c>
      <c r="B112">
        <v>113</v>
      </c>
      <c r="C112" t="s">
        <v>406</v>
      </c>
      <c r="D112" t="s">
        <v>407</v>
      </c>
      <c r="E112" s="1">
        <v>44418.885416666664</v>
      </c>
      <c r="F112" t="s">
        <v>408</v>
      </c>
      <c r="G112" t="s">
        <v>27</v>
      </c>
      <c r="H112" t="s">
        <v>409</v>
      </c>
      <c r="I112">
        <v>15</v>
      </c>
      <c r="J112">
        <v>30</v>
      </c>
      <c r="K112" t="s">
        <v>19</v>
      </c>
      <c r="L112">
        <v>2021</v>
      </c>
      <c r="M112">
        <v>8</v>
      </c>
      <c r="N112">
        <v>10</v>
      </c>
      <c r="O112">
        <v>21</v>
      </c>
    </row>
    <row r="113" spans="1:15" x14ac:dyDescent="0.25">
      <c r="A113">
        <v>112</v>
      </c>
      <c r="B113">
        <v>114</v>
      </c>
      <c r="C113" t="s">
        <v>410</v>
      </c>
      <c r="D113" t="s">
        <v>411</v>
      </c>
      <c r="E113" s="1">
        <v>40714.614583333336</v>
      </c>
      <c r="F113" t="s">
        <v>412</v>
      </c>
      <c r="G113" t="s">
        <v>32</v>
      </c>
      <c r="H113" t="s">
        <v>413</v>
      </c>
      <c r="I113">
        <v>25</v>
      </c>
      <c r="J113">
        <v>50</v>
      </c>
      <c r="K113" t="s">
        <v>414</v>
      </c>
      <c r="L113">
        <v>2011</v>
      </c>
      <c r="M113">
        <v>6</v>
      </c>
      <c r="N113">
        <v>20</v>
      </c>
      <c r="O113">
        <v>14</v>
      </c>
    </row>
    <row r="114" spans="1:15" x14ac:dyDescent="0.25">
      <c r="A114">
        <v>113</v>
      </c>
      <c r="B114">
        <v>115</v>
      </c>
      <c r="C114" t="s">
        <v>415</v>
      </c>
      <c r="D114" t="s">
        <v>416</v>
      </c>
      <c r="E114" s="1">
        <v>44604.763888888891</v>
      </c>
      <c r="F114" t="s">
        <v>417</v>
      </c>
      <c r="G114" t="s">
        <v>17</v>
      </c>
      <c r="H114" t="s">
        <v>418</v>
      </c>
      <c r="I114">
        <v>18</v>
      </c>
      <c r="J114">
        <v>35</v>
      </c>
      <c r="K114" t="s">
        <v>419</v>
      </c>
      <c r="L114">
        <v>2022</v>
      </c>
      <c r="M114">
        <v>2</v>
      </c>
      <c r="N114">
        <v>12</v>
      </c>
      <c r="O114">
        <v>18</v>
      </c>
    </row>
    <row r="115" spans="1:15" x14ac:dyDescent="0.25">
      <c r="A115">
        <v>114</v>
      </c>
      <c r="B115">
        <v>116</v>
      </c>
      <c r="C115" t="s">
        <v>420</v>
      </c>
      <c r="D115" t="s">
        <v>421</v>
      </c>
      <c r="E115" s="1">
        <v>41238.416666666664</v>
      </c>
      <c r="F115" t="s">
        <v>422</v>
      </c>
      <c r="G115" t="s">
        <v>27</v>
      </c>
      <c r="H115" t="s">
        <v>423</v>
      </c>
      <c r="I115">
        <v>30</v>
      </c>
      <c r="J115">
        <v>60</v>
      </c>
      <c r="K115" t="s">
        <v>250</v>
      </c>
      <c r="L115">
        <v>2012</v>
      </c>
      <c r="M115">
        <v>11</v>
      </c>
      <c r="N115">
        <v>25</v>
      </c>
      <c r="O115">
        <v>10</v>
      </c>
    </row>
    <row r="116" spans="1:15" x14ac:dyDescent="0.25">
      <c r="A116">
        <v>115</v>
      </c>
      <c r="B116">
        <v>117</v>
      </c>
      <c r="C116" t="s">
        <v>424</v>
      </c>
      <c r="D116" t="s">
        <v>425</v>
      </c>
      <c r="E116" s="1">
        <v>41369.8125</v>
      </c>
      <c r="F116" t="s">
        <v>426</v>
      </c>
      <c r="G116" t="s">
        <v>32</v>
      </c>
      <c r="H116" t="s">
        <v>427</v>
      </c>
      <c r="I116">
        <v>22</v>
      </c>
      <c r="J116">
        <v>45</v>
      </c>
      <c r="K116" t="s">
        <v>19</v>
      </c>
      <c r="L116">
        <v>2013</v>
      </c>
      <c r="M116">
        <v>4</v>
      </c>
      <c r="N116">
        <v>5</v>
      </c>
      <c r="O116">
        <v>19</v>
      </c>
    </row>
    <row r="117" spans="1:15" x14ac:dyDescent="0.25">
      <c r="A117">
        <v>116</v>
      </c>
      <c r="B117">
        <v>118</v>
      </c>
      <c r="C117" t="s">
        <v>428</v>
      </c>
      <c r="D117" t="s">
        <v>429</v>
      </c>
      <c r="E117" s="1">
        <v>41896.354166666664</v>
      </c>
      <c r="F117" t="s">
        <v>430</v>
      </c>
      <c r="G117" t="s">
        <v>17</v>
      </c>
      <c r="H117" t="s">
        <v>431</v>
      </c>
      <c r="I117">
        <v>15</v>
      </c>
      <c r="J117">
        <v>30</v>
      </c>
      <c r="K117" t="s">
        <v>34</v>
      </c>
      <c r="L117">
        <v>2014</v>
      </c>
      <c r="M117">
        <v>9</v>
      </c>
      <c r="N117">
        <v>14</v>
      </c>
      <c r="O117">
        <v>8</v>
      </c>
    </row>
    <row r="118" spans="1:15" x14ac:dyDescent="0.25">
      <c r="A118">
        <v>117</v>
      </c>
      <c r="B118">
        <v>119</v>
      </c>
      <c r="C118" t="s">
        <v>432</v>
      </c>
      <c r="D118" t="s">
        <v>433</v>
      </c>
      <c r="E118" s="1">
        <v>42203.597222222219</v>
      </c>
      <c r="F118" t="s">
        <v>434</v>
      </c>
      <c r="G118" t="s">
        <v>27</v>
      </c>
      <c r="H118" t="s">
        <v>435</v>
      </c>
      <c r="I118">
        <v>18</v>
      </c>
      <c r="J118">
        <v>35</v>
      </c>
      <c r="K118" t="s">
        <v>124</v>
      </c>
      <c r="L118">
        <v>2015</v>
      </c>
      <c r="M118">
        <v>7</v>
      </c>
      <c r="N118">
        <v>18</v>
      </c>
      <c r="O118">
        <v>14</v>
      </c>
    </row>
    <row r="119" spans="1:15" x14ac:dyDescent="0.25">
      <c r="A119">
        <v>118</v>
      </c>
      <c r="B119">
        <v>120</v>
      </c>
      <c r="C119" t="s">
        <v>436</v>
      </c>
      <c r="D119" t="s">
        <v>437</v>
      </c>
      <c r="E119" s="1">
        <v>42423.822916666664</v>
      </c>
      <c r="F119" t="s">
        <v>438</v>
      </c>
      <c r="G119" t="s">
        <v>32</v>
      </c>
      <c r="H119" t="s">
        <v>439</v>
      </c>
      <c r="I119">
        <v>25</v>
      </c>
      <c r="J119">
        <v>50</v>
      </c>
      <c r="K119" t="s">
        <v>419</v>
      </c>
      <c r="L119">
        <v>2016</v>
      </c>
      <c r="M119">
        <v>2</v>
      </c>
      <c r="N119">
        <v>23</v>
      </c>
      <c r="O119">
        <v>19</v>
      </c>
    </row>
    <row r="120" spans="1:15" x14ac:dyDescent="0.25">
      <c r="A120">
        <v>119</v>
      </c>
      <c r="B120">
        <v>121</v>
      </c>
      <c r="C120" t="s">
        <v>440</v>
      </c>
      <c r="D120" t="s">
        <v>441</v>
      </c>
      <c r="E120" s="1">
        <v>43038.479166666664</v>
      </c>
      <c r="F120" t="s">
        <v>442</v>
      </c>
      <c r="G120" t="s">
        <v>17</v>
      </c>
      <c r="H120" t="s">
        <v>443</v>
      </c>
      <c r="I120">
        <v>20</v>
      </c>
      <c r="J120">
        <v>40</v>
      </c>
      <c r="K120" t="s">
        <v>39</v>
      </c>
      <c r="L120">
        <v>2017</v>
      </c>
      <c r="M120">
        <v>10</v>
      </c>
      <c r="N120">
        <v>30</v>
      </c>
      <c r="O120">
        <v>11</v>
      </c>
    </row>
    <row r="121" spans="1:15" x14ac:dyDescent="0.25">
      <c r="A121">
        <v>120</v>
      </c>
      <c r="B121">
        <v>122</v>
      </c>
      <c r="C121" t="s">
        <v>444</v>
      </c>
      <c r="D121" t="s">
        <v>445</v>
      </c>
      <c r="E121" s="1">
        <v>43266.666666666664</v>
      </c>
      <c r="F121" t="s">
        <v>446</v>
      </c>
      <c r="G121" t="s">
        <v>27</v>
      </c>
      <c r="H121" t="s">
        <v>447</v>
      </c>
      <c r="I121">
        <v>15</v>
      </c>
      <c r="J121">
        <v>30</v>
      </c>
      <c r="K121" t="s">
        <v>448</v>
      </c>
      <c r="L121">
        <v>2018</v>
      </c>
      <c r="M121">
        <v>6</v>
      </c>
      <c r="N121">
        <v>15</v>
      </c>
      <c r="O121">
        <v>16</v>
      </c>
    </row>
    <row r="122" spans="1:15" x14ac:dyDescent="0.25">
      <c r="A122">
        <v>121</v>
      </c>
      <c r="B122">
        <v>123</v>
      </c>
      <c r="C122" t="s">
        <v>449</v>
      </c>
      <c r="D122" t="s">
        <v>450</v>
      </c>
      <c r="E122" s="1">
        <v>43552.763888888891</v>
      </c>
      <c r="F122" t="s">
        <v>451</v>
      </c>
      <c r="G122" t="s">
        <v>32</v>
      </c>
      <c r="H122" t="s">
        <v>452</v>
      </c>
      <c r="I122">
        <v>22</v>
      </c>
      <c r="J122">
        <v>45</v>
      </c>
      <c r="K122" t="s">
        <v>114</v>
      </c>
      <c r="L122">
        <v>2019</v>
      </c>
      <c r="M122">
        <v>3</v>
      </c>
      <c r="N122">
        <v>28</v>
      </c>
      <c r="O122">
        <v>18</v>
      </c>
    </row>
    <row r="123" spans="1:15" x14ac:dyDescent="0.25">
      <c r="A123">
        <v>122</v>
      </c>
      <c r="B123">
        <v>124</v>
      </c>
      <c r="C123" t="s">
        <v>453</v>
      </c>
      <c r="D123" t="s">
        <v>454</v>
      </c>
      <c r="E123" s="1">
        <v>43780.625</v>
      </c>
      <c r="F123" t="s">
        <v>455</v>
      </c>
      <c r="G123" t="s">
        <v>17</v>
      </c>
      <c r="H123" t="s">
        <v>456</v>
      </c>
      <c r="I123">
        <v>18</v>
      </c>
      <c r="J123">
        <v>35</v>
      </c>
      <c r="K123" t="s">
        <v>457</v>
      </c>
      <c r="L123">
        <v>2019</v>
      </c>
      <c r="M123">
        <v>11</v>
      </c>
      <c r="N123">
        <v>11</v>
      </c>
      <c r="O123">
        <v>15</v>
      </c>
    </row>
    <row r="124" spans="1:15" x14ac:dyDescent="0.25">
      <c r="A124">
        <v>123</v>
      </c>
      <c r="B124">
        <v>125</v>
      </c>
      <c r="C124" t="s">
        <v>458</v>
      </c>
      <c r="D124" t="s">
        <v>403</v>
      </c>
      <c r="E124" s="1">
        <v>43923.395833333336</v>
      </c>
      <c r="F124" t="s">
        <v>459</v>
      </c>
      <c r="G124" t="s">
        <v>27</v>
      </c>
      <c r="H124" t="s">
        <v>460</v>
      </c>
      <c r="I124">
        <v>25</v>
      </c>
      <c r="J124">
        <v>50</v>
      </c>
      <c r="K124" t="s">
        <v>461</v>
      </c>
      <c r="L124">
        <v>2020</v>
      </c>
      <c r="M124">
        <v>4</v>
      </c>
      <c r="N124">
        <v>2</v>
      </c>
      <c r="O124">
        <v>9</v>
      </c>
    </row>
    <row r="125" spans="1:15" x14ac:dyDescent="0.25">
      <c r="A125">
        <v>124</v>
      </c>
      <c r="B125">
        <v>126</v>
      </c>
      <c r="C125" t="s">
        <v>462</v>
      </c>
      <c r="D125" t="s">
        <v>407</v>
      </c>
      <c r="E125" s="1">
        <v>44366.614583333336</v>
      </c>
      <c r="F125" t="s">
        <v>463</v>
      </c>
      <c r="G125" t="s">
        <v>32</v>
      </c>
      <c r="H125" t="s">
        <v>464</v>
      </c>
      <c r="I125">
        <v>15</v>
      </c>
      <c r="J125">
        <v>30</v>
      </c>
      <c r="K125" t="s">
        <v>99</v>
      </c>
      <c r="L125">
        <v>2021</v>
      </c>
      <c r="M125">
        <v>6</v>
      </c>
      <c r="N125">
        <v>19</v>
      </c>
      <c r="O125">
        <v>14</v>
      </c>
    </row>
    <row r="126" spans="1:15" x14ac:dyDescent="0.25">
      <c r="A126">
        <v>125</v>
      </c>
      <c r="B126">
        <v>127</v>
      </c>
      <c r="C126" t="s">
        <v>465</v>
      </c>
      <c r="D126" t="s">
        <v>411</v>
      </c>
      <c r="E126" s="1">
        <v>40405.416666666664</v>
      </c>
      <c r="F126" t="s">
        <v>466</v>
      </c>
      <c r="G126" t="s">
        <v>17</v>
      </c>
      <c r="H126" t="s">
        <v>467</v>
      </c>
      <c r="I126">
        <v>30</v>
      </c>
      <c r="J126">
        <v>60</v>
      </c>
      <c r="K126" t="s">
        <v>39</v>
      </c>
      <c r="L126">
        <v>2010</v>
      </c>
      <c r="M126">
        <v>8</v>
      </c>
      <c r="N126">
        <v>15</v>
      </c>
      <c r="O126">
        <v>10</v>
      </c>
    </row>
    <row r="127" spans="1:15" x14ac:dyDescent="0.25">
      <c r="A127">
        <v>126</v>
      </c>
      <c r="B127">
        <v>128</v>
      </c>
      <c r="C127" t="s">
        <v>468</v>
      </c>
      <c r="D127" t="s">
        <v>416</v>
      </c>
      <c r="E127" s="1">
        <v>40808.8125</v>
      </c>
      <c r="F127" t="s">
        <v>469</v>
      </c>
      <c r="G127" t="s">
        <v>27</v>
      </c>
      <c r="H127" t="s">
        <v>470</v>
      </c>
      <c r="I127">
        <v>22</v>
      </c>
      <c r="J127">
        <v>45</v>
      </c>
      <c r="K127" t="s">
        <v>419</v>
      </c>
      <c r="L127">
        <v>2011</v>
      </c>
      <c r="M127">
        <v>9</v>
      </c>
      <c r="N127">
        <v>22</v>
      </c>
      <c r="O127">
        <v>19</v>
      </c>
    </row>
    <row r="128" spans="1:15" x14ac:dyDescent="0.25">
      <c r="A128">
        <v>127</v>
      </c>
      <c r="B128">
        <v>129</v>
      </c>
      <c r="C128" t="s">
        <v>471</v>
      </c>
      <c r="D128" t="s">
        <v>421</v>
      </c>
      <c r="E128" s="1">
        <v>40978.354166666664</v>
      </c>
      <c r="F128" t="s">
        <v>472</v>
      </c>
      <c r="G128" t="s">
        <v>32</v>
      </c>
      <c r="H128" t="s">
        <v>473</v>
      </c>
      <c r="I128">
        <v>15</v>
      </c>
      <c r="J128">
        <v>30</v>
      </c>
      <c r="K128" t="s">
        <v>114</v>
      </c>
      <c r="L128">
        <v>2012</v>
      </c>
      <c r="M128">
        <v>3</v>
      </c>
      <c r="N128">
        <v>10</v>
      </c>
      <c r="O128">
        <v>8</v>
      </c>
    </row>
    <row r="129" spans="1:15" x14ac:dyDescent="0.25">
      <c r="A129">
        <v>128</v>
      </c>
      <c r="B129">
        <v>130</v>
      </c>
      <c r="C129" t="s">
        <v>474</v>
      </c>
      <c r="D129" t="s">
        <v>425</v>
      </c>
      <c r="E129" s="1">
        <v>41613.666666666664</v>
      </c>
      <c r="F129" t="s">
        <v>475</v>
      </c>
      <c r="G129" t="s">
        <v>17</v>
      </c>
      <c r="H129" t="s">
        <v>476</v>
      </c>
      <c r="I129">
        <v>18</v>
      </c>
      <c r="J129">
        <v>35</v>
      </c>
      <c r="K129" t="s">
        <v>79</v>
      </c>
      <c r="L129">
        <v>2013</v>
      </c>
      <c r="M129">
        <v>12</v>
      </c>
      <c r="N129">
        <v>5</v>
      </c>
      <c r="O129">
        <v>16</v>
      </c>
    </row>
    <row r="130" spans="1:15" x14ac:dyDescent="0.25">
      <c r="A130">
        <v>129</v>
      </c>
      <c r="B130">
        <v>131</v>
      </c>
      <c r="C130" t="s">
        <v>477</v>
      </c>
      <c r="D130" t="s">
        <v>429</v>
      </c>
      <c r="E130" s="1">
        <v>41840.479166666664</v>
      </c>
      <c r="F130" t="s">
        <v>478</v>
      </c>
      <c r="G130" t="s">
        <v>27</v>
      </c>
      <c r="H130" t="s">
        <v>479</v>
      </c>
      <c r="I130">
        <v>25</v>
      </c>
      <c r="J130">
        <v>50</v>
      </c>
      <c r="K130" t="s">
        <v>60</v>
      </c>
      <c r="L130">
        <v>2014</v>
      </c>
      <c r="M130">
        <v>7</v>
      </c>
      <c r="N130">
        <v>20</v>
      </c>
      <c r="O130">
        <v>11</v>
      </c>
    </row>
    <row r="131" spans="1:15" x14ac:dyDescent="0.25">
      <c r="A131">
        <v>130</v>
      </c>
      <c r="B131">
        <v>132</v>
      </c>
      <c r="C131" t="s">
        <v>480</v>
      </c>
      <c r="D131" t="s">
        <v>433</v>
      </c>
      <c r="E131" s="1">
        <v>42360.597222222219</v>
      </c>
      <c r="F131" t="s">
        <v>481</v>
      </c>
      <c r="G131" t="s">
        <v>32</v>
      </c>
      <c r="H131" t="s">
        <v>482</v>
      </c>
      <c r="I131">
        <v>18</v>
      </c>
      <c r="J131">
        <v>35</v>
      </c>
      <c r="K131" t="s">
        <v>19</v>
      </c>
      <c r="L131">
        <v>2015</v>
      </c>
      <c r="M131">
        <v>12</v>
      </c>
      <c r="N131">
        <v>22</v>
      </c>
      <c r="O131">
        <v>14</v>
      </c>
    </row>
    <row r="132" spans="1:15" x14ac:dyDescent="0.25">
      <c r="A132">
        <v>131</v>
      </c>
      <c r="B132">
        <v>133</v>
      </c>
      <c r="C132" t="s">
        <v>483</v>
      </c>
      <c r="D132" t="s">
        <v>437</v>
      </c>
      <c r="E132" s="1">
        <v>42410.822916666664</v>
      </c>
      <c r="F132" t="s">
        <v>484</v>
      </c>
      <c r="G132" t="s">
        <v>17</v>
      </c>
      <c r="H132" t="s">
        <v>485</v>
      </c>
      <c r="I132">
        <v>25</v>
      </c>
      <c r="J132">
        <v>50</v>
      </c>
      <c r="K132" t="s">
        <v>34</v>
      </c>
      <c r="L132">
        <v>2016</v>
      </c>
      <c r="M132">
        <v>2</v>
      </c>
      <c r="N132">
        <v>10</v>
      </c>
      <c r="O132">
        <v>19</v>
      </c>
    </row>
    <row r="133" spans="1:15" x14ac:dyDescent="0.25">
      <c r="A133">
        <v>132</v>
      </c>
      <c r="B133">
        <v>134</v>
      </c>
      <c r="C133" t="s">
        <v>486</v>
      </c>
      <c r="D133" t="s">
        <v>441</v>
      </c>
      <c r="E133" s="1">
        <v>42855.479166666664</v>
      </c>
      <c r="F133" t="s">
        <v>487</v>
      </c>
      <c r="G133" t="s">
        <v>27</v>
      </c>
      <c r="H133" t="s">
        <v>488</v>
      </c>
      <c r="I133">
        <v>20</v>
      </c>
      <c r="J133">
        <v>40</v>
      </c>
      <c r="K133" t="s">
        <v>39</v>
      </c>
      <c r="L133">
        <v>2017</v>
      </c>
      <c r="M133">
        <v>4</v>
      </c>
      <c r="N133">
        <v>30</v>
      </c>
      <c r="O133">
        <v>11</v>
      </c>
    </row>
    <row r="134" spans="1:15" x14ac:dyDescent="0.25">
      <c r="A134">
        <v>133</v>
      </c>
      <c r="B134">
        <v>135</v>
      </c>
      <c r="C134" t="s">
        <v>489</v>
      </c>
      <c r="D134" t="s">
        <v>445</v>
      </c>
      <c r="E134" s="1">
        <v>43358.666666666664</v>
      </c>
      <c r="F134" t="s">
        <v>490</v>
      </c>
      <c r="G134" t="s">
        <v>32</v>
      </c>
      <c r="H134" t="s">
        <v>491</v>
      </c>
      <c r="I134">
        <v>15</v>
      </c>
      <c r="J134">
        <v>30</v>
      </c>
      <c r="K134" t="s">
        <v>79</v>
      </c>
      <c r="L134">
        <v>2018</v>
      </c>
      <c r="M134">
        <v>9</v>
      </c>
      <c r="N134">
        <v>15</v>
      </c>
      <c r="O134">
        <v>16</v>
      </c>
    </row>
    <row r="135" spans="1:15" x14ac:dyDescent="0.25">
      <c r="A135">
        <v>134</v>
      </c>
      <c r="B135">
        <v>136</v>
      </c>
      <c r="C135" t="s">
        <v>492</v>
      </c>
      <c r="D135" t="s">
        <v>450</v>
      </c>
      <c r="E135" s="1">
        <v>43644.763888888891</v>
      </c>
      <c r="F135" t="s">
        <v>493</v>
      </c>
      <c r="G135" t="s">
        <v>17</v>
      </c>
      <c r="H135" t="s">
        <v>494</v>
      </c>
      <c r="I135">
        <v>22</v>
      </c>
      <c r="J135">
        <v>45</v>
      </c>
      <c r="K135" t="s">
        <v>114</v>
      </c>
      <c r="L135">
        <v>2019</v>
      </c>
      <c r="M135">
        <v>6</v>
      </c>
      <c r="N135">
        <v>28</v>
      </c>
      <c r="O135">
        <v>18</v>
      </c>
    </row>
    <row r="136" spans="1:15" x14ac:dyDescent="0.25">
      <c r="A136">
        <v>135</v>
      </c>
      <c r="B136">
        <v>137</v>
      </c>
      <c r="C136" t="s">
        <v>495</v>
      </c>
      <c r="D136" t="s">
        <v>454</v>
      </c>
      <c r="E136" s="1">
        <v>44146.625</v>
      </c>
      <c r="F136" t="s">
        <v>496</v>
      </c>
      <c r="G136" t="s">
        <v>27</v>
      </c>
      <c r="H136" t="s">
        <v>497</v>
      </c>
      <c r="I136">
        <v>18</v>
      </c>
      <c r="J136">
        <v>35</v>
      </c>
      <c r="K136" t="s">
        <v>128</v>
      </c>
      <c r="L136">
        <v>2020</v>
      </c>
      <c r="M136">
        <v>11</v>
      </c>
      <c r="N136">
        <v>11</v>
      </c>
      <c r="O136">
        <v>15</v>
      </c>
    </row>
    <row r="137" spans="1:15" x14ac:dyDescent="0.25">
      <c r="A137">
        <v>136</v>
      </c>
      <c r="B137">
        <v>138</v>
      </c>
      <c r="C137" t="s">
        <v>498</v>
      </c>
      <c r="D137" t="s">
        <v>403</v>
      </c>
      <c r="E137" s="1">
        <v>44257.395833333336</v>
      </c>
      <c r="F137" t="s">
        <v>499</v>
      </c>
      <c r="G137" t="s">
        <v>32</v>
      </c>
      <c r="H137" t="s">
        <v>500</v>
      </c>
      <c r="I137">
        <v>25</v>
      </c>
      <c r="J137">
        <v>50</v>
      </c>
      <c r="K137" t="s">
        <v>19</v>
      </c>
      <c r="L137">
        <v>2021</v>
      </c>
      <c r="M137">
        <v>3</v>
      </c>
      <c r="N137">
        <v>2</v>
      </c>
      <c r="O137">
        <v>9</v>
      </c>
    </row>
    <row r="138" spans="1:15" x14ac:dyDescent="0.25">
      <c r="A138">
        <v>137</v>
      </c>
      <c r="B138">
        <v>139</v>
      </c>
      <c r="C138" t="s">
        <v>501</v>
      </c>
      <c r="D138" t="s">
        <v>403</v>
      </c>
      <c r="E138" s="1">
        <v>40957.604166666664</v>
      </c>
      <c r="F138" t="s">
        <v>502</v>
      </c>
      <c r="G138" t="s">
        <v>17</v>
      </c>
      <c r="H138" t="s">
        <v>503</v>
      </c>
      <c r="I138">
        <v>20</v>
      </c>
      <c r="J138">
        <v>40</v>
      </c>
      <c r="K138" t="s">
        <v>19</v>
      </c>
      <c r="L138">
        <v>2012</v>
      </c>
      <c r="M138">
        <v>2</v>
      </c>
      <c r="N138">
        <v>18</v>
      </c>
      <c r="O138">
        <v>14</v>
      </c>
    </row>
    <row r="139" spans="1:15" x14ac:dyDescent="0.25">
      <c r="A139">
        <v>138</v>
      </c>
      <c r="B139">
        <v>140</v>
      </c>
      <c r="C139" t="s">
        <v>504</v>
      </c>
      <c r="D139" t="s">
        <v>407</v>
      </c>
      <c r="E139" s="1">
        <v>43409.90625</v>
      </c>
      <c r="F139" t="s">
        <v>505</v>
      </c>
      <c r="G139" t="s">
        <v>27</v>
      </c>
      <c r="H139" t="s">
        <v>506</v>
      </c>
      <c r="I139">
        <v>15</v>
      </c>
      <c r="J139">
        <v>30</v>
      </c>
      <c r="K139" t="s">
        <v>175</v>
      </c>
      <c r="L139">
        <v>2018</v>
      </c>
      <c r="M139">
        <v>11</v>
      </c>
      <c r="N139">
        <v>5</v>
      </c>
      <c r="O139">
        <v>21</v>
      </c>
    </row>
    <row r="140" spans="1:15" x14ac:dyDescent="0.25">
      <c r="A140">
        <v>139</v>
      </c>
      <c r="B140">
        <v>141</v>
      </c>
      <c r="C140" t="s">
        <v>507</v>
      </c>
      <c r="D140" t="s">
        <v>411</v>
      </c>
      <c r="E140" s="1">
        <v>42259.555555555555</v>
      </c>
      <c r="F140" t="s">
        <v>508</v>
      </c>
      <c r="G140" t="s">
        <v>32</v>
      </c>
      <c r="H140" t="s">
        <v>509</v>
      </c>
      <c r="I140">
        <v>25</v>
      </c>
      <c r="J140">
        <v>50</v>
      </c>
      <c r="K140" t="s">
        <v>43</v>
      </c>
      <c r="L140">
        <v>2015</v>
      </c>
      <c r="M140">
        <v>9</v>
      </c>
      <c r="N140">
        <v>12</v>
      </c>
      <c r="O140">
        <v>13</v>
      </c>
    </row>
    <row r="141" spans="1:15" x14ac:dyDescent="0.25">
      <c r="A141">
        <v>140</v>
      </c>
      <c r="B141">
        <v>142</v>
      </c>
      <c r="C141" t="s">
        <v>510</v>
      </c>
      <c r="D141" t="s">
        <v>416</v>
      </c>
      <c r="E141" s="1">
        <v>42581.756944444445</v>
      </c>
      <c r="F141" t="s">
        <v>511</v>
      </c>
      <c r="G141" t="s">
        <v>17</v>
      </c>
      <c r="H141" t="s">
        <v>512</v>
      </c>
      <c r="I141">
        <v>18</v>
      </c>
      <c r="J141">
        <v>35</v>
      </c>
      <c r="K141" t="s">
        <v>461</v>
      </c>
      <c r="L141">
        <v>2016</v>
      </c>
      <c r="M141">
        <v>7</v>
      </c>
      <c r="N141">
        <v>30</v>
      </c>
      <c r="O141">
        <v>18</v>
      </c>
    </row>
    <row r="142" spans="1:15" x14ac:dyDescent="0.25">
      <c r="A142">
        <v>141</v>
      </c>
      <c r="B142">
        <v>143</v>
      </c>
      <c r="C142" t="s">
        <v>513</v>
      </c>
      <c r="D142" t="s">
        <v>421</v>
      </c>
      <c r="E142" s="1">
        <v>41384.4375</v>
      </c>
      <c r="F142" t="s">
        <v>514</v>
      </c>
      <c r="G142" t="s">
        <v>27</v>
      </c>
      <c r="H142" t="s">
        <v>515</v>
      </c>
      <c r="I142">
        <v>30</v>
      </c>
      <c r="J142">
        <v>60</v>
      </c>
      <c r="K142" t="s">
        <v>99</v>
      </c>
      <c r="L142">
        <v>2013</v>
      </c>
      <c r="M142">
        <v>4</v>
      </c>
      <c r="N142">
        <v>20</v>
      </c>
      <c r="O142">
        <v>10</v>
      </c>
    </row>
    <row r="143" spans="1:15" x14ac:dyDescent="0.25">
      <c r="A143">
        <v>142</v>
      </c>
      <c r="B143">
        <v>144</v>
      </c>
      <c r="C143" t="s">
        <v>516</v>
      </c>
      <c r="D143" t="s">
        <v>425</v>
      </c>
      <c r="E143" s="1">
        <v>43077.802083333336</v>
      </c>
      <c r="F143" t="s">
        <v>517</v>
      </c>
      <c r="G143" t="s">
        <v>32</v>
      </c>
      <c r="H143" t="s">
        <v>518</v>
      </c>
      <c r="I143">
        <v>22</v>
      </c>
      <c r="J143">
        <v>45</v>
      </c>
      <c r="K143" t="s">
        <v>79</v>
      </c>
      <c r="L143">
        <v>2017</v>
      </c>
      <c r="M143">
        <v>12</v>
      </c>
      <c r="N143">
        <v>8</v>
      </c>
      <c r="O143">
        <v>19</v>
      </c>
    </row>
    <row r="144" spans="1:15" x14ac:dyDescent="0.25">
      <c r="A144">
        <v>143</v>
      </c>
      <c r="B144">
        <v>145</v>
      </c>
      <c r="C144" t="s">
        <v>519</v>
      </c>
      <c r="D144" t="s">
        <v>429</v>
      </c>
      <c r="E144" s="1">
        <v>41793.347222222219</v>
      </c>
      <c r="F144" t="s">
        <v>520</v>
      </c>
      <c r="G144" t="s">
        <v>17</v>
      </c>
      <c r="H144" t="s">
        <v>521</v>
      </c>
      <c r="I144">
        <v>15</v>
      </c>
      <c r="J144">
        <v>30</v>
      </c>
      <c r="K144" t="s">
        <v>34</v>
      </c>
      <c r="L144">
        <v>2014</v>
      </c>
      <c r="M144">
        <v>6</v>
      </c>
      <c r="N144">
        <v>3</v>
      </c>
      <c r="O144">
        <v>8</v>
      </c>
    </row>
    <row r="145" spans="1:15" x14ac:dyDescent="0.25">
      <c r="A145">
        <v>144</v>
      </c>
      <c r="B145">
        <v>146</v>
      </c>
      <c r="C145" t="s">
        <v>522</v>
      </c>
      <c r="D145" t="s">
        <v>523</v>
      </c>
      <c r="E145" s="1">
        <v>43480.618055555555</v>
      </c>
      <c r="F145" t="s">
        <v>524</v>
      </c>
      <c r="G145" t="s">
        <v>27</v>
      </c>
      <c r="H145" t="s">
        <v>525</v>
      </c>
      <c r="I145">
        <v>18</v>
      </c>
      <c r="J145">
        <v>35</v>
      </c>
      <c r="K145" t="s">
        <v>39</v>
      </c>
      <c r="L145">
        <v>2019</v>
      </c>
      <c r="M145">
        <v>1</v>
      </c>
      <c r="N145">
        <v>15</v>
      </c>
      <c r="O145">
        <v>14</v>
      </c>
    </row>
    <row r="146" spans="1:15" x14ac:dyDescent="0.25">
      <c r="A146">
        <v>145</v>
      </c>
      <c r="B146">
        <v>147</v>
      </c>
      <c r="C146" t="s">
        <v>526</v>
      </c>
      <c r="D146" t="s">
        <v>437</v>
      </c>
      <c r="E146" s="1">
        <v>42729.8125</v>
      </c>
      <c r="F146" t="s">
        <v>527</v>
      </c>
      <c r="G146" t="s">
        <v>32</v>
      </c>
      <c r="H146" t="s">
        <v>528</v>
      </c>
      <c r="I146">
        <v>25</v>
      </c>
      <c r="J146">
        <v>50</v>
      </c>
      <c r="K146" t="s">
        <v>419</v>
      </c>
      <c r="L146">
        <v>2016</v>
      </c>
      <c r="M146">
        <v>12</v>
      </c>
      <c r="N146">
        <v>25</v>
      </c>
      <c r="O146">
        <v>19</v>
      </c>
    </row>
    <row r="147" spans="1:15" x14ac:dyDescent="0.25">
      <c r="A147">
        <v>146</v>
      </c>
      <c r="B147">
        <v>148</v>
      </c>
      <c r="C147" t="s">
        <v>529</v>
      </c>
      <c r="D147" t="s">
        <v>441</v>
      </c>
      <c r="E147" s="1">
        <v>43169.40625</v>
      </c>
      <c r="F147" t="s">
        <v>530</v>
      </c>
      <c r="G147" t="s">
        <v>17</v>
      </c>
      <c r="H147" t="s">
        <v>531</v>
      </c>
      <c r="I147">
        <v>20</v>
      </c>
      <c r="J147">
        <v>40</v>
      </c>
      <c r="K147" t="s">
        <v>43</v>
      </c>
      <c r="L147">
        <v>2018</v>
      </c>
      <c r="M147">
        <v>3</v>
      </c>
      <c r="N147">
        <v>10</v>
      </c>
      <c r="O147">
        <v>9</v>
      </c>
    </row>
    <row r="148" spans="1:15" x14ac:dyDescent="0.25">
      <c r="A148">
        <v>147</v>
      </c>
      <c r="B148">
        <v>149</v>
      </c>
      <c r="C148" t="s">
        <v>532</v>
      </c>
      <c r="D148" t="s">
        <v>445</v>
      </c>
      <c r="E148" s="1">
        <v>44091.6875</v>
      </c>
      <c r="F148" t="s">
        <v>533</v>
      </c>
      <c r="G148" t="s">
        <v>27</v>
      </c>
      <c r="H148" t="s">
        <v>534</v>
      </c>
      <c r="I148">
        <v>15</v>
      </c>
      <c r="J148">
        <v>30</v>
      </c>
      <c r="K148" t="s">
        <v>89</v>
      </c>
      <c r="L148">
        <v>2020</v>
      </c>
      <c r="M148">
        <v>9</v>
      </c>
      <c r="N148">
        <v>17</v>
      </c>
      <c r="O148">
        <v>16</v>
      </c>
    </row>
    <row r="149" spans="1:15" x14ac:dyDescent="0.25">
      <c r="A149">
        <v>148</v>
      </c>
      <c r="B149">
        <v>150</v>
      </c>
      <c r="C149" t="s">
        <v>535</v>
      </c>
      <c r="D149" t="s">
        <v>536</v>
      </c>
      <c r="E149" s="1">
        <v>40783.78125</v>
      </c>
      <c r="F149" t="s">
        <v>537</v>
      </c>
      <c r="G149" t="s">
        <v>32</v>
      </c>
      <c r="H149" t="s">
        <v>538</v>
      </c>
      <c r="I149">
        <v>22</v>
      </c>
      <c r="J149">
        <v>45</v>
      </c>
      <c r="K149" t="s">
        <v>79</v>
      </c>
      <c r="L149">
        <v>2011</v>
      </c>
      <c r="M149">
        <v>8</v>
      </c>
      <c r="N149">
        <v>28</v>
      </c>
      <c r="O149">
        <v>18</v>
      </c>
    </row>
    <row r="150" spans="1:15" x14ac:dyDescent="0.25">
      <c r="A150">
        <v>149</v>
      </c>
      <c r="B150">
        <v>151</v>
      </c>
      <c r="C150" t="s">
        <v>539</v>
      </c>
      <c r="D150" t="s">
        <v>540</v>
      </c>
      <c r="E150" s="1">
        <v>43040.645833333336</v>
      </c>
      <c r="F150" t="s">
        <v>541</v>
      </c>
      <c r="G150" t="s">
        <v>17</v>
      </c>
      <c r="H150" t="s">
        <v>542</v>
      </c>
      <c r="I150">
        <v>18</v>
      </c>
      <c r="J150">
        <v>35</v>
      </c>
      <c r="K150" t="s">
        <v>39</v>
      </c>
      <c r="L150">
        <v>2017</v>
      </c>
      <c r="M150">
        <v>11</v>
      </c>
      <c r="N150">
        <v>1</v>
      </c>
      <c r="O150">
        <v>15</v>
      </c>
    </row>
    <row r="151" spans="1:15" x14ac:dyDescent="0.25">
      <c r="A151">
        <v>150</v>
      </c>
      <c r="B151">
        <v>152</v>
      </c>
      <c r="C151" t="s">
        <v>543</v>
      </c>
      <c r="D151" t="s">
        <v>403</v>
      </c>
      <c r="E151" s="1">
        <v>43631.416666666664</v>
      </c>
      <c r="F151" t="s">
        <v>544</v>
      </c>
      <c r="G151" t="s">
        <v>27</v>
      </c>
      <c r="H151" t="s">
        <v>545</v>
      </c>
      <c r="I151">
        <v>25</v>
      </c>
      <c r="J151">
        <v>50</v>
      </c>
      <c r="K151" t="s">
        <v>232</v>
      </c>
      <c r="L151">
        <v>2019</v>
      </c>
      <c r="M151">
        <v>6</v>
      </c>
      <c r="N151">
        <v>15</v>
      </c>
      <c r="O151">
        <v>10</v>
      </c>
    </row>
    <row r="152" spans="1:15" x14ac:dyDescent="0.25">
      <c r="A152">
        <v>151</v>
      </c>
      <c r="B152">
        <v>153</v>
      </c>
      <c r="C152" t="s">
        <v>546</v>
      </c>
      <c r="D152" t="s">
        <v>407</v>
      </c>
      <c r="E152" s="1">
        <v>44654.489583333336</v>
      </c>
      <c r="F152" t="s">
        <v>547</v>
      </c>
      <c r="G152" t="s">
        <v>32</v>
      </c>
      <c r="H152" t="s">
        <v>548</v>
      </c>
      <c r="I152">
        <v>15</v>
      </c>
      <c r="J152">
        <v>30</v>
      </c>
      <c r="K152" t="s">
        <v>89</v>
      </c>
      <c r="L152">
        <v>2022</v>
      </c>
      <c r="M152">
        <v>4</v>
      </c>
      <c r="N152">
        <v>3</v>
      </c>
      <c r="O152">
        <v>11</v>
      </c>
    </row>
    <row r="153" spans="1:15" x14ac:dyDescent="0.25">
      <c r="A153">
        <v>152</v>
      </c>
      <c r="B153">
        <v>154</v>
      </c>
      <c r="C153" t="s">
        <v>549</v>
      </c>
      <c r="D153" t="s">
        <v>411</v>
      </c>
      <c r="E153" s="1">
        <v>40494.847222222219</v>
      </c>
      <c r="F153" t="s">
        <v>550</v>
      </c>
      <c r="G153" t="s">
        <v>17</v>
      </c>
      <c r="H153" t="s">
        <v>551</v>
      </c>
      <c r="I153">
        <v>30</v>
      </c>
      <c r="J153">
        <v>60</v>
      </c>
      <c r="K153" t="s">
        <v>43</v>
      </c>
      <c r="L153">
        <v>2010</v>
      </c>
      <c r="M153">
        <v>11</v>
      </c>
      <c r="N153">
        <v>12</v>
      </c>
      <c r="O153">
        <v>20</v>
      </c>
    </row>
    <row r="154" spans="1:15" x14ac:dyDescent="0.25">
      <c r="A154">
        <v>153</v>
      </c>
      <c r="B154">
        <v>155</v>
      </c>
      <c r="C154" t="s">
        <v>552</v>
      </c>
      <c r="D154" t="s">
        <v>416</v>
      </c>
      <c r="E154" s="1">
        <v>40746.770833333336</v>
      </c>
      <c r="F154" t="s">
        <v>553</v>
      </c>
      <c r="G154" t="s">
        <v>27</v>
      </c>
      <c r="H154" t="s">
        <v>554</v>
      </c>
      <c r="I154">
        <v>22</v>
      </c>
      <c r="J154">
        <v>45</v>
      </c>
      <c r="K154" t="s">
        <v>200</v>
      </c>
      <c r="L154">
        <v>2011</v>
      </c>
      <c r="M154">
        <v>7</v>
      </c>
      <c r="N154">
        <v>22</v>
      </c>
      <c r="O154">
        <v>18</v>
      </c>
    </row>
    <row r="155" spans="1:15" x14ac:dyDescent="0.25">
      <c r="A155">
        <v>154</v>
      </c>
      <c r="B155">
        <v>156</v>
      </c>
      <c r="C155" t="s">
        <v>555</v>
      </c>
      <c r="D155" t="s">
        <v>421</v>
      </c>
      <c r="E155" s="1">
        <v>40998.472222222219</v>
      </c>
      <c r="F155" t="s">
        <v>556</v>
      </c>
      <c r="G155" t="s">
        <v>32</v>
      </c>
      <c r="H155" t="s">
        <v>557</v>
      </c>
      <c r="I155">
        <v>15</v>
      </c>
      <c r="J155">
        <v>30</v>
      </c>
      <c r="K155" t="s">
        <v>250</v>
      </c>
      <c r="L155">
        <v>2012</v>
      </c>
      <c r="M155">
        <v>3</v>
      </c>
      <c r="N155">
        <v>30</v>
      </c>
      <c r="O155">
        <v>11</v>
      </c>
    </row>
    <row r="156" spans="1:15" x14ac:dyDescent="0.25">
      <c r="A156">
        <v>155</v>
      </c>
      <c r="B156">
        <v>157</v>
      </c>
      <c r="C156" t="s">
        <v>558</v>
      </c>
      <c r="D156" t="s">
        <v>425</v>
      </c>
      <c r="E156" s="1">
        <v>41552.694444444445</v>
      </c>
      <c r="F156" t="s">
        <v>559</v>
      </c>
      <c r="G156" t="s">
        <v>17</v>
      </c>
      <c r="H156" t="s">
        <v>560</v>
      </c>
      <c r="I156">
        <v>18</v>
      </c>
      <c r="J156">
        <v>35</v>
      </c>
      <c r="K156" t="s">
        <v>34</v>
      </c>
      <c r="L156">
        <v>2013</v>
      </c>
      <c r="M156">
        <v>10</v>
      </c>
      <c r="N156">
        <v>5</v>
      </c>
      <c r="O156">
        <v>16</v>
      </c>
    </row>
    <row r="157" spans="1:15" x14ac:dyDescent="0.25">
      <c r="A157">
        <v>156</v>
      </c>
      <c r="B157">
        <v>158</v>
      </c>
      <c r="C157" t="s">
        <v>561</v>
      </c>
      <c r="D157" t="s">
        <v>429</v>
      </c>
      <c r="E157" s="1">
        <v>41830.552083333336</v>
      </c>
      <c r="F157" t="s">
        <v>562</v>
      </c>
      <c r="G157" t="s">
        <v>27</v>
      </c>
      <c r="H157" t="s">
        <v>563</v>
      </c>
      <c r="I157">
        <v>25</v>
      </c>
      <c r="J157">
        <v>50</v>
      </c>
      <c r="K157" t="s">
        <v>564</v>
      </c>
      <c r="L157">
        <v>2014</v>
      </c>
      <c r="M157">
        <v>7</v>
      </c>
      <c r="N157">
        <v>10</v>
      </c>
      <c r="O157">
        <v>13</v>
      </c>
    </row>
    <row r="158" spans="1:15" x14ac:dyDescent="0.25">
      <c r="A158">
        <v>157</v>
      </c>
      <c r="B158">
        <v>159</v>
      </c>
      <c r="C158" t="s">
        <v>565</v>
      </c>
      <c r="D158" t="s">
        <v>433</v>
      </c>
      <c r="E158" s="1">
        <v>42356.597222222219</v>
      </c>
      <c r="F158" t="s">
        <v>566</v>
      </c>
      <c r="G158" t="s">
        <v>32</v>
      </c>
      <c r="H158" t="s">
        <v>567</v>
      </c>
      <c r="I158">
        <v>18</v>
      </c>
      <c r="J158">
        <v>35</v>
      </c>
      <c r="K158" t="s">
        <v>19</v>
      </c>
      <c r="L158">
        <v>2015</v>
      </c>
      <c r="M158">
        <v>12</v>
      </c>
      <c r="N158">
        <v>18</v>
      </c>
      <c r="O158">
        <v>14</v>
      </c>
    </row>
    <row r="159" spans="1:15" x14ac:dyDescent="0.25">
      <c r="A159">
        <v>158</v>
      </c>
      <c r="B159">
        <v>160</v>
      </c>
      <c r="C159" t="s">
        <v>568</v>
      </c>
      <c r="D159" t="s">
        <v>437</v>
      </c>
      <c r="E159" s="1">
        <v>42410.822916666664</v>
      </c>
      <c r="F159" t="s">
        <v>569</v>
      </c>
      <c r="G159" t="s">
        <v>17</v>
      </c>
      <c r="H159" t="s">
        <v>570</v>
      </c>
      <c r="I159">
        <v>25</v>
      </c>
      <c r="J159">
        <v>50</v>
      </c>
      <c r="K159" t="s">
        <v>24</v>
      </c>
      <c r="L159">
        <v>2016</v>
      </c>
      <c r="M159">
        <v>2</v>
      </c>
      <c r="N159">
        <v>10</v>
      </c>
      <c r="O159">
        <v>19</v>
      </c>
    </row>
    <row r="160" spans="1:15" x14ac:dyDescent="0.25">
      <c r="A160">
        <v>159</v>
      </c>
      <c r="B160">
        <v>161</v>
      </c>
      <c r="C160" t="s">
        <v>571</v>
      </c>
      <c r="D160" t="s">
        <v>441</v>
      </c>
      <c r="E160" s="1">
        <v>43003.479166666664</v>
      </c>
      <c r="F160" t="s">
        <v>572</v>
      </c>
      <c r="G160" t="s">
        <v>27</v>
      </c>
      <c r="H160" t="s">
        <v>573</v>
      </c>
      <c r="I160">
        <v>20</v>
      </c>
      <c r="J160">
        <v>40</v>
      </c>
      <c r="K160" t="s">
        <v>110</v>
      </c>
      <c r="L160">
        <v>2017</v>
      </c>
      <c r="M160">
        <v>9</v>
      </c>
      <c r="N160">
        <v>25</v>
      </c>
      <c r="O160">
        <v>11</v>
      </c>
    </row>
    <row r="161" spans="1:15" x14ac:dyDescent="0.25">
      <c r="A161">
        <v>160</v>
      </c>
      <c r="B161">
        <v>162</v>
      </c>
      <c r="C161" t="s">
        <v>574</v>
      </c>
      <c r="D161" t="s">
        <v>445</v>
      </c>
      <c r="E161" s="1">
        <v>43205.666666666664</v>
      </c>
      <c r="F161" t="s">
        <v>575</v>
      </c>
      <c r="G161" t="s">
        <v>32</v>
      </c>
      <c r="H161" t="s">
        <v>576</v>
      </c>
      <c r="I161">
        <v>15</v>
      </c>
      <c r="J161">
        <v>30</v>
      </c>
      <c r="K161" t="s">
        <v>250</v>
      </c>
      <c r="L161">
        <v>2018</v>
      </c>
      <c r="M161">
        <v>4</v>
      </c>
      <c r="N161">
        <v>15</v>
      </c>
      <c r="O161">
        <v>16</v>
      </c>
    </row>
    <row r="162" spans="1:15" x14ac:dyDescent="0.25">
      <c r="A162">
        <v>161</v>
      </c>
      <c r="B162">
        <v>163</v>
      </c>
      <c r="C162" t="s">
        <v>577</v>
      </c>
      <c r="D162" t="s">
        <v>536</v>
      </c>
      <c r="E162" s="1">
        <v>43797.763888888891</v>
      </c>
      <c r="F162" t="s">
        <v>578</v>
      </c>
      <c r="G162" t="s">
        <v>17</v>
      </c>
      <c r="H162" t="s">
        <v>579</v>
      </c>
      <c r="I162">
        <v>22</v>
      </c>
      <c r="J162">
        <v>45</v>
      </c>
      <c r="K162" t="s">
        <v>43</v>
      </c>
      <c r="L162">
        <v>2019</v>
      </c>
      <c r="M162">
        <v>11</v>
      </c>
      <c r="N162">
        <v>28</v>
      </c>
      <c r="O162">
        <v>18</v>
      </c>
    </row>
    <row r="163" spans="1:15" x14ac:dyDescent="0.25">
      <c r="A163">
        <v>162</v>
      </c>
      <c r="B163">
        <v>164</v>
      </c>
      <c r="C163" t="s">
        <v>580</v>
      </c>
      <c r="D163" t="s">
        <v>540</v>
      </c>
      <c r="E163" s="1">
        <v>43962.625</v>
      </c>
      <c r="F163" t="s">
        <v>240</v>
      </c>
      <c r="G163" t="s">
        <v>27</v>
      </c>
      <c r="H163" t="s">
        <v>581</v>
      </c>
      <c r="I163">
        <v>18</v>
      </c>
      <c r="J163">
        <v>35</v>
      </c>
      <c r="K163" t="s">
        <v>29</v>
      </c>
      <c r="L163">
        <v>2020</v>
      </c>
      <c r="M163">
        <v>5</v>
      </c>
      <c r="N163">
        <v>11</v>
      </c>
      <c r="O163">
        <v>15</v>
      </c>
    </row>
    <row r="164" spans="1:15" x14ac:dyDescent="0.25">
      <c r="A164">
        <v>163</v>
      </c>
      <c r="B164">
        <v>165</v>
      </c>
      <c r="C164" t="s">
        <v>582</v>
      </c>
      <c r="D164" t="s">
        <v>583</v>
      </c>
      <c r="E164" s="1">
        <v>44232.395833333336</v>
      </c>
      <c r="F164" t="s">
        <v>584</v>
      </c>
      <c r="G164" t="s">
        <v>32</v>
      </c>
      <c r="H164" t="s">
        <v>585</v>
      </c>
      <c r="I164">
        <v>25</v>
      </c>
      <c r="J164">
        <v>50</v>
      </c>
      <c r="K164" t="s">
        <v>461</v>
      </c>
      <c r="L164">
        <v>2021</v>
      </c>
      <c r="M164">
        <v>2</v>
      </c>
      <c r="N164">
        <v>5</v>
      </c>
      <c r="O164">
        <v>9</v>
      </c>
    </row>
    <row r="165" spans="1:15" x14ac:dyDescent="0.25">
      <c r="A165">
        <v>164</v>
      </c>
      <c r="B165">
        <v>166</v>
      </c>
      <c r="C165" t="s">
        <v>586</v>
      </c>
      <c r="D165" t="s">
        <v>587</v>
      </c>
      <c r="E165" s="1">
        <v>44265.354166666664</v>
      </c>
      <c r="F165" t="s">
        <v>588</v>
      </c>
      <c r="G165" t="s">
        <v>17</v>
      </c>
      <c r="H165" t="s">
        <v>589</v>
      </c>
      <c r="I165">
        <v>5</v>
      </c>
      <c r="J165">
        <v>10</v>
      </c>
      <c r="K165" t="s">
        <v>205</v>
      </c>
      <c r="L165">
        <v>2021</v>
      </c>
      <c r="M165">
        <v>3</v>
      </c>
      <c r="N165">
        <v>10</v>
      </c>
      <c r="O165">
        <v>8</v>
      </c>
    </row>
    <row r="166" spans="1:15" x14ac:dyDescent="0.25">
      <c r="A166">
        <v>165</v>
      </c>
      <c r="B166">
        <v>167</v>
      </c>
      <c r="C166" t="s">
        <v>590</v>
      </c>
      <c r="D166" t="s">
        <v>591</v>
      </c>
      <c r="E166" s="1">
        <v>44747.65625</v>
      </c>
      <c r="F166" t="s">
        <v>592</v>
      </c>
      <c r="G166" t="s">
        <v>27</v>
      </c>
      <c r="H166" t="s">
        <v>593</v>
      </c>
      <c r="I166">
        <v>8</v>
      </c>
      <c r="J166">
        <v>15</v>
      </c>
      <c r="K166" t="s">
        <v>594</v>
      </c>
      <c r="L166">
        <v>2022</v>
      </c>
      <c r="M166">
        <v>7</v>
      </c>
      <c r="N166">
        <v>5</v>
      </c>
      <c r="O166">
        <v>15</v>
      </c>
    </row>
    <row r="167" spans="1:15" x14ac:dyDescent="0.25">
      <c r="A167">
        <v>166</v>
      </c>
      <c r="B167">
        <v>168</v>
      </c>
      <c r="C167" t="s">
        <v>595</v>
      </c>
      <c r="D167" t="s">
        <v>596</v>
      </c>
      <c r="E167" s="1">
        <v>43787.888888888891</v>
      </c>
      <c r="F167" t="s">
        <v>597</v>
      </c>
      <c r="G167" t="s">
        <v>32</v>
      </c>
      <c r="H167" t="s">
        <v>598</v>
      </c>
      <c r="I167">
        <v>10</v>
      </c>
      <c r="J167">
        <v>20</v>
      </c>
      <c r="K167" t="s">
        <v>232</v>
      </c>
      <c r="L167">
        <v>2019</v>
      </c>
      <c r="M167">
        <v>11</v>
      </c>
      <c r="N167">
        <v>18</v>
      </c>
      <c r="O167">
        <v>21</v>
      </c>
    </row>
    <row r="168" spans="1:15" x14ac:dyDescent="0.25">
      <c r="A168">
        <v>167</v>
      </c>
      <c r="B168">
        <v>169</v>
      </c>
      <c r="C168" t="s">
        <v>599</v>
      </c>
      <c r="D168" t="s">
        <v>600</v>
      </c>
      <c r="E168" s="1">
        <v>44055.479166666664</v>
      </c>
      <c r="F168" t="s">
        <v>601</v>
      </c>
      <c r="G168" t="s">
        <v>17</v>
      </c>
      <c r="H168" t="s">
        <v>602</v>
      </c>
      <c r="I168">
        <v>12</v>
      </c>
      <c r="J168">
        <v>25</v>
      </c>
      <c r="K168" t="s">
        <v>603</v>
      </c>
      <c r="L168">
        <v>2020</v>
      </c>
      <c r="M168">
        <v>8</v>
      </c>
      <c r="N168">
        <v>12</v>
      </c>
      <c r="O168">
        <v>11</v>
      </c>
    </row>
    <row r="169" spans="1:15" x14ac:dyDescent="0.25">
      <c r="A169">
        <v>168</v>
      </c>
      <c r="B169">
        <v>170</v>
      </c>
      <c r="C169" t="s">
        <v>604</v>
      </c>
      <c r="D169" t="s">
        <v>605</v>
      </c>
      <c r="E169" s="1">
        <v>43242.614583333336</v>
      </c>
      <c r="F169" t="s">
        <v>606</v>
      </c>
      <c r="G169" t="s">
        <v>27</v>
      </c>
      <c r="H169" t="s">
        <v>607</v>
      </c>
      <c r="I169">
        <v>7</v>
      </c>
      <c r="J169">
        <v>15</v>
      </c>
      <c r="K169" t="s">
        <v>608</v>
      </c>
      <c r="L169">
        <v>2018</v>
      </c>
      <c r="M169">
        <v>5</v>
      </c>
      <c r="N169">
        <v>22</v>
      </c>
      <c r="O169">
        <v>14</v>
      </c>
    </row>
    <row r="170" spans="1:15" x14ac:dyDescent="0.25">
      <c r="A170">
        <v>169</v>
      </c>
      <c r="B170">
        <v>171</v>
      </c>
      <c r="C170" t="s">
        <v>609</v>
      </c>
      <c r="D170" t="s">
        <v>610</v>
      </c>
      <c r="E170" s="1">
        <v>42765.673611111109</v>
      </c>
      <c r="F170" t="s">
        <v>611</v>
      </c>
      <c r="G170" t="s">
        <v>32</v>
      </c>
      <c r="H170" t="s">
        <v>612</v>
      </c>
      <c r="I170">
        <v>10</v>
      </c>
      <c r="J170">
        <v>20</v>
      </c>
      <c r="K170" t="s">
        <v>205</v>
      </c>
      <c r="L170">
        <v>2017</v>
      </c>
      <c r="M170">
        <v>1</v>
      </c>
      <c r="N170">
        <v>30</v>
      </c>
      <c r="O170">
        <v>16</v>
      </c>
    </row>
    <row r="171" spans="1:15" x14ac:dyDescent="0.25">
      <c r="A171">
        <v>170</v>
      </c>
      <c r="B171">
        <v>172</v>
      </c>
      <c r="C171" t="s">
        <v>613</v>
      </c>
      <c r="D171" t="s">
        <v>614</v>
      </c>
      <c r="E171" s="1">
        <v>42641.822916666664</v>
      </c>
      <c r="F171" t="s">
        <v>615</v>
      </c>
      <c r="G171" t="s">
        <v>17</v>
      </c>
      <c r="H171" t="s">
        <v>616</v>
      </c>
      <c r="I171">
        <v>8</v>
      </c>
      <c r="J171">
        <v>15</v>
      </c>
      <c r="K171" t="s">
        <v>617</v>
      </c>
      <c r="L171">
        <v>2016</v>
      </c>
      <c r="M171">
        <v>9</v>
      </c>
      <c r="N171">
        <v>28</v>
      </c>
      <c r="O171">
        <v>19</v>
      </c>
    </row>
    <row r="172" spans="1:15" x14ac:dyDescent="0.25">
      <c r="A172">
        <v>171</v>
      </c>
      <c r="B172">
        <v>173</v>
      </c>
      <c r="C172" t="s">
        <v>618</v>
      </c>
      <c r="D172" t="s">
        <v>619</v>
      </c>
      <c r="E172" s="1">
        <v>43570.375</v>
      </c>
      <c r="F172" t="s">
        <v>620</v>
      </c>
      <c r="G172" t="s">
        <v>27</v>
      </c>
      <c r="H172" t="s">
        <v>621</v>
      </c>
      <c r="I172">
        <v>12</v>
      </c>
      <c r="J172">
        <v>25</v>
      </c>
      <c r="K172" t="s">
        <v>232</v>
      </c>
      <c r="L172">
        <v>2019</v>
      </c>
      <c r="M172">
        <v>4</v>
      </c>
      <c r="N172">
        <v>15</v>
      </c>
      <c r="O172">
        <v>9</v>
      </c>
    </row>
    <row r="173" spans="1:15" x14ac:dyDescent="0.25">
      <c r="A173">
        <v>172</v>
      </c>
      <c r="B173">
        <v>174</v>
      </c>
      <c r="C173" t="s">
        <v>622</v>
      </c>
      <c r="D173" t="s">
        <v>623</v>
      </c>
      <c r="E173" s="1">
        <v>44533.770833333336</v>
      </c>
      <c r="F173" t="s">
        <v>624</v>
      </c>
      <c r="G173" t="s">
        <v>32</v>
      </c>
      <c r="H173" t="s">
        <v>625</v>
      </c>
      <c r="I173">
        <v>15</v>
      </c>
      <c r="J173">
        <v>30</v>
      </c>
      <c r="K173" t="s">
        <v>603</v>
      </c>
      <c r="L173">
        <v>2021</v>
      </c>
      <c r="M173">
        <v>12</v>
      </c>
      <c r="N173">
        <v>3</v>
      </c>
      <c r="O173">
        <v>18</v>
      </c>
    </row>
    <row r="174" spans="1:15" x14ac:dyDescent="0.25">
      <c r="A174">
        <v>173</v>
      </c>
      <c r="B174">
        <v>175</v>
      </c>
      <c r="C174" t="s">
        <v>626</v>
      </c>
      <c r="D174" t="s">
        <v>627</v>
      </c>
      <c r="E174" s="1">
        <v>44002.597222222219</v>
      </c>
      <c r="F174" t="s">
        <v>628</v>
      </c>
      <c r="G174" t="s">
        <v>17</v>
      </c>
      <c r="H174" t="s">
        <v>629</v>
      </c>
      <c r="I174">
        <v>8</v>
      </c>
      <c r="J174">
        <v>15</v>
      </c>
      <c r="K174" t="s">
        <v>295</v>
      </c>
      <c r="L174">
        <v>2020</v>
      </c>
      <c r="M174">
        <v>6</v>
      </c>
      <c r="N174">
        <v>20</v>
      </c>
      <c r="O174">
        <v>14</v>
      </c>
    </row>
    <row r="175" spans="1:15" x14ac:dyDescent="0.25">
      <c r="A175">
        <v>174</v>
      </c>
      <c r="B175">
        <v>176</v>
      </c>
      <c r="C175" t="s">
        <v>630</v>
      </c>
      <c r="D175" t="s">
        <v>631</v>
      </c>
      <c r="E175" s="1">
        <v>43411.479166666664</v>
      </c>
      <c r="F175" t="s">
        <v>632</v>
      </c>
      <c r="G175" t="s">
        <v>27</v>
      </c>
      <c r="H175" t="s">
        <v>633</v>
      </c>
      <c r="I175">
        <v>10</v>
      </c>
      <c r="J175">
        <v>20</v>
      </c>
      <c r="K175" t="s">
        <v>617</v>
      </c>
      <c r="L175">
        <v>2018</v>
      </c>
      <c r="M175">
        <v>11</v>
      </c>
      <c r="N175">
        <v>7</v>
      </c>
      <c r="O175">
        <v>11</v>
      </c>
    </row>
    <row r="176" spans="1:15" x14ac:dyDescent="0.25">
      <c r="A176">
        <v>175</v>
      </c>
      <c r="B176">
        <v>177</v>
      </c>
      <c r="C176" t="s">
        <v>634</v>
      </c>
      <c r="D176" t="s">
        <v>635</v>
      </c>
      <c r="E176" s="1">
        <v>42972.666666666664</v>
      </c>
      <c r="F176" t="s">
        <v>636</v>
      </c>
      <c r="G176" t="s">
        <v>32</v>
      </c>
      <c r="H176" t="s">
        <v>637</v>
      </c>
      <c r="I176">
        <v>12</v>
      </c>
      <c r="J176">
        <v>25</v>
      </c>
      <c r="K176" t="s">
        <v>232</v>
      </c>
      <c r="L176">
        <v>2017</v>
      </c>
      <c r="M176">
        <v>8</v>
      </c>
      <c r="N176">
        <v>25</v>
      </c>
      <c r="O176">
        <v>16</v>
      </c>
    </row>
    <row r="177" spans="1:15" x14ac:dyDescent="0.25">
      <c r="A177">
        <v>176</v>
      </c>
      <c r="B177">
        <v>178</v>
      </c>
      <c r="C177" t="s">
        <v>638</v>
      </c>
      <c r="D177" t="s">
        <v>639</v>
      </c>
      <c r="E177" s="1">
        <v>43507.40625</v>
      </c>
      <c r="F177" t="s">
        <v>640</v>
      </c>
      <c r="G177" t="s">
        <v>17</v>
      </c>
      <c r="H177" t="s">
        <v>641</v>
      </c>
      <c r="I177">
        <v>7</v>
      </c>
      <c r="J177">
        <v>15</v>
      </c>
      <c r="K177" t="s">
        <v>603</v>
      </c>
      <c r="L177">
        <v>2019</v>
      </c>
      <c r="M177">
        <v>2</v>
      </c>
      <c r="N177">
        <v>11</v>
      </c>
      <c r="O177">
        <v>9</v>
      </c>
    </row>
    <row r="178" spans="1:15" x14ac:dyDescent="0.25">
      <c r="A178">
        <v>177</v>
      </c>
      <c r="B178">
        <v>179</v>
      </c>
      <c r="C178" t="s">
        <v>642</v>
      </c>
      <c r="D178" t="s">
        <v>643</v>
      </c>
      <c r="E178" s="1">
        <v>42462.847222222219</v>
      </c>
      <c r="F178" t="s">
        <v>644</v>
      </c>
      <c r="G178" t="s">
        <v>27</v>
      </c>
      <c r="H178" t="s">
        <v>645</v>
      </c>
      <c r="I178">
        <v>10</v>
      </c>
      <c r="J178">
        <v>20</v>
      </c>
      <c r="K178" t="s">
        <v>205</v>
      </c>
      <c r="L178">
        <v>2016</v>
      </c>
      <c r="M178">
        <v>4</v>
      </c>
      <c r="N178">
        <v>2</v>
      </c>
      <c r="O178">
        <v>20</v>
      </c>
    </row>
    <row r="179" spans="1:15" x14ac:dyDescent="0.25">
      <c r="A179">
        <v>178</v>
      </c>
      <c r="B179">
        <v>180</v>
      </c>
      <c r="C179" t="s">
        <v>646</v>
      </c>
      <c r="D179" t="s">
        <v>591</v>
      </c>
      <c r="E179" s="1">
        <v>42295.645833333336</v>
      </c>
      <c r="F179" t="s">
        <v>647</v>
      </c>
      <c r="G179" t="s">
        <v>32</v>
      </c>
      <c r="H179" t="s">
        <v>648</v>
      </c>
      <c r="I179">
        <v>12</v>
      </c>
      <c r="J179">
        <v>25</v>
      </c>
      <c r="K179" t="s">
        <v>617</v>
      </c>
      <c r="L179">
        <v>2015</v>
      </c>
      <c r="M179">
        <v>10</v>
      </c>
      <c r="N179">
        <v>18</v>
      </c>
      <c r="O179">
        <v>15</v>
      </c>
    </row>
    <row r="180" spans="1:15" x14ac:dyDescent="0.25">
      <c r="A180">
        <v>179</v>
      </c>
      <c r="B180">
        <v>181</v>
      </c>
      <c r="C180" t="s">
        <v>649</v>
      </c>
      <c r="D180" t="s">
        <v>650</v>
      </c>
      <c r="E180" s="1">
        <v>43658.756944444445</v>
      </c>
      <c r="F180" t="s">
        <v>651</v>
      </c>
      <c r="G180" t="s">
        <v>17</v>
      </c>
      <c r="H180" t="s">
        <v>652</v>
      </c>
      <c r="I180">
        <v>15</v>
      </c>
      <c r="J180">
        <v>30</v>
      </c>
      <c r="K180" t="s">
        <v>368</v>
      </c>
      <c r="L180">
        <v>2019</v>
      </c>
      <c r="M180">
        <v>7</v>
      </c>
      <c r="N180">
        <v>12</v>
      </c>
      <c r="O180">
        <v>18</v>
      </c>
    </row>
    <row r="181" spans="1:15" x14ac:dyDescent="0.25">
      <c r="A181">
        <v>180</v>
      </c>
      <c r="B181">
        <v>182</v>
      </c>
      <c r="C181" t="s">
        <v>653</v>
      </c>
      <c r="D181" t="s">
        <v>600</v>
      </c>
      <c r="E181" s="1">
        <v>43254.6875</v>
      </c>
      <c r="F181" t="s">
        <v>654</v>
      </c>
      <c r="G181" t="s">
        <v>27</v>
      </c>
      <c r="H181" t="s">
        <v>655</v>
      </c>
      <c r="I181">
        <v>8</v>
      </c>
      <c r="J181">
        <v>15</v>
      </c>
      <c r="K181" t="s">
        <v>656</v>
      </c>
      <c r="L181">
        <v>2018</v>
      </c>
      <c r="M181">
        <v>6</v>
      </c>
      <c r="N181">
        <v>3</v>
      </c>
      <c r="O181">
        <v>16</v>
      </c>
    </row>
    <row r="182" spans="1:15" x14ac:dyDescent="0.25">
      <c r="A182">
        <v>181</v>
      </c>
      <c r="B182">
        <v>183</v>
      </c>
      <c r="C182" t="s">
        <v>657</v>
      </c>
      <c r="D182" t="s">
        <v>605</v>
      </c>
      <c r="E182" s="1">
        <v>44576.5</v>
      </c>
      <c r="F182" t="s">
        <v>658</v>
      </c>
      <c r="G182" t="s">
        <v>32</v>
      </c>
      <c r="H182" t="s">
        <v>659</v>
      </c>
      <c r="I182">
        <v>10</v>
      </c>
      <c r="J182">
        <v>20</v>
      </c>
      <c r="K182" t="s">
        <v>295</v>
      </c>
      <c r="L182">
        <v>2022</v>
      </c>
      <c r="M182">
        <v>1</v>
      </c>
      <c r="N182">
        <v>15</v>
      </c>
      <c r="O182">
        <v>12</v>
      </c>
    </row>
    <row r="183" spans="1:15" x14ac:dyDescent="0.25">
      <c r="A183">
        <v>182</v>
      </c>
      <c r="B183">
        <v>184</v>
      </c>
      <c r="C183" t="s">
        <v>660</v>
      </c>
      <c r="D183" t="s">
        <v>661</v>
      </c>
      <c r="E183" s="1">
        <v>42835.614583333336</v>
      </c>
      <c r="F183" t="s">
        <v>662</v>
      </c>
      <c r="G183" t="s">
        <v>17</v>
      </c>
      <c r="H183" t="s">
        <v>663</v>
      </c>
      <c r="I183">
        <v>12</v>
      </c>
      <c r="J183">
        <v>25</v>
      </c>
      <c r="K183" t="s">
        <v>205</v>
      </c>
      <c r="L183">
        <v>2017</v>
      </c>
      <c r="M183">
        <v>4</v>
      </c>
      <c r="N183">
        <v>10</v>
      </c>
      <c r="O183">
        <v>14</v>
      </c>
    </row>
    <row r="184" spans="1:15" x14ac:dyDescent="0.25">
      <c r="A184">
        <v>183</v>
      </c>
      <c r="B184">
        <v>185</v>
      </c>
      <c r="C184" t="s">
        <v>664</v>
      </c>
      <c r="D184" t="s">
        <v>614</v>
      </c>
      <c r="E184" s="1">
        <v>42702.791666666664</v>
      </c>
      <c r="F184" t="s">
        <v>665</v>
      </c>
      <c r="G184" t="s">
        <v>27</v>
      </c>
      <c r="H184" t="s">
        <v>666</v>
      </c>
      <c r="I184">
        <v>7</v>
      </c>
      <c r="J184">
        <v>15</v>
      </c>
      <c r="K184" t="s">
        <v>617</v>
      </c>
      <c r="L184">
        <v>2016</v>
      </c>
      <c r="M184">
        <v>11</v>
      </c>
      <c r="N184">
        <v>28</v>
      </c>
      <c r="O184">
        <v>19</v>
      </c>
    </row>
    <row r="185" spans="1:15" x14ac:dyDescent="0.25">
      <c r="A185">
        <v>184</v>
      </c>
      <c r="B185">
        <v>186</v>
      </c>
      <c r="C185" t="s">
        <v>667</v>
      </c>
      <c r="D185" t="s">
        <v>668</v>
      </c>
      <c r="E185" s="1">
        <v>43348.395833333336</v>
      </c>
      <c r="F185" t="s">
        <v>669</v>
      </c>
      <c r="G185" t="s">
        <v>32</v>
      </c>
      <c r="H185" t="s">
        <v>670</v>
      </c>
      <c r="I185">
        <v>10</v>
      </c>
      <c r="J185">
        <v>20</v>
      </c>
      <c r="K185" t="s">
        <v>368</v>
      </c>
      <c r="L185">
        <v>2018</v>
      </c>
      <c r="M185">
        <v>9</v>
      </c>
      <c r="N185">
        <v>5</v>
      </c>
      <c r="O185">
        <v>9</v>
      </c>
    </row>
    <row r="186" spans="1:15" x14ac:dyDescent="0.25">
      <c r="A186">
        <v>185</v>
      </c>
      <c r="B186">
        <v>187</v>
      </c>
      <c r="C186" t="s">
        <v>671</v>
      </c>
      <c r="D186" t="s">
        <v>672</v>
      </c>
      <c r="E186" s="1">
        <v>44491.770833333336</v>
      </c>
      <c r="F186" t="s">
        <v>673</v>
      </c>
      <c r="G186" t="s">
        <v>17</v>
      </c>
      <c r="H186" t="s">
        <v>674</v>
      </c>
      <c r="I186">
        <v>15</v>
      </c>
      <c r="J186">
        <v>30</v>
      </c>
      <c r="K186" t="s">
        <v>656</v>
      </c>
      <c r="L186">
        <v>2021</v>
      </c>
      <c r="M186">
        <v>10</v>
      </c>
      <c r="N186">
        <v>22</v>
      </c>
      <c r="O186">
        <v>18</v>
      </c>
    </row>
    <row r="187" spans="1:15" x14ac:dyDescent="0.25">
      <c r="A187">
        <v>186</v>
      </c>
      <c r="B187">
        <v>188</v>
      </c>
      <c r="C187" t="s">
        <v>675</v>
      </c>
      <c r="D187" t="s">
        <v>676</v>
      </c>
      <c r="E187" s="1">
        <v>43593.597222222219</v>
      </c>
      <c r="F187" t="s">
        <v>677</v>
      </c>
      <c r="G187" t="s">
        <v>27</v>
      </c>
      <c r="H187" t="s">
        <v>678</v>
      </c>
      <c r="I187">
        <v>8</v>
      </c>
      <c r="J187">
        <v>15</v>
      </c>
      <c r="K187" t="s">
        <v>295</v>
      </c>
      <c r="L187">
        <v>2019</v>
      </c>
      <c r="M187">
        <v>5</v>
      </c>
      <c r="N187">
        <v>8</v>
      </c>
      <c r="O187">
        <v>14</v>
      </c>
    </row>
    <row r="188" spans="1:15" x14ac:dyDescent="0.25">
      <c r="A188">
        <v>187</v>
      </c>
      <c r="B188">
        <v>189</v>
      </c>
      <c r="C188" t="s">
        <v>679</v>
      </c>
      <c r="D188" t="s">
        <v>631</v>
      </c>
      <c r="E188" s="1">
        <v>42814.479166666664</v>
      </c>
      <c r="F188" t="s">
        <v>680</v>
      </c>
      <c r="G188" t="s">
        <v>32</v>
      </c>
      <c r="H188" t="s">
        <v>681</v>
      </c>
      <c r="I188">
        <v>10</v>
      </c>
      <c r="J188">
        <v>20</v>
      </c>
      <c r="K188" t="s">
        <v>617</v>
      </c>
      <c r="L188">
        <v>2017</v>
      </c>
      <c r="M188">
        <v>3</v>
      </c>
      <c r="N188">
        <v>20</v>
      </c>
      <c r="O188">
        <v>11</v>
      </c>
    </row>
    <row r="189" spans="1:15" x14ac:dyDescent="0.25">
      <c r="A189">
        <v>188</v>
      </c>
      <c r="B189">
        <v>190</v>
      </c>
      <c r="C189" t="s">
        <v>682</v>
      </c>
      <c r="D189" t="s">
        <v>635</v>
      </c>
      <c r="E189" s="1">
        <v>43449.666666666664</v>
      </c>
      <c r="F189" t="s">
        <v>683</v>
      </c>
      <c r="G189" t="s">
        <v>17</v>
      </c>
      <c r="H189" t="s">
        <v>684</v>
      </c>
      <c r="I189">
        <v>12</v>
      </c>
      <c r="J189">
        <v>25</v>
      </c>
      <c r="K189" t="s">
        <v>205</v>
      </c>
      <c r="L189">
        <v>2018</v>
      </c>
      <c r="M189">
        <v>12</v>
      </c>
      <c r="N189">
        <v>15</v>
      </c>
      <c r="O189">
        <v>16</v>
      </c>
    </row>
    <row r="190" spans="1:15" x14ac:dyDescent="0.25">
      <c r="A190">
        <v>189</v>
      </c>
      <c r="B190">
        <v>191</v>
      </c>
      <c r="C190" t="s">
        <v>685</v>
      </c>
      <c r="D190" t="s">
        <v>639</v>
      </c>
      <c r="E190" s="1">
        <v>42552.40625</v>
      </c>
      <c r="F190" t="s">
        <v>686</v>
      </c>
      <c r="G190" t="s">
        <v>27</v>
      </c>
      <c r="H190" t="s">
        <v>687</v>
      </c>
      <c r="I190">
        <v>7</v>
      </c>
      <c r="J190">
        <v>15</v>
      </c>
      <c r="K190" t="s">
        <v>368</v>
      </c>
      <c r="L190">
        <v>2016</v>
      </c>
      <c r="M190">
        <v>7</v>
      </c>
      <c r="N190">
        <v>1</v>
      </c>
      <c r="O190">
        <v>9</v>
      </c>
    </row>
    <row r="191" spans="1:15" x14ac:dyDescent="0.25">
      <c r="A191">
        <v>190</v>
      </c>
      <c r="B191">
        <v>192</v>
      </c>
      <c r="C191" t="s">
        <v>688</v>
      </c>
      <c r="D191" t="s">
        <v>587</v>
      </c>
      <c r="E191" s="1">
        <v>44063.847222222219</v>
      </c>
      <c r="F191" t="s">
        <v>689</v>
      </c>
      <c r="G191" t="s">
        <v>32</v>
      </c>
      <c r="H191" t="s">
        <v>690</v>
      </c>
      <c r="I191">
        <v>10</v>
      </c>
      <c r="J191">
        <v>20</v>
      </c>
      <c r="K191" t="s">
        <v>656</v>
      </c>
      <c r="L191">
        <v>2020</v>
      </c>
      <c r="M191">
        <v>8</v>
      </c>
      <c r="N191">
        <v>20</v>
      </c>
      <c r="O191">
        <v>20</v>
      </c>
    </row>
    <row r="192" spans="1:15" x14ac:dyDescent="0.25">
      <c r="A192">
        <v>191</v>
      </c>
      <c r="B192">
        <v>193</v>
      </c>
      <c r="C192" t="s">
        <v>691</v>
      </c>
      <c r="D192" t="s">
        <v>591</v>
      </c>
      <c r="E192" s="1">
        <v>44252.645833333336</v>
      </c>
      <c r="F192" t="s">
        <v>692</v>
      </c>
      <c r="G192" t="s">
        <v>17</v>
      </c>
      <c r="H192" t="s">
        <v>693</v>
      </c>
      <c r="I192">
        <v>12</v>
      </c>
      <c r="J192">
        <v>25</v>
      </c>
      <c r="K192" t="s">
        <v>617</v>
      </c>
      <c r="L192">
        <v>2021</v>
      </c>
      <c r="M192">
        <v>2</v>
      </c>
      <c r="N192">
        <v>25</v>
      </c>
      <c r="O192">
        <v>15</v>
      </c>
    </row>
    <row r="193" spans="1:15" x14ac:dyDescent="0.25">
      <c r="A193">
        <v>192</v>
      </c>
      <c r="B193">
        <v>194</v>
      </c>
      <c r="C193" t="s">
        <v>694</v>
      </c>
      <c r="D193" t="s">
        <v>650</v>
      </c>
      <c r="E193" s="1">
        <v>43720.756944444445</v>
      </c>
      <c r="F193" t="s">
        <v>695</v>
      </c>
      <c r="G193" t="s">
        <v>27</v>
      </c>
      <c r="H193" t="s">
        <v>696</v>
      </c>
      <c r="I193">
        <v>15</v>
      </c>
      <c r="J193">
        <v>30</v>
      </c>
      <c r="K193" t="s">
        <v>608</v>
      </c>
      <c r="L193">
        <v>2019</v>
      </c>
      <c r="M193">
        <v>9</v>
      </c>
      <c r="N193">
        <v>12</v>
      </c>
      <c r="O193">
        <v>18</v>
      </c>
    </row>
    <row r="194" spans="1:15" x14ac:dyDescent="0.25">
      <c r="A194">
        <v>193</v>
      </c>
      <c r="B194">
        <v>195</v>
      </c>
      <c r="C194" t="s">
        <v>697</v>
      </c>
      <c r="D194" t="s">
        <v>698</v>
      </c>
      <c r="E194" s="1">
        <v>43317.6875</v>
      </c>
      <c r="F194" t="s">
        <v>699</v>
      </c>
      <c r="G194" t="s">
        <v>32</v>
      </c>
      <c r="H194" t="s">
        <v>700</v>
      </c>
      <c r="I194">
        <v>8</v>
      </c>
      <c r="J194">
        <v>15</v>
      </c>
      <c r="K194" t="s">
        <v>701</v>
      </c>
      <c r="L194">
        <v>2018</v>
      </c>
      <c r="M194">
        <v>8</v>
      </c>
      <c r="N194">
        <v>5</v>
      </c>
      <c r="O194">
        <v>16</v>
      </c>
    </row>
    <row r="195" spans="1:15" x14ac:dyDescent="0.25">
      <c r="A195">
        <v>194</v>
      </c>
      <c r="B195">
        <v>196</v>
      </c>
      <c r="C195" t="s">
        <v>702</v>
      </c>
      <c r="D195" t="s">
        <v>605</v>
      </c>
      <c r="E195" s="1">
        <v>42747.5</v>
      </c>
      <c r="F195" t="s">
        <v>703</v>
      </c>
      <c r="G195" t="s">
        <v>17</v>
      </c>
      <c r="H195" t="s">
        <v>704</v>
      </c>
      <c r="I195">
        <v>10</v>
      </c>
      <c r="J195">
        <v>20</v>
      </c>
      <c r="K195" t="s">
        <v>656</v>
      </c>
      <c r="L195">
        <v>2017</v>
      </c>
      <c r="M195">
        <v>1</v>
      </c>
      <c r="N195">
        <v>12</v>
      </c>
      <c r="O195">
        <v>12</v>
      </c>
    </row>
    <row r="196" spans="1:15" x14ac:dyDescent="0.25">
      <c r="A196">
        <v>195</v>
      </c>
      <c r="B196">
        <v>197</v>
      </c>
      <c r="C196" t="s">
        <v>705</v>
      </c>
      <c r="D196" t="s">
        <v>610</v>
      </c>
      <c r="E196" s="1">
        <v>44656.614583333336</v>
      </c>
      <c r="F196" t="s">
        <v>706</v>
      </c>
      <c r="G196" t="s">
        <v>27</v>
      </c>
      <c r="H196" t="s">
        <v>707</v>
      </c>
      <c r="I196">
        <v>12</v>
      </c>
      <c r="J196">
        <v>25</v>
      </c>
      <c r="K196" t="s">
        <v>368</v>
      </c>
      <c r="L196">
        <v>2022</v>
      </c>
      <c r="M196">
        <v>4</v>
      </c>
      <c r="N196">
        <v>5</v>
      </c>
      <c r="O196">
        <v>14</v>
      </c>
    </row>
    <row r="197" spans="1:15" x14ac:dyDescent="0.25">
      <c r="A197">
        <v>196</v>
      </c>
      <c r="B197">
        <v>198</v>
      </c>
      <c r="C197" t="s">
        <v>708</v>
      </c>
      <c r="D197" t="s">
        <v>614</v>
      </c>
      <c r="E197" s="1">
        <v>44471.791666666664</v>
      </c>
      <c r="F197" t="s">
        <v>709</v>
      </c>
      <c r="G197" t="s">
        <v>32</v>
      </c>
      <c r="H197" t="s">
        <v>710</v>
      </c>
      <c r="I197">
        <v>7</v>
      </c>
      <c r="J197">
        <v>15</v>
      </c>
      <c r="K197" t="s">
        <v>617</v>
      </c>
      <c r="L197">
        <v>2021</v>
      </c>
      <c r="M197">
        <v>10</v>
      </c>
      <c r="N197">
        <v>2</v>
      </c>
      <c r="O197">
        <v>19</v>
      </c>
    </row>
    <row r="198" spans="1:15" x14ac:dyDescent="0.25">
      <c r="A198">
        <v>197</v>
      </c>
      <c r="B198">
        <v>199</v>
      </c>
      <c r="C198" t="s">
        <v>711</v>
      </c>
      <c r="D198" t="s">
        <v>712</v>
      </c>
      <c r="E198" s="1">
        <v>45031.427083333336</v>
      </c>
      <c r="F198" t="s">
        <v>713</v>
      </c>
      <c r="G198" t="s">
        <v>17</v>
      </c>
      <c r="H198" t="s">
        <v>714</v>
      </c>
      <c r="I198">
        <v>15</v>
      </c>
      <c r="J198">
        <v>30</v>
      </c>
      <c r="K198" t="s">
        <v>205</v>
      </c>
      <c r="L198">
        <v>2023</v>
      </c>
      <c r="M198">
        <v>4</v>
      </c>
      <c r="N198">
        <v>15</v>
      </c>
      <c r="O198">
        <v>10</v>
      </c>
    </row>
    <row r="199" spans="1:15" x14ac:dyDescent="0.25">
      <c r="A199">
        <v>198</v>
      </c>
      <c r="B199">
        <v>200</v>
      </c>
      <c r="C199" t="s">
        <v>715</v>
      </c>
      <c r="D199" t="s">
        <v>716</v>
      </c>
      <c r="E199" s="1">
        <v>44893.729166666664</v>
      </c>
      <c r="F199" t="s">
        <v>717</v>
      </c>
      <c r="G199" t="s">
        <v>27</v>
      </c>
      <c r="H199" t="s">
        <v>718</v>
      </c>
      <c r="I199">
        <v>7</v>
      </c>
      <c r="J199">
        <v>15</v>
      </c>
      <c r="K199" t="s">
        <v>594</v>
      </c>
      <c r="L199">
        <v>2022</v>
      </c>
      <c r="M199">
        <v>11</v>
      </c>
      <c r="N199">
        <v>28</v>
      </c>
      <c r="O199">
        <v>17</v>
      </c>
    </row>
    <row r="200" spans="1:15" x14ac:dyDescent="0.25">
      <c r="A200">
        <v>199</v>
      </c>
      <c r="B200">
        <v>201</v>
      </c>
      <c r="C200" t="s">
        <v>719</v>
      </c>
      <c r="D200" t="s">
        <v>720</v>
      </c>
      <c r="E200" s="1">
        <v>43923.40625</v>
      </c>
      <c r="F200" t="s">
        <v>721</v>
      </c>
      <c r="G200" t="s">
        <v>32</v>
      </c>
      <c r="H200" t="s">
        <v>722</v>
      </c>
      <c r="I200">
        <v>10</v>
      </c>
      <c r="J200">
        <v>20</v>
      </c>
      <c r="K200" t="s">
        <v>232</v>
      </c>
      <c r="L200">
        <v>2020</v>
      </c>
      <c r="M200">
        <v>4</v>
      </c>
      <c r="N200">
        <v>2</v>
      </c>
      <c r="O200">
        <v>9</v>
      </c>
    </row>
    <row r="201" spans="1:15" x14ac:dyDescent="0.25">
      <c r="A201">
        <v>200</v>
      </c>
      <c r="B201">
        <v>202</v>
      </c>
      <c r="C201" t="s">
        <v>723</v>
      </c>
      <c r="D201" t="s">
        <v>724</v>
      </c>
      <c r="E201" s="1">
        <v>44418.583333333336</v>
      </c>
      <c r="F201" t="s">
        <v>725</v>
      </c>
      <c r="G201" t="s">
        <v>17</v>
      </c>
      <c r="H201" t="s">
        <v>726</v>
      </c>
      <c r="I201">
        <v>8</v>
      </c>
      <c r="J201">
        <v>15</v>
      </c>
      <c r="K201" t="s">
        <v>603</v>
      </c>
      <c r="L201">
        <v>2021</v>
      </c>
      <c r="M201">
        <v>8</v>
      </c>
      <c r="N201">
        <v>10</v>
      </c>
      <c r="O201">
        <v>14</v>
      </c>
    </row>
    <row r="202" spans="1:15" x14ac:dyDescent="0.25">
      <c r="A202">
        <v>201</v>
      </c>
      <c r="B202">
        <v>203</v>
      </c>
      <c r="C202" t="s">
        <v>727</v>
      </c>
      <c r="D202" t="s">
        <v>728</v>
      </c>
      <c r="E202" s="1">
        <v>43634.864583333336</v>
      </c>
      <c r="F202" t="s">
        <v>729</v>
      </c>
      <c r="G202" t="s">
        <v>27</v>
      </c>
      <c r="H202" t="s">
        <v>730</v>
      </c>
      <c r="I202">
        <v>12</v>
      </c>
      <c r="J202">
        <v>25</v>
      </c>
      <c r="K202" t="s">
        <v>608</v>
      </c>
      <c r="L202">
        <v>2019</v>
      </c>
      <c r="M202">
        <v>6</v>
      </c>
      <c r="N202">
        <v>18</v>
      </c>
      <c r="O202">
        <v>20</v>
      </c>
    </row>
    <row r="203" spans="1:15" x14ac:dyDescent="0.25">
      <c r="A203">
        <v>202</v>
      </c>
      <c r="B203">
        <v>204</v>
      </c>
      <c r="C203" t="s">
        <v>731</v>
      </c>
      <c r="D203" t="s">
        <v>732</v>
      </c>
      <c r="E203" s="1">
        <v>43136.635416666664</v>
      </c>
      <c r="F203" t="s">
        <v>733</v>
      </c>
      <c r="G203" t="s">
        <v>32</v>
      </c>
      <c r="H203" t="s">
        <v>734</v>
      </c>
      <c r="I203">
        <v>10</v>
      </c>
      <c r="J203">
        <v>20</v>
      </c>
      <c r="K203" t="s">
        <v>205</v>
      </c>
      <c r="L203">
        <v>2018</v>
      </c>
      <c r="M203">
        <v>2</v>
      </c>
      <c r="N203">
        <v>5</v>
      </c>
      <c r="O203">
        <v>15</v>
      </c>
    </row>
    <row r="204" spans="1:15" x14ac:dyDescent="0.25">
      <c r="A204">
        <v>203</v>
      </c>
      <c r="B204">
        <v>205</v>
      </c>
      <c r="C204" t="s">
        <v>735</v>
      </c>
      <c r="D204" t="s">
        <v>736</v>
      </c>
      <c r="E204" s="1">
        <v>44711.479166666664</v>
      </c>
      <c r="F204" t="s">
        <v>737</v>
      </c>
      <c r="G204" t="s">
        <v>17</v>
      </c>
      <c r="H204" t="s">
        <v>738</v>
      </c>
      <c r="I204">
        <v>12</v>
      </c>
      <c r="J204">
        <v>25</v>
      </c>
      <c r="K204" t="s">
        <v>617</v>
      </c>
      <c r="L204">
        <v>2022</v>
      </c>
      <c r="M204">
        <v>5</v>
      </c>
      <c r="N204">
        <v>30</v>
      </c>
      <c r="O204">
        <v>11</v>
      </c>
    </row>
    <row r="205" spans="1:15" x14ac:dyDescent="0.25">
      <c r="A205">
        <v>204</v>
      </c>
      <c r="B205">
        <v>206</v>
      </c>
      <c r="C205" t="s">
        <v>739</v>
      </c>
      <c r="D205" t="s">
        <v>740</v>
      </c>
      <c r="E205" s="1">
        <v>44936.680555555555</v>
      </c>
      <c r="F205" t="s">
        <v>741</v>
      </c>
      <c r="G205" t="s">
        <v>27</v>
      </c>
      <c r="H205" t="s">
        <v>343</v>
      </c>
      <c r="I205">
        <v>15</v>
      </c>
      <c r="J205">
        <v>30</v>
      </c>
      <c r="K205" t="s">
        <v>232</v>
      </c>
      <c r="L205">
        <v>2023</v>
      </c>
      <c r="M205">
        <v>1</v>
      </c>
      <c r="N205">
        <v>10</v>
      </c>
      <c r="O205">
        <v>16</v>
      </c>
    </row>
    <row r="206" spans="1:15" x14ac:dyDescent="0.25">
      <c r="A206">
        <v>205</v>
      </c>
      <c r="B206">
        <v>207</v>
      </c>
      <c r="C206" t="s">
        <v>742</v>
      </c>
      <c r="D206" t="s">
        <v>743</v>
      </c>
      <c r="E206" s="1">
        <v>44092.572916666664</v>
      </c>
      <c r="F206" t="s">
        <v>744</v>
      </c>
      <c r="G206" t="s">
        <v>32</v>
      </c>
      <c r="H206" t="s">
        <v>745</v>
      </c>
      <c r="I206">
        <v>10</v>
      </c>
      <c r="J206">
        <v>20</v>
      </c>
      <c r="K206" t="s">
        <v>603</v>
      </c>
      <c r="L206">
        <v>2020</v>
      </c>
      <c r="M206">
        <v>9</v>
      </c>
      <c r="N206">
        <v>18</v>
      </c>
      <c r="O206">
        <v>13</v>
      </c>
    </row>
    <row r="207" spans="1:15" x14ac:dyDescent="0.25">
      <c r="A207">
        <v>206</v>
      </c>
      <c r="B207">
        <v>208</v>
      </c>
      <c r="C207" t="s">
        <v>746</v>
      </c>
      <c r="D207" t="s">
        <v>747</v>
      </c>
      <c r="E207" s="1">
        <v>44380.791666666664</v>
      </c>
      <c r="F207" t="s">
        <v>748</v>
      </c>
      <c r="G207" t="s">
        <v>17</v>
      </c>
      <c r="H207" t="s">
        <v>749</v>
      </c>
      <c r="I207">
        <v>12</v>
      </c>
      <c r="J207">
        <v>25</v>
      </c>
      <c r="K207" t="s">
        <v>295</v>
      </c>
      <c r="L207">
        <v>2021</v>
      </c>
      <c r="M207">
        <v>7</v>
      </c>
      <c r="N207">
        <v>3</v>
      </c>
      <c r="O207">
        <v>19</v>
      </c>
    </row>
    <row r="208" spans="1:15" x14ac:dyDescent="0.25">
      <c r="A208">
        <v>207</v>
      </c>
      <c r="B208">
        <v>209</v>
      </c>
      <c r="C208" t="s">
        <v>750</v>
      </c>
      <c r="D208" t="s">
        <v>712</v>
      </c>
      <c r="E208" s="1">
        <v>44842.34375</v>
      </c>
      <c r="F208" t="s">
        <v>751</v>
      </c>
      <c r="G208" t="s">
        <v>27</v>
      </c>
      <c r="H208" t="s">
        <v>752</v>
      </c>
      <c r="I208">
        <v>20</v>
      </c>
      <c r="J208">
        <v>40</v>
      </c>
      <c r="K208" t="s">
        <v>205</v>
      </c>
      <c r="L208">
        <v>2022</v>
      </c>
      <c r="M208">
        <v>10</v>
      </c>
      <c r="N208">
        <v>8</v>
      </c>
      <c r="O208">
        <v>8</v>
      </c>
    </row>
    <row r="209" spans="1:15" x14ac:dyDescent="0.25">
      <c r="A209">
        <v>208</v>
      </c>
      <c r="B209">
        <v>210</v>
      </c>
      <c r="C209" t="s">
        <v>753</v>
      </c>
      <c r="D209" t="s">
        <v>716</v>
      </c>
      <c r="E209" s="1">
        <v>45007.6875</v>
      </c>
      <c r="F209" t="s">
        <v>754</v>
      </c>
      <c r="G209" t="s">
        <v>32</v>
      </c>
      <c r="H209" t="s">
        <v>755</v>
      </c>
      <c r="I209">
        <v>10</v>
      </c>
      <c r="J209">
        <v>20</v>
      </c>
      <c r="K209" t="s">
        <v>617</v>
      </c>
      <c r="L209">
        <v>2023</v>
      </c>
      <c r="M209">
        <v>3</v>
      </c>
      <c r="N209">
        <v>22</v>
      </c>
      <c r="O209">
        <v>16</v>
      </c>
    </row>
    <row r="210" spans="1:15" x14ac:dyDescent="0.25">
      <c r="A210">
        <v>209</v>
      </c>
      <c r="B210">
        <v>211</v>
      </c>
      <c r="C210" t="s">
        <v>756</v>
      </c>
      <c r="D210" t="s">
        <v>720</v>
      </c>
      <c r="E210" s="1">
        <v>44331.489583333336</v>
      </c>
      <c r="F210" t="s">
        <v>757</v>
      </c>
      <c r="G210" t="s">
        <v>17</v>
      </c>
      <c r="H210" t="s">
        <v>758</v>
      </c>
      <c r="I210">
        <v>15</v>
      </c>
      <c r="J210">
        <v>30</v>
      </c>
      <c r="K210" t="s">
        <v>368</v>
      </c>
      <c r="L210">
        <v>2021</v>
      </c>
      <c r="M210">
        <v>5</v>
      </c>
      <c r="N210">
        <v>15</v>
      </c>
      <c r="O210">
        <v>11</v>
      </c>
    </row>
    <row r="211" spans="1:15" x14ac:dyDescent="0.25">
      <c r="A211">
        <v>210</v>
      </c>
      <c r="B211">
        <v>212</v>
      </c>
      <c r="C211" t="s">
        <v>759</v>
      </c>
      <c r="D211" t="s">
        <v>724</v>
      </c>
      <c r="E211" s="1">
        <v>43827.604166666664</v>
      </c>
      <c r="F211" t="s">
        <v>760</v>
      </c>
      <c r="G211" t="s">
        <v>27</v>
      </c>
      <c r="H211" t="s">
        <v>761</v>
      </c>
      <c r="I211">
        <v>8</v>
      </c>
      <c r="J211">
        <v>15</v>
      </c>
      <c r="K211" t="s">
        <v>608</v>
      </c>
      <c r="L211">
        <v>2019</v>
      </c>
      <c r="M211">
        <v>12</v>
      </c>
      <c r="N211">
        <v>28</v>
      </c>
      <c r="O211">
        <v>14</v>
      </c>
    </row>
    <row r="212" spans="1:15" x14ac:dyDescent="0.25">
      <c r="A212">
        <v>211</v>
      </c>
      <c r="B212">
        <v>213</v>
      </c>
      <c r="C212" t="s">
        <v>762</v>
      </c>
      <c r="D212" t="s">
        <v>728</v>
      </c>
      <c r="E212" s="1">
        <v>43891.791666666664</v>
      </c>
      <c r="F212" t="s">
        <v>763</v>
      </c>
      <c r="G212" t="s">
        <v>32</v>
      </c>
      <c r="H212" t="s">
        <v>764</v>
      </c>
      <c r="I212">
        <v>12</v>
      </c>
      <c r="J212">
        <v>25</v>
      </c>
      <c r="K212" t="s">
        <v>656</v>
      </c>
      <c r="L212">
        <v>2020</v>
      </c>
      <c r="M212">
        <v>3</v>
      </c>
      <c r="N212">
        <v>1</v>
      </c>
      <c r="O212">
        <v>19</v>
      </c>
    </row>
    <row r="213" spans="1:15" x14ac:dyDescent="0.25">
      <c r="A213">
        <v>212</v>
      </c>
      <c r="B213">
        <v>214</v>
      </c>
      <c r="C213" t="s">
        <v>765</v>
      </c>
      <c r="D213" t="s">
        <v>732</v>
      </c>
      <c r="E213" s="1">
        <v>43291.65625</v>
      </c>
      <c r="F213" t="s">
        <v>766</v>
      </c>
      <c r="G213" t="s">
        <v>17</v>
      </c>
      <c r="H213" t="s">
        <v>767</v>
      </c>
      <c r="I213">
        <v>10</v>
      </c>
      <c r="J213">
        <v>20</v>
      </c>
      <c r="K213" t="s">
        <v>617</v>
      </c>
      <c r="L213">
        <v>2018</v>
      </c>
      <c r="M213">
        <v>7</v>
      </c>
      <c r="N213">
        <v>10</v>
      </c>
      <c r="O213">
        <v>15</v>
      </c>
    </row>
    <row r="214" spans="1:15" x14ac:dyDescent="0.25">
      <c r="A214">
        <v>213</v>
      </c>
      <c r="B214">
        <v>215</v>
      </c>
      <c r="C214" t="s">
        <v>768</v>
      </c>
      <c r="D214" t="s">
        <v>736</v>
      </c>
      <c r="E214" s="1">
        <v>44566.4375</v>
      </c>
      <c r="F214" t="s">
        <v>769</v>
      </c>
      <c r="G214" t="s">
        <v>27</v>
      </c>
      <c r="H214" t="s">
        <v>770</v>
      </c>
      <c r="I214">
        <v>12</v>
      </c>
      <c r="J214">
        <v>25</v>
      </c>
      <c r="K214" t="s">
        <v>368</v>
      </c>
      <c r="L214">
        <v>2022</v>
      </c>
      <c r="M214">
        <v>1</v>
      </c>
      <c r="N214">
        <v>5</v>
      </c>
      <c r="O214">
        <v>10</v>
      </c>
    </row>
    <row r="215" spans="1:15" x14ac:dyDescent="0.25">
      <c r="A215">
        <v>214</v>
      </c>
      <c r="B215">
        <v>216</v>
      </c>
      <c r="C215" t="s">
        <v>771</v>
      </c>
      <c r="D215" t="s">
        <v>740</v>
      </c>
      <c r="E215" s="1">
        <v>44428.680555555555</v>
      </c>
      <c r="F215" t="s">
        <v>772</v>
      </c>
      <c r="G215" t="s">
        <v>32</v>
      </c>
      <c r="H215" t="s">
        <v>773</v>
      </c>
      <c r="I215">
        <v>15</v>
      </c>
      <c r="J215">
        <v>30</v>
      </c>
      <c r="K215" t="s">
        <v>295</v>
      </c>
      <c r="L215">
        <v>2021</v>
      </c>
      <c r="M215">
        <v>8</v>
      </c>
      <c r="N215">
        <v>20</v>
      </c>
      <c r="O215">
        <v>16</v>
      </c>
    </row>
    <row r="216" spans="1:15" x14ac:dyDescent="0.25">
      <c r="A216">
        <v>215</v>
      </c>
      <c r="B216">
        <v>217</v>
      </c>
      <c r="C216" t="s">
        <v>774</v>
      </c>
      <c r="D216" t="s">
        <v>743</v>
      </c>
      <c r="E216" s="1">
        <v>43772.572916666664</v>
      </c>
      <c r="F216" t="s">
        <v>775</v>
      </c>
      <c r="G216" t="s">
        <v>17</v>
      </c>
      <c r="H216" t="s">
        <v>776</v>
      </c>
      <c r="I216">
        <v>18</v>
      </c>
      <c r="J216">
        <v>35</v>
      </c>
      <c r="K216" t="s">
        <v>205</v>
      </c>
      <c r="L216">
        <v>2019</v>
      </c>
      <c r="M216">
        <v>11</v>
      </c>
      <c r="N216">
        <v>3</v>
      </c>
      <c r="O216">
        <v>13</v>
      </c>
    </row>
    <row r="217" spans="1:15" x14ac:dyDescent="0.25">
      <c r="A217">
        <v>216</v>
      </c>
      <c r="B217">
        <v>218</v>
      </c>
      <c r="C217" t="s">
        <v>777</v>
      </c>
      <c r="D217" t="s">
        <v>747</v>
      </c>
      <c r="E217" s="1">
        <v>43933.8125</v>
      </c>
      <c r="F217" t="s">
        <v>778</v>
      </c>
      <c r="G217" t="s">
        <v>27</v>
      </c>
      <c r="H217" t="s">
        <v>779</v>
      </c>
      <c r="I217">
        <v>25</v>
      </c>
      <c r="J217">
        <v>50</v>
      </c>
      <c r="K217" t="s">
        <v>617</v>
      </c>
      <c r="L217">
        <v>2020</v>
      </c>
      <c r="M217">
        <v>4</v>
      </c>
      <c r="N217">
        <v>12</v>
      </c>
      <c r="O217">
        <v>19</v>
      </c>
    </row>
    <row r="218" spans="1:15" x14ac:dyDescent="0.25">
      <c r="A218">
        <v>217</v>
      </c>
      <c r="B218">
        <v>219</v>
      </c>
      <c r="C218" t="s">
        <v>780</v>
      </c>
      <c r="D218" t="s">
        <v>712</v>
      </c>
      <c r="E218" s="1">
        <v>44666.364583333336</v>
      </c>
      <c r="F218" t="s">
        <v>781</v>
      </c>
      <c r="G218" t="s">
        <v>32</v>
      </c>
      <c r="H218" t="s">
        <v>782</v>
      </c>
      <c r="I218">
        <v>22</v>
      </c>
      <c r="J218">
        <v>45</v>
      </c>
      <c r="K218" t="s">
        <v>656</v>
      </c>
      <c r="L218">
        <v>2022</v>
      </c>
      <c r="M218">
        <v>4</v>
      </c>
      <c r="N218">
        <v>15</v>
      </c>
      <c r="O218">
        <v>8</v>
      </c>
    </row>
    <row r="219" spans="1:15" x14ac:dyDescent="0.25">
      <c r="A219">
        <v>218</v>
      </c>
      <c r="B219">
        <v>220</v>
      </c>
      <c r="C219" t="s">
        <v>783</v>
      </c>
      <c r="D219" t="s">
        <v>716</v>
      </c>
      <c r="E219" s="1">
        <v>44967.708333333336</v>
      </c>
      <c r="F219" t="s">
        <v>784</v>
      </c>
      <c r="G219" t="s">
        <v>17</v>
      </c>
      <c r="H219" t="s">
        <v>785</v>
      </c>
      <c r="I219">
        <v>9</v>
      </c>
      <c r="J219">
        <v>18</v>
      </c>
      <c r="K219" t="s">
        <v>368</v>
      </c>
      <c r="L219">
        <v>2023</v>
      </c>
      <c r="M219">
        <v>2</v>
      </c>
      <c r="N219">
        <v>10</v>
      </c>
      <c r="O219">
        <v>17</v>
      </c>
    </row>
    <row r="220" spans="1:15" x14ac:dyDescent="0.25">
      <c r="A220">
        <v>219</v>
      </c>
      <c r="B220">
        <v>221</v>
      </c>
      <c r="C220" t="s">
        <v>786</v>
      </c>
      <c r="D220" t="s">
        <v>720</v>
      </c>
      <c r="E220" s="1">
        <v>44048.510416666664</v>
      </c>
      <c r="F220" t="s">
        <v>787</v>
      </c>
      <c r="G220" t="s">
        <v>27</v>
      </c>
      <c r="H220" t="s">
        <v>788</v>
      </c>
      <c r="I220">
        <v>14</v>
      </c>
      <c r="J220">
        <v>28</v>
      </c>
      <c r="K220" t="s">
        <v>295</v>
      </c>
      <c r="L220">
        <v>2020</v>
      </c>
      <c r="M220">
        <v>8</v>
      </c>
      <c r="N220">
        <v>5</v>
      </c>
      <c r="O220">
        <v>12</v>
      </c>
    </row>
    <row r="221" spans="1:15" x14ac:dyDescent="0.25">
      <c r="A221">
        <v>220</v>
      </c>
      <c r="B221">
        <v>222</v>
      </c>
      <c r="C221" t="s">
        <v>789</v>
      </c>
      <c r="D221" t="s">
        <v>724</v>
      </c>
      <c r="E221" s="1">
        <v>44531.645833333336</v>
      </c>
      <c r="F221" t="s">
        <v>790</v>
      </c>
      <c r="G221" t="s">
        <v>32</v>
      </c>
      <c r="H221" t="s">
        <v>791</v>
      </c>
      <c r="I221">
        <v>10</v>
      </c>
      <c r="J221">
        <v>20</v>
      </c>
      <c r="K221" t="s">
        <v>205</v>
      </c>
      <c r="L221">
        <v>2021</v>
      </c>
      <c r="M221">
        <v>12</v>
      </c>
      <c r="N221">
        <v>1</v>
      </c>
      <c r="O221">
        <v>15</v>
      </c>
    </row>
    <row r="222" spans="1:15" x14ac:dyDescent="0.25">
      <c r="A222">
        <v>221</v>
      </c>
      <c r="B222">
        <v>223</v>
      </c>
      <c r="C222" t="s">
        <v>792</v>
      </c>
      <c r="D222" t="s">
        <v>728</v>
      </c>
      <c r="E222" s="1">
        <v>43549.875</v>
      </c>
      <c r="F222" t="s">
        <v>793</v>
      </c>
      <c r="G222" t="s">
        <v>17</v>
      </c>
      <c r="H222" t="s">
        <v>794</v>
      </c>
      <c r="I222">
        <v>13</v>
      </c>
      <c r="J222">
        <v>26</v>
      </c>
      <c r="K222" t="s">
        <v>617</v>
      </c>
      <c r="L222">
        <v>2019</v>
      </c>
      <c r="M222">
        <v>3</v>
      </c>
      <c r="N222">
        <v>25</v>
      </c>
      <c r="O222">
        <v>21</v>
      </c>
    </row>
    <row r="223" spans="1:15" x14ac:dyDescent="0.25">
      <c r="A223">
        <v>222</v>
      </c>
      <c r="B223">
        <v>224</v>
      </c>
      <c r="C223" t="s">
        <v>795</v>
      </c>
      <c r="D223" t="s">
        <v>732</v>
      </c>
      <c r="E223" s="1">
        <v>42904.614583333336</v>
      </c>
      <c r="F223" t="s">
        <v>796</v>
      </c>
      <c r="G223" t="s">
        <v>27</v>
      </c>
      <c r="H223" t="s">
        <v>797</v>
      </c>
      <c r="I223">
        <v>12</v>
      </c>
      <c r="J223">
        <v>25</v>
      </c>
      <c r="K223" t="s">
        <v>656</v>
      </c>
      <c r="L223">
        <v>2017</v>
      </c>
      <c r="M223">
        <v>6</v>
      </c>
      <c r="N223">
        <v>18</v>
      </c>
      <c r="O223">
        <v>14</v>
      </c>
    </row>
    <row r="224" spans="1:15" x14ac:dyDescent="0.25">
      <c r="A224">
        <v>223</v>
      </c>
      <c r="B224">
        <v>225</v>
      </c>
      <c r="C224" t="s">
        <v>798</v>
      </c>
      <c r="D224" t="s">
        <v>736</v>
      </c>
      <c r="E224" s="1">
        <v>44750.479166666664</v>
      </c>
      <c r="F224" t="s">
        <v>799</v>
      </c>
      <c r="G224" t="s">
        <v>32</v>
      </c>
      <c r="H224" t="s">
        <v>800</v>
      </c>
      <c r="I224">
        <v>15</v>
      </c>
      <c r="J224">
        <v>30</v>
      </c>
      <c r="K224" t="s">
        <v>295</v>
      </c>
      <c r="L224">
        <v>2022</v>
      </c>
      <c r="M224">
        <v>7</v>
      </c>
      <c r="N224">
        <v>8</v>
      </c>
      <c r="O224">
        <v>11</v>
      </c>
    </row>
    <row r="225" spans="1:15" x14ac:dyDescent="0.25">
      <c r="A225">
        <v>224</v>
      </c>
      <c r="B225">
        <v>226</v>
      </c>
      <c r="C225" t="s">
        <v>801</v>
      </c>
      <c r="D225" t="s">
        <v>740</v>
      </c>
      <c r="E225" s="1">
        <v>45061.680555555555</v>
      </c>
      <c r="F225" t="s">
        <v>802</v>
      </c>
      <c r="G225" t="s">
        <v>17</v>
      </c>
      <c r="H225" t="s">
        <v>803</v>
      </c>
      <c r="I225">
        <v>18</v>
      </c>
      <c r="J225">
        <v>36</v>
      </c>
      <c r="K225" t="s">
        <v>617</v>
      </c>
      <c r="L225">
        <v>2023</v>
      </c>
      <c r="M225">
        <v>5</v>
      </c>
      <c r="N225">
        <v>15</v>
      </c>
      <c r="O225">
        <v>16</v>
      </c>
    </row>
    <row r="226" spans="1:15" x14ac:dyDescent="0.25">
      <c r="A226">
        <v>225</v>
      </c>
      <c r="B226">
        <v>227</v>
      </c>
      <c r="C226" t="s">
        <v>804</v>
      </c>
      <c r="D226" t="s">
        <v>743</v>
      </c>
      <c r="E226" s="1">
        <v>44449.614583333336</v>
      </c>
      <c r="F226" t="s">
        <v>805</v>
      </c>
      <c r="G226" t="s">
        <v>27</v>
      </c>
      <c r="H226" t="s">
        <v>806</v>
      </c>
      <c r="I226">
        <v>20</v>
      </c>
      <c r="J226">
        <v>40</v>
      </c>
      <c r="K226" t="s">
        <v>368</v>
      </c>
      <c r="L226">
        <v>2021</v>
      </c>
      <c r="M226">
        <v>9</v>
      </c>
      <c r="N226">
        <v>10</v>
      </c>
      <c r="O226">
        <v>14</v>
      </c>
    </row>
    <row r="227" spans="1:15" x14ac:dyDescent="0.25">
      <c r="A227">
        <v>226</v>
      </c>
      <c r="B227">
        <v>228</v>
      </c>
      <c r="C227" t="s">
        <v>807</v>
      </c>
      <c r="D227" t="s">
        <v>747</v>
      </c>
      <c r="E227" s="1">
        <v>43889.770833333336</v>
      </c>
      <c r="F227" t="s">
        <v>808</v>
      </c>
      <c r="G227" t="s">
        <v>32</v>
      </c>
      <c r="H227" t="s">
        <v>809</v>
      </c>
      <c r="I227">
        <v>25</v>
      </c>
      <c r="J227">
        <v>50</v>
      </c>
      <c r="K227" t="s">
        <v>205</v>
      </c>
      <c r="L227">
        <v>2020</v>
      </c>
      <c r="M227">
        <v>2</v>
      </c>
      <c r="N227">
        <v>28</v>
      </c>
      <c r="O227">
        <v>18</v>
      </c>
    </row>
    <row r="228" spans="1:15" x14ac:dyDescent="0.25">
      <c r="A228">
        <v>227</v>
      </c>
      <c r="B228">
        <v>231</v>
      </c>
      <c r="C228" t="s">
        <v>810</v>
      </c>
      <c r="D228" t="s">
        <v>716</v>
      </c>
      <c r="E228" s="1">
        <v>44995.6875</v>
      </c>
      <c r="F228" t="s">
        <v>811</v>
      </c>
      <c r="G228" t="s">
        <v>27</v>
      </c>
      <c r="H228" t="s">
        <v>812</v>
      </c>
      <c r="I228">
        <v>9</v>
      </c>
      <c r="J228">
        <v>18</v>
      </c>
      <c r="K228" t="s">
        <v>656</v>
      </c>
      <c r="L228">
        <v>2023</v>
      </c>
      <c r="M228">
        <v>3</v>
      </c>
      <c r="N228">
        <v>10</v>
      </c>
      <c r="O228">
        <v>16</v>
      </c>
    </row>
    <row r="229" spans="1:15" x14ac:dyDescent="0.25">
      <c r="A229">
        <v>228</v>
      </c>
      <c r="B229">
        <v>232</v>
      </c>
      <c r="C229" t="s">
        <v>813</v>
      </c>
      <c r="D229" t="s">
        <v>720</v>
      </c>
      <c r="E229" s="1">
        <v>44318.489583333336</v>
      </c>
      <c r="F229" t="s">
        <v>814</v>
      </c>
      <c r="G229" t="s">
        <v>32</v>
      </c>
      <c r="H229" t="s">
        <v>758</v>
      </c>
      <c r="I229">
        <v>14</v>
      </c>
      <c r="J229">
        <v>28</v>
      </c>
      <c r="K229" t="s">
        <v>295</v>
      </c>
      <c r="L229">
        <v>2021</v>
      </c>
      <c r="M229">
        <v>5</v>
      </c>
      <c r="N229">
        <v>2</v>
      </c>
      <c r="O229">
        <v>11</v>
      </c>
    </row>
    <row r="230" spans="1:15" x14ac:dyDescent="0.25">
      <c r="A230">
        <v>229</v>
      </c>
      <c r="B230">
        <v>233</v>
      </c>
      <c r="C230" t="s">
        <v>815</v>
      </c>
      <c r="D230" t="s">
        <v>724</v>
      </c>
      <c r="E230" s="1">
        <v>43756.604166666664</v>
      </c>
      <c r="F230" t="s">
        <v>816</v>
      </c>
      <c r="G230" t="s">
        <v>17</v>
      </c>
      <c r="H230" t="s">
        <v>817</v>
      </c>
      <c r="I230">
        <v>11</v>
      </c>
      <c r="J230">
        <v>22</v>
      </c>
      <c r="K230" t="s">
        <v>368</v>
      </c>
      <c r="L230">
        <v>2019</v>
      </c>
      <c r="M230">
        <v>10</v>
      </c>
      <c r="N230">
        <v>18</v>
      </c>
      <c r="O230">
        <v>14</v>
      </c>
    </row>
    <row r="231" spans="1:15" x14ac:dyDescent="0.25">
      <c r="A231">
        <v>230</v>
      </c>
      <c r="B231">
        <v>234</v>
      </c>
      <c r="C231" t="s">
        <v>818</v>
      </c>
      <c r="D231" t="s">
        <v>728</v>
      </c>
      <c r="E231" s="1">
        <v>43835.833333333336</v>
      </c>
      <c r="F231" t="s">
        <v>819</v>
      </c>
      <c r="G231" t="s">
        <v>27</v>
      </c>
      <c r="H231" t="s">
        <v>820</v>
      </c>
      <c r="I231">
        <v>13</v>
      </c>
      <c r="J231">
        <v>26</v>
      </c>
      <c r="K231" t="s">
        <v>205</v>
      </c>
      <c r="L231">
        <v>2020</v>
      </c>
      <c r="M231">
        <v>1</v>
      </c>
      <c r="N231">
        <v>5</v>
      </c>
      <c r="O231">
        <v>20</v>
      </c>
    </row>
    <row r="232" spans="1:15" x14ac:dyDescent="0.25">
      <c r="A232">
        <v>231</v>
      </c>
      <c r="B232">
        <v>235</v>
      </c>
      <c r="C232" t="s">
        <v>821</v>
      </c>
      <c r="D232" t="s">
        <v>732</v>
      </c>
      <c r="E232" s="1">
        <v>43322.65625</v>
      </c>
      <c r="F232" t="s">
        <v>822</v>
      </c>
      <c r="G232" t="s">
        <v>32</v>
      </c>
      <c r="H232" t="s">
        <v>823</v>
      </c>
      <c r="I232">
        <v>12</v>
      </c>
      <c r="J232">
        <v>25</v>
      </c>
      <c r="K232" t="s">
        <v>617</v>
      </c>
      <c r="L232">
        <v>2018</v>
      </c>
      <c r="M232">
        <v>8</v>
      </c>
      <c r="N232">
        <v>10</v>
      </c>
      <c r="O232">
        <v>15</v>
      </c>
    </row>
    <row r="233" spans="1:15" x14ac:dyDescent="0.25">
      <c r="A233">
        <v>232</v>
      </c>
      <c r="B233">
        <v>236</v>
      </c>
      <c r="C233" t="s">
        <v>824</v>
      </c>
      <c r="D233" t="s">
        <v>736</v>
      </c>
      <c r="E233" s="1">
        <v>44576.4375</v>
      </c>
      <c r="F233" t="s">
        <v>825</v>
      </c>
      <c r="G233" t="s">
        <v>17</v>
      </c>
      <c r="H233" t="s">
        <v>826</v>
      </c>
      <c r="I233">
        <v>15</v>
      </c>
      <c r="J233">
        <v>30</v>
      </c>
      <c r="K233" t="s">
        <v>656</v>
      </c>
      <c r="L233">
        <v>2022</v>
      </c>
      <c r="M233">
        <v>1</v>
      </c>
      <c r="N233">
        <v>15</v>
      </c>
      <c r="O233">
        <v>10</v>
      </c>
    </row>
    <row r="234" spans="1:15" x14ac:dyDescent="0.25">
      <c r="A234">
        <v>233</v>
      </c>
      <c r="B234">
        <v>237</v>
      </c>
      <c r="C234" t="s">
        <v>827</v>
      </c>
      <c r="D234" t="s">
        <v>740</v>
      </c>
      <c r="E234" s="1">
        <v>44397.680555555555</v>
      </c>
      <c r="F234" t="s">
        <v>828</v>
      </c>
      <c r="G234" t="s">
        <v>27</v>
      </c>
      <c r="H234" t="s">
        <v>829</v>
      </c>
      <c r="I234">
        <v>18</v>
      </c>
      <c r="J234">
        <v>36</v>
      </c>
      <c r="K234" t="s">
        <v>608</v>
      </c>
      <c r="L234">
        <v>2021</v>
      </c>
      <c r="M234">
        <v>7</v>
      </c>
      <c r="N234">
        <v>20</v>
      </c>
      <c r="O234">
        <v>16</v>
      </c>
    </row>
    <row r="235" spans="1:15" x14ac:dyDescent="0.25">
      <c r="A235">
        <v>234</v>
      </c>
      <c r="B235">
        <v>238</v>
      </c>
      <c r="C235" t="s">
        <v>830</v>
      </c>
      <c r="D235" t="s">
        <v>743</v>
      </c>
      <c r="E235" s="1">
        <v>43802.572916666664</v>
      </c>
      <c r="F235" t="s">
        <v>831</v>
      </c>
      <c r="G235" t="s">
        <v>32</v>
      </c>
      <c r="H235" t="s">
        <v>832</v>
      </c>
      <c r="I235">
        <v>20</v>
      </c>
      <c r="J235">
        <v>40</v>
      </c>
      <c r="K235" t="s">
        <v>205</v>
      </c>
      <c r="L235">
        <v>2019</v>
      </c>
      <c r="M235">
        <v>12</v>
      </c>
      <c r="N235">
        <v>3</v>
      </c>
      <c r="O235">
        <v>13</v>
      </c>
    </row>
    <row r="236" spans="1:15" x14ac:dyDescent="0.25">
      <c r="A236">
        <v>235</v>
      </c>
      <c r="B236">
        <v>239</v>
      </c>
      <c r="C236" t="s">
        <v>833</v>
      </c>
      <c r="D236" t="s">
        <v>747</v>
      </c>
      <c r="E236" s="1">
        <v>43933.8125</v>
      </c>
      <c r="F236" t="s">
        <v>834</v>
      </c>
      <c r="G236" t="s">
        <v>17</v>
      </c>
      <c r="H236" t="s">
        <v>835</v>
      </c>
      <c r="I236">
        <v>25</v>
      </c>
      <c r="J236">
        <v>50</v>
      </c>
      <c r="K236" t="s">
        <v>617</v>
      </c>
      <c r="L236">
        <v>2020</v>
      </c>
      <c r="M236">
        <v>4</v>
      </c>
      <c r="N236">
        <v>12</v>
      </c>
      <c r="O236">
        <v>19</v>
      </c>
    </row>
    <row r="237" spans="1:15" x14ac:dyDescent="0.25">
      <c r="A237">
        <v>236</v>
      </c>
      <c r="B237">
        <v>240</v>
      </c>
      <c r="C237" t="s">
        <v>836</v>
      </c>
      <c r="D237" t="s">
        <v>712</v>
      </c>
      <c r="E237" s="1">
        <v>44689.364583333336</v>
      </c>
      <c r="F237" t="s">
        <v>837</v>
      </c>
      <c r="G237" t="s">
        <v>27</v>
      </c>
      <c r="H237" t="s">
        <v>838</v>
      </c>
      <c r="I237">
        <v>22</v>
      </c>
      <c r="J237">
        <v>45</v>
      </c>
      <c r="K237" t="s">
        <v>368</v>
      </c>
      <c r="L237">
        <v>2022</v>
      </c>
      <c r="M237">
        <v>5</v>
      </c>
      <c r="N237">
        <v>8</v>
      </c>
      <c r="O237">
        <v>8</v>
      </c>
    </row>
    <row r="238" spans="1:15" x14ac:dyDescent="0.25">
      <c r="A238">
        <v>237</v>
      </c>
      <c r="B238">
        <v>241</v>
      </c>
      <c r="C238" t="s">
        <v>839</v>
      </c>
      <c r="D238" t="s">
        <v>716</v>
      </c>
      <c r="E238" s="1">
        <v>44979.708333333336</v>
      </c>
      <c r="F238" t="s">
        <v>840</v>
      </c>
      <c r="G238" t="s">
        <v>32</v>
      </c>
      <c r="H238" t="s">
        <v>785</v>
      </c>
      <c r="I238">
        <v>9</v>
      </c>
      <c r="J238">
        <v>18</v>
      </c>
      <c r="K238" t="s">
        <v>656</v>
      </c>
      <c r="L238">
        <v>2023</v>
      </c>
      <c r="M238">
        <v>2</v>
      </c>
      <c r="N238">
        <v>22</v>
      </c>
      <c r="O238">
        <v>17</v>
      </c>
    </row>
    <row r="239" spans="1:15" x14ac:dyDescent="0.25">
      <c r="A239">
        <v>238</v>
      </c>
      <c r="B239">
        <v>242</v>
      </c>
      <c r="C239" t="s">
        <v>841</v>
      </c>
      <c r="D239" t="s">
        <v>720</v>
      </c>
      <c r="E239" s="1">
        <v>43987.510416666664</v>
      </c>
      <c r="F239" t="s">
        <v>842</v>
      </c>
      <c r="G239" t="s">
        <v>17</v>
      </c>
      <c r="H239" t="s">
        <v>843</v>
      </c>
      <c r="I239">
        <v>14</v>
      </c>
      <c r="J239">
        <v>28</v>
      </c>
      <c r="K239" t="s">
        <v>295</v>
      </c>
      <c r="L239">
        <v>2020</v>
      </c>
      <c r="M239">
        <v>6</v>
      </c>
      <c r="N239">
        <v>5</v>
      </c>
      <c r="O239">
        <v>12</v>
      </c>
    </row>
    <row r="240" spans="1:15" x14ac:dyDescent="0.25">
      <c r="A240">
        <v>239</v>
      </c>
      <c r="B240">
        <v>243</v>
      </c>
      <c r="C240" t="s">
        <v>844</v>
      </c>
      <c r="D240" t="s">
        <v>724</v>
      </c>
      <c r="E240" s="1">
        <v>44530.645833333336</v>
      </c>
      <c r="F240" t="s">
        <v>845</v>
      </c>
      <c r="G240" t="s">
        <v>27</v>
      </c>
      <c r="H240" t="s">
        <v>846</v>
      </c>
      <c r="I240">
        <v>10</v>
      </c>
      <c r="J240">
        <v>20</v>
      </c>
      <c r="K240" t="s">
        <v>617</v>
      </c>
      <c r="L240">
        <v>2021</v>
      </c>
      <c r="M240">
        <v>11</v>
      </c>
      <c r="N240">
        <v>30</v>
      </c>
      <c r="O240">
        <v>15</v>
      </c>
    </row>
    <row r="241" spans="1:15" x14ac:dyDescent="0.25">
      <c r="A241">
        <v>240</v>
      </c>
      <c r="B241">
        <v>244</v>
      </c>
      <c r="C241" t="s">
        <v>847</v>
      </c>
      <c r="D241" t="s">
        <v>728</v>
      </c>
      <c r="E241" s="1">
        <v>43521.875</v>
      </c>
      <c r="F241" t="s">
        <v>848</v>
      </c>
      <c r="G241" t="s">
        <v>32</v>
      </c>
      <c r="H241" t="s">
        <v>849</v>
      </c>
      <c r="I241">
        <v>13</v>
      </c>
      <c r="J241">
        <v>26</v>
      </c>
      <c r="K241" t="s">
        <v>368</v>
      </c>
      <c r="L241">
        <v>2019</v>
      </c>
      <c r="M241">
        <v>2</v>
      </c>
      <c r="N241">
        <v>25</v>
      </c>
      <c r="O241">
        <v>21</v>
      </c>
    </row>
    <row r="242" spans="1:15" x14ac:dyDescent="0.25">
      <c r="A242">
        <v>241</v>
      </c>
      <c r="B242">
        <v>245</v>
      </c>
      <c r="C242" t="s">
        <v>850</v>
      </c>
      <c r="D242" t="s">
        <v>732</v>
      </c>
      <c r="E242" s="1">
        <v>42873.614583333336</v>
      </c>
      <c r="F242" t="s">
        <v>851</v>
      </c>
      <c r="G242" t="s">
        <v>17</v>
      </c>
      <c r="H242" t="s">
        <v>852</v>
      </c>
      <c r="I242">
        <v>12</v>
      </c>
      <c r="J242">
        <v>25</v>
      </c>
      <c r="K242" t="s">
        <v>205</v>
      </c>
      <c r="L242">
        <v>2017</v>
      </c>
      <c r="M242">
        <v>5</v>
      </c>
      <c r="N242">
        <v>18</v>
      </c>
      <c r="O242">
        <v>14</v>
      </c>
    </row>
    <row r="243" spans="1:15" x14ac:dyDescent="0.25">
      <c r="A243">
        <v>242</v>
      </c>
      <c r="B243">
        <v>246</v>
      </c>
      <c r="C243" t="s">
        <v>853</v>
      </c>
      <c r="D243" t="s">
        <v>736</v>
      </c>
      <c r="E243" s="1">
        <v>44778.479166666664</v>
      </c>
      <c r="F243" t="s">
        <v>854</v>
      </c>
      <c r="G243" t="s">
        <v>27</v>
      </c>
      <c r="H243" t="s">
        <v>855</v>
      </c>
      <c r="I243">
        <v>15</v>
      </c>
      <c r="J243">
        <v>30</v>
      </c>
      <c r="K243" t="s">
        <v>617</v>
      </c>
      <c r="L243">
        <v>2022</v>
      </c>
      <c r="M243">
        <v>8</v>
      </c>
      <c r="N243">
        <v>5</v>
      </c>
      <c r="O243">
        <v>11</v>
      </c>
    </row>
    <row r="244" spans="1:15" x14ac:dyDescent="0.25">
      <c r="A244">
        <v>243</v>
      </c>
      <c r="B244">
        <v>247</v>
      </c>
      <c r="C244" t="s">
        <v>856</v>
      </c>
      <c r="D244" t="s">
        <v>740</v>
      </c>
      <c r="E244" s="1">
        <v>45092.680555555555</v>
      </c>
      <c r="F244" t="s">
        <v>857</v>
      </c>
      <c r="G244" t="s">
        <v>32</v>
      </c>
      <c r="H244" t="s">
        <v>858</v>
      </c>
      <c r="I244">
        <v>18</v>
      </c>
      <c r="J244">
        <v>36</v>
      </c>
      <c r="K244" t="s">
        <v>295</v>
      </c>
      <c r="L244">
        <v>2023</v>
      </c>
      <c r="M244">
        <v>6</v>
      </c>
      <c r="N244">
        <v>15</v>
      </c>
      <c r="O244">
        <v>16</v>
      </c>
    </row>
    <row r="245" spans="1:15" x14ac:dyDescent="0.25">
      <c r="A245">
        <v>244</v>
      </c>
      <c r="B245">
        <v>248</v>
      </c>
      <c r="C245" t="s">
        <v>859</v>
      </c>
      <c r="D245" t="s">
        <v>743</v>
      </c>
      <c r="E245" s="1">
        <v>44479.614583333336</v>
      </c>
      <c r="F245" t="s">
        <v>860</v>
      </c>
      <c r="G245" t="s">
        <v>17</v>
      </c>
      <c r="H245" t="s">
        <v>861</v>
      </c>
      <c r="I245">
        <v>20</v>
      </c>
      <c r="J245">
        <v>40</v>
      </c>
      <c r="K245" t="s">
        <v>368</v>
      </c>
      <c r="L245">
        <v>2021</v>
      </c>
      <c r="M245">
        <v>10</v>
      </c>
      <c r="N245">
        <v>10</v>
      </c>
      <c r="O245">
        <v>14</v>
      </c>
    </row>
    <row r="246" spans="1:15" x14ac:dyDescent="0.25">
      <c r="A246">
        <v>245</v>
      </c>
      <c r="B246">
        <v>249</v>
      </c>
      <c r="C246" t="s">
        <v>862</v>
      </c>
      <c r="D246" t="s">
        <v>747</v>
      </c>
      <c r="E246" s="1">
        <v>43963.8125</v>
      </c>
      <c r="F246" t="s">
        <v>863</v>
      </c>
      <c r="G246" t="s">
        <v>27</v>
      </c>
      <c r="H246" t="s">
        <v>864</v>
      </c>
      <c r="I246">
        <v>25</v>
      </c>
      <c r="J246">
        <v>50</v>
      </c>
      <c r="K246" t="s">
        <v>205</v>
      </c>
      <c r="L246">
        <v>2020</v>
      </c>
      <c r="M246">
        <v>5</v>
      </c>
      <c r="N246">
        <v>12</v>
      </c>
      <c r="O246">
        <v>19</v>
      </c>
    </row>
    <row r="247" spans="1:15" x14ac:dyDescent="0.25">
      <c r="A247">
        <v>246</v>
      </c>
      <c r="B247">
        <v>250</v>
      </c>
      <c r="C247" t="s">
        <v>865</v>
      </c>
      <c r="D247" t="s">
        <v>712</v>
      </c>
      <c r="E247" s="1">
        <v>44896.385416666664</v>
      </c>
      <c r="F247" t="s">
        <v>866</v>
      </c>
      <c r="G247" t="s">
        <v>32</v>
      </c>
      <c r="H247" t="s">
        <v>867</v>
      </c>
      <c r="I247">
        <v>22</v>
      </c>
      <c r="J247">
        <v>44</v>
      </c>
      <c r="K247" t="s">
        <v>656</v>
      </c>
      <c r="L247">
        <v>2022</v>
      </c>
      <c r="M247">
        <v>12</v>
      </c>
      <c r="N247">
        <v>1</v>
      </c>
      <c r="O247">
        <v>9</v>
      </c>
    </row>
    <row r="248" spans="1:15" x14ac:dyDescent="0.25">
      <c r="A248">
        <v>247</v>
      </c>
      <c r="B248">
        <v>251</v>
      </c>
      <c r="C248" t="s">
        <v>868</v>
      </c>
      <c r="D248" t="s">
        <v>869</v>
      </c>
      <c r="E248" s="1">
        <v>44530.645833333336</v>
      </c>
      <c r="F248" t="s">
        <v>870</v>
      </c>
      <c r="G248" t="s">
        <v>27</v>
      </c>
      <c r="H248" t="s">
        <v>871</v>
      </c>
      <c r="I248">
        <v>10</v>
      </c>
      <c r="J248">
        <v>20</v>
      </c>
      <c r="K248" t="s">
        <v>124</v>
      </c>
      <c r="L248">
        <v>2021</v>
      </c>
      <c r="M248">
        <v>11</v>
      </c>
      <c r="N248">
        <v>30</v>
      </c>
      <c r="O248">
        <v>15</v>
      </c>
    </row>
    <row r="249" spans="1:15" x14ac:dyDescent="0.25">
      <c r="A249">
        <v>248</v>
      </c>
      <c r="B249">
        <v>252</v>
      </c>
      <c r="C249" t="s">
        <v>872</v>
      </c>
      <c r="D249" t="s">
        <v>873</v>
      </c>
      <c r="E249" s="1">
        <v>43293.739583333336</v>
      </c>
      <c r="F249" t="s">
        <v>874</v>
      </c>
      <c r="G249" t="s">
        <v>875</v>
      </c>
      <c r="H249" t="s">
        <v>876</v>
      </c>
      <c r="I249">
        <v>15</v>
      </c>
      <c r="J249">
        <v>30</v>
      </c>
      <c r="K249" t="s">
        <v>99</v>
      </c>
      <c r="L249">
        <v>2018</v>
      </c>
      <c r="M249">
        <v>7</v>
      </c>
      <c r="N249">
        <v>12</v>
      </c>
      <c r="O249">
        <v>17</v>
      </c>
    </row>
    <row r="250" spans="1:15" x14ac:dyDescent="0.25">
      <c r="A250">
        <v>249</v>
      </c>
      <c r="B250">
        <v>253</v>
      </c>
      <c r="C250" t="s">
        <v>877</v>
      </c>
      <c r="D250" t="s">
        <v>878</v>
      </c>
      <c r="E250" s="1">
        <v>44079.840277777781</v>
      </c>
      <c r="F250" t="s">
        <v>879</v>
      </c>
      <c r="G250" t="s">
        <v>32</v>
      </c>
      <c r="H250" t="s">
        <v>880</v>
      </c>
      <c r="I250">
        <v>18</v>
      </c>
      <c r="J250">
        <v>36</v>
      </c>
      <c r="K250" t="s">
        <v>39</v>
      </c>
      <c r="L250">
        <v>2020</v>
      </c>
      <c r="M250">
        <v>9</v>
      </c>
      <c r="N250">
        <v>5</v>
      </c>
      <c r="O250">
        <v>20</v>
      </c>
    </row>
    <row r="251" spans="1:15" x14ac:dyDescent="0.25">
      <c r="A251">
        <v>250</v>
      </c>
      <c r="B251">
        <v>254</v>
      </c>
      <c r="C251" t="s">
        <v>881</v>
      </c>
      <c r="D251" t="s">
        <v>882</v>
      </c>
      <c r="E251" s="1">
        <v>44669.333333333336</v>
      </c>
      <c r="F251" t="s">
        <v>883</v>
      </c>
      <c r="G251" t="s">
        <v>27</v>
      </c>
      <c r="H251" t="s">
        <v>884</v>
      </c>
      <c r="I251">
        <v>12</v>
      </c>
      <c r="J251">
        <v>24</v>
      </c>
      <c r="K251" t="s">
        <v>165</v>
      </c>
      <c r="L251">
        <v>2022</v>
      </c>
      <c r="M251">
        <v>4</v>
      </c>
      <c r="N251">
        <v>18</v>
      </c>
      <c r="O251">
        <v>8</v>
      </c>
    </row>
    <row r="252" spans="1:15" x14ac:dyDescent="0.25">
      <c r="A252">
        <v>251</v>
      </c>
      <c r="B252">
        <v>255</v>
      </c>
      <c r="C252" t="s">
        <v>885</v>
      </c>
      <c r="D252" t="s">
        <v>886</v>
      </c>
      <c r="E252" s="1">
        <v>43809.513888888891</v>
      </c>
      <c r="F252" t="s">
        <v>887</v>
      </c>
      <c r="G252" t="s">
        <v>875</v>
      </c>
      <c r="H252" t="s">
        <v>888</v>
      </c>
      <c r="I252">
        <v>25</v>
      </c>
      <c r="J252">
        <v>50</v>
      </c>
      <c r="K252" t="s">
        <v>124</v>
      </c>
      <c r="L252">
        <v>2019</v>
      </c>
      <c r="M252">
        <v>12</v>
      </c>
      <c r="N252">
        <v>10</v>
      </c>
      <c r="O252">
        <v>12</v>
      </c>
    </row>
    <row r="253" spans="1:15" x14ac:dyDescent="0.25">
      <c r="A253">
        <v>252</v>
      </c>
      <c r="B253">
        <v>256</v>
      </c>
      <c r="C253" t="s">
        <v>889</v>
      </c>
      <c r="D253" t="s">
        <v>890</v>
      </c>
      <c r="E253" s="1">
        <v>44985.40625</v>
      </c>
      <c r="F253" t="s">
        <v>891</v>
      </c>
      <c r="G253" t="s">
        <v>32</v>
      </c>
      <c r="H253" t="s">
        <v>892</v>
      </c>
      <c r="I253">
        <v>20</v>
      </c>
      <c r="J253">
        <v>40</v>
      </c>
      <c r="K253" t="s">
        <v>99</v>
      </c>
      <c r="L253">
        <v>2023</v>
      </c>
      <c r="M253">
        <v>2</v>
      </c>
      <c r="N253">
        <v>28</v>
      </c>
      <c r="O253">
        <v>9</v>
      </c>
    </row>
    <row r="254" spans="1:15" x14ac:dyDescent="0.25">
      <c r="A254">
        <v>253</v>
      </c>
      <c r="B254">
        <v>257</v>
      </c>
      <c r="C254" t="s">
        <v>893</v>
      </c>
      <c r="D254" t="s">
        <v>894</v>
      </c>
      <c r="E254" s="1">
        <v>43193.59375</v>
      </c>
      <c r="F254" t="s">
        <v>895</v>
      </c>
      <c r="G254" t="s">
        <v>27</v>
      </c>
      <c r="H254" t="s">
        <v>896</v>
      </c>
      <c r="I254">
        <v>15</v>
      </c>
      <c r="J254">
        <v>30</v>
      </c>
      <c r="K254" t="s">
        <v>110</v>
      </c>
      <c r="L254">
        <v>2018</v>
      </c>
      <c r="M254">
        <v>4</v>
      </c>
      <c r="N254">
        <v>3</v>
      </c>
      <c r="O254">
        <v>14</v>
      </c>
    </row>
    <row r="255" spans="1:15" x14ac:dyDescent="0.25">
      <c r="A255">
        <v>254</v>
      </c>
      <c r="B255">
        <v>258</v>
      </c>
      <c r="C255" t="s">
        <v>897</v>
      </c>
      <c r="D255" t="s">
        <v>898</v>
      </c>
      <c r="E255" s="1">
        <v>44732.4375</v>
      </c>
      <c r="F255" t="s">
        <v>899</v>
      </c>
      <c r="G255" t="s">
        <v>875</v>
      </c>
      <c r="H255" t="s">
        <v>900</v>
      </c>
      <c r="I255">
        <v>18</v>
      </c>
      <c r="J255">
        <v>36</v>
      </c>
      <c r="K255" t="s">
        <v>39</v>
      </c>
      <c r="L255">
        <v>2022</v>
      </c>
      <c r="M255">
        <v>6</v>
      </c>
      <c r="N255">
        <v>20</v>
      </c>
      <c r="O255">
        <v>10</v>
      </c>
    </row>
    <row r="256" spans="1:15" x14ac:dyDescent="0.25">
      <c r="A256">
        <v>255</v>
      </c>
      <c r="B256">
        <v>259</v>
      </c>
      <c r="C256" t="s">
        <v>901</v>
      </c>
      <c r="D256" t="s">
        <v>902</v>
      </c>
      <c r="E256" s="1">
        <v>44020.75</v>
      </c>
      <c r="F256" t="s">
        <v>903</v>
      </c>
      <c r="G256" t="s">
        <v>32</v>
      </c>
      <c r="H256" t="s">
        <v>904</v>
      </c>
      <c r="I256">
        <v>22</v>
      </c>
      <c r="J256">
        <v>44</v>
      </c>
      <c r="K256" t="s">
        <v>124</v>
      </c>
      <c r="L256">
        <v>2020</v>
      </c>
      <c r="M256">
        <v>7</v>
      </c>
      <c r="N256">
        <v>8</v>
      </c>
      <c r="O256">
        <v>18</v>
      </c>
    </row>
    <row r="257" spans="1:15" x14ac:dyDescent="0.25">
      <c r="A257">
        <v>256</v>
      </c>
      <c r="B257">
        <v>260</v>
      </c>
      <c r="C257" t="s">
        <v>905</v>
      </c>
      <c r="D257" t="s">
        <v>906</v>
      </c>
      <c r="E257" s="1">
        <v>44423.465277777781</v>
      </c>
      <c r="F257" t="s">
        <v>907</v>
      </c>
      <c r="G257" t="s">
        <v>27</v>
      </c>
      <c r="H257" t="s">
        <v>908</v>
      </c>
      <c r="I257">
        <v>20</v>
      </c>
      <c r="J257">
        <v>40</v>
      </c>
      <c r="K257" t="s">
        <v>165</v>
      </c>
      <c r="L257">
        <v>2021</v>
      </c>
      <c r="M257">
        <v>8</v>
      </c>
      <c r="N257">
        <v>15</v>
      </c>
      <c r="O257">
        <v>11</v>
      </c>
    </row>
    <row r="258" spans="1:15" x14ac:dyDescent="0.25">
      <c r="A258">
        <v>257</v>
      </c>
      <c r="B258">
        <v>261</v>
      </c>
      <c r="C258" t="s">
        <v>909</v>
      </c>
      <c r="D258" t="s">
        <v>910</v>
      </c>
      <c r="E258" s="1">
        <v>43763.701388888891</v>
      </c>
      <c r="F258" t="s">
        <v>911</v>
      </c>
      <c r="G258" t="s">
        <v>875</v>
      </c>
      <c r="H258" t="s">
        <v>912</v>
      </c>
      <c r="I258">
        <v>15</v>
      </c>
      <c r="J258">
        <v>30</v>
      </c>
      <c r="K258" t="s">
        <v>110</v>
      </c>
      <c r="L258">
        <v>2019</v>
      </c>
      <c r="M258">
        <v>10</v>
      </c>
      <c r="N258">
        <v>25</v>
      </c>
      <c r="O258">
        <v>16</v>
      </c>
    </row>
    <row r="259" spans="1:15" x14ac:dyDescent="0.25">
      <c r="A259">
        <v>258</v>
      </c>
      <c r="B259">
        <v>262</v>
      </c>
      <c r="C259" t="s">
        <v>913</v>
      </c>
      <c r="D259" t="s">
        <v>882</v>
      </c>
      <c r="E259" s="1">
        <v>45204.3125</v>
      </c>
      <c r="F259" t="s">
        <v>914</v>
      </c>
      <c r="G259" t="s">
        <v>32</v>
      </c>
      <c r="H259" t="s">
        <v>915</v>
      </c>
      <c r="I259">
        <v>12</v>
      </c>
      <c r="J259">
        <v>24</v>
      </c>
      <c r="K259" t="s">
        <v>99</v>
      </c>
      <c r="L259">
        <v>2023</v>
      </c>
      <c r="M259">
        <v>10</v>
      </c>
      <c r="N259">
        <v>5</v>
      </c>
      <c r="O259">
        <v>7</v>
      </c>
    </row>
    <row r="260" spans="1:15" x14ac:dyDescent="0.25">
      <c r="A260">
        <v>259</v>
      </c>
      <c r="B260">
        <v>263</v>
      </c>
      <c r="C260" t="s">
        <v>916</v>
      </c>
      <c r="D260" t="s">
        <v>917</v>
      </c>
      <c r="E260" s="1">
        <v>44607.552083333336</v>
      </c>
      <c r="F260" t="s">
        <v>918</v>
      </c>
      <c r="G260" t="s">
        <v>27</v>
      </c>
      <c r="H260" t="s">
        <v>919</v>
      </c>
      <c r="I260">
        <v>25</v>
      </c>
      <c r="J260">
        <v>50</v>
      </c>
      <c r="K260" t="s">
        <v>39</v>
      </c>
      <c r="L260">
        <v>2022</v>
      </c>
      <c r="M260">
        <v>2</v>
      </c>
      <c r="N260">
        <v>15</v>
      </c>
      <c r="O260">
        <v>13</v>
      </c>
    </row>
    <row r="261" spans="1:15" x14ac:dyDescent="0.25">
      <c r="A261">
        <v>260</v>
      </c>
      <c r="B261">
        <v>264</v>
      </c>
      <c r="C261" t="s">
        <v>920</v>
      </c>
      <c r="D261" t="s">
        <v>921</v>
      </c>
      <c r="E261" s="1">
        <v>44324.916666666664</v>
      </c>
      <c r="F261" t="s">
        <v>922</v>
      </c>
      <c r="G261" t="s">
        <v>875</v>
      </c>
      <c r="H261" t="s">
        <v>923</v>
      </c>
      <c r="I261">
        <v>13</v>
      </c>
      <c r="J261">
        <v>26</v>
      </c>
      <c r="K261" t="s">
        <v>124</v>
      </c>
      <c r="L261">
        <v>2021</v>
      </c>
      <c r="M261">
        <v>5</v>
      </c>
      <c r="N261">
        <v>8</v>
      </c>
      <c r="O261">
        <v>22</v>
      </c>
    </row>
    <row r="262" spans="1:15" x14ac:dyDescent="0.25">
      <c r="A262">
        <v>261</v>
      </c>
      <c r="B262">
        <v>265</v>
      </c>
      <c r="C262" t="s">
        <v>924</v>
      </c>
      <c r="D262" t="s">
        <v>925</v>
      </c>
      <c r="E262" s="1">
        <v>44164.614583333336</v>
      </c>
      <c r="F262" t="s">
        <v>926</v>
      </c>
      <c r="G262" t="s">
        <v>27</v>
      </c>
      <c r="H262" t="s">
        <v>927</v>
      </c>
      <c r="I262">
        <v>17</v>
      </c>
      <c r="J262">
        <v>34</v>
      </c>
      <c r="K262" t="s">
        <v>99</v>
      </c>
      <c r="L262">
        <v>2020</v>
      </c>
      <c r="M262">
        <v>11</v>
      </c>
      <c r="N262">
        <v>29</v>
      </c>
      <c r="O262">
        <v>14</v>
      </c>
    </row>
    <row r="263" spans="1:15" x14ac:dyDescent="0.25">
      <c r="A263">
        <v>262</v>
      </c>
      <c r="B263">
        <v>266</v>
      </c>
      <c r="C263" t="s">
        <v>928</v>
      </c>
      <c r="D263" t="s">
        <v>929</v>
      </c>
      <c r="E263" s="1">
        <v>43722.430555555555</v>
      </c>
      <c r="F263" t="s">
        <v>930</v>
      </c>
      <c r="G263" t="s">
        <v>32</v>
      </c>
      <c r="H263" t="s">
        <v>931</v>
      </c>
      <c r="I263">
        <v>14</v>
      </c>
      <c r="J263">
        <v>28</v>
      </c>
      <c r="K263" t="s">
        <v>110</v>
      </c>
      <c r="L263">
        <v>2019</v>
      </c>
      <c r="M263">
        <v>9</v>
      </c>
      <c r="N263">
        <v>14</v>
      </c>
      <c r="O263">
        <v>10</v>
      </c>
    </row>
    <row r="264" spans="1:15" x14ac:dyDescent="0.25">
      <c r="A264">
        <v>263</v>
      </c>
      <c r="B264">
        <v>267</v>
      </c>
      <c r="C264" t="s">
        <v>932</v>
      </c>
      <c r="D264" t="s">
        <v>890</v>
      </c>
      <c r="E264" s="1">
        <v>44632.829861111109</v>
      </c>
      <c r="F264" t="s">
        <v>933</v>
      </c>
      <c r="G264" t="s">
        <v>875</v>
      </c>
      <c r="H264" t="s">
        <v>934</v>
      </c>
      <c r="I264">
        <v>19</v>
      </c>
      <c r="J264">
        <v>38</v>
      </c>
      <c r="K264" t="s">
        <v>39</v>
      </c>
      <c r="L264">
        <v>2022</v>
      </c>
      <c r="M264">
        <v>3</v>
      </c>
      <c r="N264">
        <v>12</v>
      </c>
      <c r="O264">
        <v>19</v>
      </c>
    </row>
    <row r="265" spans="1:15" x14ac:dyDescent="0.25">
      <c r="A265">
        <v>264</v>
      </c>
      <c r="B265">
        <v>268</v>
      </c>
      <c r="C265" t="s">
        <v>935</v>
      </c>
      <c r="D265" t="s">
        <v>873</v>
      </c>
      <c r="E265" s="1">
        <v>45015.6875</v>
      </c>
      <c r="F265" t="s">
        <v>936</v>
      </c>
      <c r="G265" t="s">
        <v>27</v>
      </c>
      <c r="H265" t="s">
        <v>937</v>
      </c>
      <c r="I265">
        <v>16</v>
      </c>
      <c r="J265">
        <v>32</v>
      </c>
      <c r="K265" t="s">
        <v>165</v>
      </c>
      <c r="L265">
        <v>2023</v>
      </c>
      <c r="M265">
        <v>3</v>
      </c>
      <c r="N265">
        <v>30</v>
      </c>
      <c r="O265">
        <v>16</v>
      </c>
    </row>
    <row r="266" spans="1:15" x14ac:dyDescent="0.25">
      <c r="A266">
        <v>265</v>
      </c>
      <c r="B266">
        <v>269</v>
      </c>
      <c r="C266" t="s">
        <v>938</v>
      </c>
      <c r="D266" t="s">
        <v>898</v>
      </c>
      <c r="E266" s="1">
        <v>44378.506944444445</v>
      </c>
      <c r="F266" t="s">
        <v>939</v>
      </c>
      <c r="G266" t="s">
        <v>32</v>
      </c>
      <c r="H266" t="s">
        <v>940</v>
      </c>
      <c r="I266">
        <v>21</v>
      </c>
      <c r="J266">
        <v>42</v>
      </c>
      <c r="K266" t="s">
        <v>124</v>
      </c>
      <c r="L266">
        <v>2021</v>
      </c>
      <c r="M266">
        <v>7</v>
      </c>
      <c r="N266">
        <v>1</v>
      </c>
      <c r="O266">
        <v>12</v>
      </c>
    </row>
    <row r="267" spans="1:15" x14ac:dyDescent="0.25">
      <c r="A267">
        <v>266</v>
      </c>
      <c r="B267">
        <v>270</v>
      </c>
      <c r="C267" t="s">
        <v>941</v>
      </c>
      <c r="D267" t="s">
        <v>886</v>
      </c>
      <c r="E267" s="1">
        <v>43835.364583333336</v>
      </c>
      <c r="F267" t="s">
        <v>942</v>
      </c>
      <c r="G267" t="s">
        <v>875</v>
      </c>
      <c r="H267" t="s">
        <v>943</v>
      </c>
      <c r="I267">
        <v>23</v>
      </c>
      <c r="J267">
        <v>46</v>
      </c>
      <c r="K267" t="s">
        <v>99</v>
      </c>
      <c r="L267">
        <v>2020</v>
      </c>
      <c r="M267">
        <v>1</v>
      </c>
      <c r="N267">
        <v>5</v>
      </c>
      <c r="O267">
        <v>8</v>
      </c>
    </row>
    <row r="268" spans="1:15" x14ac:dyDescent="0.25">
      <c r="A268">
        <v>267</v>
      </c>
      <c r="B268">
        <v>271</v>
      </c>
      <c r="C268" t="s">
        <v>944</v>
      </c>
      <c r="D268" t="s">
        <v>882</v>
      </c>
      <c r="E268" s="1">
        <v>44759.260416666664</v>
      </c>
      <c r="F268" t="s">
        <v>945</v>
      </c>
      <c r="G268" t="s">
        <v>27</v>
      </c>
      <c r="H268" t="s">
        <v>946</v>
      </c>
      <c r="I268">
        <v>14</v>
      </c>
      <c r="J268">
        <v>28</v>
      </c>
      <c r="K268" t="s">
        <v>110</v>
      </c>
      <c r="L268">
        <v>2022</v>
      </c>
      <c r="M268">
        <v>7</v>
      </c>
      <c r="N268">
        <v>17</v>
      </c>
      <c r="O268">
        <v>6</v>
      </c>
    </row>
    <row r="269" spans="1:15" x14ac:dyDescent="0.25">
      <c r="A269">
        <v>268</v>
      </c>
      <c r="B269">
        <v>272</v>
      </c>
      <c r="C269" t="s">
        <v>947</v>
      </c>
      <c r="D269" t="s">
        <v>902</v>
      </c>
      <c r="E269" s="1">
        <v>43334.722222222219</v>
      </c>
      <c r="F269" t="s">
        <v>948</v>
      </c>
      <c r="G269" t="s">
        <v>32</v>
      </c>
      <c r="H269" t="s">
        <v>949</v>
      </c>
      <c r="I269">
        <v>24</v>
      </c>
      <c r="J269">
        <v>48</v>
      </c>
      <c r="K269" t="s">
        <v>39</v>
      </c>
      <c r="L269">
        <v>2018</v>
      </c>
      <c r="M269">
        <v>8</v>
      </c>
      <c r="N269">
        <v>22</v>
      </c>
      <c r="O269">
        <v>17</v>
      </c>
    </row>
    <row r="270" spans="1:15" x14ac:dyDescent="0.25">
      <c r="A270">
        <v>269</v>
      </c>
      <c r="B270">
        <v>273</v>
      </c>
      <c r="C270" t="s">
        <v>950</v>
      </c>
      <c r="D270" t="s">
        <v>910</v>
      </c>
      <c r="E270" s="1">
        <v>44538.604166666664</v>
      </c>
      <c r="F270" t="s">
        <v>951</v>
      </c>
      <c r="G270" t="s">
        <v>875</v>
      </c>
      <c r="H270" t="s">
        <v>952</v>
      </c>
      <c r="I270">
        <v>18</v>
      </c>
      <c r="J270">
        <v>36</v>
      </c>
      <c r="K270" t="s">
        <v>165</v>
      </c>
      <c r="L270">
        <v>2021</v>
      </c>
      <c r="M270">
        <v>12</v>
      </c>
      <c r="N270">
        <v>8</v>
      </c>
      <c r="O270">
        <v>14</v>
      </c>
    </row>
    <row r="271" spans="1:15" x14ac:dyDescent="0.25">
      <c r="A271">
        <v>270</v>
      </c>
      <c r="B271">
        <v>274</v>
      </c>
      <c r="C271" t="s">
        <v>953</v>
      </c>
      <c r="D271" t="s">
        <v>878</v>
      </c>
      <c r="E271" s="1">
        <v>43582.409722222219</v>
      </c>
      <c r="F271" t="s">
        <v>954</v>
      </c>
      <c r="G271" t="s">
        <v>27</v>
      </c>
      <c r="H271" t="s">
        <v>955</v>
      </c>
      <c r="I271">
        <v>20</v>
      </c>
      <c r="J271">
        <v>40</v>
      </c>
      <c r="K271" t="s">
        <v>124</v>
      </c>
      <c r="L271">
        <v>2019</v>
      </c>
      <c r="M271">
        <v>4</v>
      </c>
      <c r="N271">
        <v>27</v>
      </c>
      <c r="O271">
        <v>9</v>
      </c>
    </row>
    <row r="272" spans="1:15" x14ac:dyDescent="0.25">
      <c r="A272">
        <v>271</v>
      </c>
      <c r="B272">
        <v>275</v>
      </c>
      <c r="C272" t="s">
        <v>956</v>
      </c>
      <c r="D272" t="s">
        <v>894</v>
      </c>
      <c r="E272" s="1">
        <v>45172.902777777781</v>
      </c>
      <c r="F272" t="s">
        <v>957</v>
      </c>
      <c r="G272" t="s">
        <v>32</v>
      </c>
      <c r="H272" t="s">
        <v>958</v>
      </c>
      <c r="I272">
        <v>16</v>
      </c>
      <c r="J272">
        <v>32</v>
      </c>
      <c r="K272" t="s">
        <v>99</v>
      </c>
      <c r="L272">
        <v>2023</v>
      </c>
      <c r="M272">
        <v>9</v>
      </c>
      <c r="N272">
        <v>3</v>
      </c>
      <c r="O272">
        <v>21</v>
      </c>
    </row>
    <row r="273" spans="1:15" x14ac:dyDescent="0.25">
      <c r="A273">
        <v>272</v>
      </c>
      <c r="B273">
        <v>276</v>
      </c>
      <c r="C273" t="s">
        <v>959</v>
      </c>
      <c r="D273" t="s">
        <v>906</v>
      </c>
      <c r="E273" s="1">
        <v>43992.420138888891</v>
      </c>
      <c r="F273" t="s">
        <v>960</v>
      </c>
      <c r="G273" t="s">
        <v>875</v>
      </c>
      <c r="H273" t="s">
        <v>961</v>
      </c>
      <c r="I273">
        <v>22</v>
      </c>
      <c r="J273">
        <v>44</v>
      </c>
      <c r="K273" t="s">
        <v>110</v>
      </c>
      <c r="L273">
        <v>2020</v>
      </c>
      <c r="M273">
        <v>6</v>
      </c>
      <c r="N273">
        <v>10</v>
      </c>
      <c r="O273">
        <v>10</v>
      </c>
    </row>
    <row r="274" spans="1:15" x14ac:dyDescent="0.25">
      <c r="A274">
        <v>273</v>
      </c>
      <c r="B274">
        <v>277</v>
      </c>
      <c r="C274" t="s">
        <v>962</v>
      </c>
      <c r="D274" t="s">
        <v>890</v>
      </c>
      <c r="E274" s="1">
        <v>44652.770833333336</v>
      </c>
      <c r="F274" t="s">
        <v>963</v>
      </c>
      <c r="G274" t="s">
        <v>27</v>
      </c>
      <c r="H274" t="s">
        <v>964</v>
      </c>
      <c r="I274">
        <v>19</v>
      </c>
      <c r="J274">
        <v>38</v>
      </c>
      <c r="K274" t="s">
        <v>39</v>
      </c>
      <c r="L274">
        <v>2022</v>
      </c>
      <c r="M274">
        <v>4</v>
      </c>
      <c r="N274">
        <v>1</v>
      </c>
      <c r="O274">
        <v>18</v>
      </c>
    </row>
    <row r="275" spans="1:15" x14ac:dyDescent="0.25">
      <c r="A275">
        <v>274</v>
      </c>
      <c r="B275">
        <v>278</v>
      </c>
      <c r="C275" t="s">
        <v>965</v>
      </c>
      <c r="D275" t="s">
        <v>917</v>
      </c>
      <c r="E275" s="1">
        <v>44211.541666666664</v>
      </c>
      <c r="F275" t="s">
        <v>966</v>
      </c>
      <c r="G275" t="s">
        <v>32</v>
      </c>
      <c r="H275" t="s">
        <v>967</v>
      </c>
      <c r="I275">
        <v>23</v>
      </c>
      <c r="J275">
        <v>46</v>
      </c>
      <c r="K275" t="s">
        <v>124</v>
      </c>
      <c r="L275">
        <v>2021</v>
      </c>
      <c r="M275">
        <v>1</v>
      </c>
      <c r="N275">
        <v>15</v>
      </c>
      <c r="O275">
        <v>13</v>
      </c>
    </row>
    <row r="276" spans="1:15" x14ac:dyDescent="0.25">
      <c r="A276">
        <v>275</v>
      </c>
      <c r="B276">
        <v>279</v>
      </c>
      <c r="C276" t="s">
        <v>968</v>
      </c>
      <c r="D276" t="s">
        <v>882</v>
      </c>
      <c r="E276" s="1">
        <v>45052.305555555555</v>
      </c>
      <c r="F276" t="s">
        <v>969</v>
      </c>
      <c r="G276" t="s">
        <v>875</v>
      </c>
      <c r="H276" t="s">
        <v>970</v>
      </c>
      <c r="I276">
        <v>15</v>
      </c>
      <c r="J276">
        <v>30</v>
      </c>
      <c r="K276" t="s">
        <v>165</v>
      </c>
      <c r="L276">
        <v>2023</v>
      </c>
      <c r="M276">
        <v>5</v>
      </c>
      <c r="N276">
        <v>6</v>
      </c>
      <c r="O276">
        <v>7</v>
      </c>
    </row>
    <row r="277" spans="1:15" x14ac:dyDescent="0.25">
      <c r="A277">
        <v>276</v>
      </c>
      <c r="B277">
        <v>280</v>
      </c>
      <c r="C277" t="s">
        <v>971</v>
      </c>
      <c r="D277" t="s">
        <v>902</v>
      </c>
      <c r="E277" s="1">
        <v>43787.635416666664</v>
      </c>
      <c r="F277" t="s">
        <v>972</v>
      </c>
      <c r="G277" t="s">
        <v>27</v>
      </c>
      <c r="H277" t="s">
        <v>973</v>
      </c>
      <c r="I277">
        <v>25</v>
      </c>
      <c r="J277">
        <v>50</v>
      </c>
      <c r="K277" t="s">
        <v>99</v>
      </c>
      <c r="L277">
        <v>2019</v>
      </c>
      <c r="M277">
        <v>11</v>
      </c>
      <c r="N277">
        <v>18</v>
      </c>
      <c r="O277">
        <v>15</v>
      </c>
    </row>
    <row r="278" spans="1:15" x14ac:dyDescent="0.25">
      <c r="A278">
        <v>277</v>
      </c>
      <c r="B278">
        <v>281</v>
      </c>
      <c r="C278" t="s">
        <v>974</v>
      </c>
      <c r="D278" t="s">
        <v>910</v>
      </c>
      <c r="E278" s="1">
        <v>44072.864583333336</v>
      </c>
      <c r="F278" t="s">
        <v>975</v>
      </c>
      <c r="G278" t="s">
        <v>32</v>
      </c>
      <c r="H278" t="s">
        <v>976</v>
      </c>
      <c r="I278">
        <v>14</v>
      </c>
      <c r="J278">
        <v>28</v>
      </c>
      <c r="K278" t="s">
        <v>110</v>
      </c>
      <c r="L278">
        <v>2020</v>
      </c>
      <c r="M278">
        <v>8</v>
      </c>
      <c r="N278">
        <v>29</v>
      </c>
      <c r="O278">
        <v>20</v>
      </c>
    </row>
    <row r="279" spans="1:15" x14ac:dyDescent="0.25">
      <c r="A279">
        <v>278</v>
      </c>
      <c r="B279">
        <v>282</v>
      </c>
      <c r="C279" t="s">
        <v>977</v>
      </c>
      <c r="D279" t="s">
        <v>882</v>
      </c>
      <c r="E279" s="1">
        <v>44864.486111111109</v>
      </c>
      <c r="F279" t="s">
        <v>978</v>
      </c>
      <c r="G279" t="s">
        <v>875</v>
      </c>
      <c r="H279" t="s">
        <v>979</v>
      </c>
      <c r="I279">
        <v>17</v>
      </c>
      <c r="J279">
        <v>34</v>
      </c>
      <c r="K279" t="s">
        <v>39</v>
      </c>
      <c r="L279">
        <v>2022</v>
      </c>
      <c r="M279">
        <v>10</v>
      </c>
      <c r="N279">
        <v>30</v>
      </c>
      <c r="O279">
        <v>11</v>
      </c>
    </row>
    <row r="280" spans="1:15" x14ac:dyDescent="0.25">
      <c r="A280">
        <v>279</v>
      </c>
      <c r="B280">
        <v>283</v>
      </c>
      <c r="C280" t="s">
        <v>938</v>
      </c>
      <c r="D280" t="s">
        <v>898</v>
      </c>
      <c r="E280" s="1">
        <v>44378.506944444445</v>
      </c>
      <c r="F280" t="s">
        <v>939</v>
      </c>
      <c r="G280" t="s">
        <v>27</v>
      </c>
      <c r="H280" t="s">
        <v>940</v>
      </c>
      <c r="I280">
        <v>21</v>
      </c>
      <c r="J280">
        <v>42</v>
      </c>
      <c r="K280" t="s">
        <v>124</v>
      </c>
      <c r="L280">
        <v>2021</v>
      </c>
      <c r="M280">
        <v>7</v>
      </c>
      <c r="N280">
        <v>1</v>
      </c>
      <c r="O280">
        <v>12</v>
      </c>
    </row>
    <row r="281" spans="1:15" x14ac:dyDescent="0.25">
      <c r="A281">
        <v>280</v>
      </c>
      <c r="B281">
        <v>284</v>
      </c>
      <c r="C281" t="s">
        <v>941</v>
      </c>
      <c r="D281" t="s">
        <v>886</v>
      </c>
      <c r="E281" s="1">
        <v>43835.364583333336</v>
      </c>
      <c r="F281" t="s">
        <v>942</v>
      </c>
      <c r="G281" t="s">
        <v>875</v>
      </c>
      <c r="H281" t="s">
        <v>943</v>
      </c>
      <c r="I281">
        <v>23</v>
      </c>
      <c r="J281">
        <v>46</v>
      </c>
      <c r="K281" t="s">
        <v>99</v>
      </c>
      <c r="L281">
        <v>2020</v>
      </c>
      <c r="M281">
        <v>1</v>
      </c>
      <c r="N281">
        <v>5</v>
      </c>
      <c r="O281">
        <v>8</v>
      </c>
    </row>
    <row r="282" spans="1:15" x14ac:dyDescent="0.25">
      <c r="A282">
        <v>281</v>
      </c>
      <c r="B282">
        <v>285</v>
      </c>
      <c r="C282" t="s">
        <v>944</v>
      </c>
      <c r="D282" t="s">
        <v>882</v>
      </c>
      <c r="E282" s="1">
        <v>44759.260416666664</v>
      </c>
      <c r="F282" t="s">
        <v>945</v>
      </c>
      <c r="G282" t="s">
        <v>27</v>
      </c>
      <c r="H282" t="s">
        <v>946</v>
      </c>
      <c r="I282">
        <v>14</v>
      </c>
      <c r="J282">
        <v>28</v>
      </c>
      <c r="K282" t="s">
        <v>110</v>
      </c>
      <c r="L282">
        <v>2022</v>
      </c>
      <c r="M282">
        <v>7</v>
      </c>
      <c r="N282">
        <v>17</v>
      </c>
      <c r="O282">
        <v>6</v>
      </c>
    </row>
    <row r="283" spans="1:15" x14ac:dyDescent="0.25">
      <c r="A283">
        <v>282</v>
      </c>
      <c r="B283">
        <v>286</v>
      </c>
      <c r="C283" t="s">
        <v>947</v>
      </c>
      <c r="D283" t="s">
        <v>902</v>
      </c>
      <c r="E283" s="1">
        <v>43334.722222222219</v>
      </c>
      <c r="F283" t="s">
        <v>948</v>
      </c>
      <c r="G283" t="s">
        <v>32</v>
      </c>
      <c r="H283" t="s">
        <v>949</v>
      </c>
      <c r="I283">
        <v>24</v>
      </c>
      <c r="J283">
        <v>48</v>
      </c>
      <c r="K283" t="s">
        <v>39</v>
      </c>
      <c r="L283">
        <v>2018</v>
      </c>
      <c r="M283">
        <v>8</v>
      </c>
      <c r="N283">
        <v>22</v>
      </c>
      <c r="O283">
        <v>17</v>
      </c>
    </row>
    <row r="284" spans="1:15" x14ac:dyDescent="0.25">
      <c r="A284">
        <v>283</v>
      </c>
      <c r="B284">
        <v>287</v>
      </c>
      <c r="C284" t="s">
        <v>950</v>
      </c>
      <c r="D284" t="s">
        <v>910</v>
      </c>
      <c r="E284" s="1">
        <v>44538.604166666664</v>
      </c>
      <c r="F284" t="s">
        <v>951</v>
      </c>
      <c r="G284" t="s">
        <v>875</v>
      </c>
      <c r="H284" t="s">
        <v>952</v>
      </c>
      <c r="I284">
        <v>18</v>
      </c>
      <c r="J284">
        <v>36</v>
      </c>
      <c r="K284" t="s">
        <v>165</v>
      </c>
      <c r="L284">
        <v>2021</v>
      </c>
      <c r="M284">
        <v>12</v>
      </c>
      <c r="N284">
        <v>8</v>
      </c>
      <c r="O284">
        <v>14</v>
      </c>
    </row>
    <row r="285" spans="1:15" x14ac:dyDescent="0.25">
      <c r="A285">
        <v>284</v>
      </c>
      <c r="B285">
        <v>288</v>
      </c>
      <c r="C285" t="s">
        <v>953</v>
      </c>
      <c r="D285" t="s">
        <v>878</v>
      </c>
      <c r="E285" s="1">
        <v>43582.409722222219</v>
      </c>
      <c r="F285" t="s">
        <v>954</v>
      </c>
      <c r="G285" t="s">
        <v>27</v>
      </c>
      <c r="H285" t="s">
        <v>955</v>
      </c>
      <c r="I285">
        <v>20</v>
      </c>
      <c r="J285">
        <v>40</v>
      </c>
      <c r="K285" t="s">
        <v>124</v>
      </c>
      <c r="L285">
        <v>2019</v>
      </c>
      <c r="M285">
        <v>4</v>
      </c>
      <c r="N285">
        <v>27</v>
      </c>
      <c r="O285">
        <v>9</v>
      </c>
    </row>
    <row r="286" spans="1:15" x14ac:dyDescent="0.25">
      <c r="A286">
        <v>285</v>
      </c>
      <c r="B286">
        <v>289</v>
      </c>
      <c r="C286" t="s">
        <v>956</v>
      </c>
      <c r="D286" t="s">
        <v>894</v>
      </c>
      <c r="E286" s="1">
        <v>45172.902777777781</v>
      </c>
      <c r="F286" t="s">
        <v>957</v>
      </c>
      <c r="G286" t="s">
        <v>32</v>
      </c>
      <c r="H286" t="s">
        <v>958</v>
      </c>
      <c r="I286">
        <v>16</v>
      </c>
      <c r="J286">
        <v>32</v>
      </c>
      <c r="K286" t="s">
        <v>99</v>
      </c>
      <c r="L286">
        <v>2023</v>
      </c>
      <c r="M286">
        <v>9</v>
      </c>
      <c r="N286">
        <v>3</v>
      </c>
      <c r="O286">
        <v>21</v>
      </c>
    </row>
    <row r="287" spans="1:15" x14ac:dyDescent="0.25">
      <c r="A287">
        <v>286</v>
      </c>
      <c r="B287">
        <v>290</v>
      </c>
      <c r="C287" t="s">
        <v>959</v>
      </c>
      <c r="D287" t="s">
        <v>906</v>
      </c>
      <c r="E287" s="1">
        <v>43992.420138888891</v>
      </c>
      <c r="F287" t="s">
        <v>960</v>
      </c>
      <c r="G287" t="s">
        <v>875</v>
      </c>
      <c r="H287" t="s">
        <v>961</v>
      </c>
      <c r="I287">
        <v>22</v>
      </c>
      <c r="J287">
        <v>44</v>
      </c>
      <c r="K287" t="s">
        <v>110</v>
      </c>
      <c r="L287">
        <v>2020</v>
      </c>
      <c r="M287">
        <v>6</v>
      </c>
      <c r="N287">
        <v>10</v>
      </c>
      <c r="O287">
        <v>10</v>
      </c>
    </row>
    <row r="288" spans="1:15" x14ac:dyDescent="0.25">
      <c r="A288">
        <v>287</v>
      </c>
      <c r="B288">
        <v>291</v>
      </c>
      <c r="C288" t="s">
        <v>962</v>
      </c>
      <c r="D288" t="s">
        <v>890</v>
      </c>
      <c r="E288" s="1">
        <v>44652.770833333336</v>
      </c>
      <c r="F288" t="s">
        <v>963</v>
      </c>
      <c r="G288" t="s">
        <v>27</v>
      </c>
      <c r="H288" t="s">
        <v>964</v>
      </c>
      <c r="I288">
        <v>19</v>
      </c>
      <c r="J288">
        <v>38</v>
      </c>
      <c r="K288" t="s">
        <v>39</v>
      </c>
      <c r="L288">
        <v>2022</v>
      </c>
      <c r="M288">
        <v>4</v>
      </c>
      <c r="N288">
        <v>1</v>
      </c>
      <c r="O288">
        <v>18</v>
      </c>
    </row>
    <row r="289" spans="1:15" x14ac:dyDescent="0.25">
      <c r="A289">
        <v>288</v>
      </c>
      <c r="B289">
        <v>292</v>
      </c>
      <c r="C289" t="s">
        <v>965</v>
      </c>
      <c r="D289" t="s">
        <v>917</v>
      </c>
      <c r="E289" s="1">
        <v>44211.541666666664</v>
      </c>
      <c r="F289" t="s">
        <v>966</v>
      </c>
      <c r="G289" t="s">
        <v>32</v>
      </c>
      <c r="H289" t="s">
        <v>967</v>
      </c>
      <c r="I289">
        <v>23</v>
      </c>
      <c r="J289">
        <v>46</v>
      </c>
      <c r="K289" t="s">
        <v>124</v>
      </c>
      <c r="L289">
        <v>2021</v>
      </c>
      <c r="M289">
        <v>1</v>
      </c>
      <c r="N289">
        <v>15</v>
      </c>
      <c r="O289">
        <v>13</v>
      </c>
    </row>
    <row r="290" spans="1:15" x14ac:dyDescent="0.25">
      <c r="A290">
        <v>289</v>
      </c>
      <c r="B290">
        <v>293</v>
      </c>
      <c r="C290" t="s">
        <v>968</v>
      </c>
      <c r="D290" t="s">
        <v>882</v>
      </c>
      <c r="E290" s="1">
        <v>45052.305555555555</v>
      </c>
      <c r="F290" t="s">
        <v>969</v>
      </c>
      <c r="G290" t="s">
        <v>875</v>
      </c>
      <c r="H290" t="s">
        <v>970</v>
      </c>
      <c r="I290">
        <v>15</v>
      </c>
      <c r="J290">
        <v>30</v>
      </c>
      <c r="K290" t="s">
        <v>165</v>
      </c>
      <c r="L290">
        <v>2023</v>
      </c>
      <c r="M290">
        <v>5</v>
      </c>
      <c r="N290">
        <v>6</v>
      </c>
      <c r="O290">
        <v>7</v>
      </c>
    </row>
    <row r="291" spans="1:15" x14ac:dyDescent="0.25">
      <c r="A291">
        <v>290</v>
      </c>
      <c r="B291">
        <v>294</v>
      </c>
      <c r="C291" t="s">
        <v>971</v>
      </c>
      <c r="D291" t="s">
        <v>902</v>
      </c>
      <c r="E291" s="1">
        <v>43787.635416666664</v>
      </c>
      <c r="F291" t="s">
        <v>972</v>
      </c>
      <c r="G291" t="s">
        <v>27</v>
      </c>
      <c r="H291" t="s">
        <v>973</v>
      </c>
      <c r="I291">
        <v>25</v>
      </c>
      <c r="J291">
        <v>50</v>
      </c>
      <c r="K291" t="s">
        <v>99</v>
      </c>
      <c r="L291">
        <v>2019</v>
      </c>
      <c r="M291">
        <v>11</v>
      </c>
      <c r="N291">
        <v>18</v>
      </c>
      <c r="O291">
        <v>15</v>
      </c>
    </row>
    <row r="292" spans="1:15" x14ac:dyDescent="0.25">
      <c r="A292">
        <v>291</v>
      </c>
      <c r="B292">
        <v>295</v>
      </c>
      <c r="C292" t="s">
        <v>974</v>
      </c>
      <c r="D292" t="s">
        <v>910</v>
      </c>
      <c r="E292" s="1">
        <v>44072.864583333336</v>
      </c>
      <c r="F292" t="s">
        <v>975</v>
      </c>
      <c r="G292" t="s">
        <v>32</v>
      </c>
      <c r="H292" t="s">
        <v>976</v>
      </c>
      <c r="I292">
        <v>14</v>
      </c>
      <c r="J292">
        <v>28</v>
      </c>
      <c r="K292" t="s">
        <v>110</v>
      </c>
      <c r="L292">
        <v>2020</v>
      </c>
      <c r="M292">
        <v>8</v>
      </c>
      <c r="N292">
        <v>29</v>
      </c>
      <c r="O292">
        <v>20</v>
      </c>
    </row>
    <row r="293" spans="1:15" x14ac:dyDescent="0.25">
      <c r="A293">
        <v>292</v>
      </c>
      <c r="B293">
        <v>296</v>
      </c>
      <c r="C293" t="s">
        <v>977</v>
      </c>
      <c r="D293" t="s">
        <v>882</v>
      </c>
      <c r="E293" s="1">
        <v>44864.486111111109</v>
      </c>
      <c r="F293" t="s">
        <v>978</v>
      </c>
      <c r="G293" t="s">
        <v>875</v>
      </c>
      <c r="H293" t="s">
        <v>979</v>
      </c>
      <c r="I293">
        <v>17</v>
      </c>
      <c r="J293">
        <v>34</v>
      </c>
      <c r="K293" t="s">
        <v>39</v>
      </c>
      <c r="L293">
        <v>2022</v>
      </c>
      <c r="M293">
        <v>10</v>
      </c>
      <c r="N293">
        <v>30</v>
      </c>
      <c r="O293">
        <v>11</v>
      </c>
    </row>
    <row r="294" spans="1:15" x14ac:dyDescent="0.25">
      <c r="A294">
        <v>293</v>
      </c>
      <c r="B294">
        <v>297</v>
      </c>
      <c r="C294" t="s">
        <v>938</v>
      </c>
      <c r="D294" t="s">
        <v>898</v>
      </c>
      <c r="E294" s="1">
        <v>44378.506944444445</v>
      </c>
      <c r="F294" t="s">
        <v>939</v>
      </c>
      <c r="G294" t="s">
        <v>27</v>
      </c>
      <c r="H294" t="s">
        <v>940</v>
      </c>
      <c r="I294">
        <v>21</v>
      </c>
      <c r="J294">
        <v>42</v>
      </c>
      <c r="K294" t="s">
        <v>124</v>
      </c>
      <c r="L294">
        <v>2021</v>
      </c>
      <c r="M294">
        <v>7</v>
      </c>
      <c r="N294">
        <v>1</v>
      </c>
      <c r="O294">
        <v>12</v>
      </c>
    </row>
    <row r="295" spans="1:15" x14ac:dyDescent="0.25">
      <c r="A295">
        <v>294</v>
      </c>
      <c r="B295">
        <v>298</v>
      </c>
      <c r="C295" t="s">
        <v>941</v>
      </c>
      <c r="D295" t="s">
        <v>886</v>
      </c>
      <c r="E295" s="1">
        <v>43835.364583333336</v>
      </c>
      <c r="F295" t="s">
        <v>942</v>
      </c>
      <c r="G295" t="s">
        <v>875</v>
      </c>
      <c r="H295" t="s">
        <v>943</v>
      </c>
      <c r="I295">
        <v>23</v>
      </c>
      <c r="J295">
        <v>46</v>
      </c>
      <c r="K295" t="s">
        <v>99</v>
      </c>
      <c r="L295">
        <v>2020</v>
      </c>
      <c r="M295">
        <v>1</v>
      </c>
      <c r="N295">
        <v>5</v>
      </c>
      <c r="O295">
        <v>8</v>
      </c>
    </row>
    <row r="296" spans="1:15" x14ac:dyDescent="0.25">
      <c r="A296">
        <v>295</v>
      </c>
      <c r="B296">
        <v>299</v>
      </c>
      <c r="C296" t="s">
        <v>944</v>
      </c>
      <c r="D296" t="s">
        <v>882</v>
      </c>
      <c r="E296" s="1">
        <v>44759.260416666664</v>
      </c>
      <c r="F296" t="s">
        <v>945</v>
      </c>
      <c r="G296" t="s">
        <v>27</v>
      </c>
      <c r="H296" t="s">
        <v>946</v>
      </c>
      <c r="I296">
        <v>14</v>
      </c>
      <c r="J296">
        <v>28</v>
      </c>
      <c r="K296" t="s">
        <v>165</v>
      </c>
      <c r="L296">
        <v>2022</v>
      </c>
      <c r="M296">
        <v>7</v>
      </c>
      <c r="N296">
        <v>17</v>
      </c>
      <c r="O296">
        <v>6</v>
      </c>
    </row>
    <row r="297" spans="1:15" x14ac:dyDescent="0.25">
      <c r="A297">
        <v>296</v>
      </c>
      <c r="B297">
        <v>300</v>
      </c>
      <c r="C297" t="s">
        <v>947</v>
      </c>
      <c r="D297" t="s">
        <v>902</v>
      </c>
      <c r="E297" s="1">
        <v>43334.722222222219</v>
      </c>
      <c r="F297" t="s">
        <v>948</v>
      </c>
      <c r="G297" t="s">
        <v>32</v>
      </c>
      <c r="H297" t="s">
        <v>949</v>
      </c>
      <c r="I297">
        <v>24</v>
      </c>
      <c r="J297">
        <v>48</v>
      </c>
      <c r="K297" t="s">
        <v>39</v>
      </c>
      <c r="L297">
        <v>2018</v>
      </c>
      <c r="M297">
        <v>8</v>
      </c>
      <c r="N297">
        <v>22</v>
      </c>
      <c r="O297">
        <v>17</v>
      </c>
    </row>
    <row r="298" spans="1:15" x14ac:dyDescent="0.25">
      <c r="A298">
        <v>297</v>
      </c>
      <c r="B298">
        <v>301</v>
      </c>
      <c r="C298" t="s">
        <v>980</v>
      </c>
      <c r="D298" t="s">
        <v>981</v>
      </c>
      <c r="E298" s="1">
        <v>44454.666666666664</v>
      </c>
      <c r="F298" t="s">
        <v>982</v>
      </c>
      <c r="G298" t="s">
        <v>27</v>
      </c>
      <c r="H298" t="s">
        <v>983</v>
      </c>
      <c r="I298">
        <v>8</v>
      </c>
      <c r="J298">
        <v>16</v>
      </c>
      <c r="K298" t="s">
        <v>124</v>
      </c>
      <c r="L298">
        <v>2021</v>
      </c>
      <c r="M298">
        <v>9</v>
      </c>
      <c r="N298">
        <v>15</v>
      </c>
      <c r="O298">
        <v>16</v>
      </c>
    </row>
    <row r="299" spans="1:15" x14ac:dyDescent="0.25">
      <c r="A299">
        <v>298</v>
      </c>
      <c r="B299">
        <v>302</v>
      </c>
      <c r="C299" t="s">
        <v>984</v>
      </c>
      <c r="D299" t="s">
        <v>985</v>
      </c>
      <c r="E299" s="1">
        <v>43532.597222222219</v>
      </c>
      <c r="F299" t="s">
        <v>986</v>
      </c>
      <c r="G299" t="s">
        <v>32</v>
      </c>
      <c r="H299" t="s">
        <v>987</v>
      </c>
      <c r="I299">
        <v>12</v>
      </c>
      <c r="J299">
        <v>24</v>
      </c>
      <c r="K299" t="s">
        <v>110</v>
      </c>
      <c r="L299">
        <v>2019</v>
      </c>
      <c r="M299">
        <v>3</v>
      </c>
      <c r="N299">
        <v>8</v>
      </c>
      <c r="O299">
        <v>14</v>
      </c>
    </row>
    <row r="300" spans="1:15" x14ac:dyDescent="0.25">
      <c r="A300">
        <v>299</v>
      </c>
      <c r="B300">
        <v>303</v>
      </c>
      <c r="C300" t="s">
        <v>988</v>
      </c>
      <c r="D300" t="s">
        <v>650</v>
      </c>
      <c r="E300" s="1">
        <v>42936.489583333336</v>
      </c>
      <c r="F300" t="s">
        <v>989</v>
      </c>
      <c r="G300" t="s">
        <v>875</v>
      </c>
      <c r="H300" t="s">
        <v>990</v>
      </c>
      <c r="I300">
        <v>15</v>
      </c>
      <c r="J300">
        <v>30</v>
      </c>
      <c r="K300" t="s">
        <v>99</v>
      </c>
      <c r="L300">
        <v>2017</v>
      </c>
      <c r="M300">
        <v>7</v>
      </c>
      <c r="N300">
        <v>20</v>
      </c>
      <c r="O300">
        <v>11</v>
      </c>
    </row>
    <row r="301" spans="1:15" x14ac:dyDescent="0.25">
      <c r="A301">
        <v>300</v>
      </c>
      <c r="B301">
        <v>304</v>
      </c>
      <c r="C301" t="s">
        <v>991</v>
      </c>
      <c r="D301" t="s">
        <v>992</v>
      </c>
      <c r="E301" s="1">
        <v>44137.8125</v>
      </c>
      <c r="F301" t="s">
        <v>993</v>
      </c>
      <c r="G301" t="s">
        <v>27</v>
      </c>
      <c r="H301" t="s">
        <v>994</v>
      </c>
      <c r="I301">
        <v>10</v>
      </c>
      <c r="J301">
        <v>20</v>
      </c>
      <c r="K301" t="s">
        <v>39</v>
      </c>
      <c r="L301">
        <v>2020</v>
      </c>
      <c r="M301">
        <v>11</v>
      </c>
      <c r="N301">
        <v>2</v>
      </c>
      <c r="O301">
        <v>19</v>
      </c>
    </row>
    <row r="302" spans="1:15" x14ac:dyDescent="0.25">
      <c r="A302">
        <v>301</v>
      </c>
      <c r="B302">
        <v>305</v>
      </c>
      <c r="C302" t="s">
        <v>995</v>
      </c>
      <c r="D302" t="s">
        <v>996</v>
      </c>
      <c r="E302" s="1">
        <v>44693.083333333336</v>
      </c>
      <c r="F302" t="s">
        <v>997</v>
      </c>
      <c r="G302" t="s">
        <v>32</v>
      </c>
      <c r="H302" t="s">
        <v>998</v>
      </c>
      <c r="I302">
        <v>18</v>
      </c>
      <c r="J302">
        <v>36</v>
      </c>
      <c r="K302" t="s">
        <v>165</v>
      </c>
      <c r="L302">
        <v>2022</v>
      </c>
      <c r="M302">
        <v>5</v>
      </c>
      <c r="N302">
        <v>12</v>
      </c>
      <c r="O302">
        <v>2</v>
      </c>
    </row>
    <row r="303" spans="1:15" x14ac:dyDescent="0.25">
      <c r="A303">
        <v>302</v>
      </c>
      <c r="B303">
        <v>306</v>
      </c>
      <c r="C303" t="s">
        <v>999</v>
      </c>
      <c r="D303" t="s">
        <v>1000</v>
      </c>
      <c r="E303" s="1">
        <v>45024.552083333336</v>
      </c>
      <c r="F303" t="s">
        <v>1001</v>
      </c>
      <c r="G303" t="s">
        <v>875</v>
      </c>
      <c r="H303" t="s">
        <v>1002</v>
      </c>
      <c r="I303">
        <v>14</v>
      </c>
      <c r="J303">
        <v>28</v>
      </c>
      <c r="K303" t="s">
        <v>110</v>
      </c>
      <c r="L303">
        <v>2023</v>
      </c>
      <c r="M303">
        <v>4</v>
      </c>
      <c r="N303">
        <v>8</v>
      </c>
      <c r="O303">
        <v>13</v>
      </c>
    </row>
    <row r="304" spans="1:15" x14ac:dyDescent="0.25">
      <c r="A304">
        <v>303</v>
      </c>
      <c r="B304">
        <v>307</v>
      </c>
      <c r="C304" t="s">
        <v>1003</v>
      </c>
      <c r="D304" t="s">
        <v>1004</v>
      </c>
      <c r="E304" s="1">
        <v>44372.743055555555</v>
      </c>
      <c r="F304" t="s">
        <v>1005</v>
      </c>
      <c r="G304" t="s">
        <v>27</v>
      </c>
      <c r="H304" t="s">
        <v>1006</v>
      </c>
      <c r="I304">
        <v>22</v>
      </c>
      <c r="J304">
        <v>44</v>
      </c>
      <c r="K304" t="s">
        <v>124</v>
      </c>
      <c r="L304">
        <v>2021</v>
      </c>
      <c r="M304">
        <v>6</v>
      </c>
      <c r="N304">
        <v>25</v>
      </c>
      <c r="O304">
        <v>17</v>
      </c>
    </row>
    <row r="305" spans="1:15" x14ac:dyDescent="0.25">
      <c r="A305">
        <v>304</v>
      </c>
      <c r="B305">
        <v>308</v>
      </c>
      <c r="C305" t="s">
        <v>1007</v>
      </c>
      <c r="D305" t="s">
        <v>1008</v>
      </c>
      <c r="E305" s="1">
        <v>43707.423611111109</v>
      </c>
      <c r="F305" t="s">
        <v>1009</v>
      </c>
      <c r="G305" t="s">
        <v>32</v>
      </c>
      <c r="H305" t="s">
        <v>1010</v>
      </c>
      <c r="I305">
        <v>16</v>
      </c>
      <c r="J305">
        <v>32</v>
      </c>
      <c r="K305" t="s">
        <v>99</v>
      </c>
      <c r="L305">
        <v>2019</v>
      </c>
      <c r="M305">
        <v>8</v>
      </c>
      <c r="N305">
        <v>30</v>
      </c>
      <c r="O305">
        <v>10</v>
      </c>
    </row>
    <row r="306" spans="1:15" x14ac:dyDescent="0.25">
      <c r="A306">
        <v>305</v>
      </c>
      <c r="B306">
        <v>309</v>
      </c>
      <c r="C306" t="s">
        <v>1011</v>
      </c>
      <c r="D306" t="s">
        <v>1012</v>
      </c>
      <c r="E306" s="1">
        <v>44776.645833333336</v>
      </c>
      <c r="F306" t="s">
        <v>1013</v>
      </c>
      <c r="G306" t="s">
        <v>875</v>
      </c>
      <c r="H306" t="s">
        <v>1014</v>
      </c>
      <c r="I306">
        <v>25</v>
      </c>
      <c r="J306">
        <v>50</v>
      </c>
      <c r="K306" t="s">
        <v>39</v>
      </c>
      <c r="L306">
        <v>2022</v>
      </c>
      <c r="M306">
        <v>8</v>
      </c>
      <c r="N306">
        <v>3</v>
      </c>
      <c r="O306">
        <v>15</v>
      </c>
    </row>
    <row r="307" spans="1:15" x14ac:dyDescent="0.25">
      <c r="A307">
        <v>306</v>
      </c>
      <c r="B307">
        <v>310</v>
      </c>
      <c r="C307" t="s">
        <v>1015</v>
      </c>
      <c r="D307" t="s">
        <v>1016</v>
      </c>
      <c r="E307" s="1">
        <v>44182.388888888891</v>
      </c>
      <c r="F307" t="s">
        <v>1017</v>
      </c>
      <c r="G307" t="s">
        <v>27</v>
      </c>
      <c r="H307" t="s">
        <v>1018</v>
      </c>
      <c r="I307">
        <v>12</v>
      </c>
      <c r="J307">
        <v>24</v>
      </c>
      <c r="K307" t="s">
        <v>165</v>
      </c>
      <c r="L307">
        <v>2020</v>
      </c>
      <c r="M307">
        <v>12</v>
      </c>
      <c r="N307">
        <v>17</v>
      </c>
      <c r="O307">
        <v>9</v>
      </c>
    </row>
    <row r="308" spans="1:15" x14ac:dyDescent="0.25">
      <c r="A308">
        <v>307</v>
      </c>
      <c r="B308">
        <v>311</v>
      </c>
      <c r="C308" t="s">
        <v>1019</v>
      </c>
      <c r="D308" t="s">
        <v>1020</v>
      </c>
      <c r="E308" s="1">
        <v>44255.947916666664</v>
      </c>
      <c r="F308" t="s">
        <v>1021</v>
      </c>
      <c r="G308" t="s">
        <v>32</v>
      </c>
      <c r="H308" t="s">
        <v>1022</v>
      </c>
      <c r="I308">
        <v>20</v>
      </c>
      <c r="J308">
        <v>40</v>
      </c>
      <c r="K308" t="s">
        <v>99</v>
      </c>
      <c r="L308">
        <v>2021</v>
      </c>
      <c r="M308">
        <v>2</v>
      </c>
      <c r="N308">
        <v>28</v>
      </c>
      <c r="O308">
        <v>22</v>
      </c>
    </row>
    <row r="309" spans="1:15" x14ac:dyDescent="0.25">
      <c r="A309">
        <v>308</v>
      </c>
      <c r="B309">
        <v>312</v>
      </c>
      <c r="C309" t="s">
        <v>1023</v>
      </c>
      <c r="D309" t="s">
        <v>1024</v>
      </c>
      <c r="E309" s="1">
        <v>43230.583333333336</v>
      </c>
      <c r="F309" t="s">
        <v>1025</v>
      </c>
      <c r="G309" t="s">
        <v>875</v>
      </c>
      <c r="H309" t="s">
        <v>1026</v>
      </c>
      <c r="I309">
        <v>14</v>
      </c>
      <c r="J309">
        <v>28</v>
      </c>
      <c r="K309" t="s">
        <v>110</v>
      </c>
      <c r="L309">
        <v>2018</v>
      </c>
      <c r="M309">
        <v>5</v>
      </c>
      <c r="N309">
        <v>10</v>
      </c>
      <c r="O309">
        <v>14</v>
      </c>
    </row>
    <row r="310" spans="1:15" x14ac:dyDescent="0.25">
      <c r="A310">
        <v>309</v>
      </c>
      <c r="B310">
        <v>313</v>
      </c>
      <c r="C310" t="s">
        <v>1027</v>
      </c>
      <c r="D310" t="s">
        <v>1016</v>
      </c>
      <c r="E310" s="1">
        <v>44568.465277777781</v>
      </c>
      <c r="F310" t="s">
        <v>1028</v>
      </c>
      <c r="G310" t="s">
        <v>27</v>
      </c>
      <c r="H310" t="s">
        <v>1029</v>
      </c>
      <c r="I310">
        <v>15</v>
      </c>
      <c r="J310">
        <v>30</v>
      </c>
      <c r="K310" t="s">
        <v>124</v>
      </c>
      <c r="L310">
        <v>2022</v>
      </c>
      <c r="M310">
        <v>1</v>
      </c>
      <c r="N310">
        <v>7</v>
      </c>
      <c r="O310">
        <v>11</v>
      </c>
    </row>
    <row r="311" spans="1:15" x14ac:dyDescent="0.25">
      <c r="A311">
        <v>310</v>
      </c>
      <c r="B311">
        <v>314</v>
      </c>
      <c r="C311" t="s">
        <v>1030</v>
      </c>
      <c r="D311" t="s">
        <v>650</v>
      </c>
      <c r="E311" s="1">
        <v>43727.145833333336</v>
      </c>
      <c r="F311" t="s">
        <v>1031</v>
      </c>
      <c r="G311" t="s">
        <v>32</v>
      </c>
      <c r="H311" t="s">
        <v>1032</v>
      </c>
      <c r="I311">
        <v>18</v>
      </c>
      <c r="J311">
        <v>36</v>
      </c>
      <c r="K311" t="s">
        <v>39</v>
      </c>
      <c r="L311">
        <v>2019</v>
      </c>
      <c r="M311">
        <v>9</v>
      </c>
      <c r="N311">
        <v>19</v>
      </c>
      <c r="O311">
        <v>3</v>
      </c>
    </row>
    <row r="312" spans="1:15" x14ac:dyDescent="0.25">
      <c r="A312">
        <v>311</v>
      </c>
      <c r="B312">
        <v>315</v>
      </c>
      <c r="C312" t="s">
        <v>1033</v>
      </c>
      <c r="D312" t="s">
        <v>996</v>
      </c>
      <c r="E312" s="1">
        <v>45121.958333333336</v>
      </c>
      <c r="F312" t="s">
        <v>1034</v>
      </c>
      <c r="G312" t="s">
        <v>875</v>
      </c>
      <c r="H312" t="s">
        <v>1035</v>
      </c>
      <c r="I312">
        <v>13</v>
      </c>
      <c r="J312">
        <v>26</v>
      </c>
      <c r="K312" t="s">
        <v>110</v>
      </c>
      <c r="L312">
        <v>2023</v>
      </c>
      <c r="M312">
        <v>7</v>
      </c>
      <c r="N312">
        <v>14</v>
      </c>
      <c r="O312">
        <v>23</v>
      </c>
    </row>
    <row r="313" spans="1:15" x14ac:dyDescent="0.25">
      <c r="A313">
        <v>312</v>
      </c>
      <c r="B313">
        <v>316</v>
      </c>
      <c r="C313" t="s">
        <v>1036</v>
      </c>
      <c r="D313" t="s">
        <v>985</v>
      </c>
      <c r="E313" s="1">
        <v>43926.680555555555</v>
      </c>
      <c r="F313" t="s">
        <v>1037</v>
      </c>
      <c r="G313" t="s">
        <v>27</v>
      </c>
      <c r="H313" t="s">
        <v>1038</v>
      </c>
      <c r="I313">
        <v>10</v>
      </c>
      <c r="J313">
        <v>20</v>
      </c>
      <c r="K313" t="s">
        <v>165</v>
      </c>
      <c r="L313">
        <v>2020</v>
      </c>
      <c r="M313">
        <v>4</v>
      </c>
      <c r="N313">
        <v>5</v>
      </c>
      <c r="O313">
        <v>16</v>
      </c>
    </row>
    <row r="314" spans="1:15" x14ac:dyDescent="0.25">
      <c r="A314">
        <v>313</v>
      </c>
      <c r="B314">
        <v>317</v>
      </c>
      <c r="C314" t="s">
        <v>1039</v>
      </c>
      <c r="D314" t="s">
        <v>1004</v>
      </c>
      <c r="E314" s="1">
        <v>44529.364583333336</v>
      </c>
      <c r="F314" t="s">
        <v>1040</v>
      </c>
      <c r="G314" t="s">
        <v>32</v>
      </c>
      <c r="H314" t="s">
        <v>1041</v>
      </c>
      <c r="I314">
        <v>20</v>
      </c>
      <c r="J314">
        <v>40</v>
      </c>
      <c r="K314" t="s">
        <v>99</v>
      </c>
      <c r="L314">
        <v>2021</v>
      </c>
      <c r="M314">
        <v>11</v>
      </c>
      <c r="N314">
        <v>29</v>
      </c>
      <c r="O314">
        <v>8</v>
      </c>
    </row>
    <row r="315" spans="1:15" x14ac:dyDescent="0.25">
      <c r="A315">
        <v>314</v>
      </c>
      <c r="B315">
        <v>318</v>
      </c>
      <c r="C315" t="s">
        <v>1042</v>
      </c>
      <c r="D315" t="s">
        <v>1008</v>
      </c>
      <c r="E315" s="1">
        <v>43811.708333333336</v>
      </c>
      <c r="F315" t="s">
        <v>1043</v>
      </c>
      <c r="G315" t="s">
        <v>875</v>
      </c>
      <c r="H315" t="s">
        <v>1044</v>
      </c>
      <c r="I315">
        <v>16</v>
      </c>
      <c r="J315">
        <v>32</v>
      </c>
      <c r="K315" t="s">
        <v>39</v>
      </c>
      <c r="L315">
        <v>2019</v>
      </c>
      <c r="M315">
        <v>12</v>
      </c>
      <c r="N315">
        <v>12</v>
      </c>
      <c r="O315">
        <v>17</v>
      </c>
    </row>
    <row r="316" spans="1:15" x14ac:dyDescent="0.25">
      <c r="A316">
        <v>315</v>
      </c>
      <c r="B316">
        <v>319</v>
      </c>
      <c r="C316" t="s">
        <v>1045</v>
      </c>
      <c r="D316" t="s">
        <v>1012</v>
      </c>
      <c r="E316" s="1">
        <v>44701.618055555555</v>
      </c>
      <c r="F316" t="s">
        <v>1046</v>
      </c>
      <c r="G316" t="s">
        <v>27</v>
      </c>
      <c r="H316" t="s">
        <v>1047</v>
      </c>
      <c r="I316">
        <v>25</v>
      </c>
      <c r="J316">
        <v>50</v>
      </c>
      <c r="K316" t="s">
        <v>124</v>
      </c>
      <c r="L316">
        <v>2022</v>
      </c>
      <c r="M316">
        <v>5</v>
      </c>
      <c r="N316">
        <v>20</v>
      </c>
      <c r="O316">
        <v>14</v>
      </c>
    </row>
    <row r="317" spans="1:15" x14ac:dyDescent="0.25">
      <c r="A317">
        <v>316</v>
      </c>
      <c r="B317">
        <v>320</v>
      </c>
      <c r="C317" t="s">
        <v>1048</v>
      </c>
      <c r="D317" t="s">
        <v>1016</v>
      </c>
      <c r="E317" s="1">
        <v>44077.510416666664</v>
      </c>
      <c r="F317" t="s">
        <v>1049</v>
      </c>
      <c r="G317" t="s">
        <v>32</v>
      </c>
      <c r="H317" t="s">
        <v>1050</v>
      </c>
      <c r="I317">
        <v>14</v>
      </c>
      <c r="J317">
        <v>28</v>
      </c>
      <c r="K317" t="s">
        <v>110</v>
      </c>
      <c r="L317">
        <v>2020</v>
      </c>
      <c r="M317">
        <v>9</v>
      </c>
      <c r="N317">
        <v>3</v>
      </c>
      <c r="O317">
        <v>12</v>
      </c>
    </row>
    <row r="318" spans="1:15" x14ac:dyDescent="0.25">
      <c r="A318">
        <v>317</v>
      </c>
      <c r="B318">
        <v>321</v>
      </c>
      <c r="C318" t="s">
        <v>1051</v>
      </c>
      <c r="D318" t="s">
        <v>1020</v>
      </c>
      <c r="E318" s="1">
        <v>44237.8125</v>
      </c>
      <c r="F318" t="s">
        <v>1052</v>
      </c>
      <c r="G318" t="s">
        <v>875</v>
      </c>
      <c r="H318" t="s">
        <v>1053</v>
      </c>
      <c r="I318">
        <v>20</v>
      </c>
      <c r="J318">
        <v>40</v>
      </c>
      <c r="K318" t="s">
        <v>99</v>
      </c>
      <c r="L318">
        <v>2021</v>
      </c>
      <c r="M318">
        <v>2</v>
      </c>
      <c r="N318">
        <v>10</v>
      </c>
      <c r="O318">
        <v>19</v>
      </c>
    </row>
    <row r="319" spans="1:15" x14ac:dyDescent="0.25">
      <c r="A319">
        <v>318</v>
      </c>
      <c r="B319">
        <v>322</v>
      </c>
      <c r="C319" t="s">
        <v>1054</v>
      </c>
      <c r="D319" t="s">
        <v>1024</v>
      </c>
      <c r="E319" s="1">
        <v>43330.611111111109</v>
      </c>
      <c r="F319" t="s">
        <v>1055</v>
      </c>
      <c r="G319" t="s">
        <v>27</v>
      </c>
      <c r="H319" t="s">
        <v>1056</v>
      </c>
      <c r="I319">
        <v>12</v>
      </c>
      <c r="J319">
        <v>24</v>
      </c>
      <c r="K319" t="s">
        <v>39</v>
      </c>
      <c r="L319">
        <v>2018</v>
      </c>
      <c r="M319">
        <v>8</v>
      </c>
      <c r="N319">
        <v>18</v>
      </c>
      <c r="O319">
        <v>14</v>
      </c>
    </row>
    <row r="320" spans="1:15" x14ac:dyDescent="0.25">
      <c r="A320">
        <v>319</v>
      </c>
      <c r="B320">
        <v>323</v>
      </c>
      <c r="C320" t="s">
        <v>1057</v>
      </c>
      <c r="D320" t="s">
        <v>981</v>
      </c>
      <c r="E320" s="1">
        <v>44620.875</v>
      </c>
      <c r="F320" t="s">
        <v>1058</v>
      </c>
      <c r="G320" t="s">
        <v>32</v>
      </c>
      <c r="H320" t="s">
        <v>1059</v>
      </c>
      <c r="I320">
        <v>8</v>
      </c>
      <c r="J320">
        <v>16</v>
      </c>
      <c r="K320" t="s">
        <v>124</v>
      </c>
      <c r="L320">
        <v>2022</v>
      </c>
      <c r="M320">
        <v>2</v>
      </c>
      <c r="N320">
        <v>28</v>
      </c>
      <c r="O320">
        <v>21</v>
      </c>
    </row>
    <row r="321" spans="1:15" x14ac:dyDescent="0.25">
      <c r="A321">
        <v>320</v>
      </c>
      <c r="B321">
        <v>324</v>
      </c>
      <c r="C321" t="s">
        <v>1060</v>
      </c>
      <c r="D321" t="s">
        <v>985</v>
      </c>
      <c r="E321" s="1">
        <v>43753.4375</v>
      </c>
      <c r="F321" t="s">
        <v>1061</v>
      </c>
      <c r="G321" t="s">
        <v>875</v>
      </c>
      <c r="H321" t="s">
        <v>1062</v>
      </c>
      <c r="I321">
        <v>15</v>
      </c>
      <c r="J321">
        <v>30</v>
      </c>
      <c r="K321" t="s">
        <v>110</v>
      </c>
      <c r="L321">
        <v>2019</v>
      </c>
      <c r="M321">
        <v>10</v>
      </c>
      <c r="N321">
        <v>15</v>
      </c>
      <c r="O321">
        <v>10</v>
      </c>
    </row>
    <row r="322" spans="1:15" x14ac:dyDescent="0.25">
      <c r="A322">
        <v>321</v>
      </c>
      <c r="B322">
        <v>325</v>
      </c>
      <c r="C322" t="s">
        <v>1063</v>
      </c>
      <c r="D322" t="s">
        <v>650</v>
      </c>
      <c r="E322" s="1">
        <v>43070.784722222219</v>
      </c>
      <c r="F322" t="s">
        <v>1064</v>
      </c>
      <c r="G322" t="s">
        <v>27</v>
      </c>
      <c r="H322" t="s">
        <v>1065</v>
      </c>
      <c r="I322">
        <v>18</v>
      </c>
      <c r="J322">
        <v>36</v>
      </c>
      <c r="K322" t="s">
        <v>99</v>
      </c>
      <c r="L322">
        <v>2017</v>
      </c>
      <c r="M322">
        <v>12</v>
      </c>
      <c r="N322">
        <v>1</v>
      </c>
      <c r="O322">
        <v>18</v>
      </c>
    </row>
    <row r="323" spans="1:15" x14ac:dyDescent="0.25">
      <c r="A323">
        <v>322</v>
      </c>
      <c r="B323">
        <v>326</v>
      </c>
      <c r="C323" t="s">
        <v>1066</v>
      </c>
      <c r="D323" t="s">
        <v>992</v>
      </c>
      <c r="E323" s="1">
        <v>43939.677083333336</v>
      </c>
      <c r="F323" t="s">
        <v>1067</v>
      </c>
      <c r="G323" t="s">
        <v>32</v>
      </c>
      <c r="H323" t="s">
        <v>1068</v>
      </c>
      <c r="I323">
        <v>10</v>
      </c>
      <c r="J323">
        <v>20</v>
      </c>
      <c r="K323" t="s">
        <v>39</v>
      </c>
      <c r="L323">
        <v>2020</v>
      </c>
      <c r="M323">
        <v>4</v>
      </c>
      <c r="N323">
        <v>18</v>
      </c>
      <c r="O323">
        <v>16</v>
      </c>
    </row>
    <row r="324" spans="1:15" x14ac:dyDescent="0.25">
      <c r="A324">
        <v>323</v>
      </c>
      <c r="B324">
        <v>327</v>
      </c>
      <c r="C324" t="s">
        <v>1069</v>
      </c>
      <c r="D324" t="s">
        <v>996</v>
      </c>
      <c r="E324" s="1">
        <v>44933.145833333336</v>
      </c>
      <c r="F324" t="s">
        <v>997</v>
      </c>
      <c r="G324" t="s">
        <v>875</v>
      </c>
      <c r="H324" t="s">
        <v>1070</v>
      </c>
      <c r="I324">
        <v>18</v>
      </c>
      <c r="J324">
        <v>36</v>
      </c>
      <c r="K324" t="s">
        <v>165</v>
      </c>
      <c r="L324">
        <v>2023</v>
      </c>
      <c r="M324">
        <v>1</v>
      </c>
      <c r="N324">
        <v>7</v>
      </c>
      <c r="O324">
        <v>3</v>
      </c>
    </row>
    <row r="325" spans="1:15" x14ac:dyDescent="0.25">
      <c r="A325">
        <v>324</v>
      </c>
      <c r="B325">
        <v>328</v>
      </c>
      <c r="C325" t="s">
        <v>1071</v>
      </c>
      <c r="D325" t="s">
        <v>1000</v>
      </c>
      <c r="E325" s="1">
        <v>44357.416666666664</v>
      </c>
      <c r="F325" t="s">
        <v>969</v>
      </c>
      <c r="G325" t="s">
        <v>27</v>
      </c>
      <c r="H325" t="s">
        <v>1072</v>
      </c>
      <c r="I325">
        <v>14</v>
      </c>
      <c r="J325">
        <v>28</v>
      </c>
      <c r="K325" t="s">
        <v>124</v>
      </c>
      <c r="L325">
        <v>2021</v>
      </c>
      <c r="M325">
        <v>6</v>
      </c>
      <c r="N325">
        <v>10</v>
      </c>
      <c r="O325">
        <v>10</v>
      </c>
    </row>
    <row r="326" spans="1:15" x14ac:dyDescent="0.25">
      <c r="A326">
        <v>325</v>
      </c>
      <c r="B326">
        <v>329</v>
      </c>
      <c r="C326" t="s">
        <v>1073</v>
      </c>
      <c r="D326" t="s">
        <v>1004</v>
      </c>
      <c r="E326" s="1">
        <v>43883.638888888891</v>
      </c>
      <c r="F326" t="s">
        <v>1074</v>
      </c>
      <c r="G326" t="s">
        <v>32</v>
      </c>
      <c r="H326" t="s">
        <v>1075</v>
      </c>
      <c r="I326">
        <v>22</v>
      </c>
      <c r="J326">
        <v>44</v>
      </c>
      <c r="K326" t="s">
        <v>99</v>
      </c>
      <c r="L326">
        <v>2020</v>
      </c>
      <c r="M326">
        <v>2</v>
      </c>
      <c r="N326">
        <v>22</v>
      </c>
      <c r="O326">
        <v>15</v>
      </c>
    </row>
    <row r="327" spans="1:15" x14ac:dyDescent="0.25">
      <c r="A327">
        <v>326</v>
      </c>
      <c r="B327">
        <v>330</v>
      </c>
      <c r="C327" t="s">
        <v>1076</v>
      </c>
      <c r="D327" t="s">
        <v>1008</v>
      </c>
      <c r="E327" s="1">
        <v>43176.614583333336</v>
      </c>
      <c r="F327" t="s">
        <v>1077</v>
      </c>
      <c r="G327" t="s">
        <v>875</v>
      </c>
      <c r="H327" t="s">
        <v>1078</v>
      </c>
      <c r="I327">
        <v>16</v>
      </c>
      <c r="J327">
        <v>32</v>
      </c>
      <c r="K327" t="s">
        <v>110</v>
      </c>
      <c r="L327">
        <v>2018</v>
      </c>
      <c r="M327">
        <v>3</v>
      </c>
      <c r="N327">
        <v>17</v>
      </c>
      <c r="O327">
        <v>14</v>
      </c>
    </row>
    <row r="328" spans="1:15" x14ac:dyDescent="0.25">
      <c r="A328">
        <v>327</v>
      </c>
      <c r="B328">
        <v>331</v>
      </c>
      <c r="C328" t="s">
        <v>1079</v>
      </c>
      <c r="D328" t="s">
        <v>1012</v>
      </c>
      <c r="E328" s="1">
        <v>44862.46875</v>
      </c>
      <c r="F328" t="s">
        <v>1080</v>
      </c>
      <c r="G328" t="s">
        <v>27</v>
      </c>
      <c r="H328" t="s">
        <v>1081</v>
      </c>
      <c r="I328">
        <v>25</v>
      </c>
      <c r="J328">
        <v>50</v>
      </c>
      <c r="K328" t="s">
        <v>39</v>
      </c>
      <c r="L328">
        <v>2022</v>
      </c>
      <c r="M328">
        <v>10</v>
      </c>
      <c r="N328">
        <v>28</v>
      </c>
      <c r="O328">
        <v>11</v>
      </c>
    </row>
    <row r="329" spans="1:15" x14ac:dyDescent="0.25">
      <c r="A329">
        <v>328</v>
      </c>
      <c r="B329">
        <v>332</v>
      </c>
      <c r="C329" t="s">
        <v>1082</v>
      </c>
      <c r="D329" t="s">
        <v>1016</v>
      </c>
      <c r="E329" s="1">
        <v>44136.520833333336</v>
      </c>
      <c r="F329" t="s">
        <v>1083</v>
      </c>
      <c r="G329" t="s">
        <v>32</v>
      </c>
      <c r="H329" t="s">
        <v>1084</v>
      </c>
      <c r="I329">
        <v>14</v>
      </c>
      <c r="J329">
        <v>28</v>
      </c>
      <c r="K329" t="s">
        <v>165</v>
      </c>
      <c r="L329">
        <v>2020</v>
      </c>
      <c r="M329">
        <v>11</v>
      </c>
      <c r="N329">
        <v>1</v>
      </c>
      <c r="O329">
        <v>12</v>
      </c>
    </row>
    <row r="330" spans="1:15" x14ac:dyDescent="0.25">
      <c r="A330">
        <v>329</v>
      </c>
      <c r="B330">
        <v>333</v>
      </c>
      <c r="C330" t="s">
        <v>1085</v>
      </c>
      <c r="D330" t="s">
        <v>1020</v>
      </c>
      <c r="E330" s="1">
        <v>44211.923611111109</v>
      </c>
      <c r="F330" t="s">
        <v>1086</v>
      </c>
      <c r="G330" t="s">
        <v>875</v>
      </c>
      <c r="H330" t="s">
        <v>1087</v>
      </c>
      <c r="I330">
        <v>20</v>
      </c>
      <c r="J330">
        <v>40</v>
      </c>
      <c r="K330" t="s">
        <v>99</v>
      </c>
      <c r="L330">
        <v>2021</v>
      </c>
      <c r="M330">
        <v>1</v>
      </c>
      <c r="N330">
        <v>15</v>
      </c>
      <c r="O330">
        <v>22</v>
      </c>
    </row>
    <row r="331" spans="1:15" x14ac:dyDescent="0.25">
      <c r="A331">
        <v>330</v>
      </c>
      <c r="B331">
        <v>334</v>
      </c>
      <c r="C331" t="s">
        <v>1054</v>
      </c>
      <c r="D331" t="s">
        <v>1024</v>
      </c>
      <c r="E331" s="1">
        <v>43330.583333333336</v>
      </c>
      <c r="F331" t="s">
        <v>1025</v>
      </c>
      <c r="G331" t="s">
        <v>27</v>
      </c>
      <c r="H331" t="s">
        <v>1056</v>
      </c>
      <c r="I331">
        <v>12</v>
      </c>
      <c r="J331">
        <v>24</v>
      </c>
      <c r="K331" t="s">
        <v>39</v>
      </c>
      <c r="L331">
        <v>2018</v>
      </c>
      <c r="M331">
        <v>8</v>
      </c>
      <c r="N331">
        <v>18</v>
      </c>
      <c r="O331">
        <v>14</v>
      </c>
    </row>
    <row r="332" spans="1:15" x14ac:dyDescent="0.25">
      <c r="A332">
        <v>331</v>
      </c>
      <c r="B332">
        <v>335</v>
      </c>
      <c r="C332" t="s">
        <v>1027</v>
      </c>
      <c r="D332" t="s">
        <v>1016</v>
      </c>
      <c r="E332" s="1">
        <v>44568.465277777781</v>
      </c>
      <c r="F332" t="s">
        <v>1028</v>
      </c>
      <c r="G332" t="s">
        <v>875</v>
      </c>
      <c r="H332" t="s">
        <v>1029</v>
      </c>
      <c r="I332">
        <v>15</v>
      </c>
      <c r="J332">
        <v>30</v>
      </c>
      <c r="K332" t="s">
        <v>124</v>
      </c>
      <c r="L332">
        <v>2022</v>
      </c>
      <c r="M332">
        <v>1</v>
      </c>
      <c r="N332">
        <v>7</v>
      </c>
      <c r="O332">
        <v>11</v>
      </c>
    </row>
    <row r="333" spans="1:15" x14ac:dyDescent="0.25">
      <c r="A333">
        <v>332</v>
      </c>
      <c r="B333">
        <v>336</v>
      </c>
      <c r="C333" t="s">
        <v>1030</v>
      </c>
      <c r="D333" t="s">
        <v>650</v>
      </c>
      <c r="E333" s="1">
        <v>43727.145833333336</v>
      </c>
      <c r="F333" t="s">
        <v>1031</v>
      </c>
      <c r="G333" t="s">
        <v>32</v>
      </c>
      <c r="H333" t="s">
        <v>1032</v>
      </c>
      <c r="I333">
        <v>18</v>
      </c>
      <c r="J333">
        <v>36</v>
      </c>
      <c r="K333" t="s">
        <v>39</v>
      </c>
      <c r="L333">
        <v>2019</v>
      </c>
      <c r="M333">
        <v>9</v>
      </c>
      <c r="N333">
        <v>19</v>
      </c>
      <c r="O333">
        <v>3</v>
      </c>
    </row>
    <row r="334" spans="1:15" x14ac:dyDescent="0.25">
      <c r="A334">
        <v>333</v>
      </c>
      <c r="B334">
        <v>337</v>
      </c>
      <c r="C334" t="s">
        <v>1088</v>
      </c>
      <c r="D334" t="s">
        <v>1089</v>
      </c>
      <c r="E334" s="1">
        <v>44654.260416666664</v>
      </c>
      <c r="F334" t="s">
        <v>1090</v>
      </c>
      <c r="G334" t="s">
        <v>27</v>
      </c>
      <c r="H334" t="s">
        <v>1091</v>
      </c>
      <c r="I334">
        <v>28</v>
      </c>
      <c r="J334">
        <v>55</v>
      </c>
      <c r="K334" t="s">
        <v>1092</v>
      </c>
      <c r="L334">
        <v>2022</v>
      </c>
      <c r="M334">
        <v>4</v>
      </c>
      <c r="N334">
        <v>3</v>
      </c>
      <c r="O334">
        <v>6</v>
      </c>
    </row>
    <row r="335" spans="1:15" x14ac:dyDescent="0.25">
      <c r="A335">
        <v>334</v>
      </c>
      <c r="B335">
        <v>338</v>
      </c>
      <c r="C335" t="s">
        <v>1093</v>
      </c>
      <c r="D335" t="s">
        <v>1094</v>
      </c>
      <c r="E335" s="1">
        <v>45211.4375</v>
      </c>
      <c r="F335" t="s">
        <v>1095</v>
      </c>
      <c r="G335" t="s">
        <v>17</v>
      </c>
      <c r="H335" t="s">
        <v>1096</v>
      </c>
      <c r="I335">
        <v>15</v>
      </c>
      <c r="J335">
        <v>30</v>
      </c>
      <c r="K335" t="s">
        <v>1097</v>
      </c>
      <c r="L335">
        <v>2023</v>
      </c>
      <c r="M335">
        <v>10</v>
      </c>
      <c r="N335">
        <v>12</v>
      </c>
      <c r="O335">
        <v>10</v>
      </c>
    </row>
    <row r="336" spans="1:15" x14ac:dyDescent="0.25">
      <c r="A336">
        <v>335</v>
      </c>
      <c r="B336">
        <v>339</v>
      </c>
      <c r="C336" t="s">
        <v>1098</v>
      </c>
      <c r="D336" t="s">
        <v>1099</v>
      </c>
      <c r="E336" s="1">
        <v>43644.791666666664</v>
      </c>
      <c r="F336" t="s">
        <v>1100</v>
      </c>
      <c r="G336" t="s">
        <v>32</v>
      </c>
      <c r="H336" t="s">
        <v>1101</v>
      </c>
      <c r="I336">
        <v>22</v>
      </c>
      <c r="J336">
        <v>45</v>
      </c>
      <c r="K336" t="s">
        <v>1102</v>
      </c>
      <c r="L336">
        <v>2019</v>
      </c>
      <c r="M336">
        <v>6</v>
      </c>
      <c r="N336">
        <v>28</v>
      </c>
      <c r="O336">
        <v>19</v>
      </c>
    </row>
    <row r="337" spans="1:15" x14ac:dyDescent="0.25">
      <c r="A337">
        <v>336</v>
      </c>
      <c r="B337">
        <v>340</v>
      </c>
      <c r="C337" t="s">
        <v>1103</v>
      </c>
      <c r="D337" t="s">
        <v>1104</v>
      </c>
      <c r="E337" s="1">
        <v>44089.614583333336</v>
      </c>
      <c r="F337" t="s">
        <v>1105</v>
      </c>
      <c r="G337" t="s">
        <v>27</v>
      </c>
      <c r="H337" t="s">
        <v>1106</v>
      </c>
      <c r="I337">
        <v>40</v>
      </c>
      <c r="J337">
        <v>80</v>
      </c>
      <c r="K337" t="s">
        <v>1107</v>
      </c>
      <c r="L337">
        <v>2020</v>
      </c>
      <c r="M337">
        <v>9</v>
      </c>
      <c r="N337">
        <v>15</v>
      </c>
      <c r="O337">
        <v>14</v>
      </c>
    </row>
    <row r="338" spans="1:15" x14ac:dyDescent="0.25">
      <c r="A338">
        <v>337</v>
      </c>
      <c r="B338">
        <v>341</v>
      </c>
      <c r="C338" t="s">
        <v>1108</v>
      </c>
      <c r="D338" t="s">
        <v>1109</v>
      </c>
      <c r="E338" s="1">
        <v>43047.888888888891</v>
      </c>
      <c r="F338" t="s">
        <v>1110</v>
      </c>
      <c r="G338" t="s">
        <v>17</v>
      </c>
      <c r="H338" t="s">
        <v>1111</v>
      </c>
      <c r="I338">
        <v>18</v>
      </c>
      <c r="J338">
        <v>35</v>
      </c>
      <c r="K338" t="s">
        <v>1112</v>
      </c>
      <c r="L338">
        <v>2017</v>
      </c>
      <c r="M338">
        <v>11</v>
      </c>
      <c r="N338">
        <v>8</v>
      </c>
      <c r="O338">
        <v>21</v>
      </c>
    </row>
    <row r="339" spans="1:15" x14ac:dyDescent="0.25">
      <c r="A339">
        <v>338</v>
      </c>
      <c r="B339">
        <v>342</v>
      </c>
      <c r="C339" t="s">
        <v>1113</v>
      </c>
      <c r="D339" t="s">
        <v>1114</v>
      </c>
      <c r="E339" s="1">
        <v>44336.729166666664</v>
      </c>
      <c r="F339" t="s">
        <v>1115</v>
      </c>
      <c r="G339" t="s">
        <v>32</v>
      </c>
      <c r="H339" t="s">
        <v>1116</v>
      </c>
      <c r="I339">
        <v>25</v>
      </c>
      <c r="J339">
        <v>50</v>
      </c>
      <c r="K339" t="s">
        <v>1092</v>
      </c>
      <c r="L339">
        <v>2021</v>
      </c>
      <c r="M339">
        <v>5</v>
      </c>
      <c r="N339">
        <v>20</v>
      </c>
      <c r="O339">
        <v>17</v>
      </c>
    </row>
    <row r="340" spans="1:15" x14ac:dyDescent="0.25">
      <c r="A340">
        <v>339</v>
      </c>
      <c r="B340">
        <v>343</v>
      </c>
      <c r="C340" t="s">
        <v>1117</v>
      </c>
      <c r="D340" t="s">
        <v>389</v>
      </c>
      <c r="E340" s="1">
        <v>44936.5</v>
      </c>
      <c r="F340" t="s">
        <v>285</v>
      </c>
      <c r="G340" t="s">
        <v>27</v>
      </c>
      <c r="H340" t="s">
        <v>1118</v>
      </c>
      <c r="I340">
        <v>30</v>
      </c>
      <c r="J340">
        <v>60</v>
      </c>
      <c r="K340" t="s">
        <v>1119</v>
      </c>
      <c r="L340">
        <v>2023</v>
      </c>
      <c r="M340">
        <v>1</v>
      </c>
      <c r="N340">
        <v>10</v>
      </c>
      <c r="O340">
        <v>12</v>
      </c>
    </row>
    <row r="341" spans="1:15" x14ac:dyDescent="0.25">
      <c r="A341">
        <v>340</v>
      </c>
      <c r="B341">
        <v>344</v>
      </c>
      <c r="C341" t="s">
        <v>1120</v>
      </c>
      <c r="D341" t="s">
        <v>1121</v>
      </c>
      <c r="E341" s="1">
        <v>43439.364583333336</v>
      </c>
      <c r="F341" t="s">
        <v>1122</v>
      </c>
      <c r="G341" t="s">
        <v>17</v>
      </c>
      <c r="H341" t="s">
        <v>1123</v>
      </c>
      <c r="I341">
        <v>35</v>
      </c>
      <c r="J341">
        <v>70</v>
      </c>
      <c r="K341" t="s">
        <v>1124</v>
      </c>
      <c r="L341">
        <v>2018</v>
      </c>
      <c r="M341">
        <v>12</v>
      </c>
      <c r="N341">
        <v>5</v>
      </c>
      <c r="O341">
        <v>8</v>
      </c>
    </row>
    <row r="342" spans="1:15" x14ac:dyDescent="0.25">
      <c r="A342">
        <v>341</v>
      </c>
      <c r="B342">
        <v>345</v>
      </c>
      <c r="C342" t="s">
        <v>1125</v>
      </c>
      <c r="D342" t="s">
        <v>1126</v>
      </c>
      <c r="E342" s="1">
        <v>43905.770833333336</v>
      </c>
      <c r="F342" t="s">
        <v>1127</v>
      </c>
      <c r="G342" t="s">
        <v>27</v>
      </c>
      <c r="H342" t="s">
        <v>1128</v>
      </c>
      <c r="I342">
        <v>20</v>
      </c>
      <c r="J342">
        <v>40</v>
      </c>
      <c r="K342" t="s">
        <v>1129</v>
      </c>
      <c r="L342">
        <v>2020</v>
      </c>
      <c r="M342">
        <v>3</v>
      </c>
      <c r="N342">
        <v>15</v>
      </c>
      <c r="O342">
        <v>18</v>
      </c>
    </row>
    <row r="343" spans="1:15" x14ac:dyDescent="0.25">
      <c r="A343">
        <v>342</v>
      </c>
      <c r="B343">
        <v>346</v>
      </c>
      <c r="C343" t="s">
        <v>1130</v>
      </c>
      <c r="D343" t="s">
        <v>1131</v>
      </c>
      <c r="E343" s="1">
        <v>42604.631944444445</v>
      </c>
      <c r="F343" t="s">
        <v>1132</v>
      </c>
      <c r="G343" t="s">
        <v>32</v>
      </c>
      <c r="H343" t="s">
        <v>1133</v>
      </c>
      <c r="I343">
        <v>18</v>
      </c>
      <c r="J343">
        <v>35</v>
      </c>
      <c r="K343" t="s">
        <v>1134</v>
      </c>
      <c r="L343">
        <v>2016</v>
      </c>
      <c r="M343">
        <v>8</v>
      </c>
      <c r="N343">
        <v>22</v>
      </c>
      <c r="O343">
        <v>15</v>
      </c>
    </row>
    <row r="344" spans="1:15" x14ac:dyDescent="0.25">
      <c r="A344">
        <v>343</v>
      </c>
      <c r="B344">
        <v>347</v>
      </c>
      <c r="C344" t="s">
        <v>1135</v>
      </c>
      <c r="D344" t="s">
        <v>1136</v>
      </c>
      <c r="E344" s="1">
        <v>43697.666666666664</v>
      </c>
      <c r="F344" t="s">
        <v>1137</v>
      </c>
      <c r="G344" t="s">
        <v>27</v>
      </c>
      <c r="H344" t="s">
        <v>1138</v>
      </c>
      <c r="I344">
        <v>25</v>
      </c>
      <c r="J344">
        <v>50</v>
      </c>
      <c r="K344" t="s">
        <v>1092</v>
      </c>
      <c r="L344">
        <v>2019</v>
      </c>
      <c r="M344">
        <v>8</v>
      </c>
      <c r="N344">
        <v>20</v>
      </c>
      <c r="O344">
        <v>16</v>
      </c>
    </row>
    <row r="345" spans="1:15" x14ac:dyDescent="0.25">
      <c r="A345">
        <v>344</v>
      </c>
      <c r="B345">
        <v>348</v>
      </c>
      <c r="C345" t="s">
        <v>1139</v>
      </c>
      <c r="D345" t="s">
        <v>1140</v>
      </c>
      <c r="E345" s="1">
        <v>44538.8125</v>
      </c>
      <c r="F345" t="s">
        <v>1141</v>
      </c>
      <c r="G345" t="s">
        <v>17</v>
      </c>
      <c r="H345" t="s">
        <v>1142</v>
      </c>
      <c r="I345">
        <v>18</v>
      </c>
      <c r="J345">
        <v>35</v>
      </c>
      <c r="K345" t="s">
        <v>1097</v>
      </c>
      <c r="L345">
        <v>2021</v>
      </c>
      <c r="M345">
        <v>12</v>
      </c>
      <c r="N345">
        <v>8</v>
      </c>
      <c r="O345">
        <v>19</v>
      </c>
    </row>
    <row r="346" spans="1:15" x14ac:dyDescent="0.25">
      <c r="A346">
        <v>345</v>
      </c>
      <c r="B346">
        <v>349</v>
      </c>
      <c r="C346" t="s">
        <v>1143</v>
      </c>
      <c r="D346" t="s">
        <v>1144</v>
      </c>
      <c r="E346" s="1">
        <v>43992.864583333336</v>
      </c>
      <c r="F346" t="s">
        <v>1145</v>
      </c>
      <c r="G346" t="s">
        <v>27</v>
      </c>
      <c r="H346" t="s">
        <v>1146</v>
      </c>
      <c r="I346">
        <v>30</v>
      </c>
      <c r="J346">
        <v>60</v>
      </c>
      <c r="K346" t="s">
        <v>1102</v>
      </c>
      <c r="L346">
        <v>2020</v>
      </c>
      <c r="M346">
        <v>6</v>
      </c>
      <c r="N346">
        <v>10</v>
      </c>
      <c r="O346">
        <v>20</v>
      </c>
    </row>
    <row r="347" spans="1:15" x14ac:dyDescent="0.25">
      <c r="A347">
        <v>346</v>
      </c>
      <c r="B347">
        <v>350</v>
      </c>
      <c r="C347" t="s">
        <v>1147</v>
      </c>
      <c r="D347" t="s">
        <v>1148</v>
      </c>
      <c r="E347" s="1">
        <v>44620.302083333336</v>
      </c>
      <c r="F347" t="s">
        <v>1149</v>
      </c>
      <c r="G347" t="s">
        <v>32</v>
      </c>
      <c r="H347" t="s">
        <v>1150</v>
      </c>
      <c r="I347">
        <v>40</v>
      </c>
      <c r="J347">
        <v>80</v>
      </c>
      <c r="K347" t="s">
        <v>1112</v>
      </c>
      <c r="L347">
        <v>2022</v>
      </c>
      <c r="M347">
        <v>2</v>
      </c>
      <c r="N347">
        <v>28</v>
      </c>
      <c r="O347">
        <v>7</v>
      </c>
    </row>
    <row r="348" spans="1:15" x14ac:dyDescent="0.25">
      <c r="A348">
        <v>347</v>
      </c>
      <c r="B348">
        <v>351</v>
      </c>
      <c r="C348" t="s">
        <v>1151</v>
      </c>
      <c r="D348" t="s">
        <v>421</v>
      </c>
      <c r="E348" s="1">
        <v>42840.333333333336</v>
      </c>
      <c r="F348" t="s">
        <v>1152</v>
      </c>
      <c r="G348" t="s">
        <v>17</v>
      </c>
      <c r="H348" t="s">
        <v>1153</v>
      </c>
      <c r="I348">
        <v>22</v>
      </c>
      <c r="J348">
        <v>45</v>
      </c>
      <c r="K348" t="s">
        <v>1154</v>
      </c>
      <c r="L348">
        <v>2017</v>
      </c>
      <c r="M348">
        <v>4</v>
      </c>
      <c r="N348">
        <v>15</v>
      </c>
      <c r="O348">
        <v>8</v>
      </c>
    </row>
    <row r="349" spans="1:15" x14ac:dyDescent="0.25">
      <c r="A349">
        <v>348</v>
      </c>
      <c r="B349">
        <v>352</v>
      </c>
      <c r="C349" t="s">
        <v>1155</v>
      </c>
      <c r="D349" t="s">
        <v>429</v>
      </c>
      <c r="E349" s="1">
        <v>43348.597222222219</v>
      </c>
      <c r="F349" t="s">
        <v>1156</v>
      </c>
      <c r="G349" t="s">
        <v>27</v>
      </c>
      <c r="H349" t="s">
        <v>1157</v>
      </c>
      <c r="I349">
        <v>35</v>
      </c>
      <c r="J349">
        <v>70</v>
      </c>
      <c r="K349" t="s">
        <v>1092</v>
      </c>
      <c r="L349">
        <v>2018</v>
      </c>
      <c r="M349">
        <v>9</v>
      </c>
      <c r="N349">
        <v>5</v>
      </c>
      <c r="O349">
        <v>14</v>
      </c>
    </row>
    <row r="350" spans="1:15" x14ac:dyDescent="0.25">
      <c r="A350">
        <v>349</v>
      </c>
      <c r="B350">
        <v>353</v>
      </c>
      <c r="C350" t="s">
        <v>1158</v>
      </c>
      <c r="D350" t="s">
        <v>1159</v>
      </c>
      <c r="E350" s="1">
        <v>44856.53125</v>
      </c>
      <c r="F350" t="s">
        <v>1160</v>
      </c>
      <c r="G350" t="s">
        <v>32</v>
      </c>
      <c r="H350" t="s">
        <v>1161</v>
      </c>
      <c r="I350">
        <v>15</v>
      </c>
      <c r="J350">
        <v>30</v>
      </c>
      <c r="K350" t="s">
        <v>1097</v>
      </c>
      <c r="L350">
        <v>2022</v>
      </c>
      <c r="M350">
        <v>10</v>
      </c>
      <c r="N350">
        <v>22</v>
      </c>
      <c r="O350">
        <v>12</v>
      </c>
    </row>
    <row r="351" spans="1:15" x14ac:dyDescent="0.25">
      <c r="A351">
        <v>350</v>
      </c>
      <c r="B351">
        <v>354</v>
      </c>
      <c r="C351" t="s">
        <v>1162</v>
      </c>
      <c r="D351" t="s">
        <v>1163</v>
      </c>
      <c r="E351" s="1">
        <v>42553.979166666664</v>
      </c>
      <c r="F351" t="s">
        <v>333</v>
      </c>
      <c r="G351" t="s">
        <v>17</v>
      </c>
      <c r="H351" t="s">
        <v>1164</v>
      </c>
      <c r="I351">
        <v>28</v>
      </c>
      <c r="J351">
        <v>55</v>
      </c>
      <c r="K351" t="s">
        <v>1102</v>
      </c>
      <c r="L351">
        <v>2016</v>
      </c>
      <c r="M351">
        <v>7</v>
      </c>
      <c r="N351">
        <v>2</v>
      </c>
      <c r="O351">
        <v>23</v>
      </c>
    </row>
    <row r="352" spans="1:15" x14ac:dyDescent="0.25">
      <c r="A352">
        <v>351</v>
      </c>
      <c r="B352">
        <v>355</v>
      </c>
      <c r="C352" t="s">
        <v>1165</v>
      </c>
      <c r="D352" t="s">
        <v>1166</v>
      </c>
      <c r="E352" s="1">
        <v>44153.715277777781</v>
      </c>
      <c r="F352" t="s">
        <v>1167</v>
      </c>
      <c r="G352" t="s">
        <v>27</v>
      </c>
      <c r="H352" t="s">
        <v>1168</v>
      </c>
      <c r="I352">
        <v>20</v>
      </c>
      <c r="J352">
        <v>40</v>
      </c>
      <c r="K352" t="s">
        <v>1154</v>
      </c>
      <c r="L352">
        <v>2020</v>
      </c>
      <c r="M352">
        <v>11</v>
      </c>
      <c r="N352">
        <v>18</v>
      </c>
      <c r="O352">
        <v>17</v>
      </c>
    </row>
    <row r="353" spans="1:15" x14ac:dyDescent="0.25">
      <c r="A353">
        <v>352</v>
      </c>
      <c r="B353">
        <v>356</v>
      </c>
      <c r="C353" t="s">
        <v>1169</v>
      </c>
      <c r="D353" t="s">
        <v>1170</v>
      </c>
      <c r="E353" s="1">
        <v>44990.625</v>
      </c>
      <c r="F353" t="s">
        <v>1171</v>
      </c>
      <c r="G353" t="s">
        <v>32</v>
      </c>
      <c r="H353" t="s">
        <v>1172</v>
      </c>
      <c r="I353">
        <v>30</v>
      </c>
      <c r="J353">
        <v>60</v>
      </c>
      <c r="K353" t="s">
        <v>1112</v>
      </c>
      <c r="L353">
        <v>2023</v>
      </c>
      <c r="M353">
        <v>3</v>
      </c>
      <c r="N353">
        <v>5</v>
      </c>
      <c r="O353">
        <v>15</v>
      </c>
    </row>
    <row r="354" spans="1:15" x14ac:dyDescent="0.25">
      <c r="A354">
        <v>353</v>
      </c>
      <c r="B354">
        <v>357</v>
      </c>
      <c r="C354" t="s">
        <v>1173</v>
      </c>
      <c r="D354" t="s">
        <v>1174</v>
      </c>
      <c r="E354" s="1">
        <v>42339.479166666664</v>
      </c>
      <c r="F354" t="s">
        <v>575</v>
      </c>
      <c r="G354" t="s">
        <v>17</v>
      </c>
      <c r="H354" t="s">
        <v>1175</v>
      </c>
      <c r="I354">
        <v>25</v>
      </c>
      <c r="J354">
        <v>50</v>
      </c>
      <c r="K354" t="s">
        <v>1092</v>
      </c>
      <c r="L354">
        <v>2015</v>
      </c>
      <c r="M354">
        <v>12</v>
      </c>
      <c r="N354">
        <v>1</v>
      </c>
      <c r="O354">
        <v>11</v>
      </c>
    </row>
    <row r="355" spans="1:15" x14ac:dyDescent="0.25">
      <c r="A355">
        <v>354</v>
      </c>
      <c r="B355">
        <v>358</v>
      </c>
      <c r="C355" t="s">
        <v>1176</v>
      </c>
      <c r="D355" t="s">
        <v>1177</v>
      </c>
      <c r="E355" s="1">
        <v>44449.40625</v>
      </c>
      <c r="F355" t="s">
        <v>1178</v>
      </c>
      <c r="G355" t="s">
        <v>27</v>
      </c>
      <c r="H355" t="s">
        <v>1179</v>
      </c>
      <c r="I355">
        <v>18</v>
      </c>
      <c r="J355">
        <v>35</v>
      </c>
      <c r="K355" t="s">
        <v>1102</v>
      </c>
      <c r="L355">
        <v>2021</v>
      </c>
      <c r="M355">
        <v>9</v>
      </c>
      <c r="N355">
        <v>10</v>
      </c>
      <c r="O355">
        <v>9</v>
      </c>
    </row>
    <row r="356" spans="1:15" x14ac:dyDescent="0.25">
      <c r="A356">
        <v>355</v>
      </c>
      <c r="B356">
        <v>359</v>
      </c>
      <c r="C356" t="s">
        <v>1180</v>
      </c>
      <c r="D356" t="s">
        <v>416</v>
      </c>
      <c r="E356" s="1">
        <v>43232.597222222219</v>
      </c>
      <c r="F356" t="s">
        <v>1181</v>
      </c>
      <c r="G356" t="s">
        <v>32</v>
      </c>
      <c r="H356" t="s">
        <v>1182</v>
      </c>
      <c r="I356">
        <v>22</v>
      </c>
      <c r="J356">
        <v>45</v>
      </c>
      <c r="K356" t="s">
        <v>1097</v>
      </c>
      <c r="L356">
        <v>2018</v>
      </c>
      <c r="M356">
        <v>5</v>
      </c>
      <c r="N356">
        <v>12</v>
      </c>
      <c r="O356">
        <v>14</v>
      </c>
    </row>
    <row r="357" spans="1:15" x14ac:dyDescent="0.25">
      <c r="A357">
        <v>356</v>
      </c>
      <c r="B357">
        <v>360</v>
      </c>
      <c r="C357" t="s">
        <v>1183</v>
      </c>
      <c r="D357" t="s">
        <v>1184</v>
      </c>
      <c r="E357" s="1">
        <v>44767.416666666664</v>
      </c>
      <c r="F357" t="s">
        <v>1185</v>
      </c>
      <c r="G357" t="s">
        <v>17</v>
      </c>
      <c r="H357" t="s">
        <v>1186</v>
      </c>
      <c r="I357">
        <v>40</v>
      </c>
      <c r="J357">
        <v>80</v>
      </c>
      <c r="K357" t="s">
        <v>1154</v>
      </c>
      <c r="L357">
        <v>2022</v>
      </c>
      <c r="M357">
        <v>7</v>
      </c>
      <c r="N357">
        <v>25</v>
      </c>
      <c r="O357">
        <v>10</v>
      </c>
    </row>
    <row r="358" spans="1:15" x14ac:dyDescent="0.25">
      <c r="A358">
        <v>357</v>
      </c>
      <c r="B358">
        <v>361</v>
      </c>
      <c r="C358" t="s">
        <v>1187</v>
      </c>
      <c r="D358" t="s">
        <v>1188</v>
      </c>
      <c r="E358" s="1">
        <v>43532.770833333336</v>
      </c>
      <c r="F358" t="s">
        <v>478</v>
      </c>
      <c r="G358" t="s">
        <v>27</v>
      </c>
      <c r="H358" t="s">
        <v>1189</v>
      </c>
      <c r="I358">
        <v>35</v>
      </c>
      <c r="J358">
        <v>70</v>
      </c>
      <c r="K358" t="s">
        <v>1092</v>
      </c>
      <c r="L358">
        <v>2019</v>
      </c>
      <c r="M358">
        <v>3</v>
      </c>
      <c r="N358">
        <v>8</v>
      </c>
      <c r="O358">
        <v>18</v>
      </c>
    </row>
    <row r="359" spans="1:15" x14ac:dyDescent="0.25">
      <c r="A359">
        <v>358</v>
      </c>
      <c r="B359">
        <v>362</v>
      </c>
      <c r="C359" t="s">
        <v>1190</v>
      </c>
      <c r="D359" t="s">
        <v>1191</v>
      </c>
      <c r="E359" s="1">
        <v>42763.885416666664</v>
      </c>
      <c r="F359" t="s">
        <v>1192</v>
      </c>
      <c r="G359" t="s">
        <v>32</v>
      </c>
      <c r="H359" t="s">
        <v>1193</v>
      </c>
      <c r="I359">
        <v>20</v>
      </c>
      <c r="J359">
        <v>40</v>
      </c>
      <c r="K359" t="s">
        <v>1112</v>
      </c>
      <c r="L359">
        <v>2017</v>
      </c>
      <c r="M359">
        <v>1</v>
      </c>
      <c r="N359">
        <v>28</v>
      </c>
      <c r="O359">
        <v>21</v>
      </c>
    </row>
    <row r="360" spans="1:15" x14ac:dyDescent="0.25">
      <c r="A360">
        <v>359</v>
      </c>
      <c r="B360">
        <v>363</v>
      </c>
      <c r="C360" t="s">
        <v>1194</v>
      </c>
      <c r="D360" t="s">
        <v>1195</v>
      </c>
      <c r="E360" s="1">
        <v>42688.572916666664</v>
      </c>
      <c r="F360" t="s">
        <v>1196</v>
      </c>
      <c r="G360" t="s">
        <v>17</v>
      </c>
      <c r="H360" t="s">
        <v>1197</v>
      </c>
      <c r="I360">
        <v>28</v>
      </c>
      <c r="J360">
        <v>55</v>
      </c>
      <c r="K360" t="s">
        <v>1102</v>
      </c>
      <c r="L360">
        <v>2016</v>
      </c>
      <c r="M360">
        <v>11</v>
      </c>
      <c r="N360">
        <v>14</v>
      </c>
      <c r="O360">
        <v>13</v>
      </c>
    </row>
    <row r="361" spans="1:15" x14ac:dyDescent="0.25">
      <c r="A361">
        <v>360</v>
      </c>
      <c r="B361">
        <v>364</v>
      </c>
      <c r="C361" t="s">
        <v>1198</v>
      </c>
      <c r="D361" t="s">
        <v>1199</v>
      </c>
      <c r="E361" s="1">
        <v>43923.729166666664</v>
      </c>
      <c r="F361" t="s">
        <v>1200</v>
      </c>
      <c r="G361" t="s">
        <v>27</v>
      </c>
      <c r="H361" t="s">
        <v>1201</v>
      </c>
      <c r="I361">
        <v>15</v>
      </c>
      <c r="J361">
        <v>30</v>
      </c>
      <c r="K361" t="s">
        <v>1092</v>
      </c>
      <c r="L361">
        <v>2020</v>
      </c>
      <c r="M361">
        <v>4</v>
      </c>
      <c r="N361">
        <v>2</v>
      </c>
      <c r="O361">
        <v>17</v>
      </c>
    </row>
    <row r="362" spans="1:15" x14ac:dyDescent="0.25">
      <c r="A362">
        <v>361</v>
      </c>
      <c r="B362">
        <v>365</v>
      </c>
      <c r="C362" t="s">
        <v>1202</v>
      </c>
      <c r="D362" t="s">
        <v>411</v>
      </c>
      <c r="E362" s="1">
        <v>44941.791666666664</v>
      </c>
      <c r="F362" t="s">
        <v>1203</v>
      </c>
      <c r="G362" t="s">
        <v>32</v>
      </c>
      <c r="H362" t="s">
        <v>1204</v>
      </c>
      <c r="I362">
        <v>25</v>
      </c>
      <c r="J362">
        <v>50</v>
      </c>
      <c r="K362" t="s">
        <v>1097</v>
      </c>
      <c r="L362">
        <v>2023</v>
      </c>
      <c r="M362">
        <v>1</v>
      </c>
      <c r="N362">
        <v>15</v>
      </c>
      <c r="O362">
        <v>19</v>
      </c>
    </row>
    <row r="363" spans="1:15" x14ac:dyDescent="0.25">
      <c r="A363">
        <v>362</v>
      </c>
      <c r="B363">
        <v>366</v>
      </c>
      <c r="C363" t="s">
        <v>1205</v>
      </c>
      <c r="D363" t="s">
        <v>445</v>
      </c>
      <c r="E363" s="1">
        <v>43319.510416666664</v>
      </c>
      <c r="F363" t="s">
        <v>1206</v>
      </c>
      <c r="G363" t="s">
        <v>17</v>
      </c>
      <c r="H363" t="s">
        <v>1207</v>
      </c>
      <c r="I363">
        <v>30</v>
      </c>
      <c r="J363">
        <v>60</v>
      </c>
      <c r="K363" t="s">
        <v>1154</v>
      </c>
      <c r="L363">
        <v>2018</v>
      </c>
      <c r="M363">
        <v>8</v>
      </c>
      <c r="N363">
        <v>7</v>
      </c>
      <c r="O363">
        <v>12</v>
      </c>
    </row>
    <row r="364" spans="1:15" x14ac:dyDescent="0.25">
      <c r="A364">
        <v>363</v>
      </c>
      <c r="B364">
        <v>367</v>
      </c>
      <c r="C364" t="s">
        <v>1208</v>
      </c>
      <c r="D364" t="s">
        <v>1209</v>
      </c>
      <c r="E364" s="1">
        <v>43756.697916666664</v>
      </c>
      <c r="F364" t="s">
        <v>1210</v>
      </c>
      <c r="G364" t="s">
        <v>27</v>
      </c>
      <c r="H364" t="s">
        <v>1211</v>
      </c>
      <c r="I364">
        <v>18</v>
      </c>
      <c r="J364">
        <v>35</v>
      </c>
      <c r="K364" t="s">
        <v>1102</v>
      </c>
      <c r="L364">
        <v>2019</v>
      </c>
      <c r="M364">
        <v>10</v>
      </c>
      <c r="N364">
        <v>18</v>
      </c>
      <c r="O364">
        <v>16</v>
      </c>
    </row>
    <row r="365" spans="1:15" x14ac:dyDescent="0.25">
      <c r="A365">
        <v>364</v>
      </c>
      <c r="B365">
        <v>368</v>
      </c>
      <c r="C365" t="s">
        <v>1212</v>
      </c>
      <c r="D365" t="s">
        <v>1213</v>
      </c>
      <c r="E365" s="1">
        <v>44742.291666666664</v>
      </c>
      <c r="F365" t="s">
        <v>493</v>
      </c>
      <c r="G365" t="s">
        <v>32</v>
      </c>
      <c r="H365" t="s">
        <v>1214</v>
      </c>
      <c r="I365">
        <v>22</v>
      </c>
      <c r="J365">
        <v>45</v>
      </c>
      <c r="K365" t="s">
        <v>1112</v>
      </c>
      <c r="L365">
        <v>2022</v>
      </c>
      <c r="M365">
        <v>6</v>
      </c>
      <c r="N365">
        <v>30</v>
      </c>
      <c r="O365">
        <v>7</v>
      </c>
    </row>
    <row r="366" spans="1:15" x14ac:dyDescent="0.25">
      <c r="A366">
        <v>365</v>
      </c>
      <c r="B366">
        <v>369</v>
      </c>
      <c r="C366" t="s">
        <v>1215</v>
      </c>
      <c r="D366" t="s">
        <v>1216</v>
      </c>
      <c r="E366" s="1">
        <v>42898.763888888891</v>
      </c>
      <c r="F366" t="s">
        <v>1217</v>
      </c>
      <c r="G366" t="s">
        <v>17</v>
      </c>
      <c r="H366" t="s">
        <v>1218</v>
      </c>
      <c r="I366">
        <v>35</v>
      </c>
      <c r="J366">
        <v>70</v>
      </c>
      <c r="K366" t="s">
        <v>1092</v>
      </c>
      <c r="L366">
        <v>2017</v>
      </c>
      <c r="M366">
        <v>6</v>
      </c>
      <c r="N366">
        <v>12</v>
      </c>
      <c r="O366">
        <v>18</v>
      </c>
    </row>
    <row r="367" spans="1:15" x14ac:dyDescent="0.25">
      <c r="A367">
        <v>366</v>
      </c>
      <c r="B367">
        <v>370</v>
      </c>
      <c r="C367" t="s">
        <v>1219</v>
      </c>
      <c r="D367" t="s">
        <v>1220</v>
      </c>
      <c r="E367" s="1">
        <v>44382.395833333336</v>
      </c>
      <c r="F367" t="s">
        <v>1221</v>
      </c>
      <c r="G367" t="s">
        <v>27</v>
      </c>
      <c r="H367" t="s">
        <v>1222</v>
      </c>
      <c r="I367">
        <v>20</v>
      </c>
      <c r="J367">
        <v>40</v>
      </c>
      <c r="K367" t="s">
        <v>1097</v>
      </c>
      <c r="L367">
        <v>2021</v>
      </c>
      <c r="M367">
        <v>7</v>
      </c>
      <c r="N367">
        <v>5</v>
      </c>
      <c r="O367">
        <v>9</v>
      </c>
    </row>
    <row r="368" spans="1:15" x14ac:dyDescent="0.25">
      <c r="A368">
        <v>367</v>
      </c>
      <c r="B368">
        <v>371</v>
      </c>
      <c r="C368" t="s">
        <v>1223</v>
      </c>
      <c r="D368" t="s">
        <v>1224</v>
      </c>
      <c r="E368" s="1">
        <v>42475.618055555555</v>
      </c>
      <c r="F368" t="s">
        <v>1225</v>
      </c>
      <c r="G368" t="s">
        <v>32</v>
      </c>
      <c r="H368" t="s">
        <v>1226</v>
      </c>
      <c r="I368">
        <v>28</v>
      </c>
      <c r="J368">
        <v>55</v>
      </c>
      <c r="K368" t="s">
        <v>1102</v>
      </c>
      <c r="L368">
        <v>2016</v>
      </c>
      <c r="M368">
        <v>4</v>
      </c>
      <c r="N368">
        <v>15</v>
      </c>
      <c r="O368">
        <v>14</v>
      </c>
    </row>
    <row r="369" spans="1:15" x14ac:dyDescent="0.25">
      <c r="A369">
        <v>368</v>
      </c>
      <c r="B369">
        <v>372</v>
      </c>
      <c r="C369" t="s">
        <v>1227</v>
      </c>
      <c r="D369" t="s">
        <v>1228</v>
      </c>
      <c r="E369" s="1">
        <v>43871.46875</v>
      </c>
      <c r="F369" t="s">
        <v>1229</v>
      </c>
      <c r="G369" t="s">
        <v>17</v>
      </c>
      <c r="H369" t="s">
        <v>1230</v>
      </c>
      <c r="I369">
        <v>15</v>
      </c>
      <c r="J369">
        <v>30</v>
      </c>
      <c r="K369" t="s">
        <v>1154</v>
      </c>
      <c r="L369">
        <v>2020</v>
      </c>
      <c r="M369">
        <v>2</v>
      </c>
      <c r="N369">
        <v>10</v>
      </c>
      <c r="O369">
        <v>11</v>
      </c>
    </row>
    <row r="370" spans="1:15" x14ac:dyDescent="0.25">
      <c r="A370">
        <v>369</v>
      </c>
      <c r="B370">
        <v>373</v>
      </c>
      <c r="C370" t="s">
        <v>1231</v>
      </c>
      <c r="D370" t="s">
        <v>403</v>
      </c>
      <c r="E370" s="1">
        <v>43365.6875</v>
      </c>
      <c r="F370" t="s">
        <v>1232</v>
      </c>
      <c r="G370" t="s">
        <v>27</v>
      </c>
      <c r="H370" t="s">
        <v>1233</v>
      </c>
      <c r="I370">
        <v>40</v>
      </c>
      <c r="J370">
        <v>80</v>
      </c>
      <c r="K370" t="s">
        <v>1092</v>
      </c>
      <c r="L370">
        <v>2018</v>
      </c>
      <c r="M370">
        <v>9</v>
      </c>
      <c r="N370">
        <v>22</v>
      </c>
      <c r="O370">
        <v>16</v>
      </c>
    </row>
    <row r="371" spans="1:15" x14ac:dyDescent="0.25">
      <c r="A371">
        <v>370</v>
      </c>
      <c r="B371">
        <v>374</v>
      </c>
      <c r="C371" t="s">
        <v>1234</v>
      </c>
      <c r="D371" t="s">
        <v>1235</v>
      </c>
      <c r="E371" s="1">
        <v>42316.416666666664</v>
      </c>
      <c r="F371" t="s">
        <v>1236</v>
      </c>
      <c r="G371" t="s">
        <v>32</v>
      </c>
      <c r="H371" t="s">
        <v>1237</v>
      </c>
      <c r="I371">
        <v>18</v>
      </c>
      <c r="J371">
        <v>35</v>
      </c>
      <c r="K371" t="s">
        <v>1112</v>
      </c>
      <c r="L371">
        <v>2015</v>
      </c>
      <c r="M371">
        <v>11</v>
      </c>
      <c r="N371">
        <v>8</v>
      </c>
      <c r="O371">
        <v>10</v>
      </c>
    </row>
    <row r="372" spans="1:15" x14ac:dyDescent="0.25">
      <c r="A372">
        <v>371</v>
      </c>
      <c r="B372">
        <v>375</v>
      </c>
      <c r="C372" t="s">
        <v>1238</v>
      </c>
      <c r="D372" t="s">
        <v>1239</v>
      </c>
      <c r="E372" s="1">
        <v>44783.916666666664</v>
      </c>
      <c r="F372" t="s">
        <v>1240</v>
      </c>
      <c r="G372" t="s">
        <v>27</v>
      </c>
      <c r="H372" t="s">
        <v>1241</v>
      </c>
      <c r="I372">
        <v>25</v>
      </c>
      <c r="J372">
        <v>50</v>
      </c>
      <c r="K372" t="s">
        <v>1242</v>
      </c>
      <c r="L372">
        <v>2022</v>
      </c>
      <c r="M372">
        <v>8</v>
      </c>
      <c r="N372">
        <v>10</v>
      </c>
      <c r="O372">
        <v>22</v>
      </c>
    </row>
    <row r="373" spans="1:15" x14ac:dyDescent="0.25">
      <c r="A373">
        <v>372</v>
      </c>
      <c r="B373">
        <v>376</v>
      </c>
      <c r="C373" t="s">
        <v>1243</v>
      </c>
      <c r="D373" t="s">
        <v>1244</v>
      </c>
      <c r="E373" s="1">
        <v>43560.729166666664</v>
      </c>
      <c r="F373" t="s">
        <v>1245</v>
      </c>
      <c r="G373" t="s">
        <v>17</v>
      </c>
      <c r="H373" t="s">
        <v>1246</v>
      </c>
      <c r="I373">
        <v>18</v>
      </c>
      <c r="J373">
        <v>35</v>
      </c>
      <c r="K373" t="s">
        <v>1247</v>
      </c>
      <c r="L373">
        <v>2019</v>
      </c>
      <c r="M373">
        <v>4</v>
      </c>
      <c r="N373">
        <v>5</v>
      </c>
      <c r="O373">
        <v>17</v>
      </c>
    </row>
    <row r="374" spans="1:15" x14ac:dyDescent="0.25">
      <c r="A374">
        <v>373</v>
      </c>
      <c r="B374">
        <v>377</v>
      </c>
      <c r="C374" t="s">
        <v>1248</v>
      </c>
      <c r="D374" t="s">
        <v>1249</v>
      </c>
      <c r="E374" s="1">
        <v>44180.65625</v>
      </c>
      <c r="F374" t="s">
        <v>1250</v>
      </c>
      <c r="G374" t="s">
        <v>32</v>
      </c>
      <c r="H374" t="s">
        <v>1251</v>
      </c>
      <c r="I374">
        <v>22</v>
      </c>
      <c r="J374">
        <v>45</v>
      </c>
      <c r="K374" t="s">
        <v>1252</v>
      </c>
      <c r="L374">
        <v>2020</v>
      </c>
      <c r="M374">
        <v>12</v>
      </c>
      <c r="N374">
        <v>15</v>
      </c>
      <c r="O374">
        <v>15</v>
      </c>
    </row>
    <row r="375" spans="1:15" x14ac:dyDescent="0.25">
      <c r="A375">
        <v>374</v>
      </c>
      <c r="B375">
        <v>378</v>
      </c>
      <c r="C375" t="s">
        <v>1253</v>
      </c>
      <c r="D375" t="s">
        <v>1254</v>
      </c>
      <c r="E375" s="1">
        <v>43028.34375</v>
      </c>
      <c r="F375" t="s">
        <v>1255</v>
      </c>
      <c r="G375" t="s">
        <v>27</v>
      </c>
      <c r="H375" t="s">
        <v>1256</v>
      </c>
      <c r="I375">
        <v>35</v>
      </c>
      <c r="J375">
        <v>70</v>
      </c>
      <c r="K375" t="s">
        <v>1257</v>
      </c>
      <c r="L375">
        <v>2017</v>
      </c>
      <c r="M375">
        <v>10</v>
      </c>
      <c r="N375">
        <v>20</v>
      </c>
      <c r="O375">
        <v>8</v>
      </c>
    </row>
    <row r="376" spans="1:15" x14ac:dyDescent="0.25">
      <c r="A376">
        <v>375</v>
      </c>
      <c r="B376">
        <v>379</v>
      </c>
      <c r="C376" t="s">
        <v>1258</v>
      </c>
      <c r="D376" t="s">
        <v>1259</v>
      </c>
      <c r="E376" s="1">
        <v>44255.541666666664</v>
      </c>
      <c r="F376" t="s">
        <v>1260</v>
      </c>
      <c r="G376" t="s">
        <v>17</v>
      </c>
      <c r="H376" t="s">
        <v>1261</v>
      </c>
      <c r="I376">
        <v>30</v>
      </c>
      <c r="J376">
        <v>60</v>
      </c>
      <c r="K376" t="s">
        <v>1262</v>
      </c>
      <c r="L376">
        <v>2021</v>
      </c>
      <c r="M376">
        <v>2</v>
      </c>
      <c r="N376">
        <v>28</v>
      </c>
      <c r="O376">
        <v>13</v>
      </c>
    </row>
    <row r="377" spans="1:15" x14ac:dyDescent="0.25">
      <c r="A377">
        <v>376</v>
      </c>
      <c r="B377">
        <v>380</v>
      </c>
      <c r="C377" t="s">
        <v>1263</v>
      </c>
      <c r="D377" t="s">
        <v>1264</v>
      </c>
      <c r="E377" s="1">
        <v>43263.854166666664</v>
      </c>
      <c r="F377" t="s">
        <v>1265</v>
      </c>
      <c r="G377" t="s">
        <v>32</v>
      </c>
      <c r="H377" t="s">
        <v>1266</v>
      </c>
      <c r="I377">
        <v>28</v>
      </c>
      <c r="J377">
        <v>55</v>
      </c>
      <c r="K377" t="s">
        <v>1267</v>
      </c>
      <c r="L377">
        <v>2018</v>
      </c>
      <c r="M377">
        <v>6</v>
      </c>
      <c r="N377">
        <v>12</v>
      </c>
      <c r="O377">
        <v>20</v>
      </c>
    </row>
    <row r="378" spans="1:15" x14ac:dyDescent="0.25">
      <c r="A378">
        <v>377</v>
      </c>
      <c r="B378">
        <v>381</v>
      </c>
      <c r="C378" t="s">
        <v>1268</v>
      </c>
      <c r="D378" t="s">
        <v>1269</v>
      </c>
      <c r="E378" s="1">
        <v>42437.597222222219</v>
      </c>
      <c r="F378" t="s">
        <v>1270</v>
      </c>
      <c r="G378" t="s">
        <v>27</v>
      </c>
      <c r="H378" t="s">
        <v>1271</v>
      </c>
      <c r="I378">
        <v>20</v>
      </c>
      <c r="J378">
        <v>40</v>
      </c>
      <c r="K378" t="s">
        <v>1272</v>
      </c>
      <c r="L378">
        <v>2016</v>
      </c>
      <c r="M378">
        <v>3</v>
      </c>
      <c r="N378">
        <v>8</v>
      </c>
      <c r="O378">
        <v>14</v>
      </c>
    </row>
    <row r="379" spans="1:15" x14ac:dyDescent="0.25">
      <c r="A379">
        <v>378</v>
      </c>
      <c r="B379">
        <v>382</v>
      </c>
      <c r="C379" t="s">
        <v>1273</v>
      </c>
      <c r="D379" t="s">
        <v>1274</v>
      </c>
      <c r="E379" s="1">
        <v>45034.715277777781</v>
      </c>
      <c r="F379" t="s">
        <v>1275</v>
      </c>
      <c r="G379" t="s">
        <v>17</v>
      </c>
      <c r="H379" t="s">
        <v>1276</v>
      </c>
      <c r="I379">
        <v>18</v>
      </c>
      <c r="J379">
        <v>35</v>
      </c>
      <c r="K379" t="s">
        <v>1277</v>
      </c>
      <c r="L379">
        <v>2023</v>
      </c>
      <c r="M379">
        <v>4</v>
      </c>
      <c r="N379">
        <v>18</v>
      </c>
      <c r="O379">
        <v>17</v>
      </c>
    </row>
    <row r="380" spans="1:15" x14ac:dyDescent="0.25">
      <c r="A380">
        <v>379</v>
      </c>
      <c r="B380">
        <v>383</v>
      </c>
      <c r="C380" t="s">
        <v>1278</v>
      </c>
      <c r="D380" t="s">
        <v>1279</v>
      </c>
      <c r="E380" s="1">
        <v>44037.53125</v>
      </c>
      <c r="F380" t="s">
        <v>1280</v>
      </c>
      <c r="G380" t="s">
        <v>32</v>
      </c>
      <c r="H380" t="s">
        <v>1281</v>
      </c>
      <c r="I380">
        <v>22</v>
      </c>
      <c r="J380">
        <v>45</v>
      </c>
      <c r="K380" t="s">
        <v>1282</v>
      </c>
      <c r="L380">
        <v>2020</v>
      </c>
      <c r="M380">
        <v>7</v>
      </c>
      <c r="N380">
        <v>25</v>
      </c>
      <c r="O380">
        <v>12</v>
      </c>
    </row>
    <row r="381" spans="1:15" x14ac:dyDescent="0.25">
      <c r="A381">
        <v>380</v>
      </c>
      <c r="B381">
        <v>384</v>
      </c>
      <c r="C381" t="s">
        <v>1283</v>
      </c>
      <c r="D381" t="s">
        <v>1284</v>
      </c>
      <c r="E381" s="1">
        <v>43799.8125</v>
      </c>
      <c r="F381" t="s">
        <v>1285</v>
      </c>
      <c r="G381" t="s">
        <v>27</v>
      </c>
      <c r="H381" t="s">
        <v>1286</v>
      </c>
      <c r="I381">
        <v>35</v>
      </c>
      <c r="J381">
        <v>70</v>
      </c>
      <c r="K381" t="s">
        <v>1287</v>
      </c>
      <c r="L381">
        <v>2019</v>
      </c>
      <c r="M381">
        <v>11</v>
      </c>
      <c r="N381">
        <v>30</v>
      </c>
      <c r="O381">
        <v>19</v>
      </c>
    </row>
    <row r="382" spans="1:15" x14ac:dyDescent="0.25">
      <c r="A382">
        <v>381</v>
      </c>
      <c r="B382">
        <v>385</v>
      </c>
      <c r="C382" t="s">
        <v>1288</v>
      </c>
      <c r="D382" t="s">
        <v>1289</v>
      </c>
      <c r="E382" s="1">
        <v>42248.666666666664</v>
      </c>
      <c r="F382" t="s">
        <v>1290</v>
      </c>
      <c r="G382" t="s">
        <v>17</v>
      </c>
      <c r="H382" t="s">
        <v>1291</v>
      </c>
      <c r="I382">
        <v>15</v>
      </c>
      <c r="J382">
        <v>30</v>
      </c>
      <c r="K382" t="s">
        <v>1292</v>
      </c>
      <c r="L382">
        <v>2015</v>
      </c>
      <c r="M382">
        <v>9</v>
      </c>
      <c r="N382">
        <v>1</v>
      </c>
      <c r="O382">
        <v>16</v>
      </c>
    </row>
    <row r="383" spans="1:15" x14ac:dyDescent="0.25">
      <c r="A383">
        <v>382</v>
      </c>
      <c r="B383">
        <v>386</v>
      </c>
      <c r="C383" t="s">
        <v>1293</v>
      </c>
      <c r="D383" t="s">
        <v>1294</v>
      </c>
      <c r="E383" s="1">
        <v>44686.427083333336</v>
      </c>
      <c r="F383" t="s">
        <v>1295</v>
      </c>
      <c r="G383" t="s">
        <v>32</v>
      </c>
      <c r="H383" t="s">
        <v>1296</v>
      </c>
      <c r="I383">
        <v>25</v>
      </c>
      <c r="J383">
        <v>50</v>
      </c>
      <c r="K383" t="s">
        <v>1297</v>
      </c>
      <c r="L383">
        <v>2022</v>
      </c>
      <c r="M383">
        <v>5</v>
      </c>
      <c r="N383">
        <v>5</v>
      </c>
      <c r="O383">
        <v>10</v>
      </c>
    </row>
    <row r="384" spans="1:15" x14ac:dyDescent="0.25">
      <c r="A384">
        <v>383</v>
      </c>
      <c r="B384">
        <v>387</v>
      </c>
      <c r="C384" t="s">
        <v>1298</v>
      </c>
      <c r="D384" t="s">
        <v>1299</v>
      </c>
      <c r="E384" s="1">
        <v>43289.958333333336</v>
      </c>
      <c r="F384" t="s">
        <v>1300</v>
      </c>
      <c r="G384" t="s">
        <v>27</v>
      </c>
      <c r="H384" t="s">
        <v>1301</v>
      </c>
      <c r="I384">
        <v>40</v>
      </c>
      <c r="J384">
        <v>80</v>
      </c>
      <c r="K384" t="s">
        <v>1302</v>
      </c>
      <c r="L384">
        <v>2018</v>
      </c>
      <c r="M384">
        <v>7</v>
      </c>
      <c r="N384">
        <v>8</v>
      </c>
      <c r="O384">
        <v>23</v>
      </c>
    </row>
    <row r="385" spans="1:15" x14ac:dyDescent="0.25">
      <c r="A385">
        <v>384</v>
      </c>
      <c r="B385">
        <v>388</v>
      </c>
      <c r="C385" t="s">
        <v>1303</v>
      </c>
      <c r="D385" t="s">
        <v>1304</v>
      </c>
      <c r="E385" s="1">
        <v>44459.604166666664</v>
      </c>
      <c r="F385" t="s">
        <v>1305</v>
      </c>
      <c r="G385" t="s">
        <v>17</v>
      </c>
      <c r="H385" t="s">
        <v>1306</v>
      </c>
      <c r="I385">
        <v>18</v>
      </c>
      <c r="J385">
        <v>35</v>
      </c>
      <c r="K385" t="s">
        <v>1307</v>
      </c>
      <c r="L385">
        <v>2021</v>
      </c>
      <c r="M385">
        <v>9</v>
      </c>
      <c r="N385">
        <v>20</v>
      </c>
      <c r="O385">
        <v>14</v>
      </c>
    </row>
    <row r="386" spans="1:15" x14ac:dyDescent="0.25">
      <c r="A386">
        <v>385</v>
      </c>
      <c r="B386">
        <v>389</v>
      </c>
      <c r="C386" t="s">
        <v>1308</v>
      </c>
      <c r="D386" t="s">
        <v>1309</v>
      </c>
      <c r="E386" s="1">
        <v>42689.489583333336</v>
      </c>
      <c r="F386" t="s">
        <v>1310</v>
      </c>
      <c r="G386" t="s">
        <v>32</v>
      </c>
      <c r="H386" t="s">
        <v>1311</v>
      </c>
      <c r="I386">
        <v>28</v>
      </c>
      <c r="J386">
        <v>55</v>
      </c>
      <c r="K386" t="s">
        <v>1312</v>
      </c>
      <c r="L386">
        <v>2016</v>
      </c>
      <c r="M386">
        <v>11</v>
      </c>
      <c r="N386">
        <v>15</v>
      </c>
      <c r="O386">
        <v>11</v>
      </c>
    </row>
    <row r="387" spans="1:15" x14ac:dyDescent="0.25">
      <c r="A387">
        <v>386</v>
      </c>
      <c r="B387">
        <v>390</v>
      </c>
      <c r="C387" t="s">
        <v>1313</v>
      </c>
      <c r="D387" t="s">
        <v>1314</v>
      </c>
      <c r="E387" s="1">
        <v>43842.75</v>
      </c>
      <c r="F387" t="s">
        <v>484</v>
      </c>
      <c r="G387" t="s">
        <v>27</v>
      </c>
      <c r="H387" t="s">
        <v>1315</v>
      </c>
      <c r="I387">
        <v>30</v>
      </c>
      <c r="J387">
        <v>60</v>
      </c>
      <c r="K387" t="s">
        <v>1316</v>
      </c>
      <c r="L387">
        <v>2020</v>
      </c>
      <c r="M387">
        <v>1</v>
      </c>
      <c r="N387">
        <v>12</v>
      </c>
      <c r="O387">
        <v>18</v>
      </c>
    </row>
    <row r="388" spans="1:15" x14ac:dyDescent="0.25">
      <c r="A388">
        <v>387</v>
      </c>
      <c r="B388">
        <v>391</v>
      </c>
      <c r="C388" t="s">
        <v>1317</v>
      </c>
      <c r="D388" t="s">
        <v>1318</v>
      </c>
      <c r="E388" s="1">
        <v>43097.802083333336</v>
      </c>
      <c r="F388" t="s">
        <v>1319</v>
      </c>
      <c r="G388" t="s">
        <v>32</v>
      </c>
      <c r="H388" t="s">
        <v>1320</v>
      </c>
      <c r="I388">
        <v>22</v>
      </c>
      <c r="J388">
        <v>45</v>
      </c>
      <c r="K388" t="s">
        <v>1321</v>
      </c>
      <c r="L388">
        <v>2017</v>
      </c>
      <c r="M388">
        <v>12</v>
      </c>
      <c r="N388">
        <v>28</v>
      </c>
      <c r="O388">
        <v>19</v>
      </c>
    </row>
    <row r="389" spans="1:15" x14ac:dyDescent="0.25">
      <c r="A389">
        <v>388</v>
      </c>
      <c r="B389">
        <v>392</v>
      </c>
      <c r="C389" t="s">
        <v>1322</v>
      </c>
      <c r="D389" t="s">
        <v>1323</v>
      </c>
      <c r="E389" s="1">
        <v>43526.847222222219</v>
      </c>
      <c r="F389" t="s">
        <v>1324</v>
      </c>
      <c r="G389" t="s">
        <v>17</v>
      </c>
      <c r="H389" t="s">
        <v>1325</v>
      </c>
      <c r="I389">
        <v>35</v>
      </c>
      <c r="J389">
        <v>70</v>
      </c>
      <c r="K389" t="s">
        <v>1326</v>
      </c>
      <c r="L389">
        <v>2019</v>
      </c>
      <c r="M389">
        <v>3</v>
      </c>
      <c r="N389">
        <v>2</v>
      </c>
      <c r="O389">
        <v>20</v>
      </c>
    </row>
    <row r="390" spans="1:15" x14ac:dyDescent="0.25">
      <c r="A390">
        <v>389</v>
      </c>
      <c r="B390">
        <v>393</v>
      </c>
      <c r="C390" t="s">
        <v>1327</v>
      </c>
      <c r="D390" t="s">
        <v>1328</v>
      </c>
      <c r="E390" s="1">
        <v>44720.645833333336</v>
      </c>
      <c r="F390" t="s">
        <v>1329</v>
      </c>
      <c r="G390" t="s">
        <v>27</v>
      </c>
      <c r="H390" t="s">
        <v>1330</v>
      </c>
      <c r="I390">
        <v>20</v>
      </c>
      <c r="J390">
        <v>40</v>
      </c>
      <c r="K390" t="s">
        <v>1331</v>
      </c>
      <c r="L390">
        <v>2022</v>
      </c>
      <c r="M390">
        <v>6</v>
      </c>
      <c r="N390">
        <v>8</v>
      </c>
      <c r="O390">
        <v>15</v>
      </c>
    </row>
    <row r="391" spans="1:15" x14ac:dyDescent="0.25">
      <c r="A391">
        <v>390</v>
      </c>
      <c r="B391">
        <v>394</v>
      </c>
      <c r="C391" t="s">
        <v>1332</v>
      </c>
      <c r="D391" t="s">
        <v>1333</v>
      </c>
      <c r="E391" s="1">
        <v>43330.614583333336</v>
      </c>
      <c r="F391" t="s">
        <v>1334</v>
      </c>
      <c r="G391" t="s">
        <v>32</v>
      </c>
      <c r="H391" t="s">
        <v>1335</v>
      </c>
      <c r="I391">
        <v>18</v>
      </c>
      <c r="J391">
        <v>35</v>
      </c>
      <c r="K391" t="s">
        <v>1336</v>
      </c>
      <c r="L391">
        <v>2018</v>
      </c>
      <c r="M391">
        <v>8</v>
      </c>
      <c r="N391">
        <v>18</v>
      </c>
      <c r="O391">
        <v>14</v>
      </c>
    </row>
    <row r="392" spans="1:15" x14ac:dyDescent="0.25">
      <c r="A392">
        <v>391</v>
      </c>
      <c r="B392">
        <v>395</v>
      </c>
      <c r="C392" t="s">
        <v>1337</v>
      </c>
      <c r="D392" t="s">
        <v>1239</v>
      </c>
      <c r="E392" s="1">
        <v>44783.916666666664</v>
      </c>
      <c r="F392" t="s">
        <v>1240</v>
      </c>
      <c r="G392" t="s">
        <v>27</v>
      </c>
      <c r="H392" t="s">
        <v>1338</v>
      </c>
      <c r="I392">
        <v>25</v>
      </c>
      <c r="J392">
        <v>50</v>
      </c>
      <c r="K392" t="s">
        <v>1242</v>
      </c>
      <c r="L392">
        <v>2022</v>
      </c>
      <c r="M392">
        <v>8</v>
      </c>
      <c r="N392">
        <v>10</v>
      </c>
      <c r="O392">
        <v>22</v>
      </c>
    </row>
    <row r="393" spans="1:15" x14ac:dyDescent="0.25">
      <c r="A393">
        <v>392</v>
      </c>
      <c r="B393">
        <v>396</v>
      </c>
      <c r="C393" t="s">
        <v>1339</v>
      </c>
      <c r="D393" t="s">
        <v>1340</v>
      </c>
      <c r="E393" s="1">
        <v>43560.729166666664</v>
      </c>
      <c r="F393" t="s">
        <v>1341</v>
      </c>
      <c r="G393" t="s">
        <v>17</v>
      </c>
      <c r="H393" t="s">
        <v>1342</v>
      </c>
      <c r="I393">
        <v>18</v>
      </c>
      <c r="J393">
        <v>35</v>
      </c>
      <c r="K393" t="s">
        <v>1247</v>
      </c>
      <c r="L393">
        <v>2019</v>
      </c>
      <c r="M393">
        <v>4</v>
      </c>
      <c r="N393">
        <v>5</v>
      </c>
      <c r="O393">
        <v>17</v>
      </c>
    </row>
    <row r="394" spans="1:15" x14ac:dyDescent="0.25">
      <c r="A394">
        <v>393</v>
      </c>
      <c r="B394">
        <v>397</v>
      </c>
      <c r="C394" t="s">
        <v>1343</v>
      </c>
      <c r="D394" t="s">
        <v>1344</v>
      </c>
      <c r="E394" s="1">
        <v>44180.65625</v>
      </c>
      <c r="F394" t="s">
        <v>1345</v>
      </c>
      <c r="G394" t="s">
        <v>32</v>
      </c>
      <c r="H394" t="s">
        <v>1346</v>
      </c>
      <c r="I394">
        <v>22</v>
      </c>
      <c r="J394">
        <v>45</v>
      </c>
      <c r="K394" t="s">
        <v>1252</v>
      </c>
      <c r="L394">
        <v>2020</v>
      </c>
      <c r="M394">
        <v>12</v>
      </c>
      <c r="N394">
        <v>15</v>
      </c>
      <c r="O394">
        <v>15</v>
      </c>
    </row>
    <row r="395" spans="1:15" x14ac:dyDescent="0.25">
      <c r="A395">
        <v>394</v>
      </c>
      <c r="B395">
        <v>398</v>
      </c>
      <c r="C395" t="s">
        <v>1347</v>
      </c>
      <c r="D395" t="s">
        <v>1348</v>
      </c>
      <c r="E395" s="1">
        <v>43028.34375</v>
      </c>
      <c r="F395" t="s">
        <v>1349</v>
      </c>
      <c r="G395" t="s">
        <v>27</v>
      </c>
      <c r="H395" t="s">
        <v>1350</v>
      </c>
      <c r="I395">
        <v>35</v>
      </c>
      <c r="J395">
        <v>70</v>
      </c>
      <c r="K395" t="s">
        <v>1257</v>
      </c>
      <c r="L395">
        <v>2017</v>
      </c>
      <c r="M395">
        <v>10</v>
      </c>
      <c r="N395">
        <v>20</v>
      </c>
      <c r="O395">
        <v>8</v>
      </c>
    </row>
    <row r="396" spans="1:15" x14ac:dyDescent="0.25">
      <c r="A396">
        <v>395</v>
      </c>
      <c r="B396">
        <v>399</v>
      </c>
      <c r="C396" t="s">
        <v>1351</v>
      </c>
      <c r="D396" t="s">
        <v>1352</v>
      </c>
      <c r="E396" s="1">
        <v>44255.541666666664</v>
      </c>
      <c r="F396" t="s">
        <v>1353</v>
      </c>
      <c r="G396" t="s">
        <v>17</v>
      </c>
      <c r="H396" t="s">
        <v>1354</v>
      </c>
      <c r="I396">
        <v>30</v>
      </c>
      <c r="J396">
        <v>60</v>
      </c>
      <c r="K396" t="s">
        <v>1262</v>
      </c>
      <c r="L396">
        <v>2021</v>
      </c>
      <c r="M396">
        <v>2</v>
      </c>
      <c r="N396">
        <v>28</v>
      </c>
      <c r="O396">
        <v>13</v>
      </c>
    </row>
    <row r="397" spans="1:15" x14ac:dyDescent="0.25">
      <c r="A397">
        <v>396</v>
      </c>
      <c r="B397">
        <v>400</v>
      </c>
      <c r="C397" t="s">
        <v>1355</v>
      </c>
      <c r="D397" t="s">
        <v>1356</v>
      </c>
      <c r="E397" s="1">
        <v>43263.854166666664</v>
      </c>
      <c r="F397" t="s">
        <v>1357</v>
      </c>
      <c r="G397" t="s">
        <v>32</v>
      </c>
      <c r="H397" t="s">
        <v>1358</v>
      </c>
      <c r="I397">
        <v>28</v>
      </c>
      <c r="J397">
        <v>55</v>
      </c>
      <c r="K397" t="s">
        <v>1267</v>
      </c>
      <c r="L397">
        <v>2018</v>
      </c>
      <c r="M397">
        <v>6</v>
      </c>
      <c r="N397">
        <v>12</v>
      </c>
      <c r="O397">
        <v>20</v>
      </c>
    </row>
    <row r="398" spans="1:15" x14ac:dyDescent="0.25">
      <c r="A398">
        <v>397</v>
      </c>
      <c r="B398">
        <v>401</v>
      </c>
      <c r="C398" t="s">
        <v>1359</v>
      </c>
      <c r="D398" t="s">
        <v>1269</v>
      </c>
      <c r="E398" s="1">
        <v>42437.597222222219</v>
      </c>
      <c r="F398" t="s">
        <v>1360</v>
      </c>
      <c r="G398" t="s">
        <v>27</v>
      </c>
      <c r="H398" t="s">
        <v>1361</v>
      </c>
      <c r="I398">
        <v>20</v>
      </c>
      <c r="J398">
        <v>40</v>
      </c>
      <c r="K398" t="s">
        <v>1272</v>
      </c>
      <c r="L398">
        <v>2016</v>
      </c>
      <c r="M398">
        <v>3</v>
      </c>
      <c r="N398">
        <v>8</v>
      </c>
      <c r="O398">
        <v>14</v>
      </c>
    </row>
    <row r="399" spans="1:15" x14ac:dyDescent="0.25">
      <c r="A399">
        <v>398</v>
      </c>
      <c r="B399">
        <v>402</v>
      </c>
      <c r="C399" t="s">
        <v>1362</v>
      </c>
      <c r="D399" t="s">
        <v>1188</v>
      </c>
      <c r="E399" s="1">
        <v>45034.715277777781</v>
      </c>
      <c r="F399" t="s">
        <v>1275</v>
      </c>
      <c r="G399" t="s">
        <v>17</v>
      </c>
      <c r="H399" t="s">
        <v>1363</v>
      </c>
      <c r="I399">
        <v>18</v>
      </c>
      <c r="J399">
        <v>35</v>
      </c>
      <c r="K399" t="s">
        <v>1277</v>
      </c>
      <c r="L399">
        <v>2023</v>
      </c>
      <c r="M399">
        <v>4</v>
      </c>
      <c r="N399">
        <v>18</v>
      </c>
      <c r="O399">
        <v>17</v>
      </c>
    </row>
    <row r="400" spans="1:15" x14ac:dyDescent="0.25">
      <c r="A400">
        <v>399</v>
      </c>
      <c r="B400">
        <v>403</v>
      </c>
      <c r="C400" t="s">
        <v>1364</v>
      </c>
      <c r="D400" t="s">
        <v>1365</v>
      </c>
      <c r="E400" s="1">
        <v>44037.53125</v>
      </c>
      <c r="F400" t="s">
        <v>1366</v>
      </c>
      <c r="G400" t="s">
        <v>32</v>
      </c>
      <c r="H400" t="s">
        <v>1367</v>
      </c>
      <c r="I400">
        <v>22</v>
      </c>
      <c r="J400">
        <v>45</v>
      </c>
      <c r="K400" t="s">
        <v>1282</v>
      </c>
      <c r="L400">
        <v>2020</v>
      </c>
      <c r="M400">
        <v>7</v>
      </c>
      <c r="N400">
        <v>25</v>
      </c>
      <c r="O400">
        <v>12</v>
      </c>
    </row>
    <row r="401" spans="1:15" x14ac:dyDescent="0.25">
      <c r="A401">
        <v>400</v>
      </c>
      <c r="B401">
        <v>404</v>
      </c>
      <c r="C401" t="s">
        <v>1368</v>
      </c>
      <c r="D401" t="s">
        <v>1369</v>
      </c>
      <c r="E401" s="1">
        <v>43799.8125</v>
      </c>
      <c r="F401" t="s">
        <v>1285</v>
      </c>
      <c r="G401" t="s">
        <v>27</v>
      </c>
      <c r="H401" t="s">
        <v>1286</v>
      </c>
      <c r="I401">
        <v>35</v>
      </c>
      <c r="J401">
        <v>70</v>
      </c>
      <c r="K401" t="s">
        <v>1287</v>
      </c>
      <c r="L401">
        <v>2019</v>
      </c>
      <c r="M401">
        <v>11</v>
      </c>
      <c r="N401">
        <v>30</v>
      </c>
      <c r="O401">
        <v>19</v>
      </c>
    </row>
    <row r="402" spans="1:15" x14ac:dyDescent="0.25">
      <c r="A402">
        <v>401</v>
      </c>
      <c r="B402">
        <v>405</v>
      </c>
      <c r="C402" t="s">
        <v>1370</v>
      </c>
      <c r="D402" t="s">
        <v>1371</v>
      </c>
      <c r="E402" s="1">
        <v>42248.666666666664</v>
      </c>
      <c r="F402" t="s">
        <v>1290</v>
      </c>
      <c r="G402" t="s">
        <v>17</v>
      </c>
      <c r="H402" t="s">
        <v>1372</v>
      </c>
      <c r="I402">
        <v>15</v>
      </c>
      <c r="J402">
        <v>30</v>
      </c>
      <c r="K402" t="s">
        <v>1292</v>
      </c>
      <c r="L402">
        <v>2015</v>
      </c>
      <c r="M402">
        <v>9</v>
      </c>
      <c r="N402">
        <v>1</v>
      </c>
      <c r="O402">
        <v>16</v>
      </c>
    </row>
    <row r="403" spans="1:15" x14ac:dyDescent="0.25">
      <c r="A403">
        <v>402</v>
      </c>
      <c r="B403">
        <v>406</v>
      </c>
      <c r="C403" t="s">
        <v>1373</v>
      </c>
      <c r="D403" t="s">
        <v>1374</v>
      </c>
      <c r="E403" s="1">
        <v>44686.427083333336</v>
      </c>
      <c r="F403" t="s">
        <v>1295</v>
      </c>
      <c r="G403" t="s">
        <v>32</v>
      </c>
      <c r="H403" t="s">
        <v>1296</v>
      </c>
      <c r="I403">
        <v>25</v>
      </c>
      <c r="J403">
        <v>50</v>
      </c>
      <c r="K403" t="s">
        <v>1297</v>
      </c>
      <c r="L403">
        <v>2022</v>
      </c>
      <c r="M403">
        <v>5</v>
      </c>
      <c r="N403">
        <v>5</v>
      </c>
      <c r="O403">
        <v>10</v>
      </c>
    </row>
    <row r="404" spans="1:15" x14ac:dyDescent="0.25">
      <c r="A404">
        <v>403</v>
      </c>
      <c r="B404">
        <v>407</v>
      </c>
      <c r="C404" t="s">
        <v>1375</v>
      </c>
      <c r="D404" t="s">
        <v>1376</v>
      </c>
      <c r="E404" s="1">
        <v>43289.958333333336</v>
      </c>
      <c r="F404" t="s">
        <v>1300</v>
      </c>
      <c r="G404" t="s">
        <v>27</v>
      </c>
      <c r="H404" t="s">
        <v>1301</v>
      </c>
      <c r="I404">
        <v>40</v>
      </c>
      <c r="J404">
        <v>80</v>
      </c>
      <c r="K404" t="s">
        <v>1302</v>
      </c>
      <c r="L404">
        <v>2018</v>
      </c>
      <c r="M404">
        <v>7</v>
      </c>
      <c r="N404">
        <v>8</v>
      </c>
      <c r="O404">
        <v>23</v>
      </c>
    </row>
    <row r="405" spans="1:15" x14ac:dyDescent="0.25">
      <c r="A405">
        <v>404</v>
      </c>
      <c r="B405">
        <v>408</v>
      </c>
      <c r="C405" t="s">
        <v>1303</v>
      </c>
      <c r="D405" t="s">
        <v>1304</v>
      </c>
      <c r="E405" s="1">
        <v>44459.604166666664</v>
      </c>
      <c r="F405" t="s">
        <v>1305</v>
      </c>
      <c r="G405" t="s">
        <v>17</v>
      </c>
      <c r="H405" t="s">
        <v>1306</v>
      </c>
      <c r="I405">
        <v>18</v>
      </c>
      <c r="J405">
        <v>35</v>
      </c>
      <c r="K405" t="s">
        <v>1307</v>
      </c>
      <c r="L405">
        <v>2021</v>
      </c>
      <c r="M405">
        <v>9</v>
      </c>
      <c r="N405">
        <v>20</v>
      </c>
      <c r="O405">
        <v>14</v>
      </c>
    </row>
    <row r="406" spans="1:15" x14ac:dyDescent="0.25">
      <c r="A406">
        <v>405</v>
      </c>
      <c r="B406">
        <v>409</v>
      </c>
      <c r="C406" t="s">
        <v>1308</v>
      </c>
      <c r="D406" t="s">
        <v>1377</v>
      </c>
      <c r="E406" s="1">
        <v>42689.489583333336</v>
      </c>
      <c r="F406" t="s">
        <v>1310</v>
      </c>
      <c r="G406" t="s">
        <v>32</v>
      </c>
      <c r="H406" t="s">
        <v>1311</v>
      </c>
      <c r="I406">
        <v>28</v>
      </c>
      <c r="J406">
        <v>55</v>
      </c>
      <c r="K406" t="s">
        <v>1312</v>
      </c>
      <c r="L406">
        <v>2016</v>
      </c>
      <c r="M406">
        <v>11</v>
      </c>
      <c r="N406">
        <v>15</v>
      </c>
      <c r="O406">
        <v>11</v>
      </c>
    </row>
    <row r="407" spans="1:15" x14ac:dyDescent="0.25">
      <c r="A407">
        <v>406</v>
      </c>
      <c r="B407">
        <v>410</v>
      </c>
      <c r="C407" t="s">
        <v>1313</v>
      </c>
      <c r="D407" t="s">
        <v>1314</v>
      </c>
      <c r="E407" s="1">
        <v>43842.75</v>
      </c>
      <c r="F407" t="s">
        <v>484</v>
      </c>
      <c r="G407" t="s">
        <v>27</v>
      </c>
      <c r="H407" t="s">
        <v>1315</v>
      </c>
      <c r="I407">
        <v>30</v>
      </c>
      <c r="J407">
        <v>60</v>
      </c>
      <c r="K407" t="s">
        <v>1316</v>
      </c>
      <c r="L407">
        <v>2020</v>
      </c>
      <c r="M407">
        <v>1</v>
      </c>
      <c r="N407">
        <v>12</v>
      </c>
      <c r="O407">
        <v>18</v>
      </c>
    </row>
    <row r="408" spans="1:15" x14ac:dyDescent="0.25">
      <c r="A408">
        <v>407</v>
      </c>
      <c r="B408">
        <v>411</v>
      </c>
      <c r="C408" t="s">
        <v>1317</v>
      </c>
      <c r="D408" t="s">
        <v>1318</v>
      </c>
      <c r="E408" s="1">
        <v>43097.802083333336</v>
      </c>
      <c r="F408" t="s">
        <v>1319</v>
      </c>
      <c r="G408" t="s">
        <v>32</v>
      </c>
      <c r="H408" t="s">
        <v>1320</v>
      </c>
      <c r="I408">
        <v>22</v>
      </c>
      <c r="J408">
        <v>45</v>
      </c>
      <c r="K408" t="s">
        <v>1321</v>
      </c>
      <c r="L408">
        <v>2017</v>
      </c>
      <c r="M408">
        <v>12</v>
      </c>
      <c r="N408">
        <v>28</v>
      </c>
      <c r="O408">
        <v>19</v>
      </c>
    </row>
    <row r="409" spans="1:15" x14ac:dyDescent="0.25">
      <c r="A409">
        <v>408</v>
      </c>
      <c r="B409">
        <v>412</v>
      </c>
      <c r="C409" t="s">
        <v>1378</v>
      </c>
      <c r="D409" t="s">
        <v>1379</v>
      </c>
      <c r="E409" s="1">
        <v>43526.847222222219</v>
      </c>
      <c r="F409" t="s">
        <v>1324</v>
      </c>
      <c r="G409" t="s">
        <v>17</v>
      </c>
      <c r="H409" t="s">
        <v>1380</v>
      </c>
      <c r="I409">
        <v>35</v>
      </c>
      <c r="J409">
        <v>70</v>
      </c>
      <c r="K409" t="s">
        <v>1326</v>
      </c>
      <c r="L409">
        <v>2019</v>
      </c>
      <c r="M409">
        <v>3</v>
      </c>
      <c r="N409">
        <v>2</v>
      </c>
      <c r="O409">
        <v>20</v>
      </c>
    </row>
    <row r="410" spans="1:15" x14ac:dyDescent="0.25">
      <c r="A410">
        <v>409</v>
      </c>
      <c r="B410">
        <v>413</v>
      </c>
      <c r="C410" t="s">
        <v>1381</v>
      </c>
      <c r="D410" t="s">
        <v>1382</v>
      </c>
      <c r="E410" s="1">
        <v>44720.645833333336</v>
      </c>
      <c r="F410" t="s">
        <v>1329</v>
      </c>
      <c r="G410" t="s">
        <v>27</v>
      </c>
      <c r="H410" t="s">
        <v>1383</v>
      </c>
      <c r="I410">
        <v>20</v>
      </c>
      <c r="J410">
        <v>40</v>
      </c>
      <c r="K410" t="s">
        <v>1331</v>
      </c>
      <c r="L410">
        <v>2022</v>
      </c>
      <c r="M410">
        <v>6</v>
      </c>
      <c r="N410">
        <v>8</v>
      </c>
      <c r="O410">
        <v>15</v>
      </c>
    </row>
    <row r="411" spans="1:15" x14ac:dyDescent="0.25">
      <c r="A411">
        <v>410</v>
      </c>
      <c r="B411">
        <v>414</v>
      </c>
      <c r="C411" t="s">
        <v>1384</v>
      </c>
      <c r="D411" t="s">
        <v>1333</v>
      </c>
      <c r="E411" s="1">
        <v>43330.614583333336</v>
      </c>
      <c r="F411" t="s">
        <v>1334</v>
      </c>
      <c r="G411" t="s">
        <v>32</v>
      </c>
      <c r="H411" t="s">
        <v>1335</v>
      </c>
      <c r="I411">
        <v>18</v>
      </c>
      <c r="J411">
        <v>35</v>
      </c>
      <c r="K411" t="s">
        <v>1336</v>
      </c>
      <c r="L411">
        <v>2018</v>
      </c>
      <c r="M411">
        <v>8</v>
      </c>
      <c r="N411">
        <v>18</v>
      </c>
      <c r="O411">
        <v>14</v>
      </c>
    </row>
    <row r="412" spans="1:15" x14ac:dyDescent="0.25">
      <c r="A412">
        <v>411</v>
      </c>
      <c r="B412">
        <v>415</v>
      </c>
      <c r="C412" t="s">
        <v>1385</v>
      </c>
      <c r="D412" t="s">
        <v>1386</v>
      </c>
      <c r="E412" s="1">
        <v>42316.416666666664</v>
      </c>
      <c r="F412" t="s">
        <v>1236</v>
      </c>
      <c r="G412" t="s">
        <v>27</v>
      </c>
      <c r="H412" t="s">
        <v>1387</v>
      </c>
      <c r="I412">
        <v>18</v>
      </c>
      <c r="J412">
        <v>35</v>
      </c>
      <c r="K412" t="s">
        <v>39</v>
      </c>
      <c r="L412">
        <v>2015</v>
      </c>
      <c r="M412">
        <v>11</v>
      </c>
      <c r="N412">
        <v>8</v>
      </c>
      <c r="O412">
        <v>10</v>
      </c>
    </row>
    <row r="413" spans="1:15" x14ac:dyDescent="0.25">
      <c r="A413">
        <v>412</v>
      </c>
      <c r="B413">
        <v>416</v>
      </c>
      <c r="C413" t="s">
        <v>1388</v>
      </c>
      <c r="D413" t="s">
        <v>284</v>
      </c>
      <c r="E413" s="1">
        <v>44167.729166666664</v>
      </c>
      <c r="F413" t="s">
        <v>1389</v>
      </c>
      <c r="G413" t="s">
        <v>17</v>
      </c>
      <c r="H413" t="s">
        <v>1390</v>
      </c>
      <c r="I413">
        <v>22</v>
      </c>
      <c r="J413">
        <v>45</v>
      </c>
      <c r="K413" t="s">
        <v>1391</v>
      </c>
      <c r="L413">
        <v>2020</v>
      </c>
      <c r="M413">
        <v>12</v>
      </c>
      <c r="N413">
        <v>2</v>
      </c>
      <c r="O413">
        <v>17</v>
      </c>
    </row>
    <row r="414" spans="1:15" x14ac:dyDescent="0.25">
      <c r="A414">
        <v>413</v>
      </c>
      <c r="B414">
        <v>417</v>
      </c>
      <c r="C414" t="s">
        <v>1392</v>
      </c>
      <c r="D414" t="s">
        <v>878</v>
      </c>
      <c r="E414" s="1">
        <v>42896.510416666664</v>
      </c>
      <c r="F414" t="s">
        <v>1393</v>
      </c>
      <c r="G414" t="s">
        <v>27</v>
      </c>
      <c r="H414" t="s">
        <v>1394</v>
      </c>
      <c r="I414">
        <v>28</v>
      </c>
      <c r="J414">
        <v>55</v>
      </c>
      <c r="K414" t="s">
        <v>1395</v>
      </c>
      <c r="L414">
        <v>2017</v>
      </c>
      <c r="M414">
        <v>6</v>
      </c>
      <c r="N414">
        <v>10</v>
      </c>
      <c r="O414">
        <v>12</v>
      </c>
    </row>
    <row r="415" spans="1:15" x14ac:dyDescent="0.25">
      <c r="A415">
        <v>414</v>
      </c>
      <c r="B415">
        <v>418</v>
      </c>
      <c r="C415" t="s">
        <v>1396</v>
      </c>
      <c r="D415" t="s">
        <v>1397</v>
      </c>
      <c r="E415" s="1">
        <v>44301.597222222219</v>
      </c>
      <c r="F415" t="s">
        <v>1398</v>
      </c>
      <c r="G415" t="s">
        <v>32</v>
      </c>
      <c r="H415" t="s">
        <v>1399</v>
      </c>
      <c r="I415">
        <v>35</v>
      </c>
      <c r="J415">
        <v>70</v>
      </c>
      <c r="K415" t="s">
        <v>1272</v>
      </c>
      <c r="L415">
        <v>2021</v>
      </c>
      <c r="M415">
        <v>4</v>
      </c>
      <c r="N415">
        <v>15</v>
      </c>
      <c r="O415">
        <v>14</v>
      </c>
    </row>
    <row r="416" spans="1:15" x14ac:dyDescent="0.25">
      <c r="A416">
        <v>415</v>
      </c>
      <c r="B416">
        <v>419</v>
      </c>
      <c r="C416" t="s">
        <v>1400</v>
      </c>
      <c r="D416" t="s">
        <v>1401</v>
      </c>
      <c r="E416" s="1">
        <v>43736.822916666664</v>
      </c>
      <c r="F416" t="s">
        <v>1402</v>
      </c>
      <c r="G416" t="s">
        <v>17</v>
      </c>
      <c r="H416" t="s">
        <v>1403</v>
      </c>
      <c r="I416">
        <v>20</v>
      </c>
      <c r="J416">
        <v>40</v>
      </c>
      <c r="K416" t="s">
        <v>1404</v>
      </c>
      <c r="L416">
        <v>2019</v>
      </c>
      <c r="M416">
        <v>9</v>
      </c>
      <c r="N416">
        <v>28</v>
      </c>
      <c r="O416">
        <v>19</v>
      </c>
    </row>
    <row r="417" spans="1:15" x14ac:dyDescent="0.25">
      <c r="A417">
        <v>416</v>
      </c>
      <c r="B417">
        <v>420</v>
      </c>
      <c r="C417" t="s">
        <v>1405</v>
      </c>
      <c r="D417" t="s">
        <v>1406</v>
      </c>
      <c r="E417" s="1">
        <v>42709.875</v>
      </c>
      <c r="F417" t="s">
        <v>1407</v>
      </c>
      <c r="G417" t="s">
        <v>27</v>
      </c>
      <c r="H417" t="s">
        <v>1408</v>
      </c>
      <c r="I417">
        <v>25</v>
      </c>
      <c r="J417">
        <v>50</v>
      </c>
      <c r="K417" t="s">
        <v>1409</v>
      </c>
      <c r="L417">
        <v>2016</v>
      </c>
      <c r="M417">
        <v>12</v>
      </c>
      <c r="N417">
        <v>5</v>
      </c>
      <c r="O417">
        <v>21</v>
      </c>
    </row>
    <row r="418" spans="1:15" x14ac:dyDescent="0.25">
      <c r="A418">
        <v>417</v>
      </c>
      <c r="B418">
        <v>421</v>
      </c>
      <c r="C418" t="s">
        <v>1410</v>
      </c>
      <c r="D418" t="s">
        <v>1411</v>
      </c>
      <c r="E418" s="1">
        <v>43141.979166666664</v>
      </c>
      <c r="F418" t="s">
        <v>1412</v>
      </c>
      <c r="G418" t="s">
        <v>32</v>
      </c>
      <c r="H418" t="s">
        <v>1413</v>
      </c>
      <c r="I418">
        <v>30</v>
      </c>
      <c r="J418">
        <v>60</v>
      </c>
      <c r="K418" t="s">
        <v>1414</v>
      </c>
      <c r="L418">
        <v>2018</v>
      </c>
      <c r="M418">
        <v>2</v>
      </c>
      <c r="N418">
        <v>10</v>
      </c>
      <c r="O418">
        <v>23</v>
      </c>
    </row>
    <row r="419" spans="1:15" x14ac:dyDescent="0.25">
      <c r="A419">
        <v>418</v>
      </c>
      <c r="B419">
        <v>422</v>
      </c>
      <c r="C419" t="s">
        <v>1415</v>
      </c>
      <c r="D419" t="s">
        <v>1416</v>
      </c>
      <c r="E419" s="1">
        <v>44972.354166666664</v>
      </c>
      <c r="F419" t="s">
        <v>1417</v>
      </c>
      <c r="G419" t="s">
        <v>17</v>
      </c>
      <c r="H419" t="s">
        <v>1418</v>
      </c>
      <c r="I419">
        <v>18</v>
      </c>
      <c r="J419">
        <v>35</v>
      </c>
      <c r="K419" t="s">
        <v>1419</v>
      </c>
      <c r="L419">
        <v>2023</v>
      </c>
      <c r="M419">
        <v>2</v>
      </c>
      <c r="N419">
        <v>15</v>
      </c>
      <c r="O419">
        <v>8</v>
      </c>
    </row>
    <row r="420" spans="1:15" x14ac:dyDescent="0.25">
      <c r="A420">
        <v>419</v>
      </c>
      <c r="B420">
        <v>423</v>
      </c>
      <c r="C420" t="s">
        <v>1420</v>
      </c>
      <c r="D420" t="s">
        <v>1421</v>
      </c>
      <c r="E420" s="1">
        <v>42238.625</v>
      </c>
      <c r="F420" t="s">
        <v>1422</v>
      </c>
      <c r="G420" t="s">
        <v>27</v>
      </c>
      <c r="H420" t="s">
        <v>1423</v>
      </c>
      <c r="I420">
        <v>22</v>
      </c>
      <c r="J420">
        <v>45</v>
      </c>
      <c r="K420" t="s">
        <v>1424</v>
      </c>
      <c r="L420">
        <v>2015</v>
      </c>
      <c r="M420">
        <v>8</v>
      </c>
      <c r="N420">
        <v>22</v>
      </c>
      <c r="O420">
        <v>15</v>
      </c>
    </row>
    <row r="421" spans="1:15" x14ac:dyDescent="0.25">
      <c r="A421">
        <v>420</v>
      </c>
      <c r="B421">
        <v>424</v>
      </c>
      <c r="C421" t="s">
        <v>1425</v>
      </c>
      <c r="D421" t="s">
        <v>1426</v>
      </c>
      <c r="E421" s="1">
        <v>44155.78125</v>
      </c>
      <c r="F421" t="s">
        <v>1427</v>
      </c>
      <c r="G421" t="s">
        <v>32</v>
      </c>
      <c r="H421" t="s">
        <v>1428</v>
      </c>
      <c r="I421">
        <v>28</v>
      </c>
      <c r="J421">
        <v>55</v>
      </c>
      <c r="K421" t="s">
        <v>1429</v>
      </c>
      <c r="L421">
        <v>2020</v>
      </c>
      <c r="M421">
        <v>11</v>
      </c>
      <c r="N421">
        <v>20</v>
      </c>
      <c r="O421">
        <v>18</v>
      </c>
    </row>
    <row r="422" spans="1:15" x14ac:dyDescent="0.25">
      <c r="A422">
        <v>421</v>
      </c>
      <c r="B422">
        <v>425</v>
      </c>
      <c r="C422" t="s">
        <v>1430</v>
      </c>
      <c r="D422" t="s">
        <v>1431</v>
      </c>
      <c r="E422" s="1">
        <v>43682.875</v>
      </c>
      <c r="F422" t="s">
        <v>1432</v>
      </c>
      <c r="G422" t="s">
        <v>27</v>
      </c>
      <c r="H422" t="s">
        <v>1433</v>
      </c>
      <c r="I422">
        <v>15</v>
      </c>
      <c r="J422">
        <v>30</v>
      </c>
      <c r="K422" t="s">
        <v>1272</v>
      </c>
      <c r="L422">
        <v>2019</v>
      </c>
      <c r="M422">
        <v>8</v>
      </c>
      <c r="N422">
        <v>5</v>
      </c>
      <c r="O422">
        <v>21</v>
      </c>
    </row>
    <row r="423" spans="1:15" x14ac:dyDescent="0.25">
      <c r="A423">
        <v>422</v>
      </c>
      <c r="B423">
        <v>426</v>
      </c>
      <c r="C423" t="s">
        <v>1434</v>
      </c>
      <c r="D423" t="s">
        <v>1435</v>
      </c>
      <c r="E423" s="1">
        <v>44239.697916666664</v>
      </c>
      <c r="F423" t="s">
        <v>1436</v>
      </c>
      <c r="G423" t="s">
        <v>17</v>
      </c>
      <c r="H423" t="s">
        <v>1437</v>
      </c>
      <c r="I423">
        <v>18</v>
      </c>
      <c r="J423">
        <v>35</v>
      </c>
      <c r="K423" t="s">
        <v>594</v>
      </c>
      <c r="L423">
        <v>2021</v>
      </c>
      <c r="M423">
        <v>2</v>
      </c>
      <c r="N423">
        <v>12</v>
      </c>
      <c r="O423">
        <v>16</v>
      </c>
    </row>
    <row r="424" spans="1:15" x14ac:dyDescent="0.25">
      <c r="A424">
        <v>423</v>
      </c>
      <c r="B424">
        <v>427</v>
      </c>
      <c r="C424" t="s">
        <v>1438</v>
      </c>
      <c r="D424" t="s">
        <v>1439</v>
      </c>
      <c r="E424" s="1">
        <v>44163.597222222219</v>
      </c>
      <c r="F424" t="s">
        <v>1440</v>
      </c>
      <c r="G424" t="s">
        <v>32</v>
      </c>
      <c r="H424" t="s">
        <v>1441</v>
      </c>
      <c r="I424">
        <v>22</v>
      </c>
      <c r="J424">
        <v>45</v>
      </c>
      <c r="K424" t="s">
        <v>1404</v>
      </c>
      <c r="L424">
        <v>2020</v>
      </c>
      <c r="M424">
        <v>11</v>
      </c>
      <c r="N424">
        <v>28</v>
      </c>
      <c r="O424">
        <v>14</v>
      </c>
    </row>
    <row r="425" spans="1:15" x14ac:dyDescent="0.25">
      <c r="A425">
        <v>424</v>
      </c>
      <c r="B425">
        <v>428</v>
      </c>
      <c r="C425" t="s">
        <v>1442</v>
      </c>
      <c r="D425" t="s">
        <v>1443</v>
      </c>
      <c r="E425" s="1">
        <v>42505.9375</v>
      </c>
      <c r="F425" t="s">
        <v>1444</v>
      </c>
      <c r="G425" t="s">
        <v>27</v>
      </c>
      <c r="H425" t="s">
        <v>1445</v>
      </c>
      <c r="I425">
        <v>28</v>
      </c>
      <c r="J425">
        <v>55</v>
      </c>
      <c r="K425" t="s">
        <v>1446</v>
      </c>
      <c r="L425">
        <v>2016</v>
      </c>
      <c r="M425">
        <v>5</v>
      </c>
      <c r="N425">
        <v>15</v>
      </c>
      <c r="O425">
        <v>22</v>
      </c>
    </row>
    <row r="426" spans="1:15" x14ac:dyDescent="0.25">
      <c r="A426">
        <v>425</v>
      </c>
      <c r="B426">
        <v>429</v>
      </c>
      <c r="C426" t="s">
        <v>1447</v>
      </c>
      <c r="D426" t="s">
        <v>1448</v>
      </c>
      <c r="E426" s="1">
        <v>43353.552083333336</v>
      </c>
      <c r="F426" t="s">
        <v>1449</v>
      </c>
      <c r="G426" t="s">
        <v>17</v>
      </c>
      <c r="H426" t="s">
        <v>1450</v>
      </c>
      <c r="I426">
        <v>22</v>
      </c>
      <c r="J426">
        <v>45</v>
      </c>
      <c r="K426" t="s">
        <v>1282</v>
      </c>
      <c r="L426">
        <v>2018</v>
      </c>
      <c r="M426">
        <v>9</v>
      </c>
      <c r="N426">
        <v>10</v>
      </c>
      <c r="O426">
        <v>13</v>
      </c>
    </row>
    <row r="427" spans="1:15" x14ac:dyDescent="0.25">
      <c r="A427">
        <v>426</v>
      </c>
      <c r="B427">
        <v>430</v>
      </c>
      <c r="C427" t="s">
        <v>1451</v>
      </c>
      <c r="D427" t="s">
        <v>1452</v>
      </c>
      <c r="E427" s="1">
        <v>44640.8125</v>
      </c>
      <c r="F427" t="s">
        <v>1453</v>
      </c>
      <c r="G427" t="s">
        <v>32</v>
      </c>
      <c r="H427" t="s">
        <v>1454</v>
      </c>
      <c r="I427">
        <v>25</v>
      </c>
      <c r="J427">
        <v>50</v>
      </c>
      <c r="K427" t="s">
        <v>1424</v>
      </c>
      <c r="L427">
        <v>2022</v>
      </c>
      <c r="M427">
        <v>3</v>
      </c>
      <c r="N427">
        <v>20</v>
      </c>
      <c r="O427">
        <v>19</v>
      </c>
    </row>
    <row r="428" spans="1:15" x14ac:dyDescent="0.25">
      <c r="A428">
        <v>427</v>
      </c>
      <c r="B428">
        <v>431</v>
      </c>
      <c r="C428" t="s">
        <v>1455</v>
      </c>
      <c r="D428" t="s">
        <v>1456</v>
      </c>
      <c r="E428" s="1">
        <v>42934.739583333336</v>
      </c>
      <c r="F428" t="s">
        <v>1457</v>
      </c>
      <c r="G428" t="s">
        <v>27</v>
      </c>
      <c r="H428" t="s">
        <v>1458</v>
      </c>
      <c r="I428">
        <v>30</v>
      </c>
      <c r="J428">
        <v>60</v>
      </c>
      <c r="K428" t="s">
        <v>1409</v>
      </c>
      <c r="L428">
        <v>2017</v>
      </c>
      <c r="M428">
        <v>7</v>
      </c>
      <c r="N428">
        <v>18</v>
      </c>
      <c r="O428">
        <v>17</v>
      </c>
    </row>
    <row r="429" spans="1:15" x14ac:dyDescent="0.25">
      <c r="A429">
        <v>428</v>
      </c>
      <c r="B429">
        <v>432</v>
      </c>
      <c r="C429" t="s">
        <v>1459</v>
      </c>
      <c r="D429" t="s">
        <v>1460</v>
      </c>
      <c r="E429" s="1">
        <v>43449.416666666664</v>
      </c>
      <c r="F429" t="s">
        <v>1461</v>
      </c>
      <c r="G429" t="s">
        <v>17</v>
      </c>
      <c r="H429" t="s">
        <v>1462</v>
      </c>
      <c r="I429">
        <v>18</v>
      </c>
      <c r="J429">
        <v>35</v>
      </c>
      <c r="K429" t="s">
        <v>1463</v>
      </c>
      <c r="L429">
        <v>2018</v>
      </c>
      <c r="M429">
        <v>12</v>
      </c>
      <c r="N429">
        <v>15</v>
      </c>
      <c r="O429">
        <v>10</v>
      </c>
    </row>
    <row r="430" spans="1:15" x14ac:dyDescent="0.25">
      <c r="A430">
        <v>429</v>
      </c>
      <c r="B430">
        <v>433</v>
      </c>
      <c r="C430" t="s">
        <v>1464</v>
      </c>
      <c r="D430" t="s">
        <v>1439</v>
      </c>
      <c r="E430" s="1">
        <v>42183.885416666664</v>
      </c>
      <c r="F430" t="s">
        <v>1465</v>
      </c>
      <c r="G430" t="s">
        <v>32</v>
      </c>
      <c r="H430" t="s">
        <v>1466</v>
      </c>
      <c r="I430">
        <v>28</v>
      </c>
      <c r="J430">
        <v>55</v>
      </c>
      <c r="K430" t="s">
        <v>1467</v>
      </c>
      <c r="L430">
        <v>2015</v>
      </c>
      <c r="M430">
        <v>6</v>
      </c>
      <c r="N430">
        <v>28</v>
      </c>
      <c r="O430">
        <v>21</v>
      </c>
    </row>
    <row r="431" spans="1:15" x14ac:dyDescent="0.25">
      <c r="A431">
        <v>430</v>
      </c>
      <c r="B431">
        <v>434</v>
      </c>
      <c r="C431" t="s">
        <v>1468</v>
      </c>
      <c r="D431" t="s">
        <v>1469</v>
      </c>
      <c r="E431" s="1">
        <v>43923.597222222219</v>
      </c>
      <c r="F431" t="s">
        <v>1470</v>
      </c>
      <c r="G431" t="s">
        <v>27</v>
      </c>
      <c r="H431" t="s">
        <v>1471</v>
      </c>
      <c r="I431">
        <v>35</v>
      </c>
      <c r="J431">
        <v>70</v>
      </c>
      <c r="K431" t="s">
        <v>1472</v>
      </c>
      <c r="L431">
        <v>2020</v>
      </c>
      <c r="M431">
        <v>4</v>
      </c>
      <c r="N431">
        <v>2</v>
      </c>
      <c r="O431">
        <v>14</v>
      </c>
    </row>
    <row r="432" spans="1:15" x14ac:dyDescent="0.25">
      <c r="A432">
        <v>431</v>
      </c>
      <c r="B432">
        <v>435</v>
      </c>
      <c r="C432" t="s">
        <v>1473</v>
      </c>
      <c r="D432" t="s">
        <v>1474</v>
      </c>
      <c r="E432" s="1">
        <v>43746.770833333336</v>
      </c>
      <c r="F432" t="s">
        <v>1475</v>
      </c>
      <c r="G432" t="s">
        <v>17</v>
      </c>
      <c r="H432" t="s">
        <v>1476</v>
      </c>
      <c r="I432">
        <v>20</v>
      </c>
      <c r="J432">
        <v>40</v>
      </c>
      <c r="K432" t="s">
        <v>1477</v>
      </c>
      <c r="L432">
        <v>2019</v>
      </c>
      <c r="M432">
        <v>10</v>
      </c>
      <c r="N432">
        <v>8</v>
      </c>
      <c r="O432">
        <v>18</v>
      </c>
    </row>
    <row r="433" spans="1:15" x14ac:dyDescent="0.25">
      <c r="A433">
        <v>432</v>
      </c>
      <c r="B433">
        <v>436</v>
      </c>
      <c r="C433" t="s">
        <v>1478</v>
      </c>
      <c r="D433" t="s">
        <v>1479</v>
      </c>
      <c r="E433" s="1">
        <v>42696.40625</v>
      </c>
      <c r="F433" t="s">
        <v>1480</v>
      </c>
      <c r="G433" t="s">
        <v>32</v>
      </c>
      <c r="H433" t="s">
        <v>1481</v>
      </c>
      <c r="I433">
        <v>22</v>
      </c>
      <c r="J433">
        <v>45</v>
      </c>
      <c r="K433" t="s">
        <v>1482</v>
      </c>
      <c r="L433">
        <v>2016</v>
      </c>
      <c r="M433">
        <v>11</v>
      </c>
      <c r="N433">
        <v>22</v>
      </c>
      <c r="O433">
        <v>9</v>
      </c>
    </row>
    <row r="434" spans="1:15" x14ac:dyDescent="0.25">
      <c r="A434">
        <v>433</v>
      </c>
      <c r="B434">
        <v>437</v>
      </c>
      <c r="C434" t="s">
        <v>1483</v>
      </c>
      <c r="D434" t="s">
        <v>1443</v>
      </c>
      <c r="E434" s="1">
        <v>44791.916666666664</v>
      </c>
      <c r="F434" t="s">
        <v>1484</v>
      </c>
      <c r="G434" t="s">
        <v>27</v>
      </c>
      <c r="H434" t="s">
        <v>1485</v>
      </c>
      <c r="I434">
        <v>40</v>
      </c>
      <c r="J434">
        <v>80</v>
      </c>
      <c r="K434" t="s">
        <v>1486</v>
      </c>
      <c r="L434">
        <v>2022</v>
      </c>
      <c r="M434">
        <v>8</v>
      </c>
      <c r="N434">
        <v>18</v>
      </c>
      <c r="O434">
        <v>22</v>
      </c>
    </row>
    <row r="435" spans="1:15" x14ac:dyDescent="0.25">
      <c r="A435">
        <v>434</v>
      </c>
      <c r="B435">
        <v>438</v>
      </c>
      <c r="C435" t="s">
        <v>1487</v>
      </c>
      <c r="D435" t="s">
        <v>1488</v>
      </c>
      <c r="E435" s="1">
        <v>42806.979166666664</v>
      </c>
      <c r="F435" t="s">
        <v>1489</v>
      </c>
      <c r="G435" t="s">
        <v>875</v>
      </c>
      <c r="H435" t="s">
        <v>1490</v>
      </c>
      <c r="I435">
        <v>18</v>
      </c>
      <c r="J435">
        <v>35</v>
      </c>
      <c r="K435" t="s">
        <v>191</v>
      </c>
      <c r="L435">
        <v>2017</v>
      </c>
      <c r="M435">
        <v>3</v>
      </c>
      <c r="N435">
        <v>12</v>
      </c>
      <c r="O435">
        <v>23</v>
      </c>
    </row>
    <row r="436" spans="1:15" x14ac:dyDescent="0.25">
      <c r="A436">
        <v>435</v>
      </c>
      <c r="B436">
        <v>439</v>
      </c>
      <c r="C436" t="s">
        <v>1491</v>
      </c>
      <c r="D436" t="s">
        <v>985</v>
      </c>
      <c r="E436" s="1">
        <v>42353.677083333336</v>
      </c>
      <c r="F436" t="s">
        <v>1492</v>
      </c>
      <c r="G436" t="s">
        <v>32</v>
      </c>
      <c r="H436" t="s">
        <v>1493</v>
      </c>
      <c r="I436">
        <v>25</v>
      </c>
      <c r="J436">
        <v>50</v>
      </c>
      <c r="K436" t="s">
        <v>250</v>
      </c>
      <c r="L436">
        <v>2015</v>
      </c>
      <c r="M436">
        <v>12</v>
      </c>
      <c r="N436">
        <v>15</v>
      </c>
      <c r="O436">
        <v>16</v>
      </c>
    </row>
    <row r="437" spans="1:15" x14ac:dyDescent="0.25">
      <c r="A437">
        <v>436</v>
      </c>
      <c r="B437">
        <v>440</v>
      </c>
      <c r="C437" t="s">
        <v>1494</v>
      </c>
      <c r="D437" t="s">
        <v>1495</v>
      </c>
      <c r="E437" s="1">
        <v>44444.5625</v>
      </c>
      <c r="F437" t="s">
        <v>1496</v>
      </c>
      <c r="G437" t="s">
        <v>27</v>
      </c>
      <c r="H437" t="s">
        <v>1497</v>
      </c>
      <c r="I437">
        <v>35</v>
      </c>
      <c r="J437">
        <v>70</v>
      </c>
      <c r="K437" t="s">
        <v>200</v>
      </c>
      <c r="L437">
        <v>2021</v>
      </c>
      <c r="M437">
        <v>9</v>
      </c>
      <c r="N437">
        <v>5</v>
      </c>
      <c r="O437">
        <v>13</v>
      </c>
    </row>
    <row r="438" spans="1:15" x14ac:dyDescent="0.25">
      <c r="A438">
        <v>437</v>
      </c>
      <c r="B438">
        <v>441</v>
      </c>
      <c r="C438" t="s">
        <v>1498</v>
      </c>
      <c r="D438" t="s">
        <v>1499</v>
      </c>
      <c r="E438" s="1">
        <v>43242.864583333336</v>
      </c>
      <c r="F438" t="s">
        <v>1500</v>
      </c>
      <c r="G438" t="s">
        <v>17</v>
      </c>
      <c r="H438" t="s">
        <v>1501</v>
      </c>
      <c r="I438">
        <v>18</v>
      </c>
      <c r="J438">
        <v>35</v>
      </c>
      <c r="K438" t="s">
        <v>1502</v>
      </c>
      <c r="L438">
        <v>2018</v>
      </c>
      <c r="M438">
        <v>5</v>
      </c>
      <c r="N438">
        <v>22</v>
      </c>
      <c r="O438">
        <v>20</v>
      </c>
    </row>
    <row r="439" spans="1:15" x14ac:dyDescent="0.25">
      <c r="A439">
        <v>438</v>
      </c>
      <c r="B439">
        <v>442</v>
      </c>
      <c r="C439" t="s">
        <v>1503</v>
      </c>
      <c r="D439" t="s">
        <v>1504</v>
      </c>
      <c r="E439" s="1">
        <v>42561.763888888891</v>
      </c>
      <c r="F439" t="s">
        <v>1505</v>
      </c>
      <c r="G439" t="s">
        <v>32</v>
      </c>
      <c r="H439" t="s">
        <v>1506</v>
      </c>
      <c r="I439">
        <v>28</v>
      </c>
      <c r="J439">
        <v>55</v>
      </c>
      <c r="K439" t="s">
        <v>1507</v>
      </c>
      <c r="L439">
        <v>2016</v>
      </c>
      <c r="M439">
        <v>7</v>
      </c>
      <c r="N439">
        <v>10</v>
      </c>
      <c r="O439">
        <v>18</v>
      </c>
    </row>
    <row r="440" spans="1:15" x14ac:dyDescent="0.25">
      <c r="A440">
        <v>439</v>
      </c>
      <c r="B440">
        <v>443</v>
      </c>
      <c r="C440" t="s">
        <v>1508</v>
      </c>
      <c r="D440" t="s">
        <v>1509</v>
      </c>
      <c r="E440" s="1">
        <v>43585.583333333336</v>
      </c>
      <c r="F440" t="s">
        <v>1510</v>
      </c>
      <c r="G440" t="s">
        <v>27</v>
      </c>
      <c r="H440" t="s">
        <v>1511</v>
      </c>
      <c r="I440">
        <v>22</v>
      </c>
      <c r="J440">
        <v>45</v>
      </c>
      <c r="K440" t="s">
        <v>1512</v>
      </c>
      <c r="L440">
        <v>2019</v>
      </c>
      <c r="M440">
        <v>4</v>
      </c>
      <c r="N440">
        <v>30</v>
      </c>
      <c r="O440">
        <v>14</v>
      </c>
    </row>
    <row r="441" spans="1:15" x14ac:dyDescent="0.25">
      <c r="A441">
        <v>440</v>
      </c>
      <c r="B441">
        <v>444</v>
      </c>
      <c r="C441" t="s">
        <v>1513</v>
      </c>
      <c r="D441" t="s">
        <v>1514</v>
      </c>
      <c r="E441" s="1">
        <v>44569.479166666664</v>
      </c>
      <c r="F441" t="s">
        <v>1515</v>
      </c>
      <c r="G441" t="s">
        <v>17</v>
      </c>
      <c r="H441" t="s">
        <v>1516</v>
      </c>
      <c r="I441">
        <v>20</v>
      </c>
      <c r="J441">
        <v>40</v>
      </c>
      <c r="K441" t="s">
        <v>1517</v>
      </c>
      <c r="L441">
        <v>2022</v>
      </c>
      <c r="M441">
        <v>1</v>
      </c>
      <c r="N441">
        <v>8</v>
      </c>
      <c r="O441">
        <v>11</v>
      </c>
    </row>
    <row r="442" spans="1:15" x14ac:dyDescent="0.25">
      <c r="A442">
        <v>441</v>
      </c>
      <c r="B442">
        <v>445</v>
      </c>
      <c r="C442" t="s">
        <v>1518</v>
      </c>
      <c r="D442" t="s">
        <v>1519</v>
      </c>
      <c r="E442" s="1">
        <v>42988.802083333336</v>
      </c>
      <c r="F442" t="s">
        <v>1520</v>
      </c>
      <c r="G442" t="s">
        <v>875</v>
      </c>
      <c r="H442" t="s">
        <v>1521</v>
      </c>
      <c r="I442">
        <v>20</v>
      </c>
      <c r="J442">
        <v>40</v>
      </c>
      <c r="K442" t="s">
        <v>39</v>
      </c>
      <c r="L442">
        <v>2017</v>
      </c>
      <c r="M442">
        <v>9</v>
      </c>
      <c r="N442">
        <v>10</v>
      </c>
      <c r="O442">
        <v>19</v>
      </c>
    </row>
    <row r="443" spans="1:15" x14ac:dyDescent="0.25">
      <c r="A443">
        <v>442</v>
      </c>
      <c r="B443">
        <v>446</v>
      </c>
      <c r="C443" t="s">
        <v>1522</v>
      </c>
      <c r="D443" t="s">
        <v>1523</v>
      </c>
      <c r="E443" s="1">
        <v>44669.479166666664</v>
      </c>
      <c r="F443" t="s">
        <v>1524</v>
      </c>
      <c r="G443" t="s">
        <v>27</v>
      </c>
      <c r="H443" t="s">
        <v>1525</v>
      </c>
      <c r="I443">
        <v>25</v>
      </c>
      <c r="J443">
        <v>50</v>
      </c>
      <c r="K443" t="s">
        <v>124</v>
      </c>
      <c r="L443">
        <v>2022</v>
      </c>
      <c r="M443">
        <v>4</v>
      </c>
      <c r="N443">
        <v>18</v>
      </c>
      <c r="O443">
        <v>11</v>
      </c>
    </row>
    <row r="444" spans="1:15" x14ac:dyDescent="0.25">
      <c r="A444">
        <v>443</v>
      </c>
      <c r="B444">
        <v>447</v>
      </c>
      <c r="C444" t="s">
        <v>1526</v>
      </c>
      <c r="D444" t="s">
        <v>1527</v>
      </c>
      <c r="E444" s="1">
        <v>43439.90625</v>
      </c>
      <c r="F444" t="s">
        <v>1528</v>
      </c>
      <c r="G444" t="s">
        <v>32</v>
      </c>
      <c r="H444" t="s">
        <v>1529</v>
      </c>
      <c r="I444">
        <v>18</v>
      </c>
      <c r="J444">
        <v>35</v>
      </c>
      <c r="K444" t="s">
        <v>99</v>
      </c>
      <c r="L444">
        <v>2018</v>
      </c>
      <c r="M444">
        <v>12</v>
      </c>
      <c r="N444">
        <v>5</v>
      </c>
      <c r="O444">
        <v>21</v>
      </c>
    </row>
    <row r="445" spans="1:15" x14ac:dyDescent="0.25">
      <c r="A445">
        <v>444</v>
      </c>
      <c r="B445">
        <v>448</v>
      </c>
      <c r="C445" t="s">
        <v>1530</v>
      </c>
      <c r="D445" t="s">
        <v>650</v>
      </c>
      <c r="E445" s="1">
        <v>42549.597222222219</v>
      </c>
      <c r="F445" t="s">
        <v>1531</v>
      </c>
      <c r="G445" t="s">
        <v>875</v>
      </c>
      <c r="H445" t="s">
        <v>1532</v>
      </c>
      <c r="I445">
        <v>22</v>
      </c>
      <c r="J445">
        <v>45</v>
      </c>
      <c r="K445" t="s">
        <v>110</v>
      </c>
      <c r="L445">
        <v>2016</v>
      </c>
      <c r="M445">
        <v>6</v>
      </c>
      <c r="N445">
        <v>28</v>
      </c>
      <c r="O445">
        <v>14</v>
      </c>
    </row>
    <row r="446" spans="1:15" x14ac:dyDescent="0.25">
      <c r="A446">
        <v>445</v>
      </c>
      <c r="B446">
        <v>449</v>
      </c>
      <c r="C446" t="s">
        <v>1533</v>
      </c>
      <c r="D446" t="s">
        <v>985</v>
      </c>
      <c r="E446" s="1">
        <v>43760.708333333336</v>
      </c>
      <c r="F446" t="s">
        <v>1534</v>
      </c>
      <c r="G446" t="s">
        <v>27</v>
      </c>
      <c r="H446" t="s">
        <v>1535</v>
      </c>
      <c r="I446">
        <v>15</v>
      </c>
      <c r="J446">
        <v>30</v>
      </c>
      <c r="K446" t="s">
        <v>1536</v>
      </c>
      <c r="L446">
        <v>2019</v>
      </c>
      <c r="M446">
        <v>10</v>
      </c>
      <c r="N446">
        <v>22</v>
      </c>
      <c r="O446">
        <v>17</v>
      </c>
    </row>
    <row r="447" spans="1:15" x14ac:dyDescent="0.25">
      <c r="A447">
        <v>446</v>
      </c>
      <c r="B447">
        <v>450</v>
      </c>
      <c r="C447" t="s">
        <v>1537</v>
      </c>
      <c r="D447" t="s">
        <v>1519</v>
      </c>
      <c r="E447" s="1">
        <v>44270.947916666664</v>
      </c>
      <c r="F447" t="s">
        <v>1538</v>
      </c>
      <c r="G447" t="s">
        <v>32</v>
      </c>
      <c r="H447" t="s">
        <v>1539</v>
      </c>
      <c r="I447">
        <v>28</v>
      </c>
      <c r="J447">
        <v>55</v>
      </c>
      <c r="K447" t="s">
        <v>1540</v>
      </c>
      <c r="L447">
        <v>2021</v>
      </c>
      <c r="M447">
        <v>3</v>
      </c>
      <c r="N447">
        <v>15</v>
      </c>
      <c r="O447">
        <v>22</v>
      </c>
    </row>
    <row r="448" spans="1:15" x14ac:dyDescent="0.25">
      <c r="A448">
        <v>447</v>
      </c>
      <c r="B448">
        <v>451</v>
      </c>
      <c r="C448" t="s">
        <v>1541</v>
      </c>
      <c r="D448" t="s">
        <v>1542</v>
      </c>
      <c r="E448" s="1">
        <v>42957.8125</v>
      </c>
      <c r="F448" t="s">
        <v>1543</v>
      </c>
      <c r="G448" t="s">
        <v>875</v>
      </c>
      <c r="H448" t="s">
        <v>1544</v>
      </c>
      <c r="I448">
        <v>22</v>
      </c>
      <c r="J448">
        <v>45</v>
      </c>
      <c r="K448" t="s">
        <v>1545</v>
      </c>
      <c r="L448">
        <v>2017</v>
      </c>
      <c r="M448">
        <v>8</v>
      </c>
      <c r="N448">
        <v>10</v>
      </c>
      <c r="O448">
        <v>19</v>
      </c>
    </row>
    <row r="449" spans="1:15" x14ac:dyDescent="0.25">
      <c r="A449">
        <v>448</v>
      </c>
      <c r="B449">
        <v>452</v>
      </c>
      <c r="C449" t="s">
        <v>1546</v>
      </c>
      <c r="D449" t="s">
        <v>1527</v>
      </c>
      <c r="E449" s="1">
        <v>44954.604166666664</v>
      </c>
      <c r="F449" t="s">
        <v>1547</v>
      </c>
      <c r="G449" t="s">
        <v>27</v>
      </c>
      <c r="H449" t="s">
        <v>1548</v>
      </c>
      <c r="I449">
        <v>30</v>
      </c>
      <c r="J449">
        <v>60</v>
      </c>
      <c r="K449" t="s">
        <v>165</v>
      </c>
      <c r="L449">
        <v>2023</v>
      </c>
      <c r="M449">
        <v>1</v>
      </c>
      <c r="N449">
        <v>28</v>
      </c>
      <c r="O449">
        <v>14</v>
      </c>
    </row>
    <row r="450" spans="1:15" x14ac:dyDescent="0.25">
      <c r="A450">
        <v>449</v>
      </c>
      <c r="B450">
        <v>453</v>
      </c>
      <c r="C450" t="s">
        <v>1549</v>
      </c>
      <c r="D450" t="s">
        <v>1550</v>
      </c>
      <c r="E450" s="1">
        <v>42716.416666666664</v>
      </c>
      <c r="F450" t="s">
        <v>1551</v>
      </c>
      <c r="G450" t="s">
        <v>32</v>
      </c>
      <c r="H450" t="s">
        <v>1552</v>
      </c>
      <c r="I450">
        <v>25</v>
      </c>
      <c r="J450">
        <v>50</v>
      </c>
      <c r="K450" t="s">
        <v>1553</v>
      </c>
      <c r="L450">
        <v>2016</v>
      </c>
      <c r="M450">
        <v>12</v>
      </c>
      <c r="N450">
        <v>12</v>
      </c>
      <c r="O450">
        <v>10</v>
      </c>
    </row>
    <row r="451" spans="1:15" x14ac:dyDescent="0.25">
      <c r="A451">
        <v>450</v>
      </c>
      <c r="B451">
        <v>454</v>
      </c>
      <c r="C451" t="s">
        <v>1554</v>
      </c>
      <c r="D451" t="s">
        <v>1555</v>
      </c>
      <c r="E451" s="1">
        <v>44030.635416666664</v>
      </c>
      <c r="F451" t="s">
        <v>1556</v>
      </c>
      <c r="G451" t="s">
        <v>875</v>
      </c>
      <c r="H451" t="s">
        <v>1557</v>
      </c>
      <c r="I451">
        <v>35</v>
      </c>
      <c r="J451">
        <v>70</v>
      </c>
      <c r="K451" t="s">
        <v>1558</v>
      </c>
      <c r="L451">
        <v>2020</v>
      </c>
      <c r="M451">
        <v>7</v>
      </c>
      <c r="N451">
        <v>18</v>
      </c>
      <c r="O451">
        <v>15</v>
      </c>
    </row>
    <row r="452" spans="1:15" x14ac:dyDescent="0.25">
      <c r="A452">
        <v>451</v>
      </c>
      <c r="B452">
        <v>455</v>
      </c>
      <c r="C452" t="s">
        <v>1559</v>
      </c>
      <c r="D452" t="s">
        <v>1469</v>
      </c>
      <c r="E452" s="1">
        <v>44701.854166666664</v>
      </c>
      <c r="F452" t="s">
        <v>1560</v>
      </c>
      <c r="G452" t="s">
        <v>27</v>
      </c>
      <c r="H452" t="s">
        <v>1561</v>
      </c>
      <c r="I452">
        <v>30</v>
      </c>
      <c r="J452">
        <v>60</v>
      </c>
      <c r="K452" t="s">
        <v>1486</v>
      </c>
      <c r="L452">
        <v>2022</v>
      </c>
      <c r="M452">
        <v>5</v>
      </c>
      <c r="N452">
        <v>20</v>
      </c>
      <c r="O452">
        <v>20</v>
      </c>
    </row>
    <row r="453" spans="1:15" x14ac:dyDescent="0.25">
      <c r="A453">
        <v>452</v>
      </c>
      <c r="B453">
        <v>456</v>
      </c>
      <c r="C453" t="s">
        <v>1562</v>
      </c>
      <c r="D453" t="s">
        <v>1523</v>
      </c>
      <c r="E453" s="1">
        <v>43777.614583333336</v>
      </c>
      <c r="F453" t="s">
        <v>1563</v>
      </c>
      <c r="G453" t="s">
        <v>875</v>
      </c>
      <c r="H453" t="s">
        <v>1564</v>
      </c>
      <c r="I453">
        <v>18</v>
      </c>
      <c r="J453">
        <v>35</v>
      </c>
      <c r="K453" t="s">
        <v>1565</v>
      </c>
      <c r="L453">
        <v>2019</v>
      </c>
      <c r="M453">
        <v>11</v>
      </c>
      <c r="N453">
        <v>8</v>
      </c>
      <c r="O453">
        <v>14</v>
      </c>
    </row>
    <row r="454" spans="1:15" x14ac:dyDescent="0.25">
      <c r="A454">
        <v>453</v>
      </c>
      <c r="B454">
        <v>457</v>
      </c>
      <c r="C454" t="s">
        <v>1566</v>
      </c>
      <c r="D454" t="s">
        <v>981</v>
      </c>
      <c r="E454" s="1">
        <v>42822.916666666664</v>
      </c>
      <c r="F454" t="s">
        <v>1567</v>
      </c>
      <c r="G454" t="s">
        <v>32</v>
      </c>
      <c r="H454" t="s">
        <v>1568</v>
      </c>
      <c r="I454">
        <v>28</v>
      </c>
      <c r="J454">
        <v>55</v>
      </c>
      <c r="K454" t="s">
        <v>39</v>
      </c>
      <c r="L454">
        <v>2017</v>
      </c>
      <c r="M454">
        <v>3</v>
      </c>
      <c r="N454">
        <v>28</v>
      </c>
      <c r="O454">
        <v>22</v>
      </c>
    </row>
    <row r="455" spans="1:15" x14ac:dyDescent="0.25">
      <c r="A455">
        <v>454</v>
      </c>
      <c r="B455">
        <v>458</v>
      </c>
      <c r="C455" t="s">
        <v>1569</v>
      </c>
      <c r="D455" t="s">
        <v>1570</v>
      </c>
      <c r="E455" s="1">
        <v>44089.760416666664</v>
      </c>
      <c r="F455" t="s">
        <v>1571</v>
      </c>
      <c r="G455" t="s">
        <v>27</v>
      </c>
      <c r="H455" t="s">
        <v>1572</v>
      </c>
      <c r="I455">
        <v>22</v>
      </c>
      <c r="J455">
        <v>45</v>
      </c>
      <c r="K455" t="s">
        <v>124</v>
      </c>
      <c r="L455">
        <v>2020</v>
      </c>
      <c r="M455">
        <v>9</v>
      </c>
      <c r="N455">
        <v>15</v>
      </c>
      <c r="O455">
        <v>18</v>
      </c>
    </row>
    <row r="456" spans="1:15" x14ac:dyDescent="0.25">
      <c r="A456">
        <v>455</v>
      </c>
      <c r="B456">
        <v>459</v>
      </c>
      <c r="C456" t="s">
        <v>1573</v>
      </c>
      <c r="D456" t="s">
        <v>1519</v>
      </c>
      <c r="E456" s="1">
        <v>43261.5625</v>
      </c>
      <c r="F456" t="s">
        <v>1574</v>
      </c>
      <c r="G456" t="s">
        <v>875</v>
      </c>
      <c r="H456" t="s">
        <v>1575</v>
      </c>
      <c r="I456">
        <v>20</v>
      </c>
      <c r="J456">
        <v>40</v>
      </c>
      <c r="K456" t="s">
        <v>110</v>
      </c>
      <c r="L456">
        <v>2018</v>
      </c>
      <c r="M456">
        <v>6</v>
      </c>
      <c r="N456">
        <v>10</v>
      </c>
      <c r="O456">
        <v>13</v>
      </c>
    </row>
    <row r="457" spans="1:15" x14ac:dyDescent="0.25">
      <c r="A457">
        <v>456</v>
      </c>
      <c r="B457">
        <v>460</v>
      </c>
      <c r="C457" t="s">
        <v>1576</v>
      </c>
      <c r="D457" t="s">
        <v>1527</v>
      </c>
      <c r="E457" s="1">
        <v>42726.90625</v>
      </c>
      <c r="F457" t="s">
        <v>1577</v>
      </c>
      <c r="G457" t="s">
        <v>32</v>
      </c>
      <c r="H457" t="s">
        <v>1578</v>
      </c>
      <c r="I457">
        <v>25</v>
      </c>
      <c r="J457">
        <v>50</v>
      </c>
      <c r="K457" t="s">
        <v>99</v>
      </c>
      <c r="L457">
        <v>2016</v>
      </c>
      <c r="M457">
        <v>12</v>
      </c>
      <c r="N457">
        <v>22</v>
      </c>
      <c r="O457">
        <v>21</v>
      </c>
    </row>
    <row r="458" spans="1:15" x14ac:dyDescent="0.25">
      <c r="A458">
        <v>457</v>
      </c>
      <c r="B458">
        <v>461</v>
      </c>
      <c r="C458" t="s">
        <v>1579</v>
      </c>
      <c r="D458" t="s">
        <v>1550</v>
      </c>
      <c r="E458" s="1">
        <v>44201.680555555555</v>
      </c>
      <c r="F458" t="s">
        <v>1580</v>
      </c>
      <c r="G458" t="s">
        <v>27</v>
      </c>
      <c r="H458" t="s">
        <v>1581</v>
      </c>
      <c r="I458">
        <v>15</v>
      </c>
      <c r="J458">
        <v>30</v>
      </c>
      <c r="K458" t="s">
        <v>1536</v>
      </c>
      <c r="L458">
        <v>2021</v>
      </c>
      <c r="M458">
        <v>1</v>
      </c>
      <c r="N458">
        <v>5</v>
      </c>
      <c r="O458">
        <v>16</v>
      </c>
    </row>
    <row r="459" spans="1:15" x14ac:dyDescent="0.25">
      <c r="A459">
        <v>458</v>
      </c>
      <c r="B459">
        <v>462</v>
      </c>
      <c r="C459" t="s">
        <v>1582</v>
      </c>
      <c r="D459" t="s">
        <v>1542</v>
      </c>
      <c r="E459" s="1">
        <v>43573.458333333336</v>
      </c>
      <c r="F459" t="s">
        <v>1583</v>
      </c>
      <c r="G459" t="s">
        <v>875</v>
      </c>
      <c r="H459" t="s">
        <v>1584</v>
      </c>
      <c r="I459">
        <v>22</v>
      </c>
      <c r="J459">
        <v>45</v>
      </c>
      <c r="K459" t="s">
        <v>1540</v>
      </c>
      <c r="L459">
        <v>2019</v>
      </c>
      <c r="M459">
        <v>4</v>
      </c>
      <c r="N459">
        <v>18</v>
      </c>
      <c r="O459">
        <v>11</v>
      </c>
    </row>
    <row r="460" spans="1:15" x14ac:dyDescent="0.25">
      <c r="A460">
        <v>459</v>
      </c>
      <c r="B460">
        <v>463</v>
      </c>
      <c r="C460" t="s">
        <v>1585</v>
      </c>
      <c r="D460" t="s">
        <v>981</v>
      </c>
      <c r="E460" s="1">
        <v>42975.8125</v>
      </c>
      <c r="F460" t="s">
        <v>1586</v>
      </c>
      <c r="G460" t="s">
        <v>32</v>
      </c>
      <c r="H460" t="s">
        <v>1587</v>
      </c>
      <c r="I460">
        <v>18</v>
      </c>
      <c r="J460">
        <v>35</v>
      </c>
      <c r="K460" t="s">
        <v>165</v>
      </c>
      <c r="L460">
        <v>2017</v>
      </c>
      <c r="M460">
        <v>8</v>
      </c>
      <c r="N460">
        <v>28</v>
      </c>
      <c r="O460">
        <v>19</v>
      </c>
    </row>
    <row r="461" spans="1:15" x14ac:dyDescent="0.25">
      <c r="A461">
        <v>460</v>
      </c>
      <c r="B461">
        <v>464</v>
      </c>
      <c r="C461" t="s">
        <v>1588</v>
      </c>
      <c r="D461" t="s">
        <v>1589</v>
      </c>
      <c r="E461" s="1">
        <v>44967.604166666664</v>
      </c>
      <c r="F461" t="s">
        <v>1590</v>
      </c>
      <c r="G461" t="s">
        <v>27</v>
      </c>
      <c r="H461" t="s">
        <v>1591</v>
      </c>
      <c r="I461">
        <v>28</v>
      </c>
      <c r="J461">
        <v>55</v>
      </c>
      <c r="K461" t="s">
        <v>1545</v>
      </c>
      <c r="L461">
        <v>2023</v>
      </c>
      <c r="M461">
        <v>2</v>
      </c>
      <c r="N461">
        <v>10</v>
      </c>
      <c r="O461">
        <v>14</v>
      </c>
    </row>
    <row r="462" spans="1:15" x14ac:dyDescent="0.25">
      <c r="A462">
        <v>461</v>
      </c>
      <c r="B462">
        <v>465</v>
      </c>
      <c r="C462" t="s">
        <v>1592</v>
      </c>
      <c r="D462" t="s">
        <v>1593</v>
      </c>
      <c r="E462" s="1">
        <v>44752.927083333336</v>
      </c>
      <c r="F462" t="s">
        <v>1594</v>
      </c>
      <c r="G462" t="s">
        <v>27</v>
      </c>
      <c r="H462" t="s">
        <v>1595</v>
      </c>
      <c r="I462">
        <v>30</v>
      </c>
      <c r="J462">
        <v>60</v>
      </c>
      <c r="K462" t="s">
        <v>1558</v>
      </c>
      <c r="L462">
        <v>2022</v>
      </c>
      <c r="M462">
        <v>7</v>
      </c>
      <c r="N462">
        <v>10</v>
      </c>
      <c r="O462">
        <v>22</v>
      </c>
    </row>
    <row r="463" spans="1:15" x14ac:dyDescent="0.25">
      <c r="A463">
        <v>462</v>
      </c>
      <c r="B463">
        <v>466</v>
      </c>
      <c r="C463" t="s">
        <v>1596</v>
      </c>
      <c r="D463" t="s">
        <v>1406</v>
      </c>
      <c r="E463" s="1">
        <v>43600.895833333336</v>
      </c>
      <c r="F463" t="s">
        <v>1597</v>
      </c>
      <c r="G463" t="s">
        <v>875</v>
      </c>
      <c r="H463" t="s">
        <v>1598</v>
      </c>
      <c r="I463">
        <v>18</v>
      </c>
      <c r="J463">
        <v>35</v>
      </c>
      <c r="K463" t="s">
        <v>1553</v>
      </c>
      <c r="L463">
        <v>2019</v>
      </c>
      <c r="M463">
        <v>5</v>
      </c>
      <c r="N463">
        <v>15</v>
      </c>
      <c r="O463">
        <v>21</v>
      </c>
    </row>
    <row r="464" spans="1:15" x14ac:dyDescent="0.25">
      <c r="A464">
        <v>463</v>
      </c>
      <c r="B464">
        <v>467</v>
      </c>
      <c r="C464" t="s">
        <v>1599</v>
      </c>
      <c r="D464" t="s">
        <v>1527</v>
      </c>
      <c r="E464" s="1">
        <v>43432.583333333336</v>
      </c>
      <c r="F464" t="s">
        <v>1600</v>
      </c>
      <c r="G464" t="s">
        <v>32</v>
      </c>
      <c r="H464" t="s">
        <v>1601</v>
      </c>
      <c r="I464">
        <v>22</v>
      </c>
      <c r="J464">
        <v>45</v>
      </c>
      <c r="K464" t="s">
        <v>1536</v>
      </c>
      <c r="L464">
        <v>2018</v>
      </c>
      <c r="M464">
        <v>11</v>
      </c>
      <c r="N464">
        <v>28</v>
      </c>
      <c r="O464">
        <v>14</v>
      </c>
    </row>
    <row r="465" spans="1:15" x14ac:dyDescent="0.25">
      <c r="A465">
        <v>464</v>
      </c>
      <c r="B465">
        <v>468</v>
      </c>
      <c r="C465" t="s">
        <v>1602</v>
      </c>
      <c r="D465" t="s">
        <v>1550</v>
      </c>
      <c r="E465" s="1">
        <v>44257.739583333336</v>
      </c>
      <c r="F465" t="s">
        <v>1603</v>
      </c>
      <c r="G465" t="s">
        <v>27</v>
      </c>
      <c r="H465" t="s">
        <v>1604</v>
      </c>
      <c r="I465">
        <v>25</v>
      </c>
      <c r="J465">
        <v>50</v>
      </c>
      <c r="K465" t="s">
        <v>124</v>
      </c>
      <c r="L465">
        <v>2021</v>
      </c>
      <c r="M465">
        <v>3</v>
      </c>
      <c r="N465">
        <v>2</v>
      </c>
      <c r="O465">
        <v>17</v>
      </c>
    </row>
    <row r="466" spans="1:15" x14ac:dyDescent="0.25">
      <c r="A466">
        <v>465</v>
      </c>
      <c r="B466">
        <v>469</v>
      </c>
      <c r="C466" t="s">
        <v>1605</v>
      </c>
      <c r="D466" t="s">
        <v>981</v>
      </c>
      <c r="E466" s="1">
        <v>42661.8125</v>
      </c>
      <c r="F466" t="s">
        <v>1606</v>
      </c>
      <c r="G466" t="s">
        <v>875</v>
      </c>
      <c r="H466" t="s">
        <v>1607</v>
      </c>
      <c r="I466">
        <v>20</v>
      </c>
      <c r="J466">
        <v>40</v>
      </c>
      <c r="K466" t="s">
        <v>99</v>
      </c>
      <c r="L466">
        <v>2016</v>
      </c>
      <c r="M466">
        <v>10</v>
      </c>
      <c r="N466">
        <v>18</v>
      </c>
      <c r="O466">
        <v>19</v>
      </c>
    </row>
    <row r="467" spans="1:15" x14ac:dyDescent="0.25">
      <c r="A467">
        <v>466</v>
      </c>
      <c r="B467">
        <v>470</v>
      </c>
      <c r="C467" t="s">
        <v>1608</v>
      </c>
      <c r="D467" t="s">
        <v>1519</v>
      </c>
      <c r="E467" s="1">
        <v>44058.520833333336</v>
      </c>
      <c r="F467" t="s">
        <v>1609</v>
      </c>
      <c r="G467" t="s">
        <v>32</v>
      </c>
      <c r="H467" t="s">
        <v>1610</v>
      </c>
      <c r="I467">
        <v>28</v>
      </c>
      <c r="J467">
        <v>55</v>
      </c>
      <c r="K467" t="s">
        <v>1545</v>
      </c>
      <c r="L467">
        <v>2020</v>
      </c>
      <c r="M467">
        <v>8</v>
      </c>
      <c r="N467">
        <v>15</v>
      </c>
      <c r="O467">
        <v>12</v>
      </c>
    </row>
    <row r="468" spans="1:15" x14ac:dyDescent="0.25">
      <c r="A468">
        <v>467</v>
      </c>
      <c r="B468">
        <v>471</v>
      </c>
      <c r="C468" t="s">
        <v>1611</v>
      </c>
      <c r="D468" t="s">
        <v>1523</v>
      </c>
      <c r="E468" s="1">
        <v>42853.680555555555</v>
      </c>
      <c r="F468" t="s">
        <v>1612</v>
      </c>
      <c r="G468" t="s">
        <v>27</v>
      </c>
      <c r="H468" t="s">
        <v>1613</v>
      </c>
      <c r="I468">
        <v>18</v>
      </c>
      <c r="J468">
        <v>35</v>
      </c>
      <c r="K468" t="s">
        <v>110</v>
      </c>
      <c r="L468">
        <v>2017</v>
      </c>
      <c r="M468">
        <v>4</v>
      </c>
      <c r="N468">
        <v>28</v>
      </c>
      <c r="O468">
        <v>16</v>
      </c>
    </row>
    <row r="469" spans="1:15" x14ac:dyDescent="0.25">
      <c r="A469">
        <v>468</v>
      </c>
      <c r="B469">
        <v>472</v>
      </c>
      <c r="C469" t="s">
        <v>1614</v>
      </c>
      <c r="D469" t="s">
        <v>1589</v>
      </c>
      <c r="E469" s="1">
        <v>43718.875</v>
      </c>
      <c r="F469" t="s">
        <v>1615</v>
      </c>
      <c r="G469" t="s">
        <v>875</v>
      </c>
      <c r="H469" t="s">
        <v>1616</v>
      </c>
      <c r="I469">
        <v>22</v>
      </c>
      <c r="J469">
        <v>45</v>
      </c>
      <c r="K469" t="s">
        <v>39</v>
      </c>
      <c r="L469">
        <v>2019</v>
      </c>
      <c r="M469">
        <v>9</v>
      </c>
      <c r="N469">
        <v>10</v>
      </c>
      <c r="O469">
        <v>21</v>
      </c>
    </row>
    <row r="470" spans="1:15" x14ac:dyDescent="0.25">
      <c r="A470">
        <v>469</v>
      </c>
      <c r="B470">
        <v>473</v>
      </c>
      <c r="C470" t="s">
        <v>1617</v>
      </c>
      <c r="D470" t="s">
        <v>1550</v>
      </c>
      <c r="E470" s="1">
        <v>44589.572916666664</v>
      </c>
      <c r="F470" t="s">
        <v>1618</v>
      </c>
      <c r="G470" t="s">
        <v>32</v>
      </c>
      <c r="H470" t="s">
        <v>1619</v>
      </c>
      <c r="I470">
        <v>15</v>
      </c>
      <c r="J470">
        <v>30</v>
      </c>
      <c r="K470" t="s">
        <v>1540</v>
      </c>
      <c r="L470">
        <v>2022</v>
      </c>
      <c r="M470">
        <v>1</v>
      </c>
      <c r="N470">
        <v>28</v>
      </c>
      <c r="O470">
        <v>13</v>
      </c>
    </row>
    <row r="471" spans="1:15" x14ac:dyDescent="0.25">
      <c r="A471">
        <v>470</v>
      </c>
      <c r="B471">
        <v>474</v>
      </c>
      <c r="C471" t="s">
        <v>1620</v>
      </c>
      <c r="D471" t="s">
        <v>1621</v>
      </c>
      <c r="E471" s="1">
        <v>42536.9375</v>
      </c>
      <c r="F471" t="s">
        <v>1622</v>
      </c>
      <c r="G471" t="s">
        <v>27</v>
      </c>
      <c r="H471" t="s">
        <v>1623</v>
      </c>
      <c r="I471">
        <v>30</v>
      </c>
      <c r="J471">
        <v>60</v>
      </c>
      <c r="K471" t="s">
        <v>1565</v>
      </c>
      <c r="L471">
        <v>2016</v>
      </c>
      <c r="M471">
        <v>6</v>
      </c>
      <c r="N471">
        <v>15</v>
      </c>
      <c r="O471">
        <v>22</v>
      </c>
    </row>
    <row r="472" spans="1:15" x14ac:dyDescent="0.25">
      <c r="A472">
        <v>471</v>
      </c>
      <c r="B472">
        <v>475</v>
      </c>
      <c r="C472" t="s">
        <v>1624</v>
      </c>
      <c r="D472" t="s">
        <v>1625</v>
      </c>
      <c r="E472" s="1">
        <v>44428.65625</v>
      </c>
      <c r="F472" t="s">
        <v>1626</v>
      </c>
      <c r="G472" t="s">
        <v>27</v>
      </c>
      <c r="H472" t="s">
        <v>1627</v>
      </c>
      <c r="I472">
        <v>40</v>
      </c>
      <c r="J472">
        <v>80</v>
      </c>
      <c r="K472" t="s">
        <v>99</v>
      </c>
      <c r="L472">
        <v>2021</v>
      </c>
      <c r="M472">
        <v>8</v>
      </c>
      <c r="N472">
        <v>20</v>
      </c>
      <c r="O472">
        <v>15</v>
      </c>
    </row>
    <row r="473" spans="1:15" x14ac:dyDescent="0.25">
      <c r="A473">
        <v>472</v>
      </c>
      <c r="B473">
        <v>476</v>
      </c>
      <c r="C473" t="s">
        <v>1628</v>
      </c>
      <c r="D473" t="s">
        <v>1629</v>
      </c>
      <c r="E473" s="1">
        <v>43202.770833333336</v>
      </c>
      <c r="F473" t="s">
        <v>1560</v>
      </c>
      <c r="G473" t="s">
        <v>875</v>
      </c>
      <c r="H473" t="s">
        <v>1630</v>
      </c>
      <c r="I473">
        <v>35</v>
      </c>
      <c r="J473">
        <v>70</v>
      </c>
      <c r="K473" t="s">
        <v>124</v>
      </c>
      <c r="L473">
        <v>2018</v>
      </c>
      <c r="M473">
        <v>4</v>
      </c>
      <c r="N473">
        <v>12</v>
      </c>
      <c r="O473">
        <v>18</v>
      </c>
    </row>
    <row r="474" spans="1:15" x14ac:dyDescent="0.25">
      <c r="A474">
        <v>473</v>
      </c>
      <c r="B474">
        <v>477</v>
      </c>
      <c r="C474" t="s">
        <v>1631</v>
      </c>
      <c r="D474" t="s">
        <v>878</v>
      </c>
      <c r="E474" s="1">
        <v>44607.513888888891</v>
      </c>
      <c r="F474" t="s">
        <v>1632</v>
      </c>
      <c r="G474" t="s">
        <v>32</v>
      </c>
      <c r="H474" t="s">
        <v>1633</v>
      </c>
      <c r="I474">
        <v>25</v>
      </c>
      <c r="J474">
        <v>50</v>
      </c>
      <c r="K474" t="s">
        <v>110</v>
      </c>
      <c r="L474">
        <v>2022</v>
      </c>
      <c r="M474">
        <v>2</v>
      </c>
      <c r="N474">
        <v>15</v>
      </c>
      <c r="O474">
        <v>12</v>
      </c>
    </row>
    <row r="475" spans="1:15" x14ac:dyDescent="0.25">
      <c r="A475">
        <v>474</v>
      </c>
      <c r="B475">
        <v>478</v>
      </c>
      <c r="C475" t="s">
        <v>1634</v>
      </c>
      <c r="D475" t="s">
        <v>1635</v>
      </c>
      <c r="E475" s="1">
        <v>43766.59375</v>
      </c>
      <c r="F475" t="s">
        <v>1636</v>
      </c>
      <c r="G475" t="s">
        <v>27</v>
      </c>
      <c r="H475" t="s">
        <v>1637</v>
      </c>
      <c r="I475">
        <v>30</v>
      </c>
      <c r="J475">
        <v>60</v>
      </c>
      <c r="K475" t="s">
        <v>39</v>
      </c>
      <c r="L475">
        <v>2019</v>
      </c>
      <c r="M475">
        <v>10</v>
      </c>
      <c r="N475">
        <v>28</v>
      </c>
      <c r="O475">
        <v>14</v>
      </c>
    </row>
    <row r="476" spans="1:15" x14ac:dyDescent="0.25">
      <c r="A476">
        <v>475</v>
      </c>
      <c r="B476">
        <v>479</v>
      </c>
      <c r="C476" t="s">
        <v>1638</v>
      </c>
      <c r="D476" t="s">
        <v>1639</v>
      </c>
      <c r="E476" s="1">
        <v>43091.875</v>
      </c>
      <c r="F476" t="s">
        <v>1640</v>
      </c>
      <c r="G476" t="s">
        <v>875</v>
      </c>
      <c r="H476" t="s">
        <v>1641</v>
      </c>
      <c r="I476">
        <v>22</v>
      </c>
      <c r="J476">
        <v>45</v>
      </c>
      <c r="K476" t="s">
        <v>165</v>
      </c>
      <c r="L476">
        <v>2017</v>
      </c>
      <c r="M476">
        <v>12</v>
      </c>
      <c r="N476">
        <v>22</v>
      </c>
      <c r="O476">
        <v>21</v>
      </c>
    </row>
    <row r="477" spans="1:15" x14ac:dyDescent="0.25">
      <c r="A477">
        <v>476</v>
      </c>
      <c r="B477">
        <v>480</v>
      </c>
      <c r="C477" t="s">
        <v>1642</v>
      </c>
      <c r="D477" t="s">
        <v>1213</v>
      </c>
      <c r="E477" s="1">
        <v>43992.729166666664</v>
      </c>
      <c r="F477" t="s">
        <v>1643</v>
      </c>
      <c r="G477" t="s">
        <v>32</v>
      </c>
      <c r="H477" t="s">
        <v>1644</v>
      </c>
      <c r="I477">
        <v>28</v>
      </c>
      <c r="J477">
        <v>55</v>
      </c>
      <c r="K477" t="s">
        <v>1536</v>
      </c>
      <c r="L477">
        <v>2020</v>
      </c>
      <c r="M477">
        <v>6</v>
      </c>
      <c r="N477">
        <v>10</v>
      </c>
      <c r="O477">
        <v>17</v>
      </c>
    </row>
    <row r="478" spans="1:15" x14ac:dyDescent="0.25">
      <c r="A478">
        <v>477</v>
      </c>
      <c r="B478">
        <v>481</v>
      </c>
      <c r="C478" t="s">
        <v>1645</v>
      </c>
      <c r="D478" t="s">
        <v>1646</v>
      </c>
      <c r="E478" s="1">
        <v>42631.822916666664</v>
      </c>
      <c r="F478" t="s">
        <v>1647</v>
      </c>
      <c r="G478" t="s">
        <v>27</v>
      </c>
      <c r="H478" t="s">
        <v>1648</v>
      </c>
      <c r="I478">
        <v>18</v>
      </c>
      <c r="J478">
        <v>35</v>
      </c>
      <c r="K478" t="s">
        <v>1545</v>
      </c>
      <c r="L478">
        <v>2016</v>
      </c>
      <c r="M478">
        <v>9</v>
      </c>
      <c r="N478">
        <v>18</v>
      </c>
      <c r="O478">
        <v>19</v>
      </c>
    </row>
    <row r="479" spans="1:15" x14ac:dyDescent="0.25">
      <c r="A479">
        <v>478</v>
      </c>
      <c r="B479">
        <v>482</v>
      </c>
      <c r="C479" t="s">
        <v>1649</v>
      </c>
      <c r="D479" t="s">
        <v>1625</v>
      </c>
      <c r="E479" s="1">
        <v>44995.604166666664</v>
      </c>
      <c r="F479" t="s">
        <v>1650</v>
      </c>
      <c r="G479" t="s">
        <v>875</v>
      </c>
      <c r="H479" t="s">
        <v>1651</v>
      </c>
      <c r="I479">
        <v>20</v>
      </c>
      <c r="J479">
        <v>40</v>
      </c>
      <c r="K479" t="s">
        <v>1558</v>
      </c>
      <c r="L479">
        <v>2023</v>
      </c>
      <c r="M479">
        <v>3</v>
      </c>
      <c r="N479">
        <v>10</v>
      </c>
      <c r="O479">
        <v>14</v>
      </c>
    </row>
    <row r="480" spans="1:15" x14ac:dyDescent="0.25">
      <c r="A480">
        <v>479</v>
      </c>
      <c r="B480">
        <v>483</v>
      </c>
      <c r="C480" t="s">
        <v>1652</v>
      </c>
      <c r="D480" t="s">
        <v>1653</v>
      </c>
      <c r="E480" s="1">
        <v>43590.510416666664</v>
      </c>
      <c r="F480" t="s">
        <v>1654</v>
      </c>
      <c r="G480" t="s">
        <v>32</v>
      </c>
      <c r="H480" t="s">
        <v>1655</v>
      </c>
      <c r="I480">
        <v>25</v>
      </c>
      <c r="J480">
        <v>50</v>
      </c>
      <c r="K480" t="s">
        <v>1540</v>
      </c>
      <c r="L480">
        <v>2019</v>
      </c>
      <c r="M480">
        <v>5</v>
      </c>
      <c r="N480">
        <v>5</v>
      </c>
      <c r="O480">
        <v>12</v>
      </c>
    </row>
    <row r="481" spans="1:15" x14ac:dyDescent="0.25">
      <c r="A481">
        <v>480</v>
      </c>
      <c r="B481">
        <v>484</v>
      </c>
      <c r="C481" t="s">
        <v>1656</v>
      </c>
      <c r="D481" t="s">
        <v>1657</v>
      </c>
      <c r="E481" s="1">
        <v>43340.666666666664</v>
      </c>
      <c r="F481" t="s">
        <v>1658</v>
      </c>
      <c r="G481" t="s">
        <v>27</v>
      </c>
      <c r="H481" t="s">
        <v>1659</v>
      </c>
      <c r="I481">
        <v>30</v>
      </c>
      <c r="J481">
        <v>60</v>
      </c>
      <c r="K481" t="s">
        <v>1486</v>
      </c>
      <c r="L481">
        <v>2018</v>
      </c>
      <c r="M481">
        <v>8</v>
      </c>
      <c r="N481">
        <v>28</v>
      </c>
      <c r="O481">
        <v>16</v>
      </c>
    </row>
    <row r="482" spans="1:15" x14ac:dyDescent="0.25">
      <c r="A482">
        <v>481</v>
      </c>
      <c r="B482">
        <v>485</v>
      </c>
      <c r="C482" t="s">
        <v>1660</v>
      </c>
      <c r="D482" t="s">
        <v>1661</v>
      </c>
      <c r="E482" s="1">
        <v>44880.864583333336</v>
      </c>
      <c r="F482" t="s">
        <v>1662</v>
      </c>
      <c r="G482" t="s">
        <v>875</v>
      </c>
      <c r="H482" t="s">
        <v>1663</v>
      </c>
      <c r="I482">
        <v>35</v>
      </c>
      <c r="J482">
        <v>70</v>
      </c>
      <c r="K482" t="s">
        <v>99</v>
      </c>
      <c r="L482">
        <v>2022</v>
      </c>
      <c r="M482">
        <v>11</v>
      </c>
      <c r="N482">
        <v>15</v>
      </c>
      <c r="O482">
        <v>20</v>
      </c>
    </row>
    <row r="483" spans="1:15" x14ac:dyDescent="0.25">
      <c r="A483">
        <v>482</v>
      </c>
      <c r="B483">
        <v>486</v>
      </c>
      <c r="C483" t="s">
        <v>1664</v>
      </c>
      <c r="D483" t="s">
        <v>1625</v>
      </c>
      <c r="E483" s="1">
        <v>43648.708333333336</v>
      </c>
      <c r="F483" t="s">
        <v>1665</v>
      </c>
      <c r="G483" t="s">
        <v>27</v>
      </c>
      <c r="H483" t="s">
        <v>1666</v>
      </c>
      <c r="I483">
        <v>40</v>
      </c>
      <c r="J483">
        <v>80</v>
      </c>
      <c r="K483" t="s">
        <v>124</v>
      </c>
      <c r="L483">
        <v>2019</v>
      </c>
      <c r="M483">
        <v>7</v>
      </c>
      <c r="N483">
        <v>2</v>
      </c>
      <c r="O483">
        <v>17</v>
      </c>
    </row>
    <row r="484" spans="1:15" x14ac:dyDescent="0.25">
      <c r="A484">
        <v>483</v>
      </c>
      <c r="B484">
        <v>487</v>
      </c>
      <c r="C484" t="s">
        <v>1667</v>
      </c>
      <c r="D484" t="s">
        <v>389</v>
      </c>
      <c r="E484" s="1">
        <v>44304.597222222219</v>
      </c>
      <c r="F484" t="s">
        <v>1668</v>
      </c>
      <c r="G484" t="s">
        <v>32</v>
      </c>
      <c r="H484" t="s">
        <v>1669</v>
      </c>
      <c r="I484">
        <v>30</v>
      </c>
      <c r="J484">
        <v>60</v>
      </c>
      <c r="K484" t="s">
        <v>110</v>
      </c>
      <c r="L484">
        <v>2021</v>
      </c>
      <c r="M484">
        <v>4</v>
      </c>
      <c r="N484">
        <v>18</v>
      </c>
      <c r="O484">
        <v>14</v>
      </c>
    </row>
    <row r="485" spans="1:15" x14ac:dyDescent="0.25">
      <c r="A485">
        <v>484</v>
      </c>
      <c r="B485">
        <v>488</v>
      </c>
      <c r="C485" t="s">
        <v>1670</v>
      </c>
      <c r="D485" t="s">
        <v>1671</v>
      </c>
      <c r="E485" s="1">
        <v>44962.8125</v>
      </c>
      <c r="F485" t="s">
        <v>1672</v>
      </c>
      <c r="G485" t="s">
        <v>875</v>
      </c>
      <c r="H485" t="s">
        <v>1673</v>
      </c>
      <c r="I485">
        <v>25</v>
      </c>
      <c r="J485">
        <v>50</v>
      </c>
      <c r="K485" t="s">
        <v>39</v>
      </c>
      <c r="L485">
        <v>2023</v>
      </c>
      <c r="M485">
        <v>2</v>
      </c>
      <c r="N485">
        <v>5</v>
      </c>
      <c r="O485">
        <v>19</v>
      </c>
    </row>
    <row r="486" spans="1:15" x14ac:dyDescent="0.25">
      <c r="A486">
        <v>485</v>
      </c>
      <c r="B486">
        <v>489</v>
      </c>
      <c r="C486" t="s">
        <v>1674</v>
      </c>
      <c r="D486" t="s">
        <v>925</v>
      </c>
      <c r="E486" s="1">
        <v>43365.53125</v>
      </c>
      <c r="F486" t="s">
        <v>1675</v>
      </c>
      <c r="G486" t="s">
        <v>27</v>
      </c>
      <c r="H486" t="s">
        <v>1676</v>
      </c>
      <c r="I486">
        <v>22</v>
      </c>
      <c r="J486">
        <v>45</v>
      </c>
      <c r="K486" t="s">
        <v>165</v>
      </c>
      <c r="L486">
        <v>2018</v>
      </c>
      <c r="M486">
        <v>9</v>
      </c>
      <c r="N486">
        <v>22</v>
      </c>
      <c r="O486">
        <v>12</v>
      </c>
    </row>
    <row r="487" spans="1:15" x14ac:dyDescent="0.25">
      <c r="A487">
        <v>486</v>
      </c>
      <c r="B487">
        <v>490</v>
      </c>
      <c r="C487" t="s">
        <v>1677</v>
      </c>
      <c r="D487" t="s">
        <v>1639</v>
      </c>
      <c r="E487" s="1">
        <v>42714.885416666664</v>
      </c>
      <c r="F487" t="s">
        <v>1678</v>
      </c>
      <c r="G487" t="s">
        <v>32</v>
      </c>
      <c r="H487" t="s">
        <v>1679</v>
      </c>
      <c r="I487">
        <v>28</v>
      </c>
      <c r="J487">
        <v>55</v>
      </c>
      <c r="K487" t="s">
        <v>1536</v>
      </c>
      <c r="L487">
        <v>2016</v>
      </c>
      <c r="M487">
        <v>12</v>
      </c>
      <c r="N487">
        <v>10</v>
      </c>
      <c r="O487">
        <v>21</v>
      </c>
    </row>
    <row r="488" spans="1:15" x14ac:dyDescent="0.25">
      <c r="A488">
        <v>487</v>
      </c>
      <c r="B488">
        <v>491</v>
      </c>
      <c r="C488" t="s">
        <v>1680</v>
      </c>
      <c r="D488" t="s">
        <v>1309</v>
      </c>
      <c r="E488" s="1">
        <v>43979.666666666664</v>
      </c>
      <c r="F488" t="s">
        <v>1681</v>
      </c>
      <c r="G488" t="s">
        <v>875</v>
      </c>
      <c r="H488" t="s">
        <v>1682</v>
      </c>
      <c r="I488">
        <v>18</v>
      </c>
      <c r="J488">
        <v>35</v>
      </c>
      <c r="K488" t="s">
        <v>1545</v>
      </c>
      <c r="L488">
        <v>2020</v>
      </c>
      <c r="M488">
        <v>5</v>
      </c>
      <c r="N488">
        <v>28</v>
      </c>
      <c r="O488">
        <v>16</v>
      </c>
    </row>
    <row r="489" spans="1:15" x14ac:dyDescent="0.25">
      <c r="A489">
        <v>488</v>
      </c>
      <c r="B489">
        <v>492</v>
      </c>
      <c r="C489" t="s">
        <v>1683</v>
      </c>
      <c r="D489" t="s">
        <v>1684</v>
      </c>
      <c r="E489" s="1">
        <v>43054.9375</v>
      </c>
      <c r="F489" t="s">
        <v>1685</v>
      </c>
      <c r="G489" t="s">
        <v>27</v>
      </c>
      <c r="H489" t="s">
        <v>1686</v>
      </c>
      <c r="I489">
        <v>22</v>
      </c>
      <c r="J489">
        <v>45</v>
      </c>
      <c r="K489" t="s">
        <v>1558</v>
      </c>
      <c r="L489">
        <v>2017</v>
      </c>
      <c r="M489">
        <v>11</v>
      </c>
      <c r="N489">
        <v>15</v>
      </c>
      <c r="O489">
        <v>22</v>
      </c>
    </row>
    <row r="490" spans="1:15" x14ac:dyDescent="0.25">
      <c r="A490">
        <v>489</v>
      </c>
      <c r="B490">
        <v>493</v>
      </c>
      <c r="C490" t="s">
        <v>1687</v>
      </c>
      <c r="D490" t="s">
        <v>1629</v>
      </c>
      <c r="E490" s="1">
        <v>44410.791666666664</v>
      </c>
      <c r="F490" t="s">
        <v>1688</v>
      </c>
      <c r="G490" t="s">
        <v>32</v>
      </c>
      <c r="H490" t="s">
        <v>1689</v>
      </c>
      <c r="I490">
        <v>30</v>
      </c>
      <c r="J490">
        <v>60</v>
      </c>
      <c r="K490" t="s">
        <v>1540</v>
      </c>
      <c r="L490">
        <v>2021</v>
      </c>
      <c r="M490">
        <v>8</v>
      </c>
      <c r="N490">
        <v>2</v>
      </c>
      <c r="O490">
        <v>19</v>
      </c>
    </row>
    <row r="491" spans="1:15" x14ac:dyDescent="0.25">
      <c r="A491">
        <v>490</v>
      </c>
      <c r="B491">
        <v>494</v>
      </c>
      <c r="C491" t="s">
        <v>1690</v>
      </c>
      <c r="D491" t="s">
        <v>1691</v>
      </c>
      <c r="E491" s="1">
        <v>43552.645833333336</v>
      </c>
      <c r="F491" t="s">
        <v>1692</v>
      </c>
      <c r="G491" t="s">
        <v>27</v>
      </c>
      <c r="H491" t="s">
        <v>1693</v>
      </c>
      <c r="I491">
        <v>35</v>
      </c>
      <c r="J491">
        <v>70</v>
      </c>
      <c r="K491" t="s">
        <v>1486</v>
      </c>
      <c r="L491">
        <v>2019</v>
      </c>
      <c r="M491">
        <v>3</v>
      </c>
      <c r="N491">
        <v>28</v>
      </c>
      <c r="O491">
        <v>15</v>
      </c>
    </row>
    <row r="492" spans="1:15" x14ac:dyDescent="0.25">
      <c r="A492">
        <v>491</v>
      </c>
      <c r="B492">
        <v>495</v>
      </c>
      <c r="C492" t="s">
        <v>1694</v>
      </c>
      <c r="D492" t="s">
        <v>1695</v>
      </c>
      <c r="E492" s="1">
        <v>43232.729166666664</v>
      </c>
      <c r="F492" t="s">
        <v>1696</v>
      </c>
      <c r="G492" t="s">
        <v>875</v>
      </c>
      <c r="H492" t="s">
        <v>1697</v>
      </c>
      <c r="I492">
        <v>28</v>
      </c>
      <c r="J492">
        <v>55</v>
      </c>
      <c r="K492" t="s">
        <v>1545</v>
      </c>
      <c r="L492">
        <v>2018</v>
      </c>
      <c r="M492">
        <v>5</v>
      </c>
      <c r="N492">
        <v>12</v>
      </c>
      <c r="O492">
        <v>17</v>
      </c>
    </row>
    <row r="493" spans="1:15" x14ac:dyDescent="0.25">
      <c r="A493">
        <v>492</v>
      </c>
      <c r="B493">
        <v>496</v>
      </c>
      <c r="C493" t="s">
        <v>1698</v>
      </c>
      <c r="D493" t="s">
        <v>1699</v>
      </c>
      <c r="E493" s="1">
        <v>44832.65625</v>
      </c>
      <c r="F493" t="s">
        <v>1700</v>
      </c>
      <c r="G493" t="s">
        <v>27</v>
      </c>
      <c r="H493" t="s">
        <v>1701</v>
      </c>
      <c r="I493">
        <v>30</v>
      </c>
      <c r="J493">
        <v>60</v>
      </c>
      <c r="K493" t="s">
        <v>99</v>
      </c>
      <c r="L493">
        <v>2022</v>
      </c>
      <c r="M493">
        <v>9</v>
      </c>
      <c r="N493">
        <v>28</v>
      </c>
      <c r="O493">
        <v>15</v>
      </c>
    </row>
    <row r="494" spans="1:15" x14ac:dyDescent="0.25">
      <c r="A494">
        <v>493</v>
      </c>
      <c r="B494">
        <v>497</v>
      </c>
      <c r="C494" t="s">
        <v>1702</v>
      </c>
      <c r="D494" t="s">
        <v>389</v>
      </c>
      <c r="E494" s="1">
        <v>43779.583333333336</v>
      </c>
      <c r="F494" t="s">
        <v>1703</v>
      </c>
      <c r="G494" t="s">
        <v>32</v>
      </c>
      <c r="H494" t="s">
        <v>1704</v>
      </c>
      <c r="I494">
        <v>22</v>
      </c>
      <c r="J494">
        <v>45</v>
      </c>
      <c r="K494" t="s">
        <v>1553</v>
      </c>
      <c r="L494">
        <v>2019</v>
      </c>
      <c r="M494">
        <v>11</v>
      </c>
      <c r="N494">
        <v>10</v>
      </c>
      <c r="O494">
        <v>14</v>
      </c>
    </row>
    <row r="495" spans="1:15" x14ac:dyDescent="0.25">
      <c r="A495">
        <v>494</v>
      </c>
      <c r="B495">
        <v>498</v>
      </c>
      <c r="C495" t="s">
        <v>1705</v>
      </c>
      <c r="D495" t="s">
        <v>1625</v>
      </c>
      <c r="E495" s="1">
        <v>44288.763888888891</v>
      </c>
      <c r="F495" t="s">
        <v>1706</v>
      </c>
      <c r="G495" t="s">
        <v>27</v>
      </c>
      <c r="H495" t="s">
        <v>1707</v>
      </c>
      <c r="I495">
        <v>35</v>
      </c>
      <c r="J495">
        <v>70</v>
      </c>
      <c r="K495" t="s">
        <v>1708</v>
      </c>
      <c r="L495">
        <v>2021</v>
      </c>
      <c r="M495">
        <v>4</v>
      </c>
      <c r="N495">
        <v>2</v>
      </c>
      <c r="O495">
        <v>18</v>
      </c>
    </row>
    <row r="496" spans="1:15" x14ac:dyDescent="0.25">
      <c r="A496">
        <v>495</v>
      </c>
      <c r="B496">
        <v>499</v>
      </c>
      <c r="C496" t="s">
        <v>1709</v>
      </c>
      <c r="D496" t="s">
        <v>1710</v>
      </c>
      <c r="E496" s="1">
        <v>42969.895833333336</v>
      </c>
      <c r="F496" t="s">
        <v>1711</v>
      </c>
      <c r="G496" t="s">
        <v>875</v>
      </c>
      <c r="H496" t="s">
        <v>1712</v>
      </c>
      <c r="I496">
        <v>18</v>
      </c>
      <c r="J496">
        <v>35</v>
      </c>
      <c r="K496" t="s">
        <v>1558</v>
      </c>
      <c r="L496">
        <v>2017</v>
      </c>
      <c r="M496">
        <v>8</v>
      </c>
      <c r="N496">
        <v>22</v>
      </c>
      <c r="O496">
        <v>21</v>
      </c>
    </row>
    <row r="497" spans="1:15" x14ac:dyDescent="0.25">
      <c r="A497">
        <v>496</v>
      </c>
      <c r="B497">
        <v>500</v>
      </c>
      <c r="C497" t="s">
        <v>1713</v>
      </c>
      <c r="D497" t="s">
        <v>1714</v>
      </c>
      <c r="E497" s="1">
        <v>43997.697916666664</v>
      </c>
      <c r="F497" t="s">
        <v>1715</v>
      </c>
      <c r="G497" t="s">
        <v>27</v>
      </c>
      <c r="H497" t="s">
        <v>1716</v>
      </c>
      <c r="I497">
        <v>25</v>
      </c>
      <c r="J497">
        <v>50</v>
      </c>
      <c r="K497" t="s">
        <v>99</v>
      </c>
      <c r="L497">
        <v>2020</v>
      </c>
      <c r="M497">
        <v>6</v>
      </c>
      <c r="N497">
        <v>15</v>
      </c>
      <c r="O497">
        <v>16</v>
      </c>
    </row>
    <row r="498" spans="1:15" x14ac:dyDescent="0.25">
      <c r="A498">
        <v>497</v>
      </c>
      <c r="B498">
        <v>501</v>
      </c>
      <c r="C498" t="s">
        <v>1717</v>
      </c>
      <c r="D498" t="s">
        <v>921</v>
      </c>
      <c r="E498" s="1">
        <v>42623.802083333336</v>
      </c>
      <c r="F498" t="s">
        <v>1718</v>
      </c>
      <c r="G498" t="s">
        <v>32</v>
      </c>
      <c r="H498" t="s">
        <v>1719</v>
      </c>
      <c r="I498">
        <v>22</v>
      </c>
      <c r="J498">
        <v>45</v>
      </c>
      <c r="K498" t="s">
        <v>1720</v>
      </c>
      <c r="L498">
        <v>2016</v>
      </c>
      <c r="M498">
        <v>9</v>
      </c>
      <c r="N498">
        <v>10</v>
      </c>
      <c r="O498">
        <v>19</v>
      </c>
    </row>
    <row r="499" spans="1:15" x14ac:dyDescent="0.25">
      <c r="A499">
        <v>498</v>
      </c>
      <c r="B499">
        <v>502</v>
      </c>
      <c r="C499" t="s">
        <v>1721</v>
      </c>
      <c r="D499" t="s">
        <v>1722</v>
      </c>
      <c r="E499" s="1">
        <v>44954.541666666664</v>
      </c>
      <c r="F499" t="s">
        <v>1723</v>
      </c>
      <c r="G499" t="s">
        <v>875</v>
      </c>
      <c r="H499" t="s">
        <v>1724</v>
      </c>
      <c r="I499">
        <v>30</v>
      </c>
      <c r="J499">
        <v>60</v>
      </c>
      <c r="K499" t="s">
        <v>1725</v>
      </c>
      <c r="L499">
        <v>2023</v>
      </c>
      <c r="M499">
        <v>1</v>
      </c>
      <c r="N499">
        <v>28</v>
      </c>
      <c r="O499">
        <v>13</v>
      </c>
    </row>
    <row r="500" spans="1:15" x14ac:dyDescent="0.25">
      <c r="A500">
        <v>499</v>
      </c>
      <c r="B500">
        <v>503</v>
      </c>
      <c r="C500" t="s">
        <v>1726</v>
      </c>
      <c r="D500" t="s">
        <v>1727</v>
      </c>
      <c r="E500" s="1">
        <v>43573.6875</v>
      </c>
      <c r="F500" t="s">
        <v>1728</v>
      </c>
      <c r="G500" t="s">
        <v>27</v>
      </c>
      <c r="H500" t="s">
        <v>1729</v>
      </c>
      <c r="I500">
        <v>20</v>
      </c>
      <c r="J500">
        <v>40</v>
      </c>
      <c r="K500" t="s">
        <v>1553</v>
      </c>
      <c r="L500">
        <v>2019</v>
      </c>
      <c r="M500">
        <v>4</v>
      </c>
      <c r="N500">
        <v>18</v>
      </c>
      <c r="O500">
        <v>16</v>
      </c>
    </row>
    <row r="501" spans="1:15" x14ac:dyDescent="0.25">
      <c r="A501">
        <v>500</v>
      </c>
      <c r="B501">
        <v>504</v>
      </c>
      <c r="C501" t="s">
        <v>1730</v>
      </c>
      <c r="D501" t="s">
        <v>1714</v>
      </c>
      <c r="E501" s="1">
        <v>43044.916666666664</v>
      </c>
      <c r="F501" t="s">
        <v>1731</v>
      </c>
      <c r="G501" t="s">
        <v>32</v>
      </c>
      <c r="H501" t="s">
        <v>1732</v>
      </c>
      <c r="I501">
        <v>28</v>
      </c>
      <c r="J501">
        <v>55</v>
      </c>
      <c r="K501" t="s">
        <v>1733</v>
      </c>
      <c r="L501">
        <v>2017</v>
      </c>
      <c r="M501">
        <v>11</v>
      </c>
      <c r="N501">
        <v>5</v>
      </c>
      <c r="O501">
        <v>22</v>
      </c>
    </row>
    <row r="502" spans="1:15" x14ac:dyDescent="0.25">
      <c r="A502">
        <v>501</v>
      </c>
      <c r="B502">
        <v>505</v>
      </c>
      <c r="C502" t="s">
        <v>1734</v>
      </c>
      <c r="D502" t="s">
        <v>389</v>
      </c>
      <c r="E502" s="1">
        <v>44762.90625</v>
      </c>
      <c r="F502" t="s">
        <v>1735</v>
      </c>
      <c r="G502" t="s">
        <v>27</v>
      </c>
      <c r="H502" t="s">
        <v>1736</v>
      </c>
      <c r="I502">
        <v>35</v>
      </c>
      <c r="J502">
        <v>70</v>
      </c>
      <c r="K502" t="s">
        <v>99</v>
      </c>
      <c r="L502">
        <v>2022</v>
      </c>
      <c r="M502">
        <v>7</v>
      </c>
      <c r="N502">
        <v>20</v>
      </c>
      <c r="O502">
        <v>21</v>
      </c>
    </row>
    <row r="503" spans="1:15" x14ac:dyDescent="0.25">
      <c r="A503">
        <v>502</v>
      </c>
      <c r="B503">
        <v>506</v>
      </c>
      <c r="C503" t="s">
        <v>1737</v>
      </c>
      <c r="D503" t="s">
        <v>1738</v>
      </c>
      <c r="E503" s="1">
        <v>43174.729166666664</v>
      </c>
      <c r="F503" t="s">
        <v>1739</v>
      </c>
      <c r="G503" t="s">
        <v>875</v>
      </c>
      <c r="H503" t="s">
        <v>1740</v>
      </c>
      <c r="I503">
        <v>25</v>
      </c>
      <c r="J503">
        <v>50</v>
      </c>
      <c r="K503" t="s">
        <v>1553</v>
      </c>
      <c r="L503">
        <v>2018</v>
      </c>
      <c r="M503">
        <v>3</v>
      </c>
      <c r="N503">
        <v>15</v>
      </c>
      <c r="O503">
        <v>17</v>
      </c>
    </row>
    <row r="504" spans="1:15" x14ac:dyDescent="0.25">
      <c r="A504">
        <v>503</v>
      </c>
      <c r="B504">
        <v>507</v>
      </c>
      <c r="C504" t="s">
        <v>1741</v>
      </c>
      <c r="D504" t="s">
        <v>921</v>
      </c>
      <c r="E504" s="1">
        <v>43766.59375</v>
      </c>
      <c r="F504" t="s">
        <v>1742</v>
      </c>
      <c r="G504" t="s">
        <v>32</v>
      </c>
      <c r="H504" t="s">
        <v>1743</v>
      </c>
      <c r="I504">
        <v>22</v>
      </c>
      <c r="J504">
        <v>45</v>
      </c>
      <c r="K504" t="s">
        <v>1744</v>
      </c>
      <c r="L504">
        <v>2019</v>
      </c>
      <c r="M504">
        <v>10</v>
      </c>
      <c r="N504">
        <v>28</v>
      </c>
      <c r="O504">
        <v>14</v>
      </c>
    </row>
    <row r="505" spans="1:15" x14ac:dyDescent="0.25">
      <c r="A505">
        <v>504</v>
      </c>
      <c r="B505">
        <v>508</v>
      </c>
      <c r="C505" t="s">
        <v>1745</v>
      </c>
      <c r="D505" t="s">
        <v>1746</v>
      </c>
      <c r="E505" s="1">
        <v>44357.666666666664</v>
      </c>
      <c r="F505" t="s">
        <v>1747</v>
      </c>
      <c r="G505" t="s">
        <v>27</v>
      </c>
      <c r="H505" t="s">
        <v>1748</v>
      </c>
      <c r="I505">
        <v>30</v>
      </c>
      <c r="J505">
        <v>60</v>
      </c>
      <c r="K505" t="s">
        <v>1540</v>
      </c>
      <c r="L505">
        <v>2021</v>
      </c>
      <c r="M505">
        <v>6</v>
      </c>
      <c r="N505">
        <v>10</v>
      </c>
      <c r="O505">
        <v>16</v>
      </c>
    </row>
    <row r="506" spans="1:15" x14ac:dyDescent="0.25">
      <c r="A506">
        <v>505</v>
      </c>
      <c r="B506">
        <v>509</v>
      </c>
      <c r="C506" t="s">
        <v>1749</v>
      </c>
      <c r="D506" t="s">
        <v>1714</v>
      </c>
      <c r="E506" s="1">
        <v>42965.8125</v>
      </c>
      <c r="F506" t="s">
        <v>1750</v>
      </c>
      <c r="G506" t="s">
        <v>875</v>
      </c>
      <c r="H506" t="s">
        <v>1751</v>
      </c>
      <c r="I506">
        <v>18</v>
      </c>
      <c r="J506">
        <v>35</v>
      </c>
      <c r="K506" t="s">
        <v>1752</v>
      </c>
      <c r="L506">
        <v>2017</v>
      </c>
      <c r="M506">
        <v>8</v>
      </c>
      <c r="N506">
        <v>18</v>
      </c>
      <c r="O506">
        <v>19</v>
      </c>
    </row>
    <row r="507" spans="1:15" x14ac:dyDescent="0.25">
      <c r="A507">
        <v>506</v>
      </c>
      <c r="B507">
        <v>510</v>
      </c>
      <c r="C507" t="s">
        <v>1753</v>
      </c>
      <c r="D507" t="s">
        <v>1213</v>
      </c>
      <c r="E507" s="1">
        <v>43936.229166666664</v>
      </c>
      <c r="F507" t="s">
        <v>1754</v>
      </c>
      <c r="G507" t="s">
        <v>32</v>
      </c>
      <c r="H507" t="s">
        <v>1755</v>
      </c>
      <c r="I507">
        <v>28</v>
      </c>
      <c r="J507">
        <v>55</v>
      </c>
      <c r="K507" t="s">
        <v>1558</v>
      </c>
      <c r="L507">
        <v>2020</v>
      </c>
      <c r="M507">
        <v>4</v>
      </c>
      <c r="N507">
        <v>15</v>
      </c>
      <c r="O507">
        <v>5</v>
      </c>
    </row>
    <row r="508" spans="1:15" x14ac:dyDescent="0.25">
      <c r="A508">
        <v>507</v>
      </c>
      <c r="B508">
        <v>511</v>
      </c>
      <c r="C508" t="s">
        <v>1756</v>
      </c>
      <c r="D508" t="s">
        <v>1710</v>
      </c>
      <c r="E508" s="1">
        <v>42696.541666666664</v>
      </c>
      <c r="F508" t="s">
        <v>1757</v>
      </c>
      <c r="G508" t="s">
        <v>27</v>
      </c>
      <c r="H508" t="s">
        <v>1758</v>
      </c>
      <c r="I508">
        <v>20</v>
      </c>
      <c r="J508">
        <v>40</v>
      </c>
      <c r="K508" t="s">
        <v>1759</v>
      </c>
      <c r="L508">
        <v>2016</v>
      </c>
      <c r="M508">
        <v>11</v>
      </c>
      <c r="N508">
        <v>22</v>
      </c>
      <c r="O508">
        <v>13</v>
      </c>
    </row>
    <row r="509" spans="1:15" x14ac:dyDescent="0.25">
      <c r="A509">
        <v>508</v>
      </c>
      <c r="B509">
        <v>512</v>
      </c>
      <c r="C509" t="s">
        <v>1760</v>
      </c>
      <c r="D509" t="s">
        <v>1323</v>
      </c>
      <c r="E509" s="1">
        <v>43475.614583333336</v>
      </c>
      <c r="F509" t="s">
        <v>1761</v>
      </c>
      <c r="G509" t="s">
        <v>875</v>
      </c>
      <c r="H509" t="s">
        <v>1762</v>
      </c>
      <c r="I509">
        <v>22</v>
      </c>
      <c r="J509">
        <v>45</v>
      </c>
      <c r="K509" t="s">
        <v>1763</v>
      </c>
      <c r="L509">
        <v>2019</v>
      </c>
      <c r="M509">
        <v>1</v>
      </c>
      <c r="N509">
        <v>10</v>
      </c>
      <c r="O509">
        <v>14</v>
      </c>
    </row>
    <row r="510" spans="1:15" x14ac:dyDescent="0.25">
      <c r="A510">
        <v>509</v>
      </c>
      <c r="B510">
        <v>513</v>
      </c>
      <c r="C510" t="s">
        <v>1764</v>
      </c>
      <c r="D510" t="s">
        <v>1765</v>
      </c>
      <c r="E510" s="1">
        <v>44985.680555555555</v>
      </c>
      <c r="F510" t="s">
        <v>1766</v>
      </c>
      <c r="G510" t="s">
        <v>32</v>
      </c>
      <c r="H510" t="s">
        <v>1767</v>
      </c>
      <c r="I510">
        <v>25</v>
      </c>
      <c r="J510">
        <v>50</v>
      </c>
      <c r="K510" t="s">
        <v>1558</v>
      </c>
      <c r="L510">
        <v>2023</v>
      </c>
      <c r="M510">
        <v>2</v>
      </c>
      <c r="N510">
        <v>28</v>
      </c>
      <c r="O510">
        <v>16</v>
      </c>
    </row>
    <row r="511" spans="1:15" x14ac:dyDescent="0.25">
      <c r="A511">
        <v>510</v>
      </c>
      <c r="B511">
        <v>514</v>
      </c>
      <c r="C511" t="s">
        <v>1768</v>
      </c>
      <c r="D511" t="s">
        <v>1769</v>
      </c>
      <c r="E511" s="1">
        <v>43248.770833333336</v>
      </c>
      <c r="F511" t="s">
        <v>1770</v>
      </c>
      <c r="G511" t="s">
        <v>27</v>
      </c>
      <c r="H511" t="s">
        <v>1771</v>
      </c>
      <c r="I511">
        <v>22</v>
      </c>
      <c r="J511">
        <v>45</v>
      </c>
      <c r="K511" t="s">
        <v>1772</v>
      </c>
      <c r="L511">
        <v>2018</v>
      </c>
      <c r="M511">
        <v>5</v>
      </c>
      <c r="N511">
        <v>28</v>
      </c>
      <c r="O511">
        <v>18</v>
      </c>
    </row>
    <row r="512" spans="1:15" x14ac:dyDescent="0.25">
      <c r="A512">
        <v>511</v>
      </c>
      <c r="B512">
        <v>515</v>
      </c>
      <c r="C512" t="s">
        <v>1773</v>
      </c>
      <c r="D512" t="s">
        <v>1774</v>
      </c>
      <c r="E512" s="1">
        <v>44819.833333333336</v>
      </c>
      <c r="F512" t="s">
        <v>1775</v>
      </c>
      <c r="G512" t="s">
        <v>27</v>
      </c>
      <c r="H512" t="s">
        <v>1776</v>
      </c>
      <c r="I512">
        <v>40</v>
      </c>
      <c r="J512">
        <v>80</v>
      </c>
      <c r="K512" t="s">
        <v>99</v>
      </c>
      <c r="L512">
        <v>2022</v>
      </c>
      <c r="M512">
        <v>9</v>
      </c>
      <c r="N512">
        <v>15</v>
      </c>
      <c r="O512">
        <v>20</v>
      </c>
    </row>
    <row r="513" spans="1:15" x14ac:dyDescent="0.25">
      <c r="A513">
        <v>512</v>
      </c>
      <c r="B513">
        <v>516</v>
      </c>
      <c r="C513" t="s">
        <v>1777</v>
      </c>
      <c r="D513" t="s">
        <v>1778</v>
      </c>
      <c r="E513" s="1">
        <v>43674.895833333336</v>
      </c>
      <c r="F513" t="s">
        <v>1779</v>
      </c>
      <c r="G513" t="s">
        <v>875</v>
      </c>
      <c r="H513" t="s">
        <v>1780</v>
      </c>
      <c r="I513">
        <v>35</v>
      </c>
      <c r="J513">
        <v>70</v>
      </c>
      <c r="K513" t="s">
        <v>99</v>
      </c>
      <c r="L513">
        <v>2019</v>
      </c>
      <c r="M513">
        <v>7</v>
      </c>
      <c r="N513">
        <v>28</v>
      </c>
      <c r="O513">
        <v>21</v>
      </c>
    </row>
    <row r="514" spans="1:15" x14ac:dyDescent="0.25">
      <c r="A514">
        <v>513</v>
      </c>
      <c r="B514">
        <v>517</v>
      </c>
      <c r="C514" t="s">
        <v>1781</v>
      </c>
      <c r="D514" t="s">
        <v>1699</v>
      </c>
      <c r="E514" s="1">
        <v>44326.822916666664</v>
      </c>
      <c r="F514" t="s">
        <v>1782</v>
      </c>
      <c r="G514" t="s">
        <v>32</v>
      </c>
      <c r="H514" t="s">
        <v>1783</v>
      </c>
      <c r="I514">
        <v>30</v>
      </c>
      <c r="J514">
        <v>60</v>
      </c>
      <c r="K514" t="s">
        <v>99</v>
      </c>
      <c r="L514">
        <v>2021</v>
      </c>
      <c r="M514">
        <v>5</v>
      </c>
      <c r="N514">
        <v>10</v>
      </c>
      <c r="O514">
        <v>19</v>
      </c>
    </row>
    <row r="515" spans="1:15" x14ac:dyDescent="0.25">
      <c r="A515">
        <v>514</v>
      </c>
      <c r="B515">
        <v>518</v>
      </c>
      <c r="C515" t="s">
        <v>1784</v>
      </c>
      <c r="D515" t="s">
        <v>1406</v>
      </c>
      <c r="E515" s="1">
        <v>43436.927083333336</v>
      </c>
      <c r="F515" t="s">
        <v>1785</v>
      </c>
      <c r="G515" t="s">
        <v>27</v>
      </c>
      <c r="H515" t="s">
        <v>1786</v>
      </c>
      <c r="I515">
        <v>22</v>
      </c>
      <c r="J515">
        <v>45</v>
      </c>
      <c r="K515" t="s">
        <v>110</v>
      </c>
      <c r="L515">
        <v>2018</v>
      </c>
      <c r="M515">
        <v>12</v>
      </c>
      <c r="N515">
        <v>2</v>
      </c>
      <c r="O515">
        <v>22</v>
      </c>
    </row>
    <row r="516" spans="1:15" x14ac:dyDescent="0.25">
      <c r="A516">
        <v>515</v>
      </c>
      <c r="B516">
        <v>519</v>
      </c>
      <c r="C516" t="s">
        <v>1787</v>
      </c>
      <c r="D516" t="s">
        <v>921</v>
      </c>
      <c r="E516" s="1">
        <v>44061.791666666664</v>
      </c>
      <c r="F516" t="s">
        <v>1788</v>
      </c>
      <c r="G516" t="s">
        <v>875</v>
      </c>
      <c r="H516" t="s">
        <v>1789</v>
      </c>
      <c r="I516">
        <v>18</v>
      </c>
      <c r="J516">
        <v>35</v>
      </c>
      <c r="K516" t="s">
        <v>110</v>
      </c>
      <c r="L516">
        <v>2020</v>
      </c>
      <c r="M516">
        <v>8</v>
      </c>
      <c r="N516">
        <v>18</v>
      </c>
      <c r="O516">
        <v>19</v>
      </c>
    </row>
    <row r="517" spans="1:15" x14ac:dyDescent="0.25">
      <c r="A517">
        <v>516</v>
      </c>
      <c r="B517">
        <v>520</v>
      </c>
      <c r="C517" t="s">
        <v>1790</v>
      </c>
      <c r="D517" t="s">
        <v>1625</v>
      </c>
      <c r="E517" s="1">
        <v>42822.854166666664</v>
      </c>
      <c r="F517" t="s">
        <v>1791</v>
      </c>
      <c r="G517" t="s">
        <v>32</v>
      </c>
      <c r="H517" t="s">
        <v>1792</v>
      </c>
      <c r="I517">
        <v>28</v>
      </c>
      <c r="J517">
        <v>55</v>
      </c>
      <c r="K517" t="s">
        <v>99</v>
      </c>
      <c r="L517">
        <v>2017</v>
      </c>
      <c r="M517">
        <v>3</v>
      </c>
      <c r="N517">
        <v>28</v>
      </c>
      <c r="O517">
        <v>20</v>
      </c>
    </row>
    <row r="518" spans="1:15" x14ac:dyDescent="0.25">
      <c r="A518">
        <v>517</v>
      </c>
      <c r="B518">
        <v>521</v>
      </c>
      <c r="C518" t="s">
        <v>1793</v>
      </c>
      <c r="D518" t="s">
        <v>1794</v>
      </c>
      <c r="E518" s="1">
        <v>44576.885416666664</v>
      </c>
      <c r="F518" t="s">
        <v>1795</v>
      </c>
      <c r="G518" t="s">
        <v>27</v>
      </c>
      <c r="H518" t="s">
        <v>1796</v>
      </c>
      <c r="I518">
        <v>25</v>
      </c>
      <c r="J518">
        <v>50</v>
      </c>
      <c r="K518" t="s">
        <v>99</v>
      </c>
      <c r="L518">
        <v>2022</v>
      </c>
      <c r="M518">
        <v>1</v>
      </c>
      <c r="N518">
        <v>15</v>
      </c>
      <c r="O518">
        <v>21</v>
      </c>
    </row>
    <row r="519" spans="1:15" x14ac:dyDescent="0.25">
      <c r="A519">
        <v>518</v>
      </c>
      <c r="B519">
        <v>522</v>
      </c>
      <c r="C519" t="s">
        <v>1797</v>
      </c>
      <c r="D519" t="s">
        <v>1798</v>
      </c>
      <c r="E519" s="1">
        <v>43626.78125</v>
      </c>
      <c r="F519" t="s">
        <v>1799</v>
      </c>
      <c r="G519" t="s">
        <v>875</v>
      </c>
      <c r="H519" t="s">
        <v>1800</v>
      </c>
      <c r="I519">
        <v>22</v>
      </c>
      <c r="J519">
        <v>45</v>
      </c>
      <c r="K519" t="s">
        <v>99</v>
      </c>
      <c r="L519">
        <v>2019</v>
      </c>
      <c r="M519">
        <v>6</v>
      </c>
      <c r="N519">
        <v>10</v>
      </c>
      <c r="O519">
        <v>18</v>
      </c>
    </row>
    <row r="520" spans="1:15" x14ac:dyDescent="0.25">
      <c r="A520">
        <v>519</v>
      </c>
      <c r="B520">
        <v>523</v>
      </c>
      <c r="C520" t="s">
        <v>1801</v>
      </c>
      <c r="D520" t="s">
        <v>1802</v>
      </c>
      <c r="E520" s="1">
        <v>45005.9375</v>
      </c>
      <c r="F520" t="s">
        <v>1803</v>
      </c>
      <c r="G520" t="s">
        <v>32</v>
      </c>
      <c r="H520" t="s">
        <v>1804</v>
      </c>
      <c r="I520">
        <v>35</v>
      </c>
      <c r="J520">
        <v>70</v>
      </c>
      <c r="K520" t="s">
        <v>99</v>
      </c>
      <c r="L520">
        <v>2023</v>
      </c>
      <c r="M520">
        <v>3</v>
      </c>
      <c r="N520">
        <v>20</v>
      </c>
      <c r="O520">
        <v>22</v>
      </c>
    </row>
    <row r="521" spans="1:15" x14ac:dyDescent="0.25">
      <c r="A521">
        <v>520</v>
      </c>
      <c r="B521">
        <v>524</v>
      </c>
      <c r="C521" t="s">
        <v>1805</v>
      </c>
      <c r="D521" t="s">
        <v>1806</v>
      </c>
      <c r="E521" s="1">
        <v>42702.791666666664</v>
      </c>
      <c r="F521" t="s">
        <v>1807</v>
      </c>
      <c r="G521" t="s">
        <v>27</v>
      </c>
      <c r="H521" t="s">
        <v>1808</v>
      </c>
      <c r="I521">
        <v>30</v>
      </c>
      <c r="J521">
        <v>60</v>
      </c>
      <c r="K521" t="s">
        <v>110</v>
      </c>
      <c r="L521">
        <v>2016</v>
      </c>
      <c r="M521">
        <v>11</v>
      </c>
      <c r="N521">
        <v>28</v>
      </c>
      <c r="O521">
        <v>19</v>
      </c>
    </row>
    <row r="522" spans="1:15" x14ac:dyDescent="0.25">
      <c r="A522">
        <v>521</v>
      </c>
      <c r="B522">
        <v>525</v>
      </c>
      <c r="C522" t="s">
        <v>1809</v>
      </c>
      <c r="D522" t="s">
        <v>1635</v>
      </c>
      <c r="E522" s="1">
        <v>43317.833333333336</v>
      </c>
      <c r="F522" t="s">
        <v>1810</v>
      </c>
      <c r="G522" t="s">
        <v>27</v>
      </c>
      <c r="H522" t="s">
        <v>1811</v>
      </c>
      <c r="I522">
        <v>40</v>
      </c>
      <c r="J522">
        <v>80</v>
      </c>
      <c r="K522" t="s">
        <v>124</v>
      </c>
      <c r="L522">
        <v>2018</v>
      </c>
      <c r="M522">
        <v>8</v>
      </c>
      <c r="N522">
        <v>5</v>
      </c>
      <c r="O522">
        <v>20</v>
      </c>
    </row>
    <row r="523" spans="1:15" x14ac:dyDescent="0.25">
      <c r="A523">
        <v>522</v>
      </c>
      <c r="B523">
        <v>526</v>
      </c>
      <c r="C523" t="s">
        <v>1812</v>
      </c>
      <c r="D523" t="s">
        <v>1813</v>
      </c>
      <c r="E523" s="1">
        <v>44301.895833333336</v>
      </c>
      <c r="F523" t="s">
        <v>1814</v>
      </c>
      <c r="G523" t="s">
        <v>875</v>
      </c>
      <c r="H523" t="s">
        <v>1815</v>
      </c>
      <c r="I523">
        <v>35</v>
      </c>
      <c r="J523">
        <v>70</v>
      </c>
      <c r="K523" t="s">
        <v>99</v>
      </c>
      <c r="L523">
        <v>2021</v>
      </c>
      <c r="M523">
        <v>4</v>
      </c>
      <c r="N523">
        <v>15</v>
      </c>
      <c r="O523">
        <v>21</v>
      </c>
    </row>
    <row r="524" spans="1:15" x14ac:dyDescent="0.25">
      <c r="A524">
        <v>523</v>
      </c>
      <c r="B524">
        <v>527</v>
      </c>
      <c r="C524" t="s">
        <v>1816</v>
      </c>
      <c r="D524" t="s">
        <v>1774</v>
      </c>
      <c r="E524" s="1">
        <v>43797.822916666664</v>
      </c>
      <c r="F524" t="s">
        <v>1817</v>
      </c>
      <c r="G524" t="s">
        <v>32</v>
      </c>
      <c r="H524" t="s">
        <v>1818</v>
      </c>
      <c r="I524">
        <v>30</v>
      </c>
      <c r="J524">
        <v>60</v>
      </c>
      <c r="K524" t="s">
        <v>110</v>
      </c>
      <c r="L524">
        <v>2019</v>
      </c>
      <c r="M524">
        <v>11</v>
      </c>
      <c r="N524">
        <v>28</v>
      </c>
      <c r="O524">
        <v>19</v>
      </c>
    </row>
    <row r="525" spans="1:15" x14ac:dyDescent="0.25">
      <c r="A525">
        <v>524</v>
      </c>
      <c r="B525">
        <v>528</v>
      </c>
      <c r="C525" t="s">
        <v>1819</v>
      </c>
      <c r="D525" t="s">
        <v>1820</v>
      </c>
      <c r="E525" s="1">
        <v>44004.916666666664</v>
      </c>
      <c r="F525" t="s">
        <v>1821</v>
      </c>
      <c r="G525" t="s">
        <v>27</v>
      </c>
      <c r="H525" t="s">
        <v>1822</v>
      </c>
      <c r="I525">
        <v>22</v>
      </c>
      <c r="J525">
        <v>45</v>
      </c>
      <c r="K525" t="s">
        <v>99</v>
      </c>
      <c r="L525">
        <v>2020</v>
      </c>
      <c r="M525">
        <v>6</v>
      </c>
      <c r="N525">
        <v>22</v>
      </c>
      <c r="O525">
        <v>22</v>
      </c>
    </row>
    <row r="526" spans="1:15" x14ac:dyDescent="0.25">
      <c r="A526">
        <v>525</v>
      </c>
      <c r="B526">
        <v>529</v>
      </c>
      <c r="C526" t="s">
        <v>1823</v>
      </c>
      <c r="D526" t="s">
        <v>1824</v>
      </c>
      <c r="E526" s="1">
        <v>42988.84375</v>
      </c>
      <c r="F526" t="s">
        <v>1825</v>
      </c>
      <c r="G526" t="s">
        <v>875</v>
      </c>
      <c r="H526" t="s">
        <v>1826</v>
      </c>
      <c r="I526">
        <v>18</v>
      </c>
      <c r="J526">
        <v>35</v>
      </c>
      <c r="K526" t="s">
        <v>99</v>
      </c>
      <c r="L526">
        <v>2017</v>
      </c>
      <c r="M526">
        <v>9</v>
      </c>
      <c r="N526">
        <v>10</v>
      </c>
      <c r="O526">
        <v>20</v>
      </c>
    </row>
    <row r="527" spans="1:15" x14ac:dyDescent="0.25">
      <c r="A527">
        <v>526</v>
      </c>
      <c r="B527">
        <v>530</v>
      </c>
      <c r="C527" t="s">
        <v>1827</v>
      </c>
      <c r="D527" t="s">
        <v>1828</v>
      </c>
      <c r="E527" s="1">
        <v>44620.885416666664</v>
      </c>
      <c r="F527" t="s">
        <v>1829</v>
      </c>
      <c r="G527" t="s">
        <v>32</v>
      </c>
      <c r="H527" t="s">
        <v>1830</v>
      </c>
      <c r="I527">
        <v>28</v>
      </c>
      <c r="J527">
        <v>55</v>
      </c>
      <c r="K527" t="s">
        <v>1831</v>
      </c>
      <c r="L527">
        <v>2022</v>
      </c>
      <c r="M527">
        <v>2</v>
      </c>
      <c r="N527">
        <v>28</v>
      </c>
      <c r="O527">
        <v>21</v>
      </c>
    </row>
    <row r="528" spans="1:15" x14ac:dyDescent="0.25">
      <c r="A528">
        <v>527</v>
      </c>
      <c r="B528">
        <v>531</v>
      </c>
      <c r="C528" t="s">
        <v>1832</v>
      </c>
      <c r="D528" t="s">
        <v>1833</v>
      </c>
      <c r="E528" s="1">
        <v>42505.8125</v>
      </c>
      <c r="F528" t="s">
        <v>1834</v>
      </c>
      <c r="G528" t="s">
        <v>27</v>
      </c>
      <c r="H528" t="s">
        <v>1835</v>
      </c>
      <c r="I528">
        <v>25</v>
      </c>
      <c r="J528">
        <v>50</v>
      </c>
      <c r="K528" t="s">
        <v>1836</v>
      </c>
      <c r="L528">
        <v>2016</v>
      </c>
      <c r="M528">
        <v>5</v>
      </c>
      <c r="N528">
        <v>15</v>
      </c>
      <c r="O528">
        <v>19</v>
      </c>
    </row>
    <row r="529" spans="1:15" x14ac:dyDescent="0.25">
      <c r="A529">
        <v>528</v>
      </c>
      <c r="B529">
        <v>532</v>
      </c>
      <c r="C529" t="s">
        <v>1837</v>
      </c>
      <c r="D529" t="s">
        <v>1838</v>
      </c>
      <c r="E529" s="1">
        <v>43444.9375</v>
      </c>
      <c r="F529" t="s">
        <v>1839</v>
      </c>
      <c r="G529" t="s">
        <v>875</v>
      </c>
      <c r="H529" t="s">
        <v>1840</v>
      </c>
      <c r="I529">
        <v>22</v>
      </c>
      <c r="J529">
        <v>45</v>
      </c>
      <c r="K529" t="s">
        <v>99</v>
      </c>
      <c r="L529">
        <v>2018</v>
      </c>
      <c r="M529">
        <v>12</v>
      </c>
      <c r="N529">
        <v>10</v>
      </c>
      <c r="O529">
        <v>22</v>
      </c>
    </row>
    <row r="530" spans="1:15" x14ac:dyDescent="0.25">
      <c r="A530">
        <v>529</v>
      </c>
      <c r="B530">
        <v>533</v>
      </c>
      <c r="C530" t="s">
        <v>1841</v>
      </c>
      <c r="D530" t="s">
        <v>1842</v>
      </c>
      <c r="E530" s="1">
        <v>44948.833333333336</v>
      </c>
      <c r="F530" t="s">
        <v>1843</v>
      </c>
      <c r="G530" t="s">
        <v>32</v>
      </c>
      <c r="H530" t="s">
        <v>1844</v>
      </c>
      <c r="I530">
        <v>35</v>
      </c>
      <c r="J530">
        <v>70</v>
      </c>
      <c r="K530" t="s">
        <v>99</v>
      </c>
      <c r="L530">
        <v>2023</v>
      </c>
      <c r="M530">
        <v>1</v>
      </c>
      <c r="N530">
        <v>22</v>
      </c>
      <c r="O530">
        <v>20</v>
      </c>
    </row>
    <row r="531" spans="1:15" x14ac:dyDescent="0.25">
      <c r="A531">
        <v>530</v>
      </c>
      <c r="B531">
        <v>534</v>
      </c>
      <c r="C531" t="s">
        <v>1845</v>
      </c>
      <c r="D531" t="s">
        <v>1846</v>
      </c>
      <c r="E531" s="1">
        <v>43895.78125</v>
      </c>
      <c r="F531" t="s">
        <v>1847</v>
      </c>
      <c r="G531" t="s">
        <v>27</v>
      </c>
      <c r="H531" t="s">
        <v>1848</v>
      </c>
      <c r="I531">
        <v>30</v>
      </c>
      <c r="J531">
        <v>60</v>
      </c>
      <c r="K531" t="s">
        <v>1849</v>
      </c>
      <c r="L531">
        <v>2020</v>
      </c>
      <c r="M531">
        <v>3</v>
      </c>
      <c r="N531">
        <v>5</v>
      </c>
      <c r="O531">
        <v>18</v>
      </c>
    </row>
    <row r="532" spans="1:15" x14ac:dyDescent="0.25">
      <c r="A532">
        <v>531</v>
      </c>
      <c r="B532">
        <v>535</v>
      </c>
      <c r="C532" t="s">
        <v>1850</v>
      </c>
      <c r="D532" t="s">
        <v>389</v>
      </c>
      <c r="E532" s="1">
        <v>43385.833333333336</v>
      </c>
      <c r="F532" t="s">
        <v>1851</v>
      </c>
      <c r="G532" t="s">
        <v>875</v>
      </c>
      <c r="H532" t="s">
        <v>1852</v>
      </c>
      <c r="I532">
        <v>40</v>
      </c>
      <c r="J532">
        <v>80</v>
      </c>
      <c r="K532" t="s">
        <v>99</v>
      </c>
      <c r="L532">
        <v>2018</v>
      </c>
      <c r="M532">
        <v>10</v>
      </c>
      <c r="N532">
        <v>12</v>
      </c>
      <c r="O532">
        <v>20</v>
      </c>
    </row>
    <row r="533" spans="1:15" x14ac:dyDescent="0.25">
      <c r="A533">
        <v>532</v>
      </c>
      <c r="B533">
        <v>536</v>
      </c>
      <c r="C533" t="s">
        <v>1853</v>
      </c>
      <c r="D533" t="s">
        <v>1406</v>
      </c>
      <c r="E533" s="1">
        <v>43641.927083333336</v>
      </c>
      <c r="F533" t="s">
        <v>1854</v>
      </c>
      <c r="G533" t="s">
        <v>27</v>
      </c>
      <c r="H533" t="s">
        <v>1855</v>
      </c>
      <c r="I533">
        <v>35</v>
      </c>
      <c r="J533">
        <v>70</v>
      </c>
      <c r="K533" t="s">
        <v>110</v>
      </c>
      <c r="L533">
        <v>2019</v>
      </c>
      <c r="M533">
        <v>6</v>
      </c>
      <c r="N533">
        <v>25</v>
      </c>
      <c r="O533">
        <v>22</v>
      </c>
    </row>
    <row r="534" spans="1:15" x14ac:dyDescent="0.25">
      <c r="A534">
        <v>533</v>
      </c>
      <c r="B534">
        <v>537</v>
      </c>
      <c r="C534" t="s">
        <v>1856</v>
      </c>
      <c r="D534" t="s">
        <v>1857</v>
      </c>
      <c r="E534" s="1">
        <v>44020.8125</v>
      </c>
      <c r="F534" t="s">
        <v>1858</v>
      </c>
      <c r="G534" t="s">
        <v>32</v>
      </c>
      <c r="H534" t="s">
        <v>1859</v>
      </c>
      <c r="I534">
        <v>30</v>
      </c>
      <c r="J534">
        <v>60</v>
      </c>
      <c r="K534" t="s">
        <v>124</v>
      </c>
      <c r="L534">
        <v>2020</v>
      </c>
      <c r="M534">
        <v>7</v>
      </c>
      <c r="N534">
        <v>8</v>
      </c>
      <c r="O534">
        <v>19</v>
      </c>
    </row>
    <row r="535" spans="1:15" x14ac:dyDescent="0.25">
      <c r="A535">
        <v>534</v>
      </c>
      <c r="B535">
        <v>538</v>
      </c>
      <c r="C535" t="s">
        <v>1860</v>
      </c>
      <c r="D535" t="s">
        <v>1824</v>
      </c>
      <c r="E535" s="1">
        <v>42996.90625</v>
      </c>
      <c r="F535" t="s">
        <v>1861</v>
      </c>
      <c r="G535" t="s">
        <v>875</v>
      </c>
      <c r="H535" t="s">
        <v>1862</v>
      </c>
      <c r="I535">
        <v>22</v>
      </c>
      <c r="J535">
        <v>45</v>
      </c>
      <c r="K535" t="s">
        <v>39</v>
      </c>
      <c r="L535">
        <v>2017</v>
      </c>
      <c r="M535">
        <v>9</v>
      </c>
      <c r="N535">
        <v>18</v>
      </c>
      <c r="O535">
        <v>21</v>
      </c>
    </row>
    <row r="536" spans="1:15" x14ac:dyDescent="0.25">
      <c r="A536">
        <v>535</v>
      </c>
      <c r="B536">
        <v>539</v>
      </c>
      <c r="C536" t="s">
        <v>1863</v>
      </c>
      <c r="D536" t="s">
        <v>1864</v>
      </c>
      <c r="E536" s="1">
        <v>44211.75</v>
      </c>
      <c r="F536" t="s">
        <v>1865</v>
      </c>
      <c r="G536" t="s">
        <v>27</v>
      </c>
      <c r="H536" t="s">
        <v>1866</v>
      </c>
      <c r="I536">
        <v>28</v>
      </c>
      <c r="J536">
        <v>55</v>
      </c>
      <c r="K536" t="s">
        <v>165</v>
      </c>
      <c r="L536">
        <v>2021</v>
      </c>
      <c r="M536">
        <v>1</v>
      </c>
      <c r="N536">
        <v>15</v>
      </c>
      <c r="O536">
        <v>18</v>
      </c>
    </row>
    <row r="537" spans="1:15" x14ac:dyDescent="0.25">
      <c r="A537">
        <v>536</v>
      </c>
      <c r="B537">
        <v>540</v>
      </c>
      <c r="C537" t="s">
        <v>1867</v>
      </c>
      <c r="D537" t="s">
        <v>1639</v>
      </c>
      <c r="E537" s="1">
        <v>42428.854166666664</v>
      </c>
      <c r="F537" t="s">
        <v>1868</v>
      </c>
      <c r="G537" t="s">
        <v>32</v>
      </c>
      <c r="H537" t="s">
        <v>1869</v>
      </c>
      <c r="I537">
        <v>18</v>
      </c>
      <c r="J537">
        <v>35</v>
      </c>
      <c r="K537" t="s">
        <v>99</v>
      </c>
      <c r="L537">
        <v>2016</v>
      </c>
      <c r="M537">
        <v>2</v>
      </c>
      <c r="N537">
        <v>28</v>
      </c>
      <c r="O537">
        <v>20</v>
      </c>
    </row>
    <row r="538" spans="1:15" x14ac:dyDescent="0.25">
      <c r="A538">
        <v>537</v>
      </c>
      <c r="B538">
        <v>541</v>
      </c>
      <c r="C538" t="s">
        <v>1870</v>
      </c>
      <c r="D538" t="s">
        <v>1309</v>
      </c>
      <c r="E538" s="1">
        <v>44671.729166666664</v>
      </c>
      <c r="F538" t="s">
        <v>1871</v>
      </c>
      <c r="G538" t="s">
        <v>875</v>
      </c>
      <c r="H538" t="s">
        <v>1872</v>
      </c>
      <c r="I538">
        <v>22</v>
      </c>
      <c r="J538">
        <v>45</v>
      </c>
      <c r="K538" t="s">
        <v>1545</v>
      </c>
      <c r="L538">
        <v>2022</v>
      </c>
      <c r="M538">
        <v>4</v>
      </c>
      <c r="N538">
        <v>20</v>
      </c>
      <c r="O538">
        <v>17</v>
      </c>
    </row>
    <row r="539" spans="1:15" x14ac:dyDescent="0.25">
      <c r="A539">
        <v>538</v>
      </c>
      <c r="B539">
        <v>542</v>
      </c>
      <c r="C539" t="s">
        <v>1873</v>
      </c>
      <c r="D539" t="s">
        <v>1163</v>
      </c>
      <c r="E539" s="1">
        <v>43774.885416666664</v>
      </c>
      <c r="F539" t="s">
        <v>1874</v>
      </c>
      <c r="G539" t="s">
        <v>27</v>
      </c>
      <c r="H539" t="s">
        <v>1875</v>
      </c>
      <c r="I539">
        <v>28</v>
      </c>
      <c r="J539">
        <v>55</v>
      </c>
      <c r="K539" t="s">
        <v>1536</v>
      </c>
      <c r="L539">
        <v>2019</v>
      </c>
      <c r="M539">
        <v>11</v>
      </c>
      <c r="N539">
        <v>5</v>
      </c>
      <c r="O539">
        <v>21</v>
      </c>
    </row>
    <row r="540" spans="1:15" x14ac:dyDescent="0.25">
      <c r="A540">
        <v>539</v>
      </c>
      <c r="B540">
        <v>543</v>
      </c>
      <c r="C540" t="s">
        <v>1876</v>
      </c>
      <c r="D540" t="s">
        <v>1877</v>
      </c>
      <c r="E540" s="1">
        <v>42197.916666666664</v>
      </c>
      <c r="F540" t="s">
        <v>1878</v>
      </c>
      <c r="G540" t="s">
        <v>32</v>
      </c>
      <c r="H540" t="s">
        <v>1879</v>
      </c>
      <c r="I540">
        <v>35</v>
      </c>
      <c r="J540">
        <v>70</v>
      </c>
      <c r="K540" t="s">
        <v>1558</v>
      </c>
      <c r="L540">
        <v>2015</v>
      </c>
      <c r="M540">
        <v>7</v>
      </c>
      <c r="N540">
        <v>12</v>
      </c>
      <c r="O540">
        <v>22</v>
      </c>
    </row>
    <row r="541" spans="1:15" x14ac:dyDescent="0.25">
      <c r="A541">
        <v>540</v>
      </c>
      <c r="B541">
        <v>544</v>
      </c>
      <c r="C541" t="s">
        <v>1880</v>
      </c>
      <c r="D541" t="s">
        <v>1881</v>
      </c>
      <c r="E541" s="1">
        <v>44084.822916666664</v>
      </c>
      <c r="F541" t="s">
        <v>1882</v>
      </c>
      <c r="G541" t="s">
        <v>875</v>
      </c>
      <c r="H541" t="s">
        <v>1883</v>
      </c>
      <c r="I541">
        <v>22</v>
      </c>
      <c r="J541">
        <v>45</v>
      </c>
      <c r="K541" t="s">
        <v>1540</v>
      </c>
      <c r="L541">
        <v>2020</v>
      </c>
      <c r="M541">
        <v>9</v>
      </c>
      <c r="N541">
        <v>10</v>
      </c>
      <c r="O541">
        <v>19</v>
      </c>
    </row>
    <row r="542" spans="1:15" x14ac:dyDescent="0.25">
      <c r="A542">
        <v>541</v>
      </c>
      <c r="B542">
        <v>545</v>
      </c>
      <c r="C542" t="s">
        <v>1884</v>
      </c>
      <c r="D542" t="s">
        <v>1625</v>
      </c>
      <c r="E542" s="1">
        <v>43296.895833333336</v>
      </c>
      <c r="F542" t="s">
        <v>1885</v>
      </c>
      <c r="G542" t="s">
        <v>27</v>
      </c>
      <c r="H542" t="s">
        <v>1886</v>
      </c>
      <c r="I542">
        <v>40</v>
      </c>
      <c r="J542">
        <v>80</v>
      </c>
      <c r="K542" t="s">
        <v>1540</v>
      </c>
      <c r="L542">
        <v>2018</v>
      </c>
      <c r="M542">
        <v>7</v>
      </c>
      <c r="N542">
        <v>15</v>
      </c>
      <c r="O542">
        <v>21</v>
      </c>
    </row>
    <row r="543" spans="1:15" x14ac:dyDescent="0.25">
      <c r="A543">
        <v>542</v>
      </c>
      <c r="B543">
        <v>546</v>
      </c>
      <c r="C543" t="s">
        <v>1887</v>
      </c>
      <c r="D543" t="s">
        <v>1309</v>
      </c>
      <c r="E543" s="1">
        <v>44051.822916666664</v>
      </c>
      <c r="F543" t="s">
        <v>1888</v>
      </c>
      <c r="G543" t="s">
        <v>875</v>
      </c>
      <c r="H543" t="s">
        <v>1889</v>
      </c>
      <c r="I543">
        <v>35</v>
      </c>
      <c r="J543">
        <v>70</v>
      </c>
      <c r="K543" t="s">
        <v>99</v>
      </c>
      <c r="L543">
        <v>2020</v>
      </c>
      <c r="M543">
        <v>8</v>
      </c>
      <c r="N543">
        <v>8</v>
      </c>
      <c r="O543">
        <v>19</v>
      </c>
    </row>
    <row r="544" spans="1:15" x14ac:dyDescent="0.25">
      <c r="A544">
        <v>543</v>
      </c>
      <c r="B544">
        <v>547</v>
      </c>
      <c r="C544" t="s">
        <v>1890</v>
      </c>
      <c r="D544" t="s">
        <v>389</v>
      </c>
      <c r="E544" s="1">
        <v>43641.927083333336</v>
      </c>
      <c r="F544" t="s">
        <v>1891</v>
      </c>
      <c r="G544" t="s">
        <v>32</v>
      </c>
      <c r="H544" t="s">
        <v>1892</v>
      </c>
      <c r="I544">
        <v>30</v>
      </c>
      <c r="J544">
        <v>60</v>
      </c>
      <c r="K544" t="s">
        <v>165</v>
      </c>
      <c r="L544">
        <v>2019</v>
      </c>
      <c r="M544">
        <v>6</v>
      </c>
      <c r="N544">
        <v>25</v>
      </c>
      <c r="O544">
        <v>22</v>
      </c>
    </row>
    <row r="545" spans="1:15" x14ac:dyDescent="0.25">
      <c r="A545">
        <v>544</v>
      </c>
      <c r="B545">
        <v>548</v>
      </c>
      <c r="C545" t="s">
        <v>1893</v>
      </c>
      <c r="D545" t="s">
        <v>1894</v>
      </c>
      <c r="E545" s="1">
        <v>44507.729166666664</v>
      </c>
      <c r="F545" t="s">
        <v>1895</v>
      </c>
      <c r="G545" t="s">
        <v>27</v>
      </c>
      <c r="H545" t="s">
        <v>1896</v>
      </c>
      <c r="I545">
        <v>22</v>
      </c>
      <c r="J545">
        <v>45</v>
      </c>
      <c r="K545" t="s">
        <v>1897</v>
      </c>
      <c r="L545">
        <v>2021</v>
      </c>
      <c r="M545">
        <v>11</v>
      </c>
      <c r="N545">
        <v>7</v>
      </c>
      <c r="O545">
        <v>17</v>
      </c>
    </row>
    <row r="546" spans="1:15" x14ac:dyDescent="0.25">
      <c r="A546">
        <v>545</v>
      </c>
      <c r="B546">
        <v>549</v>
      </c>
      <c r="C546" t="s">
        <v>1898</v>
      </c>
      <c r="D546" t="s">
        <v>1738</v>
      </c>
      <c r="E546" s="1">
        <v>42988.84375</v>
      </c>
      <c r="F546" t="s">
        <v>1899</v>
      </c>
      <c r="G546" t="s">
        <v>875</v>
      </c>
      <c r="H546" t="s">
        <v>1900</v>
      </c>
      <c r="I546">
        <v>28</v>
      </c>
      <c r="J546">
        <v>55</v>
      </c>
      <c r="K546" t="s">
        <v>110</v>
      </c>
      <c r="L546">
        <v>2017</v>
      </c>
      <c r="M546">
        <v>9</v>
      </c>
      <c r="N546">
        <v>10</v>
      </c>
      <c r="O546">
        <v>20</v>
      </c>
    </row>
    <row r="547" spans="1:15" x14ac:dyDescent="0.25">
      <c r="A547">
        <v>546</v>
      </c>
      <c r="B547">
        <v>550</v>
      </c>
      <c r="C547" t="s">
        <v>1901</v>
      </c>
      <c r="D547" t="s">
        <v>1902</v>
      </c>
      <c r="E547" s="1">
        <v>44732.875</v>
      </c>
      <c r="F547" t="s">
        <v>1903</v>
      </c>
      <c r="G547" t="s">
        <v>32</v>
      </c>
      <c r="H547" t="s">
        <v>1904</v>
      </c>
      <c r="I547">
        <v>18</v>
      </c>
      <c r="J547">
        <v>35</v>
      </c>
      <c r="K547" t="s">
        <v>99</v>
      </c>
      <c r="L547">
        <v>2022</v>
      </c>
      <c r="M547">
        <v>6</v>
      </c>
      <c r="N547">
        <v>20</v>
      </c>
      <c r="O547">
        <v>21</v>
      </c>
    </row>
    <row r="548" spans="1:15" x14ac:dyDescent="0.25">
      <c r="A548">
        <v>547</v>
      </c>
      <c r="B548">
        <v>551</v>
      </c>
      <c r="C548" t="s">
        <v>1905</v>
      </c>
      <c r="D548" t="s">
        <v>1714</v>
      </c>
      <c r="E548" s="1">
        <v>42470.770833333336</v>
      </c>
      <c r="F548" t="s">
        <v>1906</v>
      </c>
      <c r="G548" t="s">
        <v>27</v>
      </c>
      <c r="H548" t="s">
        <v>1907</v>
      </c>
      <c r="I548">
        <v>22</v>
      </c>
      <c r="J548">
        <v>45</v>
      </c>
      <c r="K548" t="s">
        <v>1908</v>
      </c>
      <c r="L548">
        <v>2016</v>
      </c>
      <c r="M548">
        <v>4</v>
      </c>
      <c r="N548">
        <v>10</v>
      </c>
      <c r="O548">
        <v>18</v>
      </c>
    </row>
    <row r="549" spans="1:15" x14ac:dyDescent="0.25">
      <c r="A549">
        <v>548</v>
      </c>
      <c r="B549">
        <v>552</v>
      </c>
      <c r="C549" t="s">
        <v>1909</v>
      </c>
      <c r="D549" t="s">
        <v>1691</v>
      </c>
      <c r="E549" s="1">
        <v>43793.822916666664</v>
      </c>
      <c r="F549" t="s">
        <v>1910</v>
      </c>
      <c r="G549" t="s">
        <v>875</v>
      </c>
      <c r="H549" t="s">
        <v>1911</v>
      </c>
      <c r="I549">
        <v>28</v>
      </c>
      <c r="J549">
        <v>55</v>
      </c>
      <c r="K549" t="s">
        <v>1536</v>
      </c>
      <c r="L549">
        <v>2019</v>
      </c>
      <c r="M549">
        <v>11</v>
      </c>
      <c r="N549">
        <v>24</v>
      </c>
      <c r="O549">
        <v>19</v>
      </c>
    </row>
    <row r="550" spans="1:15" x14ac:dyDescent="0.25">
      <c r="A550">
        <v>549</v>
      </c>
      <c r="B550">
        <v>553</v>
      </c>
      <c r="C550" t="s">
        <v>1912</v>
      </c>
      <c r="D550" t="s">
        <v>1094</v>
      </c>
      <c r="E550" s="1">
        <v>42275.9375</v>
      </c>
      <c r="F550" t="s">
        <v>1913</v>
      </c>
      <c r="G550" t="s">
        <v>32</v>
      </c>
      <c r="H550" t="s">
        <v>1914</v>
      </c>
      <c r="I550">
        <v>35</v>
      </c>
      <c r="J550">
        <v>70</v>
      </c>
      <c r="K550" t="s">
        <v>1553</v>
      </c>
      <c r="L550">
        <v>2015</v>
      </c>
      <c r="M550">
        <v>9</v>
      </c>
      <c r="N550">
        <v>28</v>
      </c>
      <c r="O550">
        <v>22</v>
      </c>
    </row>
    <row r="551" spans="1:15" x14ac:dyDescent="0.25">
      <c r="A551">
        <v>550</v>
      </c>
      <c r="B551">
        <v>554</v>
      </c>
      <c r="C551" t="s">
        <v>1915</v>
      </c>
      <c r="D551" t="s">
        <v>1916</v>
      </c>
      <c r="E551" s="1">
        <v>44177.833333333336</v>
      </c>
      <c r="F551" t="s">
        <v>1917</v>
      </c>
      <c r="G551" t="s">
        <v>27</v>
      </c>
      <c r="H551" t="s">
        <v>1918</v>
      </c>
      <c r="I551">
        <v>22</v>
      </c>
      <c r="J551">
        <v>45</v>
      </c>
      <c r="K551" t="s">
        <v>124</v>
      </c>
      <c r="L551">
        <v>2020</v>
      </c>
      <c r="M551">
        <v>12</v>
      </c>
      <c r="N551">
        <v>12</v>
      </c>
      <c r="O551">
        <v>20</v>
      </c>
    </row>
    <row r="552" spans="1:15" x14ac:dyDescent="0.25">
      <c r="A552">
        <v>551</v>
      </c>
      <c r="B552">
        <v>555</v>
      </c>
      <c r="C552" t="s">
        <v>1919</v>
      </c>
      <c r="D552" t="s">
        <v>1474</v>
      </c>
      <c r="E552" s="1">
        <v>43771.78125</v>
      </c>
      <c r="F552" t="s">
        <v>1920</v>
      </c>
      <c r="G552" t="s">
        <v>875</v>
      </c>
      <c r="H552" t="s">
        <v>1921</v>
      </c>
      <c r="I552">
        <v>40</v>
      </c>
      <c r="J552">
        <v>80</v>
      </c>
      <c r="K552" t="s">
        <v>1540</v>
      </c>
      <c r="L552">
        <v>2019</v>
      </c>
      <c r="M552">
        <v>11</v>
      </c>
      <c r="N552">
        <v>2</v>
      </c>
      <c r="O552">
        <v>18</v>
      </c>
    </row>
    <row r="553" spans="1:15" x14ac:dyDescent="0.25">
      <c r="A553">
        <v>552</v>
      </c>
      <c r="B553">
        <v>556</v>
      </c>
      <c r="C553" t="s">
        <v>1922</v>
      </c>
      <c r="D553" t="s">
        <v>661</v>
      </c>
      <c r="E553" s="1">
        <v>43291.885416666664</v>
      </c>
      <c r="F553" t="s">
        <v>1923</v>
      </c>
      <c r="G553" t="s">
        <v>27</v>
      </c>
      <c r="H553" t="s">
        <v>1924</v>
      </c>
      <c r="I553">
        <v>35</v>
      </c>
      <c r="J553">
        <v>70</v>
      </c>
      <c r="K553" t="s">
        <v>99</v>
      </c>
      <c r="L553">
        <v>2018</v>
      </c>
      <c r="M553">
        <v>7</v>
      </c>
      <c r="N553">
        <v>10</v>
      </c>
      <c r="O553">
        <v>21</v>
      </c>
    </row>
    <row r="554" spans="1:15" x14ac:dyDescent="0.25">
      <c r="A554">
        <v>553</v>
      </c>
      <c r="B554">
        <v>557</v>
      </c>
      <c r="C554" t="s">
        <v>1925</v>
      </c>
      <c r="D554" t="s">
        <v>1695</v>
      </c>
      <c r="E554" s="1">
        <v>44092.8125</v>
      </c>
      <c r="F554" t="s">
        <v>1926</v>
      </c>
      <c r="G554" t="s">
        <v>32</v>
      </c>
      <c r="H554" t="s">
        <v>1927</v>
      </c>
      <c r="I554">
        <v>30</v>
      </c>
      <c r="J554">
        <v>60</v>
      </c>
      <c r="K554" t="s">
        <v>110</v>
      </c>
      <c r="L554">
        <v>2020</v>
      </c>
      <c r="M554">
        <v>9</v>
      </c>
      <c r="N554">
        <v>18</v>
      </c>
      <c r="O554">
        <v>19</v>
      </c>
    </row>
    <row r="555" spans="1:15" x14ac:dyDescent="0.25">
      <c r="A555">
        <v>554</v>
      </c>
      <c r="B555">
        <v>558</v>
      </c>
      <c r="C555" t="s">
        <v>1928</v>
      </c>
      <c r="D555" t="s">
        <v>1929</v>
      </c>
      <c r="E555" s="1">
        <v>42870.916666666664</v>
      </c>
      <c r="F555" t="s">
        <v>1930</v>
      </c>
      <c r="G555" t="s">
        <v>875</v>
      </c>
      <c r="H555" t="s">
        <v>1931</v>
      </c>
      <c r="I555">
        <v>22</v>
      </c>
      <c r="J555">
        <v>45</v>
      </c>
      <c r="K555" t="s">
        <v>1545</v>
      </c>
      <c r="L555">
        <v>2017</v>
      </c>
      <c r="M555">
        <v>5</v>
      </c>
      <c r="N555">
        <v>15</v>
      </c>
      <c r="O555">
        <v>22</v>
      </c>
    </row>
    <row r="556" spans="1:15" x14ac:dyDescent="0.25">
      <c r="A556">
        <v>555</v>
      </c>
      <c r="B556">
        <v>559</v>
      </c>
      <c r="C556" t="s">
        <v>1932</v>
      </c>
      <c r="D556" t="s">
        <v>1933</v>
      </c>
      <c r="E556" s="1">
        <v>44291.84375</v>
      </c>
      <c r="F556" t="s">
        <v>1934</v>
      </c>
      <c r="G556" t="s">
        <v>27</v>
      </c>
      <c r="H556" t="s">
        <v>1935</v>
      </c>
      <c r="I556">
        <v>28</v>
      </c>
      <c r="J556">
        <v>55</v>
      </c>
      <c r="K556" t="s">
        <v>1558</v>
      </c>
      <c r="L556">
        <v>2021</v>
      </c>
      <c r="M556">
        <v>4</v>
      </c>
      <c r="N556">
        <v>5</v>
      </c>
      <c r="O556">
        <v>20</v>
      </c>
    </row>
    <row r="557" spans="1:15" x14ac:dyDescent="0.25">
      <c r="A557">
        <v>556</v>
      </c>
      <c r="B557">
        <v>560</v>
      </c>
      <c r="C557" t="s">
        <v>1936</v>
      </c>
      <c r="D557" t="s">
        <v>1937</v>
      </c>
      <c r="E557" s="1">
        <v>42602.770833333336</v>
      </c>
      <c r="F557" t="s">
        <v>1938</v>
      </c>
      <c r="G557" t="s">
        <v>32</v>
      </c>
      <c r="H557" t="s">
        <v>1939</v>
      </c>
      <c r="I557">
        <v>18</v>
      </c>
      <c r="J557">
        <v>35</v>
      </c>
      <c r="K557" t="s">
        <v>99</v>
      </c>
      <c r="L557">
        <v>2016</v>
      </c>
      <c r="M557">
        <v>8</v>
      </c>
      <c r="N557">
        <v>20</v>
      </c>
      <c r="O557">
        <v>18</v>
      </c>
    </row>
    <row r="558" spans="1:15" x14ac:dyDescent="0.25">
      <c r="A558">
        <v>557</v>
      </c>
      <c r="B558">
        <v>561</v>
      </c>
      <c r="C558" t="s">
        <v>1940</v>
      </c>
      <c r="D558" t="s">
        <v>1941</v>
      </c>
      <c r="E558" s="1">
        <v>43508.822916666664</v>
      </c>
      <c r="F558" t="s">
        <v>1942</v>
      </c>
      <c r="G558" t="s">
        <v>875</v>
      </c>
      <c r="H558" t="s">
        <v>1943</v>
      </c>
      <c r="I558">
        <v>22</v>
      </c>
      <c r="J558">
        <v>45</v>
      </c>
      <c r="K558" t="s">
        <v>124</v>
      </c>
      <c r="L558">
        <v>2019</v>
      </c>
      <c r="M558">
        <v>2</v>
      </c>
      <c r="N558">
        <v>12</v>
      </c>
      <c r="O558">
        <v>19</v>
      </c>
    </row>
    <row r="559" spans="1:15" x14ac:dyDescent="0.25">
      <c r="A559">
        <v>558</v>
      </c>
      <c r="B559">
        <v>562</v>
      </c>
      <c r="C559" t="s">
        <v>1944</v>
      </c>
      <c r="D559" t="s">
        <v>1945</v>
      </c>
      <c r="E559" s="1">
        <v>42183.833333333336</v>
      </c>
      <c r="F559" t="s">
        <v>1946</v>
      </c>
      <c r="G559" t="s">
        <v>27</v>
      </c>
      <c r="H559" t="s">
        <v>1947</v>
      </c>
      <c r="I559">
        <v>28</v>
      </c>
      <c r="J559">
        <v>55</v>
      </c>
      <c r="K559" t="s">
        <v>39</v>
      </c>
      <c r="L559">
        <v>2015</v>
      </c>
      <c r="M559">
        <v>6</v>
      </c>
      <c r="N559">
        <v>28</v>
      </c>
      <c r="O559">
        <v>20</v>
      </c>
    </row>
    <row r="560" spans="1:15" x14ac:dyDescent="0.25">
      <c r="A560">
        <v>559</v>
      </c>
      <c r="B560">
        <v>563</v>
      </c>
      <c r="C560" t="s">
        <v>1948</v>
      </c>
      <c r="D560" t="s">
        <v>1949</v>
      </c>
      <c r="E560" s="1">
        <v>44569.895833333336</v>
      </c>
      <c r="F560" t="s">
        <v>1950</v>
      </c>
      <c r="G560" t="s">
        <v>32</v>
      </c>
      <c r="H560" t="s">
        <v>1951</v>
      </c>
      <c r="I560">
        <v>35</v>
      </c>
      <c r="J560">
        <v>70</v>
      </c>
      <c r="K560" t="s">
        <v>1536</v>
      </c>
      <c r="L560">
        <v>2022</v>
      </c>
      <c r="M560">
        <v>1</v>
      </c>
      <c r="N560">
        <v>8</v>
      </c>
      <c r="O560">
        <v>21</v>
      </c>
    </row>
    <row r="561" spans="1:15" x14ac:dyDescent="0.25">
      <c r="A561">
        <v>560</v>
      </c>
      <c r="B561">
        <v>564</v>
      </c>
      <c r="C561" t="s">
        <v>1952</v>
      </c>
      <c r="D561" t="s">
        <v>981</v>
      </c>
      <c r="E561" s="1">
        <v>43449.84375</v>
      </c>
      <c r="F561" t="s">
        <v>1953</v>
      </c>
      <c r="G561" t="s">
        <v>875</v>
      </c>
      <c r="H561" t="s">
        <v>1954</v>
      </c>
      <c r="I561">
        <v>22</v>
      </c>
      <c r="J561">
        <v>45</v>
      </c>
      <c r="K561" t="s">
        <v>1565</v>
      </c>
      <c r="L561">
        <v>2018</v>
      </c>
      <c r="M561">
        <v>12</v>
      </c>
      <c r="N561">
        <v>15</v>
      </c>
      <c r="O561">
        <v>20</v>
      </c>
    </row>
    <row r="562" spans="1:15" x14ac:dyDescent="0.25">
      <c r="A562">
        <v>561</v>
      </c>
      <c r="B562">
        <v>565</v>
      </c>
      <c r="C562" t="s">
        <v>1955</v>
      </c>
      <c r="D562" t="s">
        <v>1765</v>
      </c>
      <c r="E562" s="1">
        <v>44387.791666666664</v>
      </c>
      <c r="F562" t="s">
        <v>1956</v>
      </c>
      <c r="G562" t="s">
        <v>27</v>
      </c>
      <c r="H562" t="s">
        <v>1957</v>
      </c>
      <c r="I562">
        <v>40</v>
      </c>
      <c r="J562">
        <v>80</v>
      </c>
      <c r="K562" t="s">
        <v>124</v>
      </c>
      <c r="L562">
        <v>2021</v>
      </c>
      <c r="M562">
        <v>7</v>
      </c>
      <c r="N562">
        <v>10</v>
      </c>
      <c r="O562">
        <v>19</v>
      </c>
    </row>
    <row r="563" spans="1:15" x14ac:dyDescent="0.25">
      <c r="A563">
        <v>562</v>
      </c>
      <c r="B563">
        <v>566</v>
      </c>
      <c r="C563" t="s">
        <v>1958</v>
      </c>
      <c r="D563" t="s">
        <v>1323</v>
      </c>
      <c r="E563" s="1">
        <v>43736.854166666664</v>
      </c>
      <c r="F563" t="s">
        <v>1959</v>
      </c>
      <c r="G563" t="s">
        <v>875</v>
      </c>
      <c r="H563" t="s">
        <v>1960</v>
      </c>
      <c r="I563">
        <v>35</v>
      </c>
      <c r="J563">
        <v>70</v>
      </c>
      <c r="K563" t="s">
        <v>99</v>
      </c>
      <c r="L563">
        <v>2019</v>
      </c>
      <c r="M563">
        <v>9</v>
      </c>
      <c r="N563">
        <v>28</v>
      </c>
      <c r="O563">
        <v>20</v>
      </c>
    </row>
    <row r="564" spans="1:15" x14ac:dyDescent="0.25">
      <c r="A564">
        <v>563</v>
      </c>
      <c r="B564">
        <v>567</v>
      </c>
      <c r="C564" t="s">
        <v>1961</v>
      </c>
      <c r="D564" t="s">
        <v>1962</v>
      </c>
      <c r="E564" s="1">
        <v>44635.78125</v>
      </c>
      <c r="F564" t="s">
        <v>1963</v>
      </c>
      <c r="G564" t="s">
        <v>32</v>
      </c>
      <c r="H564" t="s">
        <v>1964</v>
      </c>
      <c r="I564">
        <v>30</v>
      </c>
      <c r="J564">
        <v>60</v>
      </c>
      <c r="K564" t="s">
        <v>1545</v>
      </c>
      <c r="L564">
        <v>2022</v>
      </c>
      <c r="M564">
        <v>3</v>
      </c>
      <c r="N564">
        <v>15</v>
      </c>
      <c r="O564">
        <v>18</v>
      </c>
    </row>
    <row r="565" spans="1:15" x14ac:dyDescent="0.25">
      <c r="A565">
        <v>564</v>
      </c>
      <c r="B565">
        <v>568</v>
      </c>
      <c r="C565" t="s">
        <v>1965</v>
      </c>
      <c r="D565" t="s">
        <v>1813</v>
      </c>
      <c r="E565" s="1">
        <v>43044.885416666664</v>
      </c>
      <c r="F565" t="s">
        <v>1966</v>
      </c>
      <c r="G565" t="s">
        <v>27</v>
      </c>
      <c r="H565" t="s">
        <v>1967</v>
      </c>
      <c r="I565">
        <v>22</v>
      </c>
      <c r="J565">
        <v>45</v>
      </c>
      <c r="K565" t="s">
        <v>1540</v>
      </c>
      <c r="L565">
        <v>2017</v>
      </c>
      <c r="M565">
        <v>11</v>
      </c>
      <c r="N565">
        <v>5</v>
      </c>
      <c r="O565">
        <v>21</v>
      </c>
    </row>
    <row r="566" spans="1:15" x14ac:dyDescent="0.25">
      <c r="A566">
        <v>565</v>
      </c>
      <c r="B566">
        <v>569</v>
      </c>
      <c r="C566" t="s">
        <v>1968</v>
      </c>
      <c r="D566" t="s">
        <v>1969</v>
      </c>
      <c r="E566" s="1">
        <v>43971.6875</v>
      </c>
      <c r="F566" t="s">
        <v>1970</v>
      </c>
      <c r="G566" t="s">
        <v>875</v>
      </c>
      <c r="H566" t="s">
        <v>1971</v>
      </c>
      <c r="I566">
        <v>28</v>
      </c>
      <c r="J566">
        <v>55</v>
      </c>
      <c r="K566" t="s">
        <v>1536</v>
      </c>
      <c r="L566">
        <v>2020</v>
      </c>
      <c r="M566">
        <v>5</v>
      </c>
      <c r="N566">
        <v>20</v>
      </c>
      <c r="O566">
        <v>16</v>
      </c>
    </row>
    <row r="567" spans="1:15" x14ac:dyDescent="0.25">
      <c r="A567">
        <v>566</v>
      </c>
      <c r="B567">
        <v>570</v>
      </c>
      <c r="C567" t="s">
        <v>1972</v>
      </c>
      <c r="D567" t="s">
        <v>1973</v>
      </c>
      <c r="E567" s="1">
        <v>42604.822916666664</v>
      </c>
      <c r="F567" t="s">
        <v>1974</v>
      </c>
      <c r="G567" t="s">
        <v>32</v>
      </c>
      <c r="H567" t="s">
        <v>1975</v>
      </c>
      <c r="I567">
        <v>18</v>
      </c>
      <c r="J567">
        <v>35</v>
      </c>
      <c r="K567" t="s">
        <v>110</v>
      </c>
      <c r="L567">
        <v>2016</v>
      </c>
      <c r="M567">
        <v>8</v>
      </c>
      <c r="N567">
        <v>22</v>
      </c>
      <c r="O567">
        <v>19</v>
      </c>
    </row>
    <row r="568" spans="1:15" x14ac:dyDescent="0.25">
      <c r="A568">
        <v>567</v>
      </c>
      <c r="B568">
        <v>571</v>
      </c>
      <c r="C568" t="s">
        <v>1976</v>
      </c>
      <c r="D568" t="s">
        <v>1977</v>
      </c>
      <c r="E568" s="1">
        <v>45026.71875</v>
      </c>
      <c r="F568" t="s">
        <v>1978</v>
      </c>
      <c r="G568" t="s">
        <v>27</v>
      </c>
      <c r="H568" t="s">
        <v>1979</v>
      </c>
      <c r="I568">
        <v>22</v>
      </c>
      <c r="J568">
        <v>45</v>
      </c>
      <c r="K568" t="s">
        <v>165</v>
      </c>
      <c r="L568">
        <v>2023</v>
      </c>
      <c r="M568">
        <v>4</v>
      </c>
      <c r="N568">
        <v>10</v>
      </c>
      <c r="O568">
        <v>17</v>
      </c>
    </row>
    <row r="569" spans="1:15" x14ac:dyDescent="0.25">
      <c r="A569">
        <v>568</v>
      </c>
      <c r="B569">
        <v>572</v>
      </c>
      <c r="C569" t="s">
        <v>1980</v>
      </c>
      <c r="D569" t="s">
        <v>1981</v>
      </c>
      <c r="E569" s="1">
        <v>42356.75</v>
      </c>
      <c r="F569" t="s">
        <v>1982</v>
      </c>
      <c r="G569" t="s">
        <v>875</v>
      </c>
      <c r="H569" t="s">
        <v>1983</v>
      </c>
      <c r="I569">
        <v>28</v>
      </c>
      <c r="J569">
        <v>55</v>
      </c>
      <c r="K569" t="s">
        <v>1553</v>
      </c>
      <c r="L569">
        <v>2015</v>
      </c>
      <c r="M569">
        <v>12</v>
      </c>
      <c r="N569">
        <v>18</v>
      </c>
      <c r="O569">
        <v>18</v>
      </c>
    </row>
    <row r="570" spans="1:15" x14ac:dyDescent="0.25">
      <c r="A570">
        <v>569</v>
      </c>
      <c r="B570">
        <v>573</v>
      </c>
      <c r="C570" t="s">
        <v>1984</v>
      </c>
      <c r="D570" t="s">
        <v>1985</v>
      </c>
      <c r="E570" s="1">
        <v>44477.854166666664</v>
      </c>
      <c r="F570" t="s">
        <v>1986</v>
      </c>
      <c r="G570" t="s">
        <v>32</v>
      </c>
      <c r="H570" t="s">
        <v>1987</v>
      </c>
      <c r="I570">
        <v>35</v>
      </c>
      <c r="J570">
        <v>70</v>
      </c>
      <c r="K570" t="s">
        <v>1558</v>
      </c>
      <c r="L570">
        <v>2021</v>
      </c>
      <c r="M570">
        <v>10</v>
      </c>
      <c r="N570">
        <v>8</v>
      </c>
      <c r="O570">
        <v>20</v>
      </c>
    </row>
    <row r="571" spans="1:15" x14ac:dyDescent="0.25">
      <c r="A571">
        <v>570</v>
      </c>
      <c r="B571">
        <v>574</v>
      </c>
      <c r="C571" t="s">
        <v>1988</v>
      </c>
      <c r="D571" t="s">
        <v>1989</v>
      </c>
      <c r="E571" s="1">
        <v>43546.90625</v>
      </c>
      <c r="F571" t="s">
        <v>1990</v>
      </c>
      <c r="G571" t="s">
        <v>27</v>
      </c>
      <c r="H571" t="s">
        <v>1991</v>
      </c>
      <c r="I571">
        <v>22</v>
      </c>
      <c r="J571">
        <v>45</v>
      </c>
      <c r="K571" t="s">
        <v>39</v>
      </c>
      <c r="L571">
        <v>2019</v>
      </c>
      <c r="M571">
        <v>3</v>
      </c>
      <c r="N571">
        <v>22</v>
      </c>
      <c r="O571">
        <v>21</v>
      </c>
    </row>
    <row r="572" spans="1:15" x14ac:dyDescent="0.25">
      <c r="A572">
        <v>571</v>
      </c>
      <c r="B572">
        <v>575</v>
      </c>
      <c r="C572" t="s">
        <v>1992</v>
      </c>
      <c r="D572" t="s">
        <v>1993</v>
      </c>
      <c r="E572" s="1">
        <v>43266.916666666664</v>
      </c>
      <c r="F572" t="s">
        <v>1994</v>
      </c>
      <c r="G572" t="s">
        <v>875</v>
      </c>
      <c r="H572" t="s">
        <v>1995</v>
      </c>
      <c r="I572">
        <v>40</v>
      </c>
      <c r="J572">
        <v>80</v>
      </c>
      <c r="K572" t="s">
        <v>99</v>
      </c>
      <c r="L572">
        <v>2018</v>
      </c>
      <c r="M572">
        <v>6</v>
      </c>
      <c r="N572">
        <v>15</v>
      </c>
      <c r="O572">
        <v>22</v>
      </c>
    </row>
    <row r="573" spans="1:15" x14ac:dyDescent="0.25">
      <c r="A573">
        <v>572</v>
      </c>
      <c r="B573">
        <v>576</v>
      </c>
      <c r="C573" t="s">
        <v>1996</v>
      </c>
      <c r="D573" t="s">
        <v>1997</v>
      </c>
      <c r="E573" s="1">
        <v>43705.8125</v>
      </c>
      <c r="F573" t="s">
        <v>1998</v>
      </c>
      <c r="G573" t="s">
        <v>27</v>
      </c>
      <c r="H573" t="s">
        <v>1999</v>
      </c>
      <c r="I573">
        <v>35</v>
      </c>
      <c r="J573">
        <v>70</v>
      </c>
      <c r="K573" t="s">
        <v>2000</v>
      </c>
      <c r="L573">
        <v>2019</v>
      </c>
      <c r="M573">
        <v>8</v>
      </c>
      <c r="N573">
        <v>28</v>
      </c>
      <c r="O573">
        <v>19</v>
      </c>
    </row>
    <row r="574" spans="1:15" x14ac:dyDescent="0.25">
      <c r="A574">
        <v>573</v>
      </c>
      <c r="B574">
        <v>577</v>
      </c>
      <c r="C574" t="s">
        <v>2001</v>
      </c>
      <c r="D574" t="s">
        <v>2002</v>
      </c>
      <c r="E574" s="1">
        <v>44896.739583333336</v>
      </c>
      <c r="F574" t="s">
        <v>2003</v>
      </c>
      <c r="G574" t="s">
        <v>32</v>
      </c>
      <c r="H574" t="s">
        <v>2004</v>
      </c>
      <c r="I574">
        <v>30</v>
      </c>
      <c r="J574">
        <v>60</v>
      </c>
      <c r="K574" t="s">
        <v>124</v>
      </c>
      <c r="L574">
        <v>2022</v>
      </c>
      <c r="M574">
        <v>12</v>
      </c>
      <c r="N574">
        <v>1</v>
      </c>
      <c r="O574">
        <v>17</v>
      </c>
    </row>
    <row r="575" spans="1:15" x14ac:dyDescent="0.25">
      <c r="A575">
        <v>574</v>
      </c>
      <c r="B575">
        <v>578</v>
      </c>
      <c r="C575" t="s">
        <v>2005</v>
      </c>
      <c r="D575" t="s">
        <v>2006</v>
      </c>
      <c r="E575" s="1">
        <v>42835.885416666664</v>
      </c>
      <c r="F575" t="s">
        <v>2007</v>
      </c>
      <c r="G575" t="s">
        <v>875</v>
      </c>
      <c r="H575" t="s">
        <v>2008</v>
      </c>
      <c r="I575">
        <v>22</v>
      </c>
      <c r="J575">
        <v>45</v>
      </c>
      <c r="K575" t="s">
        <v>110</v>
      </c>
      <c r="L575">
        <v>2017</v>
      </c>
      <c r="M575">
        <v>4</v>
      </c>
      <c r="N575">
        <v>10</v>
      </c>
      <c r="O575">
        <v>21</v>
      </c>
    </row>
    <row r="576" spans="1:15" x14ac:dyDescent="0.25">
      <c r="A576">
        <v>575</v>
      </c>
      <c r="B576">
        <v>579</v>
      </c>
      <c r="C576" t="s">
        <v>2009</v>
      </c>
      <c r="D576" t="s">
        <v>2010</v>
      </c>
      <c r="E576" s="1">
        <v>43966.770833333336</v>
      </c>
      <c r="F576" t="s">
        <v>2011</v>
      </c>
      <c r="G576" t="s">
        <v>27</v>
      </c>
      <c r="H576" t="s">
        <v>2012</v>
      </c>
      <c r="I576">
        <v>28</v>
      </c>
      <c r="J576">
        <v>55</v>
      </c>
      <c r="K576" t="s">
        <v>39</v>
      </c>
      <c r="L576">
        <v>2020</v>
      </c>
      <c r="M576">
        <v>5</v>
      </c>
      <c r="N576">
        <v>15</v>
      </c>
      <c r="O576">
        <v>18</v>
      </c>
    </row>
    <row r="577" spans="1:15" x14ac:dyDescent="0.25">
      <c r="A577">
        <v>576</v>
      </c>
      <c r="B577">
        <v>580</v>
      </c>
      <c r="C577" t="s">
        <v>2013</v>
      </c>
      <c r="D577" t="s">
        <v>2014</v>
      </c>
      <c r="E577" s="1">
        <v>42635.833333333336</v>
      </c>
      <c r="F577" t="s">
        <v>2015</v>
      </c>
      <c r="G577" t="s">
        <v>32</v>
      </c>
      <c r="H577" t="s">
        <v>2016</v>
      </c>
      <c r="I577">
        <v>18</v>
      </c>
      <c r="J577">
        <v>35</v>
      </c>
      <c r="K577" t="s">
        <v>99</v>
      </c>
      <c r="L577">
        <v>2016</v>
      </c>
      <c r="M577">
        <v>9</v>
      </c>
      <c r="N577">
        <v>22</v>
      </c>
      <c r="O577">
        <v>20</v>
      </c>
    </row>
    <row r="578" spans="1:15" x14ac:dyDescent="0.25">
      <c r="A578">
        <v>577</v>
      </c>
      <c r="B578">
        <v>581</v>
      </c>
      <c r="C578" t="s">
        <v>2017</v>
      </c>
      <c r="D578" t="s">
        <v>2018</v>
      </c>
      <c r="E578" s="1">
        <v>44969.822916666664</v>
      </c>
      <c r="F578" t="s">
        <v>2019</v>
      </c>
      <c r="G578" t="s">
        <v>875</v>
      </c>
      <c r="H578" t="s">
        <v>2020</v>
      </c>
      <c r="I578">
        <v>22</v>
      </c>
      <c r="J578">
        <v>45</v>
      </c>
      <c r="K578" t="s">
        <v>1545</v>
      </c>
      <c r="L578">
        <v>2023</v>
      </c>
      <c r="M578">
        <v>2</v>
      </c>
      <c r="N578">
        <v>12</v>
      </c>
      <c r="O578">
        <v>19</v>
      </c>
    </row>
    <row r="579" spans="1:15" x14ac:dyDescent="0.25">
      <c r="A579">
        <v>578</v>
      </c>
      <c r="B579">
        <v>582</v>
      </c>
      <c r="C579" t="s">
        <v>2021</v>
      </c>
      <c r="D579" t="s">
        <v>2022</v>
      </c>
      <c r="E579" s="1">
        <v>42318.875</v>
      </c>
      <c r="F579" t="s">
        <v>2023</v>
      </c>
      <c r="G579" t="s">
        <v>27</v>
      </c>
      <c r="H579" t="s">
        <v>2024</v>
      </c>
      <c r="I579">
        <v>28</v>
      </c>
      <c r="J579">
        <v>55</v>
      </c>
      <c r="K579" t="s">
        <v>1553</v>
      </c>
      <c r="L579">
        <v>2015</v>
      </c>
      <c r="M579">
        <v>11</v>
      </c>
      <c r="N579">
        <v>10</v>
      </c>
      <c r="O579">
        <v>21</v>
      </c>
    </row>
    <row r="580" spans="1:15" x14ac:dyDescent="0.25">
      <c r="A580">
        <v>579</v>
      </c>
      <c r="B580">
        <v>583</v>
      </c>
      <c r="C580" t="s">
        <v>2025</v>
      </c>
      <c r="D580" t="s">
        <v>2026</v>
      </c>
      <c r="E580" s="1">
        <v>44397.760416666664</v>
      </c>
      <c r="F580" t="s">
        <v>2027</v>
      </c>
      <c r="G580" t="s">
        <v>32</v>
      </c>
      <c r="H580" t="s">
        <v>2028</v>
      </c>
      <c r="I580">
        <v>22</v>
      </c>
      <c r="J580">
        <v>45</v>
      </c>
      <c r="K580" t="s">
        <v>1540</v>
      </c>
      <c r="L580">
        <v>2021</v>
      </c>
      <c r="M580">
        <v>7</v>
      </c>
      <c r="N580">
        <v>20</v>
      </c>
      <c r="O580">
        <v>18</v>
      </c>
    </row>
    <row r="581" spans="1:15" x14ac:dyDescent="0.25">
      <c r="A581">
        <v>580</v>
      </c>
      <c r="B581">
        <v>584</v>
      </c>
      <c r="C581" t="s">
        <v>2029</v>
      </c>
      <c r="D581" t="s">
        <v>2030</v>
      </c>
      <c r="E581" s="1">
        <v>43573.854166666664</v>
      </c>
      <c r="F581" t="s">
        <v>2031</v>
      </c>
      <c r="G581" t="s">
        <v>875</v>
      </c>
      <c r="H581" t="s">
        <v>2032</v>
      </c>
      <c r="I581">
        <v>35</v>
      </c>
      <c r="J581">
        <v>70</v>
      </c>
      <c r="K581" t="s">
        <v>1720</v>
      </c>
      <c r="L581">
        <v>2019</v>
      </c>
      <c r="M581">
        <v>4</v>
      </c>
      <c r="N581">
        <v>18</v>
      </c>
      <c r="O581">
        <v>20</v>
      </c>
    </row>
    <row r="582" spans="1:15" x14ac:dyDescent="0.25">
      <c r="A582">
        <v>581</v>
      </c>
      <c r="B582">
        <v>585</v>
      </c>
      <c r="C582" t="s">
        <v>2033</v>
      </c>
      <c r="D582" t="s">
        <v>389</v>
      </c>
      <c r="E582" s="1">
        <v>45066.822916666664</v>
      </c>
      <c r="F582" t="s">
        <v>2034</v>
      </c>
      <c r="G582" t="s">
        <v>875</v>
      </c>
      <c r="H582" t="s">
        <v>2035</v>
      </c>
      <c r="I582">
        <v>15</v>
      </c>
      <c r="J582">
        <v>30</v>
      </c>
      <c r="K582" t="s">
        <v>2036</v>
      </c>
      <c r="L582">
        <v>2023</v>
      </c>
      <c r="M582">
        <v>5</v>
      </c>
      <c r="N582">
        <v>20</v>
      </c>
      <c r="O582">
        <v>19</v>
      </c>
    </row>
    <row r="583" spans="1:15" x14ac:dyDescent="0.25">
      <c r="A583">
        <v>582</v>
      </c>
      <c r="B583">
        <v>586</v>
      </c>
      <c r="C583" t="s">
        <v>2037</v>
      </c>
      <c r="D583" t="s">
        <v>2038</v>
      </c>
      <c r="E583" s="1">
        <v>45067.875</v>
      </c>
      <c r="F583" t="s">
        <v>2039</v>
      </c>
      <c r="G583" t="s">
        <v>27</v>
      </c>
      <c r="H583" t="s">
        <v>2040</v>
      </c>
      <c r="I583">
        <v>18</v>
      </c>
      <c r="J583">
        <v>35</v>
      </c>
      <c r="K583" t="s">
        <v>2041</v>
      </c>
      <c r="L583">
        <v>2023</v>
      </c>
      <c r="M583">
        <v>5</v>
      </c>
      <c r="N583">
        <v>21</v>
      </c>
      <c r="O583">
        <v>21</v>
      </c>
    </row>
    <row r="584" spans="1:15" x14ac:dyDescent="0.25">
      <c r="A584">
        <v>583</v>
      </c>
      <c r="B584">
        <v>587</v>
      </c>
      <c r="C584" t="s">
        <v>2042</v>
      </c>
      <c r="D584" t="s">
        <v>1625</v>
      </c>
      <c r="E584" s="1">
        <v>45068.604166666664</v>
      </c>
      <c r="F584" t="s">
        <v>2043</v>
      </c>
      <c r="G584" t="s">
        <v>32</v>
      </c>
      <c r="H584" t="s">
        <v>2044</v>
      </c>
      <c r="I584">
        <v>22</v>
      </c>
      <c r="J584">
        <v>45</v>
      </c>
      <c r="K584" t="s">
        <v>2045</v>
      </c>
      <c r="L584">
        <v>2023</v>
      </c>
      <c r="M584">
        <v>5</v>
      </c>
      <c r="N584">
        <v>22</v>
      </c>
      <c r="O584">
        <v>14</v>
      </c>
    </row>
    <row r="585" spans="1:15" x14ac:dyDescent="0.25">
      <c r="A585">
        <v>584</v>
      </c>
      <c r="B585">
        <v>588</v>
      </c>
      <c r="C585" t="s">
        <v>2046</v>
      </c>
      <c r="D585" t="s">
        <v>661</v>
      </c>
      <c r="E585" s="1">
        <v>45069.697916666664</v>
      </c>
      <c r="F585" t="s">
        <v>2047</v>
      </c>
      <c r="G585" t="s">
        <v>875</v>
      </c>
      <c r="H585" t="s">
        <v>2048</v>
      </c>
      <c r="I585">
        <v>20</v>
      </c>
      <c r="J585">
        <v>40</v>
      </c>
      <c r="K585" t="s">
        <v>2036</v>
      </c>
      <c r="L585">
        <v>2023</v>
      </c>
      <c r="M585">
        <v>5</v>
      </c>
      <c r="N585">
        <v>23</v>
      </c>
      <c r="O585">
        <v>16</v>
      </c>
    </row>
    <row r="586" spans="1:15" x14ac:dyDescent="0.25">
      <c r="A586">
        <v>585</v>
      </c>
      <c r="B586">
        <v>589</v>
      </c>
      <c r="C586" t="s">
        <v>2049</v>
      </c>
      <c r="D586" t="s">
        <v>1671</v>
      </c>
      <c r="E586" s="1">
        <v>45070.552083333336</v>
      </c>
      <c r="F586" t="s">
        <v>2050</v>
      </c>
      <c r="G586" t="s">
        <v>27</v>
      </c>
      <c r="H586" t="s">
        <v>2051</v>
      </c>
      <c r="I586">
        <v>25</v>
      </c>
      <c r="J586">
        <v>50</v>
      </c>
      <c r="K586" t="s">
        <v>2041</v>
      </c>
      <c r="L586">
        <v>2023</v>
      </c>
      <c r="M586">
        <v>5</v>
      </c>
      <c r="N586">
        <v>24</v>
      </c>
      <c r="O586">
        <v>13</v>
      </c>
    </row>
    <row r="587" spans="1:15" x14ac:dyDescent="0.25">
      <c r="A587">
        <v>586</v>
      </c>
      <c r="B587">
        <v>590</v>
      </c>
      <c r="C587" t="s">
        <v>2052</v>
      </c>
      <c r="D587" t="s">
        <v>2053</v>
      </c>
      <c r="E587" s="1">
        <v>45071.791666666664</v>
      </c>
      <c r="F587" t="s">
        <v>2054</v>
      </c>
      <c r="G587" t="s">
        <v>32</v>
      </c>
      <c r="H587" t="s">
        <v>2055</v>
      </c>
      <c r="I587">
        <v>20</v>
      </c>
      <c r="J587">
        <v>40</v>
      </c>
      <c r="K587" t="s">
        <v>2036</v>
      </c>
      <c r="L587">
        <v>2023</v>
      </c>
      <c r="M587">
        <v>5</v>
      </c>
      <c r="N587">
        <v>25</v>
      </c>
      <c r="O587">
        <v>19</v>
      </c>
    </row>
    <row r="588" spans="1:15" x14ac:dyDescent="0.25">
      <c r="A588">
        <v>587</v>
      </c>
      <c r="B588">
        <v>591</v>
      </c>
      <c r="C588" t="s">
        <v>2056</v>
      </c>
      <c r="D588" t="s">
        <v>1881</v>
      </c>
      <c r="E588" s="1">
        <v>45072.597222222219</v>
      </c>
      <c r="F588" t="s">
        <v>2057</v>
      </c>
      <c r="G588" t="s">
        <v>875</v>
      </c>
      <c r="H588" t="s">
        <v>2058</v>
      </c>
      <c r="I588">
        <v>28</v>
      </c>
      <c r="J588">
        <v>55</v>
      </c>
      <c r="K588" t="s">
        <v>2045</v>
      </c>
      <c r="L588">
        <v>2023</v>
      </c>
      <c r="M588">
        <v>5</v>
      </c>
      <c r="N588">
        <v>26</v>
      </c>
      <c r="O588">
        <v>14</v>
      </c>
    </row>
    <row r="589" spans="1:15" x14ac:dyDescent="0.25">
      <c r="A589">
        <v>588</v>
      </c>
      <c r="B589">
        <v>592</v>
      </c>
      <c r="C589" t="s">
        <v>2059</v>
      </c>
      <c r="D589" t="s">
        <v>2060</v>
      </c>
      <c r="E589" s="1">
        <v>45073.885416666664</v>
      </c>
      <c r="F589" t="s">
        <v>2061</v>
      </c>
      <c r="G589" t="s">
        <v>27</v>
      </c>
      <c r="H589" t="s">
        <v>2062</v>
      </c>
      <c r="I589">
        <v>22</v>
      </c>
      <c r="J589">
        <v>45</v>
      </c>
      <c r="K589" t="s">
        <v>2041</v>
      </c>
      <c r="L589">
        <v>2023</v>
      </c>
      <c r="M589">
        <v>5</v>
      </c>
      <c r="N589">
        <v>27</v>
      </c>
      <c r="O589">
        <v>21</v>
      </c>
    </row>
    <row r="590" spans="1:15" x14ac:dyDescent="0.25">
      <c r="A590">
        <v>589</v>
      </c>
      <c r="B590">
        <v>593</v>
      </c>
      <c r="C590" t="s">
        <v>2063</v>
      </c>
      <c r="D590" t="s">
        <v>1671</v>
      </c>
      <c r="E590" s="1">
        <v>45074.5</v>
      </c>
      <c r="F590" t="s">
        <v>2064</v>
      </c>
      <c r="G590" t="s">
        <v>32</v>
      </c>
      <c r="H590" t="s">
        <v>2065</v>
      </c>
      <c r="I590">
        <v>18</v>
      </c>
      <c r="J590">
        <v>35</v>
      </c>
      <c r="K590" t="s">
        <v>2036</v>
      </c>
      <c r="L590">
        <v>2023</v>
      </c>
      <c r="M590">
        <v>5</v>
      </c>
      <c r="N590">
        <v>28</v>
      </c>
      <c r="O590">
        <v>12</v>
      </c>
    </row>
    <row r="591" spans="1:15" x14ac:dyDescent="0.25">
      <c r="A591">
        <v>590</v>
      </c>
      <c r="B591">
        <v>594</v>
      </c>
      <c r="C591" t="s">
        <v>2066</v>
      </c>
      <c r="D591" t="s">
        <v>1625</v>
      </c>
      <c r="E591" s="1">
        <v>45075.979166666664</v>
      </c>
      <c r="F591" t="s">
        <v>2067</v>
      </c>
      <c r="G591" t="s">
        <v>875</v>
      </c>
      <c r="H591" t="s">
        <v>2068</v>
      </c>
      <c r="I591">
        <v>30</v>
      </c>
      <c r="J591">
        <v>60</v>
      </c>
      <c r="K591" t="s">
        <v>2045</v>
      </c>
      <c r="L591">
        <v>2023</v>
      </c>
      <c r="M591">
        <v>5</v>
      </c>
      <c r="N591">
        <v>29</v>
      </c>
      <c r="O591">
        <v>23</v>
      </c>
    </row>
    <row r="592" spans="1:15" x14ac:dyDescent="0.25">
      <c r="A592">
        <v>591</v>
      </c>
      <c r="B592">
        <v>595</v>
      </c>
      <c r="C592" t="s">
        <v>2069</v>
      </c>
      <c r="D592" t="s">
        <v>389</v>
      </c>
      <c r="E592" s="1">
        <v>45076.864583333336</v>
      </c>
      <c r="F592" t="s">
        <v>2070</v>
      </c>
      <c r="G592" t="s">
        <v>27</v>
      </c>
      <c r="H592" t="s">
        <v>2071</v>
      </c>
      <c r="I592">
        <v>22</v>
      </c>
      <c r="J592">
        <v>45</v>
      </c>
      <c r="K592" t="s">
        <v>2036</v>
      </c>
      <c r="L592">
        <v>2023</v>
      </c>
      <c r="M592">
        <v>5</v>
      </c>
      <c r="N592">
        <v>30</v>
      </c>
      <c r="O592">
        <v>20</v>
      </c>
    </row>
    <row r="593" spans="1:15" x14ac:dyDescent="0.25">
      <c r="A593">
        <v>592</v>
      </c>
      <c r="B593">
        <v>596</v>
      </c>
      <c r="C593" t="s">
        <v>2072</v>
      </c>
      <c r="D593" t="s">
        <v>1625</v>
      </c>
      <c r="E593" s="1">
        <v>45077.645833333336</v>
      </c>
      <c r="F593" t="s">
        <v>2073</v>
      </c>
      <c r="G593" t="s">
        <v>32</v>
      </c>
      <c r="H593" t="s">
        <v>2074</v>
      </c>
      <c r="I593">
        <v>35</v>
      </c>
      <c r="J593">
        <v>70</v>
      </c>
      <c r="K593" t="s">
        <v>2041</v>
      </c>
      <c r="L593">
        <v>2023</v>
      </c>
      <c r="M593">
        <v>5</v>
      </c>
      <c r="N593">
        <v>31</v>
      </c>
      <c r="O593">
        <v>15</v>
      </c>
    </row>
    <row r="594" spans="1:15" x14ac:dyDescent="0.25">
      <c r="A594">
        <v>593</v>
      </c>
      <c r="B594">
        <v>597</v>
      </c>
      <c r="C594" t="s">
        <v>2075</v>
      </c>
      <c r="D594" t="s">
        <v>389</v>
      </c>
      <c r="E594" s="1">
        <v>45078.75</v>
      </c>
      <c r="F594" t="s">
        <v>2076</v>
      </c>
      <c r="G594" t="s">
        <v>875</v>
      </c>
      <c r="H594" t="s">
        <v>2077</v>
      </c>
      <c r="I594">
        <v>20</v>
      </c>
      <c r="J594">
        <v>40</v>
      </c>
      <c r="K594" t="s">
        <v>2036</v>
      </c>
      <c r="L594">
        <v>2023</v>
      </c>
      <c r="M594">
        <v>6</v>
      </c>
      <c r="N594">
        <v>1</v>
      </c>
      <c r="O594">
        <v>18</v>
      </c>
    </row>
    <row r="595" spans="1:15" x14ac:dyDescent="0.25">
      <c r="A595">
        <v>594</v>
      </c>
      <c r="B595">
        <v>598</v>
      </c>
      <c r="C595" t="s">
        <v>2078</v>
      </c>
      <c r="D595" t="s">
        <v>661</v>
      </c>
      <c r="E595" s="1">
        <v>45079.604166666664</v>
      </c>
      <c r="F595" t="s">
        <v>2079</v>
      </c>
      <c r="G595" t="s">
        <v>27</v>
      </c>
      <c r="H595" t="s">
        <v>2080</v>
      </c>
      <c r="I595">
        <v>28</v>
      </c>
      <c r="J595">
        <v>55</v>
      </c>
      <c r="K595" t="s">
        <v>2045</v>
      </c>
      <c r="L595">
        <v>2023</v>
      </c>
      <c r="M595">
        <v>6</v>
      </c>
      <c r="N595">
        <v>2</v>
      </c>
      <c r="O595">
        <v>14</v>
      </c>
    </row>
    <row r="596" spans="1:15" x14ac:dyDescent="0.25">
      <c r="A596">
        <v>595</v>
      </c>
      <c r="B596">
        <v>599</v>
      </c>
      <c r="C596" t="s">
        <v>2081</v>
      </c>
      <c r="D596" t="s">
        <v>1625</v>
      </c>
      <c r="E596" s="1">
        <v>45080.885416666664</v>
      </c>
      <c r="F596" t="s">
        <v>2082</v>
      </c>
      <c r="G596" t="s">
        <v>32</v>
      </c>
      <c r="H596" t="s">
        <v>2083</v>
      </c>
      <c r="I596">
        <v>22</v>
      </c>
      <c r="J596">
        <v>45</v>
      </c>
      <c r="K596" t="s">
        <v>2041</v>
      </c>
      <c r="L596">
        <v>2023</v>
      </c>
      <c r="M596">
        <v>6</v>
      </c>
      <c r="N596">
        <v>3</v>
      </c>
      <c r="O596">
        <v>21</v>
      </c>
    </row>
    <row r="597" spans="1:15" x14ac:dyDescent="0.25">
      <c r="A597">
        <v>596</v>
      </c>
      <c r="B597">
        <v>600</v>
      </c>
      <c r="C597" t="s">
        <v>2084</v>
      </c>
      <c r="D597" t="s">
        <v>1824</v>
      </c>
      <c r="E597" s="1">
        <v>45081.8125</v>
      </c>
      <c r="F597" t="s">
        <v>2085</v>
      </c>
      <c r="G597" t="s">
        <v>875</v>
      </c>
      <c r="H597" t="s">
        <v>2086</v>
      </c>
      <c r="I597">
        <v>25</v>
      </c>
      <c r="J597">
        <v>50</v>
      </c>
      <c r="K597" t="s">
        <v>2036</v>
      </c>
      <c r="L597">
        <v>2023</v>
      </c>
      <c r="M597">
        <v>6</v>
      </c>
      <c r="N597">
        <v>4</v>
      </c>
      <c r="O597">
        <v>19</v>
      </c>
    </row>
    <row r="598" spans="1:15" x14ac:dyDescent="0.25">
      <c r="A598">
        <v>597</v>
      </c>
      <c r="B598">
        <v>601</v>
      </c>
      <c r="C598" t="s">
        <v>2087</v>
      </c>
      <c r="D598" t="s">
        <v>389</v>
      </c>
      <c r="E598" s="1">
        <v>45082.416666666664</v>
      </c>
      <c r="F598" t="s">
        <v>2088</v>
      </c>
      <c r="G598" t="s">
        <v>27</v>
      </c>
      <c r="H598" t="s">
        <v>2089</v>
      </c>
      <c r="I598">
        <v>18</v>
      </c>
      <c r="J598">
        <v>35</v>
      </c>
      <c r="K598" t="s">
        <v>2045</v>
      </c>
      <c r="L598">
        <v>2023</v>
      </c>
      <c r="M598">
        <v>6</v>
      </c>
      <c r="N598">
        <v>5</v>
      </c>
      <c r="O598">
        <v>10</v>
      </c>
    </row>
    <row r="599" spans="1:15" x14ac:dyDescent="0.25">
      <c r="A599">
        <v>598</v>
      </c>
      <c r="B599">
        <v>602</v>
      </c>
      <c r="C599" t="s">
        <v>2090</v>
      </c>
      <c r="D599" t="s">
        <v>1625</v>
      </c>
      <c r="E599" s="1">
        <v>45083.9375</v>
      </c>
      <c r="F599" t="s">
        <v>1265</v>
      </c>
      <c r="G599" t="s">
        <v>32</v>
      </c>
      <c r="H599" t="s">
        <v>2091</v>
      </c>
      <c r="I599">
        <v>28</v>
      </c>
      <c r="J599">
        <v>55</v>
      </c>
      <c r="K599" t="s">
        <v>2041</v>
      </c>
      <c r="L599">
        <v>2023</v>
      </c>
      <c r="M599">
        <v>6</v>
      </c>
      <c r="N599">
        <v>6</v>
      </c>
      <c r="O599">
        <v>22</v>
      </c>
    </row>
    <row r="600" spans="1:15" x14ac:dyDescent="0.25">
      <c r="A600">
        <v>599</v>
      </c>
      <c r="B600">
        <v>603</v>
      </c>
      <c r="C600" t="s">
        <v>2092</v>
      </c>
      <c r="D600" t="s">
        <v>1625</v>
      </c>
      <c r="E600" s="1">
        <v>45084.53125</v>
      </c>
      <c r="F600" t="s">
        <v>2093</v>
      </c>
      <c r="G600" t="s">
        <v>875</v>
      </c>
      <c r="H600" t="s">
        <v>2094</v>
      </c>
      <c r="I600">
        <v>22</v>
      </c>
      <c r="J600">
        <v>45</v>
      </c>
      <c r="K600" t="s">
        <v>2036</v>
      </c>
      <c r="L600">
        <v>2023</v>
      </c>
      <c r="M600">
        <v>6</v>
      </c>
      <c r="N600">
        <v>7</v>
      </c>
      <c r="O600">
        <v>12</v>
      </c>
    </row>
    <row r="601" spans="1:15" x14ac:dyDescent="0.25">
      <c r="A601">
        <v>600</v>
      </c>
      <c r="B601">
        <v>604</v>
      </c>
      <c r="C601" t="s">
        <v>2095</v>
      </c>
      <c r="D601" t="s">
        <v>389</v>
      </c>
      <c r="E601" s="1">
        <v>45085.666666666664</v>
      </c>
      <c r="F601" t="s">
        <v>2096</v>
      </c>
      <c r="G601" t="s">
        <v>27</v>
      </c>
      <c r="H601" t="s">
        <v>2097</v>
      </c>
      <c r="I601">
        <v>35</v>
      </c>
      <c r="J601">
        <v>70</v>
      </c>
      <c r="K601" t="s">
        <v>2045</v>
      </c>
      <c r="L601">
        <v>2023</v>
      </c>
      <c r="M601">
        <v>6</v>
      </c>
      <c r="N601">
        <v>8</v>
      </c>
      <c r="O601">
        <v>16</v>
      </c>
    </row>
    <row r="602" spans="1:15" x14ac:dyDescent="0.25">
      <c r="A602">
        <v>601</v>
      </c>
      <c r="B602">
        <v>605</v>
      </c>
      <c r="C602" t="s">
        <v>2098</v>
      </c>
      <c r="D602" t="s">
        <v>925</v>
      </c>
      <c r="E602" s="1">
        <v>45086.583333333336</v>
      </c>
      <c r="F602" t="s">
        <v>2099</v>
      </c>
      <c r="G602" t="s">
        <v>32</v>
      </c>
      <c r="H602" t="s">
        <v>2100</v>
      </c>
      <c r="I602">
        <v>20</v>
      </c>
      <c r="J602">
        <v>40</v>
      </c>
      <c r="K602" t="s">
        <v>2036</v>
      </c>
      <c r="L602">
        <v>2023</v>
      </c>
      <c r="M602">
        <v>6</v>
      </c>
      <c r="N602">
        <v>9</v>
      </c>
      <c r="O602">
        <v>14</v>
      </c>
    </row>
    <row r="603" spans="1:15" x14ac:dyDescent="0.25">
      <c r="A603">
        <v>602</v>
      </c>
      <c r="B603">
        <v>606</v>
      </c>
      <c r="C603" t="s">
        <v>2101</v>
      </c>
      <c r="D603" t="s">
        <v>925</v>
      </c>
      <c r="E603" s="1">
        <v>45087.729166666664</v>
      </c>
      <c r="F603" t="s">
        <v>2102</v>
      </c>
      <c r="G603" t="s">
        <v>875</v>
      </c>
      <c r="H603" t="s">
        <v>2103</v>
      </c>
      <c r="I603">
        <v>30</v>
      </c>
      <c r="J603">
        <v>60</v>
      </c>
      <c r="K603" t="s">
        <v>2041</v>
      </c>
      <c r="L603">
        <v>2023</v>
      </c>
      <c r="M603">
        <v>6</v>
      </c>
      <c r="N603">
        <v>10</v>
      </c>
      <c r="O603">
        <v>17</v>
      </c>
    </row>
    <row r="604" spans="1:15" x14ac:dyDescent="0.25">
      <c r="A604">
        <v>603</v>
      </c>
      <c r="B604">
        <v>607</v>
      </c>
      <c r="C604" t="s">
        <v>2104</v>
      </c>
      <c r="D604" t="s">
        <v>878</v>
      </c>
      <c r="E604" s="1">
        <v>45088.645833333336</v>
      </c>
      <c r="F604" t="s">
        <v>2105</v>
      </c>
      <c r="G604" t="s">
        <v>27</v>
      </c>
      <c r="H604" t="s">
        <v>2106</v>
      </c>
      <c r="I604">
        <v>35</v>
      </c>
      <c r="J604">
        <v>70</v>
      </c>
      <c r="K604" t="s">
        <v>2036</v>
      </c>
      <c r="L604">
        <v>2023</v>
      </c>
      <c r="M604">
        <v>6</v>
      </c>
      <c r="N604">
        <v>11</v>
      </c>
      <c r="O604">
        <v>15</v>
      </c>
    </row>
    <row r="605" spans="1:15" x14ac:dyDescent="0.25">
      <c r="A605">
        <v>604</v>
      </c>
      <c r="B605">
        <v>608</v>
      </c>
      <c r="C605" t="s">
        <v>2107</v>
      </c>
      <c r="D605" t="s">
        <v>1639</v>
      </c>
      <c r="E605" s="1">
        <v>45089.75</v>
      </c>
      <c r="F605" t="s">
        <v>2108</v>
      </c>
      <c r="G605" t="s">
        <v>875</v>
      </c>
      <c r="H605" t="s">
        <v>2109</v>
      </c>
      <c r="I605">
        <v>28</v>
      </c>
      <c r="J605">
        <v>55</v>
      </c>
      <c r="K605" t="s">
        <v>2045</v>
      </c>
      <c r="L605">
        <v>2023</v>
      </c>
      <c r="M605">
        <v>6</v>
      </c>
      <c r="N605">
        <v>12</v>
      </c>
      <c r="O605">
        <v>18</v>
      </c>
    </row>
    <row r="606" spans="1:15" x14ac:dyDescent="0.25">
      <c r="A606">
        <v>605</v>
      </c>
      <c r="B606">
        <v>609</v>
      </c>
      <c r="C606" t="s">
        <v>2110</v>
      </c>
      <c r="D606" t="s">
        <v>925</v>
      </c>
      <c r="E606" s="1">
        <v>45090.614583333336</v>
      </c>
      <c r="F606" t="s">
        <v>2111</v>
      </c>
      <c r="G606" t="s">
        <v>32</v>
      </c>
      <c r="H606" t="s">
        <v>2112</v>
      </c>
      <c r="I606">
        <v>22</v>
      </c>
      <c r="J606">
        <v>45</v>
      </c>
      <c r="K606" t="s">
        <v>2041</v>
      </c>
      <c r="L606">
        <v>2023</v>
      </c>
      <c r="M606">
        <v>6</v>
      </c>
      <c r="N606">
        <v>13</v>
      </c>
      <c r="O606">
        <v>14</v>
      </c>
    </row>
    <row r="607" spans="1:15" x14ac:dyDescent="0.25">
      <c r="A607">
        <v>606</v>
      </c>
      <c r="B607">
        <v>610</v>
      </c>
      <c r="C607" t="s">
        <v>2113</v>
      </c>
      <c r="D607" t="s">
        <v>878</v>
      </c>
      <c r="E607" s="1">
        <v>45091.8125</v>
      </c>
      <c r="F607" t="s">
        <v>2114</v>
      </c>
      <c r="G607" t="s">
        <v>27</v>
      </c>
      <c r="H607" t="s">
        <v>2115</v>
      </c>
      <c r="I607">
        <v>25</v>
      </c>
      <c r="J607">
        <v>50</v>
      </c>
      <c r="K607" t="s">
        <v>2036</v>
      </c>
      <c r="L607">
        <v>2023</v>
      </c>
      <c r="M607">
        <v>6</v>
      </c>
      <c r="N607">
        <v>14</v>
      </c>
      <c r="O607">
        <v>19</v>
      </c>
    </row>
    <row r="608" spans="1:15" x14ac:dyDescent="0.25">
      <c r="A608">
        <v>607</v>
      </c>
      <c r="B608">
        <v>611</v>
      </c>
      <c r="C608" t="s">
        <v>2116</v>
      </c>
      <c r="D608" t="s">
        <v>925</v>
      </c>
      <c r="E608" s="1">
        <v>45092.510416666664</v>
      </c>
      <c r="F608" t="s">
        <v>2117</v>
      </c>
      <c r="G608" t="s">
        <v>875</v>
      </c>
      <c r="H608" t="s">
        <v>2118</v>
      </c>
      <c r="I608">
        <v>30</v>
      </c>
      <c r="J608">
        <v>60</v>
      </c>
      <c r="K608" t="s">
        <v>2045</v>
      </c>
      <c r="L608">
        <v>2023</v>
      </c>
      <c r="M608">
        <v>6</v>
      </c>
      <c r="N608">
        <v>15</v>
      </c>
      <c r="O608">
        <v>12</v>
      </c>
    </row>
    <row r="609" spans="1:15" x14ac:dyDescent="0.25">
      <c r="A609">
        <v>608</v>
      </c>
      <c r="B609">
        <v>612</v>
      </c>
      <c r="C609" t="s">
        <v>2119</v>
      </c>
      <c r="D609" t="s">
        <v>1625</v>
      </c>
      <c r="E609" s="1">
        <v>45093.90625</v>
      </c>
      <c r="F609" t="s">
        <v>2120</v>
      </c>
      <c r="G609" t="s">
        <v>32</v>
      </c>
      <c r="H609" t="s">
        <v>2121</v>
      </c>
      <c r="I609">
        <v>18</v>
      </c>
      <c r="J609">
        <v>35</v>
      </c>
      <c r="K609" t="s">
        <v>2041</v>
      </c>
      <c r="L609">
        <v>2023</v>
      </c>
      <c r="M609">
        <v>6</v>
      </c>
      <c r="N609">
        <v>16</v>
      </c>
      <c r="O609">
        <v>21</v>
      </c>
    </row>
    <row r="610" spans="1:15" x14ac:dyDescent="0.25">
      <c r="A610">
        <v>609</v>
      </c>
      <c r="B610">
        <v>613</v>
      </c>
      <c r="C610" t="s">
        <v>2122</v>
      </c>
      <c r="D610" t="s">
        <v>1625</v>
      </c>
      <c r="E610" s="1">
        <v>45094.625</v>
      </c>
      <c r="F610" t="s">
        <v>2123</v>
      </c>
      <c r="G610" t="s">
        <v>27</v>
      </c>
      <c r="H610" t="s">
        <v>2124</v>
      </c>
      <c r="I610">
        <v>35</v>
      </c>
      <c r="J610">
        <v>70</v>
      </c>
      <c r="K610" t="s">
        <v>2036</v>
      </c>
      <c r="L610">
        <v>2023</v>
      </c>
      <c r="M610">
        <v>6</v>
      </c>
      <c r="N610">
        <v>17</v>
      </c>
      <c r="O610">
        <v>15</v>
      </c>
    </row>
    <row r="611" spans="1:15" x14ac:dyDescent="0.25">
      <c r="A611">
        <v>610</v>
      </c>
      <c r="B611">
        <v>614</v>
      </c>
      <c r="C611" t="s">
        <v>2125</v>
      </c>
      <c r="D611" t="s">
        <v>878</v>
      </c>
      <c r="E611" s="1">
        <v>45095.479166666664</v>
      </c>
      <c r="F611" t="s">
        <v>2126</v>
      </c>
      <c r="G611" t="s">
        <v>875</v>
      </c>
      <c r="H611" t="s">
        <v>2127</v>
      </c>
      <c r="I611">
        <v>28</v>
      </c>
      <c r="J611">
        <v>55</v>
      </c>
      <c r="K611" t="s">
        <v>2045</v>
      </c>
      <c r="L611">
        <v>2023</v>
      </c>
      <c r="M611">
        <v>6</v>
      </c>
      <c r="N611">
        <v>18</v>
      </c>
      <c r="O611">
        <v>11</v>
      </c>
    </row>
    <row r="612" spans="1:15" x14ac:dyDescent="0.25">
      <c r="A612">
        <v>611</v>
      </c>
      <c r="B612">
        <v>615</v>
      </c>
      <c r="C612" t="s">
        <v>2128</v>
      </c>
      <c r="D612" t="s">
        <v>1625</v>
      </c>
      <c r="E612" s="1">
        <v>45096.6875</v>
      </c>
      <c r="F612" t="s">
        <v>2129</v>
      </c>
      <c r="G612" t="s">
        <v>32</v>
      </c>
      <c r="H612" t="s">
        <v>2130</v>
      </c>
      <c r="I612">
        <v>22</v>
      </c>
      <c r="J612">
        <v>45</v>
      </c>
      <c r="K612" t="s">
        <v>2041</v>
      </c>
      <c r="L612">
        <v>2023</v>
      </c>
      <c r="M612">
        <v>6</v>
      </c>
      <c r="N612">
        <v>19</v>
      </c>
      <c r="O612">
        <v>16</v>
      </c>
    </row>
    <row r="613" spans="1:15" x14ac:dyDescent="0.25">
      <c r="A613">
        <v>612</v>
      </c>
      <c r="B613">
        <v>616</v>
      </c>
      <c r="C613" t="s">
        <v>2131</v>
      </c>
      <c r="D613" t="s">
        <v>1625</v>
      </c>
      <c r="E613" s="1">
        <v>45097.597222222219</v>
      </c>
      <c r="F613" t="s">
        <v>2132</v>
      </c>
      <c r="G613" t="s">
        <v>27</v>
      </c>
      <c r="H613" t="s">
        <v>2133</v>
      </c>
      <c r="I613">
        <v>20</v>
      </c>
      <c r="J613">
        <v>40</v>
      </c>
      <c r="K613" t="s">
        <v>2036</v>
      </c>
      <c r="L613">
        <v>2023</v>
      </c>
      <c r="M613">
        <v>6</v>
      </c>
      <c r="N613">
        <v>20</v>
      </c>
      <c r="O613">
        <v>14</v>
      </c>
    </row>
    <row r="614" spans="1:15" x14ac:dyDescent="0.25">
      <c r="A614">
        <v>613</v>
      </c>
      <c r="B614">
        <v>617</v>
      </c>
      <c r="C614" t="s">
        <v>2134</v>
      </c>
      <c r="D614" t="s">
        <v>878</v>
      </c>
      <c r="E614" s="1">
        <v>45098.791666666664</v>
      </c>
      <c r="F614" t="s">
        <v>2135</v>
      </c>
      <c r="G614" t="s">
        <v>875</v>
      </c>
      <c r="H614" t="s">
        <v>2136</v>
      </c>
      <c r="I614">
        <v>18</v>
      </c>
      <c r="J614">
        <v>35</v>
      </c>
      <c r="K614" t="s">
        <v>2045</v>
      </c>
      <c r="L614">
        <v>2023</v>
      </c>
      <c r="M614">
        <v>6</v>
      </c>
      <c r="N614">
        <v>21</v>
      </c>
      <c r="O614">
        <v>19</v>
      </c>
    </row>
    <row r="615" spans="1:15" x14ac:dyDescent="0.25">
      <c r="A615">
        <v>614</v>
      </c>
      <c r="B615">
        <v>618</v>
      </c>
      <c r="C615" t="s">
        <v>2137</v>
      </c>
      <c r="D615" t="s">
        <v>878</v>
      </c>
      <c r="E615" s="1">
        <v>45099.572916666664</v>
      </c>
      <c r="F615" t="s">
        <v>1181</v>
      </c>
      <c r="G615" t="s">
        <v>32</v>
      </c>
      <c r="H615" t="s">
        <v>2138</v>
      </c>
      <c r="I615">
        <v>25</v>
      </c>
      <c r="J615">
        <v>50</v>
      </c>
      <c r="K615" t="s">
        <v>2036</v>
      </c>
      <c r="L615">
        <v>2023</v>
      </c>
      <c r="M615">
        <v>6</v>
      </c>
      <c r="N615">
        <v>22</v>
      </c>
      <c r="O615">
        <v>13</v>
      </c>
    </row>
    <row r="616" spans="1:15" x14ac:dyDescent="0.25">
      <c r="A616">
        <v>615</v>
      </c>
      <c r="B616">
        <v>619</v>
      </c>
      <c r="C616" t="s">
        <v>2139</v>
      </c>
      <c r="D616" t="s">
        <v>878</v>
      </c>
      <c r="E616" s="1">
        <v>45100.78125</v>
      </c>
      <c r="F616" t="s">
        <v>2140</v>
      </c>
      <c r="G616" t="s">
        <v>27</v>
      </c>
      <c r="H616" t="s">
        <v>2141</v>
      </c>
      <c r="I616">
        <v>28</v>
      </c>
      <c r="J616">
        <v>55</v>
      </c>
      <c r="K616" t="s">
        <v>2045</v>
      </c>
      <c r="L616">
        <v>2023</v>
      </c>
      <c r="M616">
        <v>6</v>
      </c>
      <c r="N616">
        <v>23</v>
      </c>
      <c r="O616">
        <v>18</v>
      </c>
    </row>
    <row r="617" spans="1:15" x14ac:dyDescent="0.25">
      <c r="A617">
        <v>616</v>
      </c>
      <c r="B617">
        <v>620</v>
      </c>
      <c r="C617" t="s">
        <v>2142</v>
      </c>
      <c r="D617" t="s">
        <v>1625</v>
      </c>
      <c r="E617" s="1">
        <v>45101.677083333336</v>
      </c>
      <c r="F617" t="s">
        <v>2143</v>
      </c>
      <c r="G617" t="s">
        <v>875</v>
      </c>
      <c r="H617" t="s">
        <v>2144</v>
      </c>
      <c r="I617">
        <v>22</v>
      </c>
      <c r="J617">
        <v>45</v>
      </c>
      <c r="K617" t="s">
        <v>2041</v>
      </c>
      <c r="L617">
        <v>2023</v>
      </c>
      <c r="M617">
        <v>6</v>
      </c>
      <c r="N617">
        <v>24</v>
      </c>
      <c r="O617">
        <v>16</v>
      </c>
    </row>
    <row r="618" spans="1:15" x14ac:dyDescent="0.25">
      <c r="A618">
        <v>617</v>
      </c>
      <c r="B618">
        <v>621</v>
      </c>
      <c r="C618" t="s">
        <v>2145</v>
      </c>
      <c r="D618" t="s">
        <v>1639</v>
      </c>
      <c r="E618" s="1">
        <v>45102.854166666664</v>
      </c>
      <c r="F618" t="s">
        <v>2146</v>
      </c>
      <c r="G618" t="s">
        <v>32</v>
      </c>
      <c r="H618" t="s">
        <v>2147</v>
      </c>
      <c r="I618">
        <v>35</v>
      </c>
      <c r="J618">
        <v>70</v>
      </c>
      <c r="K618" t="s">
        <v>2036</v>
      </c>
      <c r="L618">
        <v>2023</v>
      </c>
      <c r="M618">
        <v>6</v>
      </c>
      <c r="N618">
        <v>25</v>
      </c>
      <c r="O618">
        <v>20</v>
      </c>
    </row>
    <row r="619" spans="1:15" x14ac:dyDescent="0.25">
      <c r="A619">
        <v>618</v>
      </c>
      <c r="B619">
        <v>622</v>
      </c>
      <c r="C619" t="s">
        <v>2148</v>
      </c>
      <c r="D619" t="s">
        <v>925</v>
      </c>
      <c r="E619" s="1">
        <v>45103.583333333336</v>
      </c>
      <c r="F619" t="s">
        <v>2149</v>
      </c>
      <c r="G619" t="s">
        <v>27</v>
      </c>
      <c r="H619" t="s">
        <v>2150</v>
      </c>
      <c r="I619">
        <v>30</v>
      </c>
      <c r="J619">
        <v>60</v>
      </c>
      <c r="K619" t="s">
        <v>2045</v>
      </c>
      <c r="L619">
        <v>2023</v>
      </c>
      <c r="M619">
        <v>6</v>
      </c>
      <c r="N619">
        <v>26</v>
      </c>
      <c r="O619">
        <v>14</v>
      </c>
    </row>
    <row r="620" spans="1:15" x14ac:dyDescent="0.25">
      <c r="A620">
        <v>619</v>
      </c>
      <c r="B620">
        <v>623</v>
      </c>
      <c r="C620" t="s">
        <v>2151</v>
      </c>
      <c r="D620" t="s">
        <v>878</v>
      </c>
      <c r="E620" s="1">
        <v>45104.739583333336</v>
      </c>
      <c r="F620" t="s">
        <v>2152</v>
      </c>
      <c r="G620" t="s">
        <v>875</v>
      </c>
      <c r="H620" t="s">
        <v>2153</v>
      </c>
      <c r="I620">
        <v>20</v>
      </c>
      <c r="J620">
        <v>40</v>
      </c>
      <c r="K620" t="s">
        <v>2036</v>
      </c>
      <c r="L620">
        <v>2023</v>
      </c>
      <c r="M620">
        <v>6</v>
      </c>
      <c r="N620">
        <v>27</v>
      </c>
      <c r="O620">
        <v>17</v>
      </c>
    </row>
    <row r="621" spans="1:15" x14ac:dyDescent="0.25">
      <c r="A621">
        <v>620</v>
      </c>
      <c r="B621">
        <v>624</v>
      </c>
      <c r="C621" t="s">
        <v>2154</v>
      </c>
      <c r="D621" t="s">
        <v>1625</v>
      </c>
      <c r="E621" s="1">
        <v>45105.927083333336</v>
      </c>
      <c r="F621" t="s">
        <v>2155</v>
      </c>
      <c r="G621" t="s">
        <v>32</v>
      </c>
      <c r="H621" t="s">
        <v>2156</v>
      </c>
      <c r="I621">
        <v>18</v>
      </c>
      <c r="J621">
        <v>35</v>
      </c>
      <c r="K621" t="s">
        <v>2045</v>
      </c>
      <c r="L621">
        <v>2023</v>
      </c>
      <c r="M621">
        <v>6</v>
      </c>
      <c r="N621">
        <v>28</v>
      </c>
      <c r="O621">
        <v>22</v>
      </c>
    </row>
    <row r="622" spans="1:15" x14ac:dyDescent="0.25">
      <c r="A622">
        <v>621</v>
      </c>
      <c r="B622">
        <v>625</v>
      </c>
      <c r="C622" t="s">
        <v>2157</v>
      </c>
      <c r="D622" t="s">
        <v>1625</v>
      </c>
      <c r="E622" s="1">
        <v>45106.6875</v>
      </c>
      <c r="F622" t="s">
        <v>2158</v>
      </c>
      <c r="G622" t="s">
        <v>27</v>
      </c>
      <c r="H622" t="s">
        <v>2159</v>
      </c>
      <c r="I622">
        <v>25</v>
      </c>
      <c r="J622">
        <v>50</v>
      </c>
      <c r="K622" t="s">
        <v>2036</v>
      </c>
      <c r="L622">
        <v>2023</v>
      </c>
      <c r="M622">
        <v>6</v>
      </c>
      <c r="N622">
        <v>29</v>
      </c>
      <c r="O622">
        <v>16</v>
      </c>
    </row>
    <row r="623" spans="1:15" x14ac:dyDescent="0.25">
      <c r="A623">
        <v>622</v>
      </c>
      <c r="B623">
        <v>626</v>
      </c>
      <c r="C623" t="s">
        <v>2160</v>
      </c>
      <c r="D623" t="s">
        <v>1639</v>
      </c>
      <c r="E623" s="1">
        <v>45107.8125</v>
      </c>
      <c r="F623" t="s">
        <v>2161</v>
      </c>
      <c r="G623" t="s">
        <v>875</v>
      </c>
      <c r="H623" t="s">
        <v>2162</v>
      </c>
      <c r="I623">
        <v>28</v>
      </c>
      <c r="J623">
        <v>55</v>
      </c>
      <c r="K623" t="s">
        <v>2045</v>
      </c>
      <c r="L623">
        <v>2023</v>
      </c>
      <c r="M623">
        <v>6</v>
      </c>
      <c r="N623">
        <v>30</v>
      </c>
      <c r="O623">
        <v>19</v>
      </c>
    </row>
    <row r="624" spans="1:15" x14ac:dyDescent="0.25">
      <c r="A624">
        <v>623</v>
      </c>
      <c r="B624">
        <v>627</v>
      </c>
      <c r="C624" t="s">
        <v>2163</v>
      </c>
      <c r="D624" t="s">
        <v>389</v>
      </c>
      <c r="E624" s="1">
        <v>45108.583333333336</v>
      </c>
      <c r="F624" t="s">
        <v>2164</v>
      </c>
      <c r="G624" t="s">
        <v>27</v>
      </c>
      <c r="H624" t="s">
        <v>2165</v>
      </c>
      <c r="I624">
        <v>30</v>
      </c>
      <c r="J624">
        <v>60</v>
      </c>
      <c r="K624" t="s">
        <v>2036</v>
      </c>
      <c r="L624">
        <v>2023</v>
      </c>
      <c r="M624">
        <v>7</v>
      </c>
      <c r="N624">
        <v>1</v>
      </c>
      <c r="O624">
        <v>14</v>
      </c>
    </row>
    <row r="625" spans="1:15" x14ac:dyDescent="0.25">
      <c r="A625">
        <v>624</v>
      </c>
      <c r="B625">
        <v>628</v>
      </c>
      <c r="C625" t="s">
        <v>2166</v>
      </c>
      <c r="D625" t="s">
        <v>1625</v>
      </c>
      <c r="E625" s="1">
        <v>45109.770833333336</v>
      </c>
      <c r="F625" t="s">
        <v>2167</v>
      </c>
      <c r="G625" t="s">
        <v>32</v>
      </c>
      <c r="H625" t="s">
        <v>2168</v>
      </c>
      <c r="I625">
        <v>22</v>
      </c>
      <c r="J625">
        <v>45</v>
      </c>
      <c r="K625" t="s">
        <v>2045</v>
      </c>
      <c r="L625">
        <v>2023</v>
      </c>
      <c r="M625">
        <v>7</v>
      </c>
      <c r="N625">
        <v>2</v>
      </c>
      <c r="O625">
        <v>18</v>
      </c>
    </row>
    <row r="626" spans="1:15" x14ac:dyDescent="0.25">
      <c r="A626">
        <v>625</v>
      </c>
      <c r="B626">
        <v>629</v>
      </c>
      <c r="C626" t="s">
        <v>2169</v>
      </c>
      <c r="D626" t="s">
        <v>1625</v>
      </c>
      <c r="E626" s="1">
        <v>45110.53125</v>
      </c>
      <c r="F626" t="s">
        <v>2170</v>
      </c>
      <c r="G626" t="s">
        <v>875</v>
      </c>
      <c r="H626" t="s">
        <v>2171</v>
      </c>
      <c r="I626">
        <v>28</v>
      </c>
      <c r="J626">
        <v>55</v>
      </c>
      <c r="K626" t="s">
        <v>2041</v>
      </c>
      <c r="L626">
        <v>2023</v>
      </c>
      <c r="M626">
        <v>7</v>
      </c>
      <c r="N626">
        <v>3</v>
      </c>
      <c r="O626">
        <v>12</v>
      </c>
    </row>
    <row r="627" spans="1:15" x14ac:dyDescent="0.25">
      <c r="A627">
        <v>626</v>
      </c>
      <c r="B627">
        <v>630</v>
      </c>
      <c r="C627" t="s">
        <v>2172</v>
      </c>
      <c r="D627" t="s">
        <v>878</v>
      </c>
      <c r="E627" s="1">
        <v>45111.708333333336</v>
      </c>
      <c r="F627" t="s">
        <v>2173</v>
      </c>
      <c r="G627" t="s">
        <v>27</v>
      </c>
      <c r="H627" t="s">
        <v>2174</v>
      </c>
      <c r="I627">
        <v>35</v>
      </c>
      <c r="J627">
        <v>70</v>
      </c>
      <c r="K627" t="s">
        <v>2036</v>
      </c>
      <c r="L627">
        <v>2023</v>
      </c>
      <c r="M627">
        <v>7</v>
      </c>
      <c r="N627">
        <v>4</v>
      </c>
      <c r="O627">
        <v>17</v>
      </c>
    </row>
    <row r="628" spans="1:15" x14ac:dyDescent="0.25">
      <c r="A628">
        <v>627</v>
      </c>
      <c r="B628">
        <v>631</v>
      </c>
      <c r="C628" t="s">
        <v>2175</v>
      </c>
      <c r="D628" t="s">
        <v>1625</v>
      </c>
      <c r="E628" s="1">
        <v>45112.84375</v>
      </c>
      <c r="F628" t="s">
        <v>2176</v>
      </c>
      <c r="G628" t="s">
        <v>875</v>
      </c>
      <c r="H628" t="s">
        <v>2177</v>
      </c>
      <c r="I628">
        <v>18</v>
      </c>
      <c r="J628">
        <v>35</v>
      </c>
      <c r="K628" t="s">
        <v>2045</v>
      </c>
      <c r="L628">
        <v>2023</v>
      </c>
      <c r="M628">
        <v>7</v>
      </c>
      <c r="N628">
        <v>5</v>
      </c>
      <c r="O628">
        <v>20</v>
      </c>
    </row>
    <row r="629" spans="1:15" x14ac:dyDescent="0.25">
      <c r="A629">
        <v>628</v>
      </c>
      <c r="B629">
        <v>632</v>
      </c>
      <c r="C629" t="s">
        <v>2178</v>
      </c>
      <c r="D629" t="s">
        <v>1625</v>
      </c>
      <c r="E629" s="1">
        <v>45113.604166666664</v>
      </c>
      <c r="F629" t="s">
        <v>2179</v>
      </c>
      <c r="G629" t="s">
        <v>32</v>
      </c>
      <c r="H629" t="s">
        <v>2180</v>
      </c>
      <c r="I629">
        <v>25</v>
      </c>
      <c r="J629">
        <v>50</v>
      </c>
      <c r="K629" t="s">
        <v>2036</v>
      </c>
      <c r="L629">
        <v>2023</v>
      </c>
      <c r="M629">
        <v>7</v>
      </c>
      <c r="N629">
        <v>6</v>
      </c>
      <c r="O629">
        <v>14</v>
      </c>
    </row>
    <row r="630" spans="1:15" x14ac:dyDescent="0.25">
      <c r="A630">
        <v>629</v>
      </c>
      <c r="B630">
        <v>633</v>
      </c>
      <c r="C630" t="s">
        <v>2181</v>
      </c>
      <c r="D630" t="s">
        <v>1625</v>
      </c>
      <c r="E630" s="1">
        <v>45114.822916666664</v>
      </c>
      <c r="F630" t="s">
        <v>2182</v>
      </c>
      <c r="G630" t="s">
        <v>27</v>
      </c>
      <c r="H630" t="s">
        <v>2183</v>
      </c>
      <c r="I630">
        <v>22</v>
      </c>
      <c r="J630">
        <v>45</v>
      </c>
      <c r="K630" t="s">
        <v>2045</v>
      </c>
      <c r="L630">
        <v>2023</v>
      </c>
      <c r="M630">
        <v>7</v>
      </c>
      <c r="N630">
        <v>7</v>
      </c>
      <c r="O630">
        <v>19</v>
      </c>
    </row>
    <row r="631" spans="1:15" x14ac:dyDescent="0.25">
      <c r="A631">
        <v>630</v>
      </c>
      <c r="B631">
        <v>634</v>
      </c>
      <c r="C631" t="s">
        <v>2184</v>
      </c>
      <c r="D631" t="s">
        <v>878</v>
      </c>
      <c r="E631" s="1">
        <v>45115.666666666664</v>
      </c>
      <c r="F631" t="s">
        <v>2185</v>
      </c>
      <c r="G631" t="s">
        <v>875</v>
      </c>
      <c r="H631" t="s">
        <v>2186</v>
      </c>
      <c r="I631">
        <v>30</v>
      </c>
      <c r="J631">
        <v>60</v>
      </c>
      <c r="K631" t="s">
        <v>2041</v>
      </c>
      <c r="L631">
        <v>2023</v>
      </c>
      <c r="M631">
        <v>7</v>
      </c>
      <c r="N631">
        <v>8</v>
      </c>
      <c r="O631">
        <v>16</v>
      </c>
    </row>
    <row r="632" spans="1:15" x14ac:dyDescent="0.25">
      <c r="A632">
        <v>631</v>
      </c>
      <c r="B632">
        <v>635</v>
      </c>
      <c r="C632" t="s">
        <v>2187</v>
      </c>
      <c r="D632" t="s">
        <v>1625</v>
      </c>
      <c r="E632" s="1">
        <v>45116.9375</v>
      </c>
      <c r="F632" t="s">
        <v>2188</v>
      </c>
      <c r="G632" t="s">
        <v>32</v>
      </c>
      <c r="H632" t="s">
        <v>2189</v>
      </c>
      <c r="I632">
        <v>20</v>
      </c>
      <c r="J632">
        <v>40</v>
      </c>
      <c r="K632" t="s">
        <v>2036</v>
      </c>
      <c r="L632">
        <v>2023</v>
      </c>
      <c r="M632">
        <v>7</v>
      </c>
      <c r="N632">
        <v>9</v>
      </c>
      <c r="O632">
        <v>22</v>
      </c>
    </row>
    <row r="633" spans="1:15" x14ac:dyDescent="0.25">
      <c r="A633">
        <v>632</v>
      </c>
      <c r="B633">
        <v>636</v>
      </c>
      <c r="C633" t="s">
        <v>2190</v>
      </c>
      <c r="D633" t="s">
        <v>389</v>
      </c>
      <c r="E633" s="1">
        <v>45117.597222222219</v>
      </c>
      <c r="F633" t="s">
        <v>2191</v>
      </c>
      <c r="G633" t="s">
        <v>27</v>
      </c>
      <c r="H633" t="s">
        <v>2192</v>
      </c>
      <c r="I633">
        <v>28</v>
      </c>
      <c r="J633">
        <v>55</v>
      </c>
      <c r="K633" t="s">
        <v>2045</v>
      </c>
      <c r="L633">
        <v>2023</v>
      </c>
      <c r="M633">
        <v>7</v>
      </c>
      <c r="N633">
        <v>10</v>
      </c>
      <c r="O633">
        <v>14</v>
      </c>
    </row>
    <row r="634" spans="1:15" x14ac:dyDescent="0.25">
      <c r="A634">
        <v>633</v>
      </c>
      <c r="B634">
        <v>637</v>
      </c>
      <c r="C634" t="s">
        <v>2193</v>
      </c>
      <c r="D634" t="s">
        <v>1639</v>
      </c>
      <c r="E634" s="1">
        <v>45118.78125</v>
      </c>
      <c r="F634" t="s">
        <v>2194</v>
      </c>
      <c r="G634" t="s">
        <v>875</v>
      </c>
      <c r="H634" t="s">
        <v>2195</v>
      </c>
      <c r="I634">
        <v>22</v>
      </c>
      <c r="J634">
        <v>45</v>
      </c>
      <c r="K634" t="s">
        <v>2041</v>
      </c>
      <c r="L634">
        <v>2023</v>
      </c>
      <c r="M634">
        <v>7</v>
      </c>
      <c r="N634">
        <v>11</v>
      </c>
      <c r="O634">
        <v>18</v>
      </c>
    </row>
    <row r="635" spans="1:15" x14ac:dyDescent="0.25">
      <c r="A635">
        <v>634</v>
      </c>
      <c r="B635">
        <v>638</v>
      </c>
      <c r="C635" t="s">
        <v>2196</v>
      </c>
      <c r="D635" t="s">
        <v>389</v>
      </c>
      <c r="E635" s="1">
        <v>45119.572916666664</v>
      </c>
      <c r="F635" t="s">
        <v>2197</v>
      </c>
      <c r="G635" t="s">
        <v>32</v>
      </c>
      <c r="H635" t="s">
        <v>2198</v>
      </c>
      <c r="I635">
        <v>25</v>
      </c>
      <c r="J635">
        <v>50</v>
      </c>
      <c r="K635" t="s">
        <v>2036</v>
      </c>
      <c r="L635">
        <v>2023</v>
      </c>
      <c r="M635">
        <v>7</v>
      </c>
      <c r="N635">
        <v>12</v>
      </c>
      <c r="O635">
        <v>13</v>
      </c>
    </row>
    <row r="636" spans="1:15" x14ac:dyDescent="0.25">
      <c r="A636">
        <v>635</v>
      </c>
      <c r="B636">
        <v>639</v>
      </c>
      <c r="C636" t="s">
        <v>2199</v>
      </c>
      <c r="D636" t="s">
        <v>1625</v>
      </c>
      <c r="E636" s="1">
        <v>45120.833333333336</v>
      </c>
      <c r="F636" t="s">
        <v>2200</v>
      </c>
      <c r="G636" t="s">
        <v>27</v>
      </c>
      <c r="H636" t="s">
        <v>2201</v>
      </c>
      <c r="I636">
        <v>35</v>
      </c>
      <c r="J636">
        <v>70</v>
      </c>
      <c r="K636" t="s">
        <v>2045</v>
      </c>
      <c r="L636">
        <v>2023</v>
      </c>
      <c r="M636">
        <v>7</v>
      </c>
      <c r="N636">
        <v>13</v>
      </c>
      <c r="O636">
        <v>20</v>
      </c>
    </row>
    <row r="637" spans="1:15" x14ac:dyDescent="0.25">
      <c r="A637">
        <v>636</v>
      </c>
      <c r="B637">
        <v>640</v>
      </c>
      <c r="C637" t="s">
        <v>2202</v>
      </c>
      <c r="D637" t="s">
        <v>1625</v>
      </c>
      <c r="E637" s="1">
        <v>45121.677083333336</v>
      </c>
      <c r="F637" t="s">
        <v>2203</v>
      </c>
      <c r="G637" t="s">
        <v>875</v>
      </c>
      <c r="H637" t="s">
        <v>2204</v>
      </c>
      <c r="I637">
        <v>20</v>
      </c>
      <c r="J637">
        <v>40</v>
      </c>
      <c r="K637" t="s">
        <v>2036</v>
      </c>
      <c r="L637">
        <v>2023</v>
      </c>
      <c r="M637">
        <v>7</v>
      </c>
      <c r="N637">
        <v>14</v>
      </c>
      <c r="O637">
        <v>16</v>
      </c>
    </row>
    <row r="638" spans="1:15" x14ac:dyDescent="0.25">
      <c r="A638">
        <v>637</v>
      </c>
      <c r="B638">
        <v>641</v>
      </c>
      <c r="C638" t="s">
        <v>2205</v>
      </c>
      <c r="D638" t="s">
        <v>1625</v>
      </c>
      <c r="E638" s="1">
        <v>45122.8125</v>
      </c>
      <c r="F638" t="s">
        <v>2206</v>
      </c>
      <c r="G638" t="s">
        <v>32</v>
      </c>
      <c r="H638" t="s">
        <v>2207</v>
      </c>
      <c r="I638">
        <v>28</v>
      </c>
      <c r="J638">
        <v>55</v>
      </c>
      <c r="K638" t="s">
        <v>2041</v>
      </c>
      <c r="L638">
        <v>2023</v>
      </c>
      <c r="M638">
        <v>7</v>
      </c>
      <c r="N638">
        <v>15</v>
      </c>
      <c r="O638">
        <v>19</v>
      </c>
    </row>
    <row r="639" spans="1:15" x14ac:dyDescent="0.25">
      <c r="A639">
        <v>638</v>
      </c>
      <c r="B639">
        <v>642</v>
      </c>
      <c r="C639" t="s">
        <v>2208</v>
      </c>
      <c r="D639" t="s">
        <v>1639</v>
      </c>
      <c r="E639" s="1">
        <v>45123.583333333336</v>
      </c>
      <c r="F639" t="s">
        <v>2209</v>
      </c>
      <c r="G639" t="s">
        <v>27</v>
      </c>
      <c r="H639" t="s">
        <v>2210</v>
      </c>
      <c r="I639">
        <v>30</v>
      </c>
      <c r="J639">
        <v>60</v>
      </c>
      <c r="K639" t="s">
        <v>2036</v>
      </c>
      <c r="L639">
        <v>2023</v>
      </c>
      <c r="M639">
        <v>7</v>
      </c>
      <c r="N639">
        <v>16</v>
      </c>
      <c r="O639">
        <v>14</v>
      </c>
    </row>
    <row r="640" spans="1:15" x14ac:dyDescent="0.25">
      <c r="A640">
        <v>639</v>
      </c>
      <c r="B640">
        <v>643</v>
      </c>
      <c r="C640" t="s">
        <v>2211</v>
      </c>
      <c r="D640" t="s">
        <v>925</v>
      </c>
      <c r="E640" s="1">
        <v>45124.927083333336</v>
      </c>
      <c r="F640" t="s">
        <v>2212</v>
      </c>
      <c r="G640" t="s">
        <v>875</v>
      </c>
      <c r="H640" t="s">
        <v>2213</v>
      </c>
      <c r="I640">
        <v>18</v>
      </c>
      <c r="J640">
        <v>35</v>
      </c>
      <c r="K640" t="s">
        <v>2045</v>
      </c>
      <c r="L640">
        <v>2023</v>
      </c>
      <c r="M640">
        <v>7</v>
      </c>
      <c r="N640">
        <v>17</v>
      </c>
      <c r="O640">
        <v>22</v>
      </c>
    </row>
    <row r="641" spans="1:15" x14ac:dyDescent="0.25">
      <c r="A641">
        <v>640</v>
      </c>
      <c r="B641">
        <v>644</v>
      </c>
      <c r="C641" t="s">
        <v>2214</v>
      </c>
      <c r="D641" t="s">
        <v>1625</v>
      </c>
      <c r="E641" s="1">
        <v>45125.6875</v>
      </c>
      <c r="F641" t="s">
        <v>2215</v>
      </c>
      <c r="G641" t="s">
        <v>32</v>
      </c>
      <c r="H641" t="s">
        <v>2159</v>
      </c>
      <c r="I641">
        <v>25</v>
      </c>
      <c r="J641">
        <v>50</v>
      </c>
      <c r="K641" t="s">
        <v>2036</v>
      </c>
      <c r="L641">
        <v>2023</v>
      </c>
      <c r="M641">
        <v>7</v>
      </c>
      <c r="N641">
        <v>18</v>
      </c>
      <c r="O641">
        <v>16</v>
      </c>
    </row>
    <row r="642" spans="1:15" x14ac:dyDescent="0.25">
      <c r="A642">
        <v>641</v>
      </c>
      <c r="B642">
        <v>645</v>
      </c>
      <c r="C642" t="s">
        <v>2216</v>
      </c>
      <c r="D642" t="s">
        <v>1639</v>
      </c>
      <c r="E642" s="1">
        <v>45126.822916666664</v>
      </c>
      <c r="F642" t="s">
        <v>2217</v>
      </c>
      <c r="G642" t="s">
        <v>27</v>
      </c>
      <c r="H642" t="s">
        <v>2218</v>
      </c>
      <c r="I642">
        <v>22</v>
      </c>
      <c r="J642">
        <v>45</v>
      </c>
      <c r="K642" t="s">
        <v>2045</v>
      </c>
      <c r="L642">
        <v>2023</v>
      </c>
      <c r="M642">
        <v>7</v>
      </c>
      <c r="N642">
        <v>19</v>
      </c>
      <c r="O642">
        <v>19</v>
      </c>
    </row>
    <row r="643" spans="1:15" x14ac:dyDescent="0.25">
      <c r="A643">
        <v>642</v>
      </c>
      <c r="B643">
        <v>646</v>
      </c>
      <c r="C643" t="s">
        <v>2219</v>
      </c>
      <c r="D643" t="s">
        <v>389</v>
      </c>
      <c r="E643" s="1">
        <v>45127.708333333336</v>
      </c>
      <c r="F643" t="s">
        <v>2220</v>
      </c>
      <c r="G643" t="s">
        <v>875</v>
      </c>
      <c r="H643" t="s">
        <v>2221</v>
      </c>
      <c r="I643">
        <v>30</v>
      </c>
      <c r="J643">
        <v>60</v>
      </c>
      <c r="K643" t="s">
        <v>2041</v>
      </c>
      <c r="L643">
        <v>2023</v>
      </c>
      <c r="M643">
        <v>7</v>
      </c>
      <c r="N643">
        <v>20</v>
      </c>
      <c r="O643">
        <v>17</v>
      </c>
    </row>
    <row r="644" spans="1:15" x14ac:dyDescent="0.25">
      <c r="A644">
        <v>643</v>
      </c>
      <c r="B644">
        <v>647</v>
      </c>
      <c r="C644" t="s">
        <v>2222</v>
      </c>
      <c r="D644" t="s">
        <v>2223</v>
      </c>
      <c r="E644" s="1">
        <v>45139.5625</v>
      </c>
      <c r="F644" t="s">
        <v>2224</v>
      </c>
      <c r="G644" t="s">
        <v>27</v>
      </c>
      <c r="H644" t="s">
        <v>2225</v>
      </c>
      <c r="I644">
        <v>20</v>
      </c>
      <c r="J644">
        <v>40</v>
      </c>
      <c r="K644" t="s">
        <v>2036</v>
      </c>
      <c r="L644">
        <v>2023</v>
      </c>
      <c r="M644">
        <v>8</v>
      </c>
      <c r="N644">
        <v>1</v>
      </c>
      <c r="O644">
        <v>13</v>
      </c>
    </row>
    <row r="645" spans="1:15" x14ac:dyDescent="0.25">
      <c r="A645">
        <v>644</v>
      </c>
      <c r="B645">
        <v>648</v>
      </c>
      <c r="C645" t="s">
        <v>2226</v>
      </c>
      <c r="D645" t="s">
        <v>389</v>
      </c>
      <c r="E645" s="1">
        <v>45140.614583333336</v>
      </c>
      <c r="F645" t="s">
        <v>2227</v>
      </c>
      <c r="G645" t="s">
        <v>875</v>
      </c>
      <c r="H645" t="s">
        <v>2228</v>
      </c>
      <c r="I645">
        <v>25</v>
      </c>
      <c r="J645">
        <v>50</v>
      </c>
      <c r="K645" t="s">
        <v>2045</v>
      </c>
      <c r="L645">
        <v>2023</v>
      </c>
      <c r="M645">
        <v>8</v>
      </c>
      <c r="N645">
        <v>2</v>
      </c>
      <c r="O645">
        <v>14</v>
      </c>
    </row>
    <row r="646" spans="1:15" x14ac:dyDescent="0.25">
      <c r="A646">
        <v>645</v>
      </c>
      <c r="B646">
        <v>649</v>
      </c>
      <c r="C646" t="s">
        <v>2229</v>
      </c>
      <c r="D646" t="s">
        <v>389</v>
      </c>
      <c r="E646" s="1">
        <v>45141.510416666664</v>
      </c>
      <c r="F646" t="s">
        <v>2230</v>
      </c>
      <c r="G646" t="s">
        <v>32</v>
      </c>
      <c r="H646" t="s">
        <v>2231</v>
      </c>
      <c r="I646">
        <v>18</v>
      </c>
      <c r="J646">
        <v>35</v>
      </c>
      <c r="K646" t="s">
        <v>2041</v>
      </c>
      <c r="L646">
        <v>2023</v>
      </c>
      <c r="M646">
        <v>8</v>
      </c>
      <c r="N646">
        <v>3</v>
      </c>
      <c r="O646">
        <v>12</v>
      </c>
    </row>
    <row r="647" spans="1:15" x14ac:dyDescent="0.25">
      <c r="A647">
        <v>646</v>
      </c>
      <c r="B647">
        <v>650</v>
      </c>
      <c r="C647" t="s">
        <v>2232</v>
      </c>
      <c r="D647" t="s">
        <v>1625</v>
      </c>
      <c r="E647" s="1">
        <v>45142.6875</v>
      </c>
      <c r="F647" t="s">
        <v>2233</v>
      </c>
      <c r="G647" t="s">
        <v>27</v>
      </c>
      <c r="H647" t="s">
        <v>2234</v>
      </c>
      <c r="I647">
        <v>22</v>
      </c>
      <c r="J647">
        <v>45</v>
      </c>
      <c r="K647" t="s">
        <v>2036</v>
      </c>
      <c r="L647">
        <v>2023</v>
      </c>
      <c r="M647">
        <v>8</v>
      </c>
      <c r="N647">
        <v>4</v>
      </c>
      <c r="O647">
        <v>16</v>
      </c>
    </row>
    <row r="648" spans="1:15" x14ac:dyDescent="0.25">
      <c r="A648">
        <v>647</v>
      </c>
      <c r="B648">
        <v>651</v>
      </c>
      <c r="C648" t="s">
        <v>2235</v>
      </c>
      <c r="D648" t="s">
        <v>389</v>
      </c>
      <c r="E648" s="1">
        <v>45143.822916666664</v>
      </c>
      <c r="F648" t="s">
        <v>2236</v>
      </c>
      <c r="G648" t="s">
        <v>875</v>
      </c>
      <c r="H648" t="s">
        <v>2237</v>
      </c>
      <c r="I648">
        <v>30</v>
      </c>
      <c r="J648">
        <v>60</v>
      </c>
      <c r="K648" t="s">
        <v>2041</v>
      </c>
      <c r="L648">
        <v>2023</v>
      </c>
      <c r="M648">
        <v>8</v>
      </c>
      <c r="N648">
        <v>5</v>
      </c>
      <c r="O648">
        <v>19</v>
      </c>
    </row>
    <row r="649" spans="1:15" x14ac:dyDescent="0.25">
      <c r="A649">
        <v>648</v>
      </c>
      <c r="B649">
        <v>652</v>
      </c>
      <c r="C649" t="s">
        <v>2238</v>
      </c>
      <c r="D649" t="s">
        <v>2239</v>
      </c>
      <c r="E649" s="1">
        <v>45144.583333333336</v>
      </c>
      <c r="F649" t="s">
        <v>2240</v>
      </c>
      <c r="G649" t="s">
        <v>32</v>
      </c>
      <c r="H649" t="s">
        <v>2241</v>
      </c>
      <c r="I649">
        <v>28</v>
      </c>
      <c r="J649">
        <v>55</v>
      </c>
      <c r="K649" t="s">
        <v>2036</v>
      </c>
      <c r="L649">
        <v>2023</v>
      </c>
      <c r="M649">
        <v>8</v>
      </c>
      <c r="N649">
        <v>6</v>
      </c>
      <c r="O649">
        <v>14</v>
      </c>
    </row>
    <row r="650" spans="1:15" x14ac:dyDescent="0.25">
      <c r="A650">
        <v>649</v>
      </c>
      <c r="B650">
        <v>653</v>
      </c>
      <c r="C650" t="s">
        <v>2242</v>
      </c>
      <c r="D650" t="s">
        <v>2243</v>
      </c>
      <c r="E650" s="1">
        <v>45145.822916666664</v>
      </c>
      <c r="F650" t="s">
        <v>2244</v>
      </c>
      <c r="G650" t="s">
        <v>27</v>
      </c>
      <c r="H650" t="s">
        <v>2245</v>
      </c>
      <c r="I650">
        <v>22</v>
      </c>
      <c r="J650">
        <v>45</v>
      </c>
      <c r="K650" t="s">
        <v>2045</v>
      </c>
      <c r="L650">
        <v>2023</v>
      </c>
      <c r="M650">
        <v>8</v>
      </c>
      <c r="N650">
        <v>7</v>
      </c>
      <c r="O650">
        <v>19</v>
      </c>
    </row>
    <row r="651" spans="1:15" x14ac:dyDescent="0.25">
      <c r="A651">
        <v>650</v>
      </c>
      <c r="B651">
        <v>654</v>
      </c>
      <c r="C651" t="s">
        <v>2246</v>
      </c>
      <c r="D651" t="s">
        <v>389</v>
      </c>
      <c r="E651" s="1">
        <v>45146.666666666664</v>
      </c>
      <c r="F651" t="s">
        <v>2247</v>
      </c>
      <c r="G651" t="s">
        <v>875</v>
      </c>
      <c r="H651" t="s">
        <v>2248</v>
      </c>
      <c r="I651">
        <v>30</v>
      </c>
      <c r="J651">
        <v>60</v>
      </c>
      <c r="K651" t="s">
        <v>2041</v>
      </c>
      <c r="L651">
        <v>2023</v>
      </c>
      <c r="M651">
        <v>8</v>
      </c>
      <c r="N651">
        <v>8</v>
      </c>
      <c r="O651">
        <v>16</v>
      </c>
    </row>
    <row r="652" spans="1:15" x14ac:dyDescent="0.25">
      <c r="A652">
        <v>651</v>
      </c>
      <c r="B652">
        <v>655</v>
      </c>
      <c r="C652" t="s">
        <v>2249</v>
      </c>
      <c r="D652" t="s">
        <v>1625</v>
      </c>
      <c r="E652" s="1">
        <v>45147.9375</v>
      </c>
      <c r="F652" t="s">
        <v>2250</v>
      </c>
      <c r="G652" t="s">
        <v>32</v>
      </c>
      <c r="H652" t="s">
        <v>2251</v>
      </c>
      <c r="I652">
        <v>20</v>
      </c>
      <c r="J652">
        <v>40</v>
      </c>
      <c r="K652" t="s">
        <v>2036</v>
      </c>
      <c r="L652">
        <v>2023</v>
      </c>
      <c r="M652">
        <v>8</v>
      </c>
      <c r="N652">
        <v>9</v>
      </c>
      <c r="O652">
        <v>22</v>
      </c>
    </row>
    <row r="653" spans="1:15" x14ac:dyDescent="0.25">
      <c r="A653">
        <v>652</v>
      </c>
      <c r="B653">
        <v>656</v>
      </c>
      <c r="C653" t="s">
        <v>2252</v>
      </c>
      <c r="D653" t="s">
        <v>1625</v>
      </c>
      <c r="E653" s="1">
        <v>45148.597222222219</v>
      </c>
      <c r="F653" t="s">
        <v>2253</v>
      </c>
      <c r="G653" t="s">
        <v>27</v>
      </c>
      <c r="H653" t="s">
        <v>2254</v>
      </c>
      <c r="I653">
        <v>28</v>
      </c>
      <c r="J653">
        <v>55</v>
      </c>
      <c r="K653" t="s">
        <v>2045</v>
      </c>
      <c r="L653">
        <v>2023</v>
      </c>
      <c r="M653">
        <v>8</v>
      </c>
      <c r="N653">
        <v>10</v>
      </c>
      <c r="O653">
        <v>14</v>
      </c>
    </row>
    <row r="654" spans="1:15" x14ac:dyDescent="0.25">
      <c r="A654">
        <v>653</v>
      </c>
      <c r="B654">
        <v>657</v>
      </c>
      <c r="C654" t="s">
        <v>2255</v>
      </c>
      <c r="D654" t="s">
        <v>1625</v>
      </c>
      <c r="E654" s="1">
        <v>45149.78125</v>
      </c>
      <c r="F654" t="s">
        <v>2256</v>
      </c>
      <c r="G654" t="s">
        <v>875</v>
      </c>
      <c r="H654" t="s">
        <v>2257</v>
      </c>
      <c r="I654">
        <v>22</v>
      </c>
      <c r="J654">
        <v>45</v>
      </c>
      <c r="K654" t="s">
        <v>2041</v>
      </c>
      <c r="L654">
        <v>2023</v>
      </c>
      <c r="M654">
        <v>8</v>
      </c>
      <c r="N654">
        <v>11</v>
      </c>
      <c r="O654">
        <v>18</v>
      </c>
    </row>
    <row r="655" spans="1:15" x14ac:dyDescent="0.25">
      <c r="A655">
        <v>654</v>
      </c>
      <c r="B655">
        <v>658</v>
      </c>
      <c r="C655" t="s">
        <v>2258</v>
      </c>
      <c r="D655" t="s">
        <v>389</v>
      </c>
      <c r="E655" s="1">
        <v>45150.572916666664</v>
      </c>
      <c r="F655" t="s">
        <v>2259</v>
      </c>
      <c r="G655" t="s">
        <v>32</v>
      </c>
      <c r="H655" t="s">
        <v>2260</v>
      </c>
      <c r="I655">
        <v>25</v>
      </c>
      <c r="J655">
        <v>50</v>
      </c>
      <c r="K655" t="s">
        <v>2036</v>
      </c>
      <c r="L655">
        <v>2023</v>
      </c>
      <c r="M655">
        <v>8</v>
      </c>
      <c r="N655">
        <v>12</v>
      </c>
      <c r="O655">
        <v>13</v>
      </c>
    </row>
    <row r="656" spans="1:15" x14ac:dyDescent="0.25">
      <c r="A656">
        <v>655</v>
      </c>
      <c r="B656">
        <v>659</v>
      </c>
      <c r="C656" t="s">
        <v>2261</v>
      </c>
      <c r="D656" t="s">
        <v>389</v>
      </c>
      <c r="E656" s="1">
        <v>45151.833333333336</v>
      </c>
      <c r="F656" t="s">
        <v>2262</v>
      </c>
      <c r="G656" t="s">
        <v>27</v>
      </c>
      <c r="H656" t="s">
        <v>2263</v>
      </c>
      <c r="I656">
        <v>35</v>
      </c>
      <c r="J656">
        <v>70</v>
      </c>
      <c r="K656" t="s">
        <v>2045</v>
      </c>
      <c r="L656">
        <v>2023</v>
      </c>
      <c r="M656">
        <v>8</v>
      </c>
      <c r="N656">
        <v>13</v>
      </c>
      <c r="O656">
        <v>20</v>
      </c>
    </row>
    <row r="657" spans="1:15" x14ac:dyDescent="0.25">
      <c r="A657">
        <v>656</v>
      </c>
      <c r="B657">
        <v>660</v>
      </c>
      <c r="C657" t="s">
        <v>2264</v>
      </c>
      <c r="D657" t="s">
        <v>1625</v>
      </c>
      <c r="E657" s="1">
        <v>45152.677083333336</v>
      </c>
      <c r="F657" t="s">
        <v>2265</v>
      </c>
      <c r="G657" t="s">
        <v>875</v>
      </c>
      <c r="H657" t="s">
        <v>2266</v>
      </c>
      <c r="I657">
        <v>20</v>
      </c>
      <c r="J657">
        <v>40</v>
      </c>
      <c r="K657" t="s">
        <v>2036</v>
      </c>
      <c r="L657">
        <v>2023</v>
      </c>
      <c r="M657">
        <v>8</v>
      </c>
      <c r="N657">
        <v>14</v>
      </c>
      <c r="O657">
        <v>16</v>
      </c>
    </row>
    <row r="658" spans="1:15" x14ac:dyDescent="0.25">
      <c r="A658">
        <v>657</v>
      </c>
      <c r="B658">
        <v>661</v>
      </c>
      <c r="C658" t="s">
        <v>2267</v>
      </c>
      <c r="D658" t="s">
        <v>389</v>
      </c>
      <c r="E658" s="1">
        <v>45153.8125</v>
      </c>
      <c r="F658" t="s">
        <v>2268</v>
      </c>
      <c r="G658" t="s">
        <v>32</v>
      </c>
      <c r="H658" t="s">
        <v>2269</v>
      </c>
      <c r="I658">
        <v>28</v>
      </c>
      <c r="J658">
        <v>55</v>
      </c>
      <c r="K658" t="s">
        <v>2041</v>
      </c>
      <c r="L658">
        <v>2023</v>
      </c>
      <c r="M658">
        <v>8</v>
      </c>
      <c r="N658">
        <v>15</v>
      </c>
      <c r="O658">
        <v>19</v>
      </c>
    </row>
    <row r="659" spans="1:15" x14ac:dyDescent="0.25">
      <c r="A659">
        <v>658</v>
      </c>
      <c r="B659">
        <v>662</v>
      </c>
      <c r="C659" t="s">
        <v>2270</v>
      </c>
      <c r="D659" t="s">
        <v>2271</v>
      </c>
      <c r="E659" s="1">
        <v>45154.583333333336</v>
      </c>
      <c r="F659" t="s">
        <v>2272</v>
      </c>
      <c r="G659" t="s">
        <v>27</v>
      </c>
      <c r="H659" t="s">
        <v>2273</v>
      </c>
      <c r="I659">
        <v>30</v>
      </c>
      <c r="J659">
        <v>60</v>
      </c>
      <c r="K659" t="s">
        <v>2036</v>
      </c>
      <c r="L659">
        <v>2023</v>
      </c>
      <c r="M659">
        <v>8</v>
      </c>
      <c r="N659">
        <v>16</v>
      </c>
      <c r="O659">
        <v>14</v>
      </c>
    </row>
    <row r="660" spans="1:15" x14ac:dyDescent="0.25">
      <c r="A660">
        <v>659</v>
      </c>
      <c r="B660">
        <v>663</v>
      </c>
      <c r="C660" t="s">
        <v>2274</v>
      </c>
      <c r="D660" t="s">
        <v>389</v>
      </c>
      <c r="E660" s="1">
        <v>45155.927083333336</v>
      </c>
      <c r="F660" t="s">
        <v>2275</v>
      </c>
      <c r="G660" t="s">
        <v>875</v>
      </c>
      <c r="H660" t="s">
        <v>2276</v>
      </c>
      <c r="I660">
        <v>18</v>
      </c>
      <c r="J660">
        <v>35</v>
      </c>
      <c r="K660" t="s">
        <v>2045</v>
      </c>
      <c r="L660">
        <v>2023</v>
      </c>
      <c r="M660">
        <v>8</v>
      </c>
      <c r="N660">
        <v>17</v>
      </c>
      <c r="O660">
        <v>22</v>
      </c>
    </row>
    <row r="661" spans="1:15" x14ac:dyDescent="0.25">
      <c r="A661">
        <v>660</v>
      </c>
      <c r="B661">
        <v>664</v>
      </c>
      <c r="C661" t="s">
        <v>2277</v>
      </c>
      <c r="D661" t="s">
        <v>2243</v>
      </c>
      <c r="E661" s="1">
        <v>45156.6875</v>
      </c>
      <c r="F661" t="s">
        <v>2278</v>
      </c>
      <c r="G661" t="s">
        <v>32</v>
      </c>
      <c r="H661" t="s">
        <v>2279</v>
      </c>
      <c r="I661">
        <v>25</v>
      </c>
      <c r="J661">
        <v>50</v>
      </c>
      <c r="K661" t="s">
        <v>2036</v>
      </c>
      <c r="L661">
        <v>2023</v>
      </c>
      <c r="M661">
        <v>8</v>
      </c>
      <c r="N661">
        <v>18</v>
      </c>
      <c r="O661">
        <v>16</v>
      </c>
    </row>
    <row r="662" spans="1:15" x14ac:dyDescent="0.25">
      <c r="A662">
        <v>661</v>
      </c>
      <c r="B662">
        <v>665</v>
      </c>
      <c r="C662" t="s">
        <v>2280</v>
      </c>
      <c r="D662" t="s">
        <v>2243</v>
      </c>
      <c r="E662" s="1">
        <v>45157.822916666664</v>
      </c>
      <c r="F662" t="s">
        <v>2281</v>
      </c>
      <c r="G662" t="s">
        <v>27</v>
      </c>
      <c r="H662" t="s">
        <v>2282</v>
      </c>
      <c r="I662">
        <v>22</v>
      </c>
      <c r="J662">
        <v>45</v>
      </c>
      <c r="K662" t="s">
        <v>2045</v>
      </c>
      <c r="L662">
        <v>2023</v>
      </c>
      <c r="M662">
        <v>8</v>
      </c>
      <c r="N662">
        <v>19</v>
      </c>
      <c r="O662">
        <v>19</v>
      </c>
    </row>
    <row r="663" spans="1:15" x14ac:dyDescent="0.25">
      <c r="A663">
        <v>662</v>
      </c>
      <c r="B663">
        <v>666</v>
      </c>
      <c r="C663" t="s">
        <v>2283</v>
      </c>
      <c r="D663" t="s">
        <v>2243</v>
      </c>
      <c r="E663" s="1">
        <v>45158.708333333336</v>
      </c>
      <c r="F663" t="s">
        <v>2284</v>
      </c>
      <c r="G663" t="s">
        <v>875</v>
      </c>
      <c r="H663" t="s">
        <v>2285</v>
      </c>
      <c r="I663">
        <v>30</v>
      </c>
      <c r="J663">
        <v>60</v>
      </c>
      <c r="K663" t="s">
        <v>2041</v>
      </c>
      <c r="L663">
        <v>2023</v>
      </c>
      <c r="M663">
        <v>8</v>
      </c>
      <c r="N663">
        <v>20</v>
      </c>
      <c r="O663">
        <v>17</v>
      </c>
    </row>
    <row r="664" spans="1:15" x14ac:dyDescent="0.25">
      <c r="A664">
        <v>663</v>
      </c>
      <c r="B664">
        <v>667</v>
      </c>
      <c r="C664" t="s">
        <v>2286</v>
      </c>
      <c r="D664" t="s">
        <v>1625</v>
      </c>
      <c r="E664" s="1">
        <v>45159.65625</v>
      </c>
      <c r="F664" t="s">
        <v>2287</v>
      </c>
      <c r="G664" t="s">
        <v>27</v>
      </c>
      <c r="H664" t="s">
        <v>2288</v>
      </c>
      <c r="I664">
        <v>15</v>
      </c>
      <c r="J664">
        <v>30</v>
      </c>
      <c r="K664" t="s">
        <v>2036</v>
      </c>
      <c r="L664">
        <v>2023</v>
      </c>
      <c r="M664">
        <v>8</v>
      </c>
      <c r="N664">
        <v>21</v>
      </c>
      <c r="O664">
        <v>15</v>
      </c>
    </row>
    <row r="665" spans="1:15" x14ac:dyDescent="0.25">
      <c r="A665">
        <v>664</v>
      </c>
      <c r="B665">
        <v>668</v>
      </c>
      <c r="C665" t="s">
        <v>2289</v>
      </c>
      <c r="D665" t="s">
        <v>389</v>
      </c>
      <c r="E665" s="1">
        <v>45160.520833333336</v>
      </c>
      <c r="F665" t="s">
        <v>2290</v>
      </c>
      <c r="G665" t="s">
        <v>32</v>
      </c>
      <c r="H665" t="s">
        <v>2291</v>
      </c>
      <c r="I665">
        <v>22</v>
      </c>
      <c r="J665">
        <v>40</v>
      </c>
      <c r="K665" t="s">
        <v>2041</v>
      </c>
      <c r="L665">
        <v>2023</v>
      </c>
      <c r="M665">
        <v>8</v>
      </c>
      <c r="N665">
        <v>22</v>
      </c>
      <c r="O665">
        <v>12</v>
      </c>
    </row>
    <row r="666" spans="1:15" x14ac:dyDescent="0.25">
      <c r="A666">
        <v>665</v>
      </c>
      <c r="B666">
        <v>669</v>
      </c>
      <c r="C666" t="s">
        <v>2292</v>
      </c>
      <c r="D666" t="s">
        <v>2271</v>
      </c>
      <c r="E666" s="1">
        <v>45161.697916666664</v>
      </c>
      <c r="F666" t="s">
        <v>2293</v>
      </c>
      <c r="G666" t="s">
        <v>875</v>
      </c>
      <c r="H666" t="s">
        <v>2294</v>
      </c>
      <c r="I666">
        <v>28</v>
      </c>
      <c r="J666">
        <v>55</v>
      </c>
      <c r="K666" t="s">
        <v>2036</v>
      </c>
      <c r="L666">
        <v>2023</v>
      </c>
      <c r="M666">
        <v>8</v>
      </c>
      <c r="N666">
        <v>23</v>
      </c>
      <c r="O666">
        <v>16</v>
      </c>
    </row>
    <row r="667" spans="1:15" x14ac:dyDescent="0.25">
      <c r="A667">
        <v>666</v>
      </c>
      <c r="B667">
        <v>670</v>
      </c>
      <c r="C667" t="s">
        <v>2295</v>
      </c>
      <c r="D667" t="s">
        <v>389</v>
      </c>
      <c r="E667" s="1">
        <v>45162.763888888891</v>
      </c>
      <c r="F667" t="s">
        <v>2296</v>
      </c>
      <c r="G667" t="s">
        <v>27</v>
      </c>
      <c r="H667" t="s">
        <v>2297</v>
      </c>
      <c r="I667">
        <v>20</v>
      </c>
      <c r="J667">
        <v>38</v>
      </c>
      <c r="K667" t="s">
        <v>2045</v>
      </c>
      <c r="L667">
        <v>2023</v>
      </c>
      <c r="M667">
        <v>8</v>
      </c>
      <c r="N667">
        <v>24</v>
      </c>
      <c r="O667">
        <v>18</v>
      </c>
    </row>
    <row r="668" spans="1:15" x14ac:dyDescent="0.25">
      <c r="A668">
        <v>667</v>
      </c>
      <c r="B668">
        <v>671</v>
      </c>
      <c r="C668" t="s">
        <v>2298</v>
      </c>
      <c r="D668" t="s">
        <v>1625</v>
      </c>
      <c r="E668" s="1">
        <v>45163.59375</v>
      </c>
      <c r="F668" t="s">
        <v>2299</v>
      </c>
      <c r="G668" t="s">
        <v>32</v>
      </c>
      <c r="H668" t="s">
        <v>2300</v>
      </c>
      <c r="I668">
        <v>25</v>
      </c>
      <c r="J668">
        <v>50</v>
      </c>
      <c r="K668" t="s">
        <v>2041</v>
      </c>
      <c r="L668">
        <v>2023</v>
      </c>
      <c r="M668">
        <v>8</v>
      </c>
      <c r="N668">
        <v>25</v>
      </c>
      <c r="O668">
        <v>14</v>
      </c>
    </row>
    <row r="669" spans="1:15" x14ac:dyDescent="0.25">
      <c r="A669">
        <v>668</v>
      </c>
      <c r="B669">
        <v>672</v>
      </c>
      <c r="C669" t="s">
        <v>2301</v>
      </c>
      <c r="D669" t="s">
        <v>2243</v>
      </c>
      <c r="E669" s="1">
        <v>45164.729166666664</v>
      </c>
      <c r="F669" t="s">
        <v>2302</v>
      </c>
      <c r="G669" t="s">
        <v>875</v>
      </c>
      <c r="H669" t="s">
        <v>2303</v>
      </c>
      <c r="I669">
        <v>18</v>
      </c>
      <c r="J669">
        <v>35</v>
      </c>
      <c r="K669" t="s">
        <v>2036</v>
      </c>
      <c r="L669">
        <v>2023</v>
      </c>
      <c r="M669">
        <v>8</v>
      </c>
      <c r="N669">
        <v>26</v>
      </c>
      <c r="O669">
        <v>17</v>
      </c>
    </row>
    <row r="670" spans="1:15" x14ac:dyDescent="0.25">
      <c r="A670">
        <v>669</v>
      </c>
      <c r="B670">
        <v>673</v>
      </c>
      <c r="C670" t="s">
        <v>2304</v>
      </c>
      <c r="D670" t="s">
        <v>2243</v>
      </c>
      <c r="E670" s="1">
        <v>45165.864583333336</v>
      </c>
      <c r="F670" t="s">
        <v>2305</v>
      </c>
      <c r="G670" t="s">
        <v>27</v>
      </c>
      <c r="H670" t="s">
        <v>2306</v>
      </c>
      <c r="I670">
        <v>22</v>
      </c>
      <c r="J670">
        <v>45</v>
      </c>
      <c r="K670" t="s">
        <v>2045</v>
      </c>
      <c r="L670">
        <v>2023</v>
      </c>
      <c r="M670">
        <v>8</v>
      </c>
      <c r="N670">
        <v>27</v>
      </c>
      <c r="O670">
        <v>20</v>
      </c>
    </row>
    <row r="671" spans="1:15" x14ac:dyDescent="0.25">
      <c r="A671">
        <v>670</v>
      </c>
      <c r="B671">
        <v>674</v>
      </c>
      <c r="C671" t="s">
        <v>2307</v>
      </c>
      <c r="D671" t="s">
        <v>1625</v>
      </c>
      <c r="E671" s="1">
        <v>45166.666666666664</v>
      </c>
      <c r="F671" t="s">
        <v>2308</v>
      </c>
      <c r="G671" t="s">
        <v>875</v>
      </c>
      <c r="H671" t="s">
        <v>2309</v>
      </c>
      <c r="I671">
        <v>18</v>
      </c>
      <c r="J671">
        <v>36</v>
      </c>
      <c r="K671" t="s">
        <v>2036</v>
      </c>
      <c r="L671">
        <v>2023</v>
      </c>
      <c r="M671">
        <v>8</v>
      </c>
      <c r="N671">
        <v>28</v>
      </c>
      <c r="O671">
        <v>16</v>
      </c>
    </row>
    <row r="672" spans="1:15" x14ac:dyDescent="0.25">
      <c r="A672">
        <v>671</v>
      </c>
      <c r="B672">
        <v>675</v>
      </c>
      <c r="C672" t="s">
        <v>2310</v>
      </c>
      <c r="D672" t="s">
        <v>389</v>
      </c>
      <c r="E672" s="1">
        <v>45167.572916666664</v>
      </c>
      <c r="F672" t="s">
        <v>2311</v>
      </c>
      <c r="G672" t="s">
        <v>27</v>
      </c>
      <c r="H672" t="s">
        <v>2312</v>
      </c>
      <c r="I672">
        <v>26</v>
      </c>
      <c r="J672">
        <v>48</v>
      </c>
      <c r="K672" t="s">
        <v>2041</v>
      </c>
      <c r="L672">
        <v>2023</v>
      </c>
      <c r="M672">
        <v>8</v>
      </c>
      <c r="N672">
        <v>29</v>
      </c>
      <c r="O672">
        <v>13</v>
      </c>
    </row>
    <row r="673" spans="1:15" x14ac:dyDescent="0.25">
      <c r="A673">
        <v>672</v>
      </c>
      <c r="B673">
        <v>676</v>
      </c>
      <c r="C673" t="s">
        <v>2313</v>
      </c>
      <c r="D673" t="s">
        <v>1625</v>
      </c>
      <c r="E673" s="1">
        <v>45168.729166666664</v>
      </c>
      <c r="F673" t="s">
        <v>2314</v>
      </c>
      <c r="G673" t="s">
        <v>32</v>
      </c>
      <c r="H673" t="s">
        <v>2315</v>
      </c>
      <c r="I673">
        <v>20</v>
      </c>
      <c r="J673">
        <v>40</v>
      </c>
      <c r="K673" t="s">
        <v>2036</v>
      </c>
      <c r="L673">
        <v>2023</v>
      </c>
      <c r="M673">
        <v>8</v>
      </c>
      <c r="N673">
        <v>30</v>
      </c>
      <c r="O673">
        <v>17</v>
      </c>
    </row>
    <row r="674" spans="1:15" x14ac:dyDescent="0.25">
      <c r="A674">
        <v>673</v>
      </c>
      <c r="B674">
        <v>677</v>
      </c>
      <c r="C674" t="s">
        <v>2316</v>
      </c>
      <c r="D674" t="s">
        <v>389</v>
      </c>
      <c r="E674" s="1">
        <v>45169.84375</v>
      </c>
      <c r="F674" t="s">
        <v>2317</v>
      </c>
      <c r="G674" t="s">
        <v>875</v>
      </c>
      <c r="H674" t="s">
        <v>2318</v>
      </c>
      <c r="I674">
        <v>24</v>
      </c>
      <c r="J674">
        <v>42</v>
      </c>
      <c r="K674" t="s">
        <v>2045</v>
      </c>
      <c r="L674">
        <v>2023</v>
      </c>
      <c r="M674">
        <v>8</v>
      </c>
      <c r="N674">
        <v>31</v>
      </c>
      <c r="O674">
        <v>20</v>
      </c>
    </row>
    <row r="675" spans="1:15" x14ac:dyDescent="0.25">
      <c r="A675">
        <v>674</v>
      </c>
      <c r="B675">
        <v>678</v>
      </c>
      <c r="C675" t="s">
        <v>2319</v>
      </c>
      <c r="D675" t="s">
        <v>1625</v>
      </c>
      <c r="E675" s="1">
        <v>45170.614583333336</v>
      </c>
      <c r="F675" t="s">
        <v>2320</v>
      </c>
      <c r="G675" t="s">
        <v>27</v>
      </c>
      <c r="H675" t="s">
        <v>2321</v>
      </c>
      <c r="I675">
        <v>21</v>
      </c>
      <c r="J675">
        <v>39</v>
      </c>
      <c r="K675" t="s">
        <v>2041</v>
      </c>
      <c r="L675">
        <v>2023</v>
      </c>
      <c r="M675">
        <v>9</v>
      </c>
      <c r="N675">
        <v>1</v>
      </c>
      <c r="O675">
        <v>14</v>
      </c>
    </row>
    <row r="676" spans="1:15" x14ac:dyDescent="0.25">
      <c r="A676">
        <v>675</v>
      </c>
      <c r="B676">
        <v>679</v>
      </c>
      <c r="C676" t="s">
        <v>2322</v>
      </c>
      <c r="D676" t="s">
        <v>2243</v>
      </c>
      <c r="E676" s="1">
        <v>45171.770833333336</v>
      </c>
      <c r="F676" t="s">
        <v>2323</v>
      </c>
      <c r="G676" t="s">
        <v>32</v>
      </c>
      <c r="H676" t="s">
        <v>2324</v>
      </c>
      <c r="I676">
        <v>17</v>
      </c>
      <c r="J676">
        <v>33</v>
      </c>
      <c r="K676" t="s">
        <v>2036</v>
      </c>
      <c r="L676">
        <v>2023</v>
      </c>
      <c r="M676">
        <v>9</v>
      </c>
      <c r="N676">
        <v>2</v>
      </c>
      <c r="O676">
        <v>18</v>
      </c>
    </row>
    <row r="677" spans="1:15" x14ac:dyDescent="0.25">
      <c r="A677">
        <v>676</v>
      </c>
      <c r="B677">
        <v>680</v>
      </c>
      <c r="C677" t="s">
        <v>2325</v>
      </c>
      <c r="D677" t="s">
        <v>389</v>
      </c>
      <c r="E677" s="1">
        <v>45172.916666666664</v>
      </c>
      <c r="F677" t="s">
        <v>2326</v>
      </c>
      <c r="G677" t="s">
        <v>875</v>
      </c>
      <c r="H677" t="s">
        <v>2327</v>
      </c>
      <c r="I677">
        <v>23</v>
      </c>
      <c r="J677">
        <v>44</v>
      </c>
      <c r="K677" t="s">
        <v>2045</v>
      </c>
      <c r="L677">
        <v>2023</v>
      </c>
      <c r="M677">
        <v>9</v>
      </c>
      <c r="N677">
        <v>3</v>
      </c>
      <c r="O677">
        <v>22</v>
      </c>
    </row>
    <row r="678" spans="1:15" x14ac:dyDescent="0.25">
      <c r="A678">
        <v>677</v>
      </c>
      <c r="B678">
        <v>681</v>
      </c>
      <c r="C678" t="s">
        <v>2328</v>
      </c>
      <c r="D678" t="s">
        <v>1625</v>
      </c>
      <c r="E678" s="1">
        <v>45173.635416666664</v>
      </c>
      <c r="F678" t="s">
        <v>2329</v>
      </c>
      <c r="G678" t="s">
        <v>27</v>
      </c>
      <c r="H678" t="s">
        <v>2330</v>
      </c>
      <c r="I678">
        <v>19</v>
      </c>
      <c r="J678">
        <v>37</v>
      </c>
      <c r="K678" t="s">
        <v>2036</v>
      </c>
      <c r="L678">
        <v>2023</v>
      </c>
      <c r="M678">
        <v>9</v>
      </c>
      <c r="N678">
        <v>4</v>
      </c>
      <c r="O678">
        <v>15</v>
      </c>
    </row>
    <row r="679" spans="1:15" x14ac:dyDescent="0.25">
      <c r="A679">
        <v>678</v>
      </c>
      <c r="B679">
        <v>682</v>
      </c>
      <c r="C679" t="s">
        <v>2331</v>
      </c>
      <c r="D679" t="s">
        <v>389</v>
      </c>
      <c r="E679" s="1">
        <v>45174.520833333336</v>
      </c>
      <c r="F679" t="s">
        <v>2332</v>
      </c>
      <c r="G679" t="s">
        <v>875</v>
      </c>
      <c r="H679" t="s">
        <v>2333</v>
      </c>
      <c r="I679">
        <v>27</v>
      </c>
      <c r="J679">
        <v>52</v>
      </c>
      <c r="K679" t="s">
        <v>2041</v>
      </c>
      <c r="L679">
        <v>2023</v>
      </c>
      <c r="M679">
        <v>9</v>
      </c>
      <c r="N679">
        <v>5</v>
      </c>
      <c r="O679">
        <v>12</v>
      </c>
    </row>
    <row r="680" spans="1:15" x14ac:dyDescent="0.25">
      <c r="A680">
        <v>679</v>
      </c>
      <c r="B680">
        <v>683</v>
      </c>
      <c r="C680" t="s">
        <v>2334</v>
      </c>
      <c r="D680" t="s">
        <v>1625</v>
      </c>
      <c r="E680" s="1">
        <v>45175.697916666664</v>
      </c>
      <c r="F680" t="s">
        <v>2335</v>
      </c>
      <c r="G680" t="s">
        <v>32</v>
      </c>
      <c r="H680" t="s">
        <v>2336</v>
      </c>
      <c r="I680">
        <v>22</v>
      </c>
      <c r="J680">
        <v>43</v>
      </c>
      <c r="K680" t="s">
        <v>2045</v>
      </c>
      <c r="L680">
        <v>2023</v>
      </c>
      <c r="M680">
        <v>9</v>
      </c>
      <c r="N680">
        <v>6</v>
      </c>
      <c r="O680">
        <v>16</v>
      </c>
    </row>
    <row r="681" spans="1:15" x14ac:dyDescent="0.25">
      <c r="A681">
        <v>680</v>
      </c>
      <c r="B681">
        <v>684</v>
      </c>
      <c r="C681" t="s">
        <v>2337</v>
      </c>
      <c r="D681" t="s">
        <v>389</v>
      </c>
      <c r="E681" s="1">
        <v>45176.763888888891</v>
      </c>
      <c r="F681" t="s">
        <v>2338</v>
      </c>
      <c r="G681" t="s">
        <v>27</v>
      </c>
      <c r="H681" t="s">
        <v>2339</v>
      </c>
      <c r="I681">
        <v>20</v>
      </c>
      <c r="J681">
        <v>39</v>
      </c>
      <c r="K681" t="s">
        <v>2036</v>
      </c>
      <c r="L681">
        <v>2023</v>
      </c>
      <c r="M681">
        <v>9</v>
      </c>
      <c r="N681">
        <v>7</v>
      </c>
      <c r="O681">
        <v>18</v>
      </c>
    </row>
    <row r="682" spans="1:15" x14ac:dyDescent="0.25">
      <c r="A682">
        <v>681</v>
      </c>
      <c r="B682">
        <v>685</v>
      </c>
      <c r="C682" t="s">
        <v>2340</v>
      </c>
      <c r="D682" t="s">
        <v>1625</v>
      </c>
      <c r="E682" s="1">
        <v>45177.59375</v>
      </c>
      <c r="F682" t="s">
        <v>2341</v>
      </c>
      <c r="G682" t="s">
        <v>32</v>
      </c>
      <c r="H682" t="s">
        <v>2342</v>
      </c>
      <c r="I682">
        <v>26</v>
      </c>
      <c r="J682">
        <v>48</v>
      </c>
      <c r="K682" t="s">
        <v>2041</v>
      </c>
      <c r="L682">
        <v>2023</v>
      </c>
      <c r="M682">
        <v>9</v>
      </c>
      <c r="N682">
        <v>8</v>
      </c>
      <c r="O682">
        <v>14</v>
      </c>
    </row>
    <row r="683" spans="1:15" x14ac:dyDescent="0.25">
      <c r="A683">
        <v>682</v>
      </c>
      <c r="B683">
        <v>686</v>
      </c>
      <c r="C683" t="s">
        <v>2343</v>
      </c>
      <c r="D683" t="s">
        <v>2243</v>
      </c>
      <c r="E683" s="1">
        <v>45178.729166666664</v>
      </c>
      <c r="F683" t="s">
        <v>2344</v>
      </c>
      <c r="G683" t="s">
        <v>875</v>
      </c>
      <c r="H683" t="s">
        <v>2345</v>
      </c>
      <c r="I683">
        <v>16</v>
      </c>
      <c r="J683">
        <v>32</v>
      </c>
      <c r="K683" t="s">
        <v>2036</v>
      </c>
      <c r="L683">
        <v>2023</v>
      </c>
      <c r="M683">
        <v>9</v>
      </c>
      <c r="N683">
        <v>9</v>
      </c>
      <c r="O683">
        <v>17</v>
      </c>
    </row>
    <row r="684" spans="1:15" x14ac:dyDescent="0.25">
      <c r="A684">
        <v>683</v>
      </c>
      <c r="B684">
        <v>687</v>
      </c>
      <c r="C684" t="s">
        <v>2346</v>
      </c>
      <c r="D684" t="s">
        <v>389</v>
      </c>
      <c r="E684" s="1">
        <v>45179.864583333336</v>
      </c>
      <c r="F684" t="s">
        <v>2347</v>
      </c>
      <c r="G684" t="s">
        <v>27</v>
      </c>
      <c r="H684" t="s">
        <v>2348</v>
      </c>
      <c r="I684">
        <v>23</v>
      </c>
      <c r="J684">
        <v>42</v>
      </c>
      <c r="K684" t="s">
        <v>2045</v>
      </c>
      <c r="L684">
        <v>2023</v>
      </c>
      <c r="M684">
        <v>9</v>
      </c>
      <c r="N684">
        <v>10</v>
      </c>
      <c r="O684">
        <v>20</v>
      </c>
    </row>
    <row r="685" spans="1:15" x14ac:dyDescent="0.25">
      <c r="A685">
        <v>684</v>
      </c>
      <c r="B685">
        <v>688</v>
      </c>
      <c r="C685" t="s">
        <v>2349</v>
      </c>
      <c r="D685" t="s">
        <v>2350</v>
      </c>
      <c r="E685" s="1">
        <v>45180.65625</v>
      </c>
      <c r="F685" t="s">
        <v>2351</v>
      </c>
      <c r="G685" t="s">
        <v>875</v>
      </c>
      <c r="H685" t="s">
        <v>2352</v>
      </c>
      <c r="I685">
        <v>15</v>
      </c>
      <c r="J685">
        <v>28</v>
      </c>
      <c r="K685" t="s">
        <v>2036</v>
      </c>
      <c r="L685">
        <v>2023</v>
      </c>
      <c r="M685">
        <v>9</v>
      </c>
      <c r="N685">
        <v>11</v>
      </c>
      <c r="O685">
        <v>15</v>
      </c>
    </row>
    <row r="686" spans="1:15" x14ac:dyDescent="0.25">
      <c r="A686">
        <v>685</v>
      </c>
      <c r="B686">
        <v>689</v>
      </c>
      <c r="C686" t="s">
        <v>2353</v>
      </c>
      <c r="D686" t="s">
        <v>2354</v>
      </c>
      <c r="E686" s="1">
        <v>45181.520833333336</v>
      </c>
      <c r="F686" t="s">
        <v>2355</v>
      </c>
      <c r="G686" t="s">
        <v>27</v>
      </c>
      <c r="H686" t="s">
        <v>2356</v>
      </c>
      <c r="I686">
        <v>18</v>
      </c>
      <c r="J686">
        <v>36</v>
      </c>
      <c r="K686" t="s">
        <v>2041</v>
      </c>
      <c r="L686">
        <v>2023</v>
      </c>
      <c r="M686">
        <v>9</v>
      </c>
      <c r="N686">
        <v>12</v>
      </c>
      <c r="O686">
        <v>12</v>
      </c>
    </row>
    <row r="687" spans="1:15" x14ac:dyDescent="0.25">
      <c r="A687">
        <v>686</v>
      </c>
      <c r="B687">
        <v>690</v>
      </c>
      <c r="C687" t="s">
        <v>2357</v>
      </c>
      <c r="D687" t="s">
        <v>2358</v>
      </c>
      <c r="E687" s="1">
        <v>45182.697916666664</v>
      </c>
      <c r="F687" t="s">
        <v>2359</v>
      </c>
      <c r="G687" t="s">
        <v>32</v>
      </c>
      <c r="H687" t="s">
        <v>2360</v>
      </c>
      <c r="I687">
        <v>20</v>
      </c>
      <c r="J687">
        <v>40</v>
      </c>
      <c r="K687" t="s">
        <v>2045</v>
      </c>
      <c r="L687">
        <v>2023</v>
      </c>
      <c r="M687">
        <v>9</v>
      </c>
      <c r="N687">
        <v>13</v>
      </c>
      <c r="O687">
        <v>16</v>
      </c>
    </row>
    <row r="688" spans="1:15" x14ac:dyDescent="0.25">
      <c r="A688">
        <v>687</v>
      </c>
      <c r="B688">
        <v>691</v>
      </c>
      <c r="C688" t="s">
        <v>2361</v>
      </c>
      <c r="D688" t="s">
        <v>2350</v>
      </c>
      <c r="E688" s="1">
        <v>45183.763888888891</v>
      </c>
      <c r="F688" t="s">
        <v>2362</v>
      </c>
      <c r="G688" t="s">
        <v>875</v>
      </c>
      <c r="H688" t="s">
        <v>2363</v>
      </c>
      <c r="I688">
        <v>17</v>
      </c>
      <c r="J688">
        <v>34</v>
      </c>
      <c r="K688" t="s">
        <v>2036</v>
      </c>
      <c r="L688">
        <v>2023</v>
      </c>
      <c r="M688">
        <v>9</v>
      </c>
      <c r="N688">
        <v>14</v>
      </c>
      <c r="O688">
        <v>18</v>
      </c>
    </row>
    <row r="689" spans="1:15" x14ac:dyDescent="0.25">
      <c r="A689">
        <v>688</v>
      </c>
      <c r="B689">
        <v>692</v>
      </c>
      <c r="C689" t="s">
        <v>2364</v>
      </c>
      <c r="D689" t="s">
        <v>2354</v>
      </c>
      <c r="E689" s="1">
        <v>45184.59375</v>
      </c>
      <c r="F689" t="s">
        <v>2365</v>
      </c>
      <c r="G689" t="s">
        <v>27</v>
      </c>
      <c r="H689" t="s">
        <v>2366</v>
      </c>
      <c r="I689">
        <v>21</v>
      </c>
      <c r="J689">
        <v>41</v>
      </c>
      <c r="K689" t="s">
        <v>2041</v>
      </c>
      <c r="L689">
        <v>2023</v>
      </c>
      <c r="M689">
        <v>9</v>
      </c>
      <c r="N689">
        <v>15</v>
      </c>
      <c r="O689">
        <v>14</v>
      </c>
    </row>
    <row r="690" spans="1:15" x14ac:dyDescent="0.25">
      <c r="A690">
        <v>689</v>
      </c>
      <c r="B690">
        <v>693</v>
      </c>
      <c r="C690" t="s">
        <v>2367</v>
      </c>
      <c r="D690" t="s">
        <v>2358</v>
      </c>
      <c r="E690" s="1">
        <v>45185.729166666664</v>
      </c>
      <c r="F690" t="s">
        <v>2368</v>
      </c>
      <c r="G690" t="s">
        <v>32</v>
      </c>
      <c r="H690" t="s">
        <v>2369</v>
      </c>
      <c r="I690">
        <v>19</v>
      </c>
      <c r="J690">
        <v>38</v>
      </c>
      <c r="K690" t="s">
        <v>2045</v>
      </c>
      <c r="L690">
        <v>2023</v>
      </c>
      <c r="M690">
        <v>9</v>
      </c>
      <c r="N690">
        <v>16</v>
      </c>
      <c r="O690">
        <v>17</v>
      </c>
    </row>
    <row r="691" spans="1:15" x14ac:dyDescent="0.25">
      <c r="A691">
        <v>690</v>
      </c>
      <c r="B691">
        <v>694</v>
      </c>
      <c r="C691" t="s">
        <v>2370</v>
      </c>
      <c r="D691" t="s">
        <v>2350</v>
      </c>
      <c r="E691" s="1">
        <v>45186.864583333336</v>
      </c>
      <c r="F691" t="s">
        <v>2371</v>
      </c>
      <c r="G691" t="s">
        <v>875</v>
      </c>
      <c r="H691" t="s">
        <v>2372</v>
      </c>
      <c r="I691">
        <v>22</v>
      </c>
      <c r="J691">
        <v>44</v>
      </c>
      <c r="K691" t="s">
        <v>2036</v>
      </c>
      <c r="L691">
        <v>2023</v>
      </c>
      <c r="M691">
        <v>9</v>
      </c>
      <c r="N691">
        <v>17</v>
      </c>
      <c r="O691">
        <v>20</v>
      </c>
    </row>
    <row r="692" spans="1:15" x14ac:dyDescent="0.25">
      <c r="A692">
        <v>691</v>
      </c>
      <c r="B692">
        <v>695</v>
      </c>
      <c r="C692" t="s">
        <v>2373</v>
      </c>
      <c r="D692" t="s">
        <v>2350</v>
      </c>
      <c r="E692" s="1">
        <v>45187.916666666664</v>
      </c>
      <c r="F692" t="s">
        <v>2374</v>
      </c>
      <c r="G692" t="s">
        <v>27</v>
      </c>
      <c r="H692" t="s">
        <v>2375</v>
      </c>
      <c r="I692">
        <v>16</v>
      </c>
      <c r="J692">
        <v>31</v>
      </c>
      <c r="K692" t="s">
        <v>2041</v>
      </c>
      <c r="L692">
        <v>2023</v>
      </c>
      <c r="M692">
        <v>9</v>
      </c>
      <c r="N692">
        <v>18</v>
      </c>
      <c r="O692">
        <v>22</v>
      </c>
    </row>
    <row r="693" spans="1:15" x14ac:dyDescent="0.25">
      <c r="A693">
        <v>692</v>
      </c>
      <c r="B693">
        <v>696</v>
      </c>
      <c r="C693" t="s">
        <v>2376</v>
      </c>
      <c r="D693" t="s">
        <v>2354</v>
      </c>
      <c r="E693" s="1">
        <v>45188.635416666664</v>
      </c>
      <c r="F693" t="s">
        <v>2377</v>
      </c>
      <c r="G693" t="s">
        <v>32</v>
      </c>
      <c r="H693" t="s">
        <v>2378</v>
      </c>
      <c r="I693">
        <v>14</v>
      </c>
      <c r="J693">
        <v>27</v>
      </c>
      <c r="K693" t="s">
        <v>2045</v>
      </c>
      <c r="L693">
        <v>2023</v>
      </c>
      <c r="M693">
        <v>9</v>
      </c>
      <c r="N693">
        <v>19</v>
      </c>
      <c r="O693">
        <v>15</v>
      </c>
    </row>
    <row r="694" spans="1:15" x14ac:dyDescent="0.25">
      <c r="A694">
        <v>693</v>
      </c>
      <c r="B694">
        <v>697</v>
      </c>
      <c r="C694" t="s">
        <v>2379</v>
      </c>
      <c r="D694" t="s">
        <v>2358</v>
      </c>
      <c r="E694" s="1">
        <v>45189.520833333336</v>
      </c>
      <c r="F694" t="s">
        <v>2380</v>
      </c>
      <c r="G694" t="s">
        <v>875</v>
      </c>
      <c r="H694" t="s">
        <v>2381</v>
      </c>
      <c r="I694">
        <v>18</v>
      </c>
      <c r="J694">
        <v>35</v>
      </c>
      <c r="K694" t="s">
        <v>2036</v>
      </c>
      <c r="L694">
        <v>2023</v>
      </c>
      <c r="M694">
        <v>9</v>
      </c>
      <c r="N694">
        <v>20</v>
      </c>
      <c r="O694">
        <v>12</v>
      </c>
    </row>
    <row r="695" spans="1:15" x14ac:dyDescent="0.25">
      <c r="A695">
        <v>694</v>
      </c>
      <c r="B695">
        <v>698</v>
      </c>
      <c r="C695" t="s">
        <v>2382</v>
      </c>
      <c r="D695" t="s">
        <v>2350</v>
      </c>
      <c r="E695" s="1">
        <v>45190.697916666664</v>
      </c>
      <c r="F695" t="s">
        <v>2383</v>
      </c>
      <c r="G695" t="s">
        <v>27</v>
      </c>
      <c r="H695" t="s">
        <v>2384</v>
      </c>
      <c r="I695">
        <v>20</v>
      </c>
      <c r="J695">
        <v>39</v>
      </c>
      <c r="K695" t="s">
        <v>2041</v>
      </c>
      <c r="L695">
        <v>2023</v>
      </c>
      <c r="M695">
        <v>9</v>
      </c>
      <c r="N695">
        <v>21</v>
      </c>
      <c r="O695">
        <v>16</v>
      </c>
    </row>
    <row r="696" spans="1:15" x14ac:dyDescent="0.25">
      <c r="A696">
        <v>695</v>
      </c>
      <c r="B696">
        <v>699</v>
      </c>
      <c r="C696" t="s">
        <v>2385</v>
      </c>
      <c r="D696" t="s">
        <v>2354</v>
      </c>
      <c r="E696" s="1">
        <v>45191.763888888891</v>
      </c>
      <c r="F696" t="s">
        <v>2386</v>
      </c>
      <c r="G696" t="s">
        <v>32</v>
      </c>
      <c r="H696" t="s">
        <v>2387</v>
      </c>
      <c r="I696">
        <v>23</v>
      </c>
      <c r="J696">
        <v>46</v>
      </c>
      <c r="K696" t="s">
        <v>2045</v>
      </c>
      <c r="L696">
        <v>2023</v>
      </c>
      <c r="M696">
        <v>9</v>
      </c>
      <c r="N696">
        <v>22</v>
      </c>
      <c r="O696">
        <v>18</v>
      </c>
    </row>
    <row r="697" spans="1:15" x14ac:dyDescent="0.25">
      <c r="A697">
        <v>696</v>
      </c>
      <c r="B697">
        <v>700</v>
      </c>
      <c r="C697" t="s">
        <v>2388</v>
      </c>
      <c r="D697" t="s">
        <v>2358</v>
      </c>
      <c r="E697" s="1">
        <v>45192.59375</v>
      </c>
      <c r="F697" t="s">
        <v>2389</v>
      </c>
      <c r="G697" t="s">
        <v>875</v>
      </c>
      <c r="H697" t="s">
        <v>2390</v>
      </c>
      <c r="I697">
        <v>25</v>
      </c>
      <c r="J697">
        <v>50</v>
      </c>
      <c r="K697" t="s">
        <v>2036</v>
      </c>
      <c r="L697">
        <v>2023</v>
      </c>
      <c r="M697">
        <v>9</v>
      </c>
      <c r="N697">
        <v>23</v>
      </c>
      <c r="O697">
        <v>14</v>
      </c>
    </row>
    <row r="698" spans="1:15" x14ac:dyDescent="0.25">
      <c r="A698">
        <v>697</v>
      </c>
      <c r="B698">
        <v>701</v>
      </c>
      <c r="C698" t="s">
        <v>2391</v>
      </c>
      <c r="D698" t="s">
        <v>2350</v>
      </c>
      <c r="E698" s="1">
        <v>45193.729166666664</v>
      </c>
      <c r="F698" t="s">
        <v>2392</v>
      </c>
      <c r="G698" t="s">
        <v>27</v>
      </c>
      <c r="H698" t="s">
        <v>2393</v>
      </c>
      <c r="I698">
        <v>21</v>
      </c>
      <c r="J698">
        <v>42</v>
      </c>
      <c r="K698" t="s">
        <v>2041</v>
      </c>
      <c r="L698">
        <v>2023</v>
      </c>
      <c r="M698">
        <v>9</v>
      </c>
      <c r="N698">
        <v>24</v>
      </c>
      <c r="O698">
        <v>17</v>
      </c>
    </row>
    <row r="699" spans="1:15" x14ac:dyDescent="0.25">
      <c r="A699">
        <v>698</v>
      </c>
      <c r="B699">
        <v>702</v>
      </c>
      <c r="C699" t="s">
        <v>2394</v>
      </c>
      <c r="D699" t="s">
        <v>2350</v>
      </c>
      <c r="E699" s="1">
        <v>45194.864583333336</v>
      </c>
      <c r="F699" t="s">
        <v>2395</v>
      </c>
      <c r="G699" t="s">
        <v>32</v>
      </c>
      <c r="H699" t="s">
        <v>2396</v>
      </c>
      <c r="I699">
        <v>19</v>
      </c>
      <c r="J699">
        <v>37</v>
      </c>
      <c r="K699" t="s">
        <v>2045</v>
      </c>
      <c r="L699">
        <v>2023</v>
      </c>
      <c r="M699">
        <v>9</v>
      </c>
      <c r="N699">
        <v>25</v>
      </c>
      <c r="O699">
        <v>20</v>
      </c>
    </row>
    <row r="700" spans="1:15" x14ac:dyDescent="0.25">
      <c r="A700">
        <v>699</v>
      </c>
      <c r="B700">
        <v>703</v>
      </c>
      <c r="C700" t="s">
        <v>2397</v>
      </c>
      <c r="D700" t="s">
        <v>2354</v>
      </c>
      <c r="E700" s="1">
        <v>45195.59375</v>
      </c>
      <c r="F700" t="s">
        <v>2398</v>
      </c>
      <c r="G700" t="s">
        <v>875</v>
      </c>
      <c r="H700" t="s">
        <v>2399</v>
      </c>
      <c r="I700">
        <v>16</v>
      </c>
      <c r="J700">
        <v>32</v>
      </c>
      <c r="K700" t="s">
        <v>2036</v>
      </c>
      <c r="L700">
        <v>2023</v>
      </c>
      <c r="M700">
        <v>9</v>
      </c>
      <c r="N700">
        <v>26</v>
      </c>
      <c r="O700">
        <v>14</v>
      </c>
    </row>
    <row r="701" spans="1:15" x14ac:dyDescent="0.25">
      <c r="A701">
        <v>700</v>
      </c>
      <c r="B701">
        <v>704</v>
      </c>
      <c r="C701" t="s">
        <v>2400</v>
      </c>
      <c r="D701" t="s">
        <v>2358</v>
      </c>
      <c r="E701" s="1">
        <v>45196.729166666664</v>
      </c>
      <c r="F701" t="s">
        <v>2401</v>
      </c>
      <c r="G701" t="s">
        <v>27</v>
      </c>
      <c r="H701" t="s">
        <v>2402</v>
      </c>
      <c r="I701">
        <v>18</v>
      </c>
      <c r="J701">
        <v>36</v>
      </c>
      <c r="K701" t="s">
        <v>2041</v>
      </c>
      <c r="L701">
        <v>2023</v>
      </c>
      <c r="M701">
        <v>9</v>
      </c>
      <c r="N701">
        <v>27</v>
      </c>
      <c r="O701">
        <v>17</v>
      </c>
    </row>
    <row r="702" spans="1:15" x14ac:dyDescent="0.25">
      <c r="A702">
        <v>701</v>
      </c>
      <c r="B702">
        <v>705</v>
      </c>
      <c r="C702" t="s">
        <v>2403</v>
      </c>
      <c r="D702" t="s">
        <v>2350</v>
      </c>
      <c r="E702" s="1">
        <v>45197.916666666664</v>
      </c>
      <c r="F702" t="s">
        <v>2404</v>
      </c>
      <c r="G702" t="s">
        <v>32</v>
      </c>
      <c r="H702" t="s">
        <v>2405</v>
      </c>
      <c r="I702">
        <v>21</v>
      </c>
      <c r="J702">
        <v>41</v>
      </c>
      <c r="K702" t="s">
        <v>2045</v>
      </c>
      <c r="L702">
        <v>2023</v>
      </c>
      <c r="M702">
        <v>9</v>
      </c>
      <c r="N702">
        <v>28</v>
      </c>
      <c r="O702">
        <v>22</v>
      </c>
    </row>
    <row r="703" spans="1:15" x14ac:dyDescent="0.25">
      <c r="A703">
        <v>702</v>
      </c>
      <c r="B703">
        <v>706</v>
      </c>
      <c r="C703" t="s">
        <v>2406</v>
      </c>
      <c r="D703" t="s">
        <v>2354</v>
      </c>
      <c r="E703" s="1">
        <v>45198.65625</v>
      </c>
      <c r="F703" t="s">
        <v>2407</v>
      </c>
      <c r="G703" t="s">
        <v>875</v>
      </c>
      <c r="H703" t="s">
        <v>2408</v>
      </c>
      <c r="I703">
        <v>24</v>
      </c>
      <c r="J703">
        <v>48</v>
      </c>
      <c r="K703" t="s">
        <v>2036</v>
      </c>
      <c r="L703">
        <v>2023</v>
      </c>
      <c r="M703">
        <v>9</v>
      </c>
      <c r="N703">
        <v>29</v>
      </c>
      <c r="O703">
        <v>15</v>
      </c>
    </row>
    <row r="704" spans="1:15" x14ac:dyDescent="0.25">
      <c r="A704">
        <v>703</v>
      </c>
      <c r="B704">
        <v>707</v>
      </c>
      <c r="C704" t="s">
        <v>2409</v>
      </c>
      <c r="D704" t="s">
        <v>2358</v>
      </c>
      <c r="E704" s="1">
        <v>45199.763888888891</v>
      </c>
      <c r="F704" t="s">
        <v>2410</v>
      </c>
      <c r="G704" t="s">
        <v>27</v>
      </c>
      <c r="H704" t="s">
        <v>2411</v>
      </c>
      <c r="I704">
        <v>22</v>
      </c>
      <c r="J704">
        <v>43</v>
      </c>
      <c r="K704" t="s">
        <v>2041</v>
      </c>
      <c r="L704">
        <v>2023</v>
      </c>
      <c r="M704">
        <v>9</v>
      </c>
      <c r="N704">
        <v>30</v>
      </c>
      <c r="O704">
        <v>18</v>
      </c>
    </row>
    <row r="705" spans="1:15" x14ac:dyDescent="0.25">
      <c r="A705">
        <v>704</v>
      </c>
      <c r="B705">
        <v>708</v>
      </c>
      <c r="C705" t="s">
        <v>2412</v>
      </c>
      <c r="D705" t="s">
        <v>2350</v>
      </c>
      <c r="E705" s="1">
        <v>45200.59375</v>
      </c>
      <c r="F705" t="s">
        <v>2413</v>
      </c>
      <c r="G705" t="s">
        <v>32</v>
      </c>
      <c r="H705" t="s">
        <v>2414</v>
      </c>
      <c r="I705">
        <v>20</v>
      </c>
      <c r="J705">
        <v>39</v>
      </c>
      <c r="K705" t="s">
        <v>2045</v>
      </c>
      <c r="L705">
        <v>2023</v>
      </c>
      <c r="M705">
        <v>10</v>
      </c>
      <c r="N705">
        <v>1</v>
      </c>
      <c r="O705">
        <v>14</v>
      </c>
    </row>
    <row r="706" spans="1:15" x14ac:dyDescent="0.25">
      <c r="A706">
        <v>705</v>
      </c>
      <c r="B706">
        <v>709</v>
      </c>
      <c r="C706" t="s">
        <v>2415</v>
      </c>
      <c r="D706" t="s">
        <v>2416</v>
      </c>
      <c r="E706" s="1">
        <v>45201.697916666664</v>
      </c>
      <c r="F706" t="s">
        <v>2417</v>
      </c>
      <c r="G706" t="s">
        <v>27</v>
      </c>
      <c r="H706" t="s">
        <v>2418</v>
      </c>
      <c r="I706">
        <v>23</v>
      </c>
      <c r="J706">
        <v>42</v>
      </c>
      <c r="K706" t="s">
        <v>2036</v>
      </c>
      <c r="L706">
        <v>2023</v>
      </c>
      <c r="M706">
        <v>10</v>
      </c>
      <c r="N706">
        <v>2</v>
      </c>
      <c r="O706">
        <v>16</v>
      </c>
    </row>
    <row r="707" spans="1:15" x14ac:dyDescent="0.25">
      <c r="A707">
        <v>706</v>
      </c>
      <c r="B707">
        <v>710</v>
      </c>
      <c r="C707" t="s">
        <v>2419</v>
      </c>
      <c r="D707" t="s">
        <v>2416</v>
      </c>
      <c r="E707" s="1">
        <v>45202.520833333336</v>
      </c>
      <c r="F707" t="s">
        <v>2420</v>
      </c>
      <c r="G707" t="s">
        <v>875</v>
      </c>
      <c r="H707" t="s">
        <v>2421</v>
      </c>
      <c r="I707">
        <v>26</v>
      </c>
      <c r="J707">
        <v>50</v>
      </c>
      <c r="K707" t="s">
        <v>2041</v>
      </c>
      <c r="L707">
        <v>2023</v>
      </c>
      <c r="M707">
        <v>10</v>
      </c>
      <c r="N707">
        <v>3</v>
      </c>
      <c r="O707">
        <v>12</v>
      </c>
    </row>
    <row r="708" spans="1:15" x14ac:dyDescent="0.25">
      <c r="A708">
        <v>707</v>
      </c>
      <c r="B708">
        <v>711</v>
      </c>
      <c r="C708" t="s">
        <v>2422</v>
      </c>
      <c r="D708" t="s">
        <v>2416</v>
      </c>
      <c r="E708" s="1">
        <v>45203.763888888891</v>
      </c>
      <c r="F708" t="s">
        <v>2423</v>
      </c>
      <c r="G708" t="s">
        <v>32</v>
      </c>
      <c r="H708" t="s">
        <v>2424</v>
      </c>
      <c r="I708">
        <v>19</v>
      </c>
      <c r="J708">
        <v>38</v>
      </c>
      <c r="K708" t="s">
        <v>2045</v>
      </c>
      <c r="L708">
        <v>2023</v>
      </c>
      <c r="M708">
        <v>10</v>
      </c>
      <c r="N708">
        <v>4</v>
      </c>
      <c r="O708">
        <v>18</v>
      </c>
    </row>
    <row r="709" spans="1:15" x14ac:dyDescent="0.25">
      <c r="A709">
        <v>708</v>
      </c>
      <c r="B709">
        <v>712</v>
      </c>
      <c r="C709" t="s">
        <v>2425</v>
      </c>
      <c r="D709" t="s">
        <v>2416</v>
      </c>
      <c r="E709" s="1">
        <v>45204.59375</v>
      </c>
      <c r="F709" t="s">
        <v>2426</v>
      </c>
      <c r="G709" t="s">
        <v>27</v>
      </c>
      <c r="H709" t="s">
        <v>2427</v>
      </c>
      <c r="I709">
        <v>21</v>
      </c>
      <c r="J709">
        <v>43</v>
      </c>
      <c r="K709" t="s">
        <v>2036</v>
      </c>
      <c r="L709">
        <v>2023</v>
      </c>
      <c r="M709">
        <v>10</v>
      </c>
      <c r="N709">
        <v>5</v>
      </c>
      <c r="O709">
        <v>14</v>
      </c>
    </row>
    <row r="710" spans="1:15" x14ac:dyDescent="0.25">
      <c r="A710">
        <v>709</v>
      </c>
      <c r="B710">
        <v>713</v>
      </c>
      <c r="C710" t="s">
        <v>2428</v>
      </c>
      <c r="D710" t="s">
        <v>2416</v>
      </c>
      <c r="E710" s="1">
        <v>45205.729166666664</v>
      </c>
      <c r="F710" t="s">
        <v>2429</v>
      </c>
      <c r="G710" t="s">
        <v>875</v>
      </c>
      <c r="H710" t="s">
        <v>2430</v>
      </c>
      <c r="I710">
        <v>18</v>
      </c>
      <c r="J710">
        <v>36</v>
      </c>
      <c r="K710" t="s">
        <v>2041</v>
      </c>
      <c r="L710">
        <v>2023</v>
      </c>
      <c r="M710">
        <v>10</v>
      </c>
      <c r="N710">
        <v>6</v>
      </c>
      <c r="O710">
        <v>17</v>
      </c>
    </row>
    <row r="711" spans="1:15" x14ac:dyDescent="0.25">
      <c r="A711">
        <v>710</v>
      </c>
      <c r="B711">
        <v>714</v>
      </c>
      <c r="C711" t="s">
        <v>2431</v>
      </c>
      <c r="D711" t="s">
        <v>2416</v>
      </c>
      <c r="E711" s="1">
        <v>45206.864583333336</v>
      </c>
      <c r="F711" t="s">
        <v>2432</v>
      </c>
      <c r="G711" t="s">
        <v>27</v>
      </c>
      <c r="H711" t="s">
        <v>2433</v>
      </c>
      <c r="I711">
        <v>22</v>
      </c>
      <c r="J711">
        <v>45</v>
      </c>
      <c r="K711" t="s">
        <v>2045</v>
      </c>
      <c r="L711">
        <v>2023</v>
      </c>
      <c r="M711">
        <v>10</v>
      </c>
      <c r="N711">
        <v>7</v>
      </c>
      <c r="O711">
        <v>20</v>
      </c>
    </row>
    <row r="712" spans="1:15" x14ac:dyDescent="0.25">
      <c r="A712">
        <v>711</v>
      </c>
      <c r="B712">
        <v>715</v>
      </c>
      <c r="C712" t="s">
        <v>2434</v>
      </c>
      <c r="D712" t="s">
        <v>2416</v>
      </c>
      <c r="E712" s="1">
        <v>45207.635416666664</v>
      </c>
      <c r="F712" t="s">
        <v>2435</v>
      </c>
      <c r="G712" t="s">
        <v>32</v>
      </c>
      <c r="H712" t="s">
        <v>2436</v>
      </c>
      <c r="I712">
        <v>24</v>
      </c>
      <c r="J712">
        <v>48</v>
      </c>
      <c r="K712" t="s">
        <v>2036</v>
      </c>
      <c r="L712">
        <v>2023</v>
      </c>
      <c r="M712">
        <v>10</v>
      </c>
      <c r="N712">
        <v>8</v>
      </c>
      <c r="O712">
        <v>15</v>
      </c>
    </row>
    <row r="713" spans="1:15" x14ac:dyDescent="0.25">
      <c r="A713">
        <v>712</v>
      </c>
      <c r="B713">
        <v>716</v>
      </c>
      <c r="C713" t="s">
        <v>2437</v>
      </c>
      <c r="D713" t="s">
        <v>2416</v>
      </c>
      <c r="E713" s="1">
        <v>45208.916666666664</v>
      </c>
      <c r="F713" t="s">
        <v>2438</v>
      </c>
      <c r="G713" t="s">
        <v>875</v>
      </c>
      <c r="H713" t="s">
        <v>2439</v>
      </c>
      <c r="I713">
        <v>20</v>
      </c>
      <c r="J713">
        <v>40</v>
      </c>
      <c r="K713" t="s">
        <v>2041</v>
      </c>
      <c r="L713">
        <v>2023</v>
      </c>
      <c r="M713">
        <v>10</v>
      </c>
      <c r="N713">
        <v>9</v>
      </c>
      <c r="O713">
        <v>22</v>
      </c>
    </row>
    <row r="714" spans="1:15" x14ac:dyDescent="0.25">
      <c r="A714">
        <v>713</v>
      </c>
      <c r="B714">
        <v>717</v>
      </c>
      <c r="C714" t="s">
        <v>2440</v>
      </c>
      <c r="D714" t="s">
        <v>2416</v>
      </c>
      <c r="E714" s="1">
        <v>45209.59375</v>
      </c>
      <c r="F714" t="s">
        <v>2441</v>
      </c>
      <c r="G714" t="s">
        <v>27</v>
      </c>
      <c r="H714" t="s">
        <v>2442</v>
      </c>
      <c r="I714">
        <v>25</v>
      </c>
      <c r="J714">
        <v>49</v>
      </c>
      <c r="K714" t="s">
        <v>2045</v>
      </c>
      <c r="L714">
        <v>2023</v>
      </c>
      <c r="M714">
        <v>10</v>
      </c>
      <c r="N714">
        <v>10</v>
      </c>
      <c r="O714">
        <v>14</v>
      </c>
    </row>
    <row r="715" spans="1:15" x14ac:dyDescent="0.25">
      <c r="A715">
        <v>714</v>
      </c>
      <c r="B715">
        <v>718</v>
      </c>
      <c r="C715" t="s">
        <v>2443</v>
      </c>
      <c r="D715" t="s">
        <v>2416</v>
      </c>
      <c r="E715" s="1">
        <v>45210.697916666664</v>
      </c>
      <c r="F715" t="s">
        <v>2444</v>
      </c>
      <c r="G715" t="s">
        <v>32</v>
      </c>
      <c r="H715" t="s">
        <v>2445</v>
      </c>
      <c r="I715">
        <v>19</v>
      </c>
      <c r="J715">
        <v>37</v>
      </c>
      <c r="K715" t="s">
        <v>2036</v>
      </c>
      <c r="L715">
        <v>2023</v>
      </c>
      <c r="M715">
        <v>10</v>
      </c>
      <c r="N715">
        <v>11</v>
      </c>
      <c r="O715">
        <v>16</v>
      </c>
    </row>
    <row r="716" spans="1:15" x14ac:dyDescent="0.25">
      <c r="A716">
        <v>715</v>
      </c>
      <c r="B716">
        <v>719</v>
      </c>
      <c r="C716" t="s">
        <v>2446</v>
      </c>
      <c r="D716" t="s">
        <v>2416</v>
      </c>
      <c r="E716" s="1">
        <v>45211.763888888891</v>
      </c>
      <c r="F716" t="s">
        <v>2447</v>
      </c>
      <c r="G716" t="s">
        <v>875</v>
      </c>
      <c r="H716" t="s">
        <v>2448</v>
      </c>
      <c r="I716">
        <v>23</v>
      </c>
      <c r="J716">
        <v>44</v>
      </c>
      <c r="K716" t="s">
        <v>2041</v>
      </c>
      <c r="L716">
        <v>2023</v>
      </c>
      <c r="M716">
        <v>10</v>
      </c>
      <c r="N716">
        <v>12</v>
      </c>
      <c r="O716">
        <v>18</v>
      </c>
    </row>
    <row r="717" spans="1:15" x14ac:dyDescent="0.25">
      <c r="A717">
        <v>716</v>
      </c>
      <c r="B717">
        <v>720</v>
      </c>
      <c r="C717" t="s">
        <v>2449</v>
      </c>
      <c r="D717" t="s">
        <v>2416</v>
      </c>
      <c r="E717" s="1">
        <v>45212.520833333336</v>
      </c>
      <c r="F717" t="s">
        <v>2450</v>
      </c>
      <c r="G717" t="s">
        <v>27</v>
      </c>
      <c r="H717" t="s">
        <v>2451</v>
      </c>
      <c r="I717">
        <v>20</v>
      </c>
      <c r="J717">
        <v>39</v>
      </c>
      <c r="K717" t="s">
        <v>2045</v>
      </c>
      <c r="L717">
        <v>2023</v>
      </c>
      <c r="M717">
        <v>10</v>
      </c>
      <c r="N717">
        <v>13</v>
      </c>
      <c r="O717">
        <v>12</v>
      </c>
    </row>
    <row r="718" spans="1:15" x14ac:dyDescent="0.25">
      <c r="A718">
        <v>717</v>
      </c>
      <c r="B718">
        <v>721</v>
      </c>
      <c r="C718" t="s">
        <v>2452</v>
      </c>
      <c r="D718" t="s">
        <v>2416</v>
      </c>
      <c r="E718" s="1">
        <v>45213.729166666664</v>
      </c>
      <c r="F718" t="s">
        <v>2453</v>
      </c>
      <c r="G718" t="s">
        <v>32</v>
      </c>
      <c r="H718" t="s">
        <v>2454</v>
      </c>
      <c r="I718">
        <v>18</v>
      </c>
      <c r="J718">
        <v>35</v>
      </c>
      <c r="K718" t="s">
        <v>2036</v>
      </c>
      <c r="L718">
        <v>2023</v>
      </c>
      <c r="M718">
        <v>10</v>
      </c>
      <c r="N718">
        <v>14</v>
      </c>
      <c r="O718">
        <v>17</v>
      </c>
    </row>
    <row r="719" spans="1:15" x14ac:dyDescent="0.25">
      <c r="A719">
        <v>718</v>
      </c>
      <c r="B719">
        <v>722</v>
      </c>
      <c r="C719" t="s">
        <v>2455</v>
      </c>
      <c r="D719" t="s">
        <v>2416</v>
      </c>
      <c r="E719" s="1">
        <v>45214.864583333336</v>
      </c>
      <c r="F719" t="s">
        <v>2456</v>
      </c>
      <c r="G719" t="s">
        <v>875</v>
      </c>
      <c r="H719" t="s">
        <v>2457</v>
      </c>
      <c r="I719">
        <v>22</v>
      </c>
      <c r="J719">
        <v>43</v>
      </c>
      <c r="K719" t="s">
        <v>2041</v>
      </c>
      <c r="L719">
        <v>2023</v>
      </c>
      <c r="M719">
        <v>10</v>
      </c>
      <c r="N719">
        <v>15</v>
      </c>
      <c r="O719">
        <v>20</v>
      </c>
    </row>
    <row r="720" spans="1:15" x14ac:dyDescent="0.25">
      <c r="A720">
        <v>719</v>
      </c>
      <c r="B720">
        <v>723</v>
      </c>
      <c r="C720" t="s">
        <v>2458</v>
      </c>
      <c r="D720" t="s">
        <v>2459</v>
      </c>
      <c r="E720" s="1">
        <v>45215.65625</v>
      </c>
      <c r="F720" t="s">
        <v>2460</v>
      </c>
      <c r="G720" t="s">
        <v>27</v>
      </c>
      <c r="H720" t="s">
        <v>2461</v>
      </c>
      <c r="I720">
        <v>27</v>
      </c>
      <c r="J720">
        <v>52</v>
      </c>
      <c r="K720" t="s">
        <v>2045</v>
      </c>
      <c r="L720">
        <v>2023</v>
      </c>
      <c r="M720">
        <v>10</v>
      </c>
      <c r="N720">
        <v>16</v>
      </c>
      <c r="O720">
        <v>15</v>
      </c>
    </row>
    <row r="721" spans="1:15" x14ac:dyDescent="0.25">
      <c r="A721">
        <v>720</v>
      </c>
      <c r="B721">
        <v>724</v>
      </c>
      <c r="C721" t="s">
        <v>2462</v>
      </c>
      <c r="D721" t="s">
        <v>2459</v>
      </c>
      <c r="E721" s="1">
        <v>45216.520833333336</v>
      </c>
      <c r="F721" t="s">
        <v>2463</v>
      </c>
      <c r="G721" t="s">
        <v>875</v>
      </c>
      <c r="H721" t="s">
        <v>2464</v>
      </c>
      <c r="I721">
        <v>24</v>
      </c>
      <c r="J721">
        <v>48</v>
      </c>
      <c r="K721" t="s">
        <v>2036</v>
      </c>
      <c r="L721">
        <v>2023</v>
      </c>
      <c r="M721">
        <v>10</v>
      </c>
      <c r="N721">
        <v>17</v>
      </c>
      <c r="O721">
        <v>12</v>
      </c>
    </row>
    <row r="722" spans="1:15" x14ac:dyDescent="0.25">
      <c r="A722">
        <v>721</v>
      </c>
      <c r="B722">
        <v>725</v>
      </c>
      <c r="C722" t="s">
        <v>2465</v>
      </c>
      <c r="D722" t="s">
        <v>2459</v>
      </c>
      <c r="E722" s="1">
        <v>45217.697916666664</v>
      </c>
      <c r="F722" t="s">
        <v>2466</v>
      </c>
      <c r="G722" t="s">
        <v>32</v>
      </c>
      <c r="H722" t="s">
        <v>2467</v>
      </c>
      <c r="I722">
        <v>19</v>
      </c>
      <c r="J722">
        <v>38</v>
      </c>
      <c r="K722" t="s">
        <v>2041</v>
      </c>
      <c r="L722">
        <v>2023</v>
      </c>
      <c r="M722">
        <v>10</v>
      </c>
      <c r="N722">
        <v>18</v>
      </c>
      <c r="O722">
        <v>16</v>
      </c>
    </row>
    <row r="723" spans="1:15" x14ac:dyDescent="0.25">
      <c r="A723">
        <v>722</v>
      </c>
      <c r="B723">
        <v>726</v>
      </c>
      <c r="C723" t="s">
        <v>2468</v>
      </c>
      <c r="D723" t="s">
        <v>2459</v>
      </c>
      <c r="E723" s="1">
        <v>45218.763888888891</v>
      </c>
      <c r="F723" t="s">
        <v>2469</v>
      </c>
      <c r="G723" t="s">
        <v>27</v>
      </c>
      <c r="H723" t="s">
        <v>2470</v>
      </c>
      <c r="I723">
        <v>21</v>
      </c>
      <c r="J723">
        <v>42</v>
      </c>
      <c r="K723" t="s">
        <v>2045</v>
      </c>
      <c r="L723">
        <v>2023</v>
      </c>
      <c r="M723">
        <v>10</v>
      </c>
      <c r="N723">
        <v>19</v>
      </c>
      <c r="O723">
        <v>18</v>
      </c>
    </row>
    <row r="724" spans="1:15" x14ac:dyDescent="0.25">
      <c r="A724">
        <v>723</v>
      </c>
      <c r="B724">
        <v>727</v>
      </c>
      <c r="C724" t="s">
        <v>2471</v>
      </c>
      <c r="D724" t="s">
        <v>2459</v>
      </c>
      <c r="E724" s="1">
        <v>45219.59375</v>
      </c>
      <c r="F724" t="s">
        <v>2472</v>
      </c>
      <c r="G724" t="s">
        <v>875</v>
      </c>
      <c r="H724" t="s">
        <v>2473</v>
      </c>
      <c r="I724">
        <v>26</v>
      </c>
      <c r="J724">
        <v>50</v>
      </c>
      <c r="K724" t="s">
        <v>2036</v>
      </c>
      <c r="L724">
        <v>2023</v>
      </c>
      <c r="M724">
        <v>10</v>
      </c>
      <c r="N724">
        <v>20</v>
      </c>
      <c r="O724">
        <v>14</v>
      </c>
    </row>
    <row r="725" spans="1:15" x14ac:dyDescent="0.25">
      <c r="A725">
        <v>724</v>
      </c>
      <c r="B725">
        <v>728</v>
      </c>
      <c r="C725" t="s">
        <v>2474</v>
      </c>
      <c r="D725" t="s">
        <v>2459</v>
      </c>
      <c r="E725" s="1">
        <v>45220.729166666664</v>
      </c>
      <c r="F725" t="s">
        <v>2475</v>
      </c>
      <c r="G725" t="s">
        <v>32</v>
      </c>
      <c r="H725" t="s">
        <v>2476</v>
      </c>
      <c r="I725">
        <v>23</v>
      </c>
      <c r="J725">
        <v>45</v>
      </c>
      <c r="K725" t="s">
        <v>2041</v>
      </c>
      <c r="L725">
        <v>2023</v>
      </c>
      <c r="M725">
        <v>10</v>
      </c>
      <c r="N725">
        <v>21</v>
      </c>
      <c r="O725">
        <v>17</v>
      </c>
    </row>
    <row r="726" spans="1:15" x14ac:dyDescent="0.25">
      <c r="A726">
        <v>725</v>
      </c>
      <c r="B726">
        <v>729</v>
      </c>
      <c r="C726" t="s">
        <v>2477</v>
      </c>
      <c r="D726" t="s">
        <v>2459</v>
      </c>
      <c r="E726" s="1">
        <v>45221.864583333336</v>
      </c>
      <c r="F726" t="s">
        <v>2478</v>
      </c>
      <c r="G726" t="s">
        <v>27</v>
      </c>
      <c r="H726" t="s">
        <v>2479</v>
      </c>
      <c r="I726">
        <v>22</v>
      </c>
      <c r="J726">
        <v>43</v>
      </c>
      <c r="K726" t="s">
        <v>2045</v>
      </c>
      <c r="L726">
        <v>2023</v>
      </c>
      <c r="M726">
        <v>10</v>
      </c>
      <c r="N726">
        <v>22</v>
      </c>
      <c r="O726">
        <v>20</v>
      </c>
    </row>
    <row r="727" spans="1:15" x14ac:dyDescent="0.25">
      <c r="A727">
        <v>726</v>
      </c>
      <c r="B727">
        <v>730</v>
      </c>
      <c r="C727" t="s">
        <v>2480</v>
      </c>
      <c r="D727" t="s">
        <v>2459</v>
      </c>
      <c r="E727" s="1">
        <v>42318.697916666664</v>
      </c>
      <c r="F727" t="s">
        <v>2481</v>
      </c>
      <c r="G727" t="s">
        <v>27</v>
      </c>
      <c r="H727" t="s">
        <v>2482</v>
      </c>
      <c r="I727">
        <v>23</v>
      </c>
      <c r="J727">
        <v>44</v>
      </c>
      <c r="K727" t="s">
        <v>2036</v>
      </c>
      <c r="L727">
        <v>2015</v>
      </c>
      <c r="M727">
        <v>11</v>
      </c>
      <c r="N727">
        <v>10</v>
      </c>
      <c r="O727">
        <v>16</v>
      </c>
    </row>
    <row r="728" spans="1:15" x14ac:dyDescent="0.25">
      <c r="A728">
        <v>727</v>
      </c>
      <c r="B728">
        <v>731</v>
      </c>
      <c r="C728" t="s">
        <v>2483</v>
      </c>
      <c r="D728" t="s">
        <v>2459</v>
      </c>
      <c r="E728" s="1">
        <v>42627.520833333336</v>
      </c>
      <c r="F728" t="s">
        <v>2484</v>
      </c>
      <c r="G728" t="s">
        <v>875</v>
      </c>
      <c r="H728" t="s">
        <v>2485</v>
      </c>
      <c r="I728">
        <v>26</v>
      </c>
      <c r="J728">
        <v>51</v>
      </c>
      <c r="K728" t="s">
        <v>2041</v>
      </c>
      <c r="L728">
        <v>2016</v>
      </c>
      <c r="M728">
        <v>9</v>
      </c>
      <c r="N728">
        <v>14</v>
      </c>
      <c r="O728">
        <v>12</v>
      </c>
    </row>
    <row r="729" spans="1:15" x14ac:dyDescent="0.25">
      <c r="A729">
        <v>728</v>
      </c>
      <c r="B729">
        <v>732</v>
      </c>
      <c r="C729" t="s">
        <v>2486</v>
      </c>
      <c r="D729" t="s">
        <v>2459</v>
      </c>
      <c r="E729" s="1">
        <v>42965.763888888891</v>
      </c>
      <c r="F729" t="s">
        <v>2487</v>
      </c>
      <c r="G729" t="s">
        <v>32</v>
      </c>
      <c r="H729" t="s">
        <v>2488</v>
      </c>
      <c r="I729">
        <v>20</v>
      </c>
      <c r="J729">
        <v>39</v>
      </c>
      <c r="K729" t="s">
        <v>2045</v>
      </c>
      <c r="L729">
        <v>2017</v>
      </c>
      <c r="M729">
        <v>8</v>
      </c>
      <c r="N729">
        <v>18</v>
      </c>
      <c r="O729">
        <v>18</v>
      </c>
    </row>
    <row r="730" spans="1:15" x14ac:dyDescent="0.25">
      <c r="A730">
        <v>729</v>
      </c>
      <c r="B730">
        <v>733</v>
      </c>
      <c r="C730" t="s">
        <v>2489</v>
      </c>
      <c r="D730" t="s">
        <v>2459</v>
      </c>
      <c r="E730" s="1">
        <v>43273.59375</v>
      </c>
      <c r="F730" t="s">
        <v>2490</v>
      </c>
      <c r="G730" t="s">
        <v>27</v>
      </c>
      <c r="H730" t="s">
        <v>2491</v>
      </c>
      <c r="I730">
        <v>25</v>
      </c>
      <c r="J730">
        <v>48</v>
      </c>
      <c r="K730" t="s">
        <v>2036</v>
      </c>
      <c r="L730">
        <v>2018</v>
      </c>
      <c r="M730">
        <v>6</v>
      </c>
      <c r="N730">
        <v>22</v>
      </c>
      <c r="O730">
        <v>14</v>
      </c>
    </row>
    <row r="731" spans="1:15" x14ac:dyDescent="0.25">
      <c r="A731">
        <v>730</v>
      </c>
      <c r="B731">
        <v>734</v>
      </c>
      <c r="C731" t="s">
        <v>2492</v>
      </c>
      <c r="D731" t="s">
        <v>2459</v>
      </c>
      <c r="E731" s="1">
        <v>43560.729166666664</v>
      </c>
      <c r="F731" t="s">
        <v>2493</v>
      </c>
      <c r="G731" t="s">
        <v>875</v>
      </c>
      <c r="H731" t="s">
        <v>2494</v>
      </c>
      <c r="I731">
        <v>22</v>
      </c>
      <c r="J731">
        <v>42</v>
      </c>
      <c r="K731" t="s">
        <v>2041</v>
      </c>
      <c r="L731">
        <v>2019</v>
      </c>
      <c r="M731">
        <v>4</v>
      </c>
      <c r="N731">
        <v>5</v>
      </c>
      <c r="O731">
        <v>17</v>
      </c>
    </row>
    <row r="732" spans="1:15" x14ac:dyDescent="0.25">
      <c r="A732">
        <v>731</v>
      </c>
      <c r="B732">
        <v>735</v>
      </c>
      <c r="C732" t="s">
        <v>2495</v>
      </c>
      <c r="D732" t="s">
        <v>2459</v>
      </c>
      <c r="E732" s="1">
        <v>43890.864583333336</v>
      </c>
      <c r="F732" t="s">
        <v>2496</v>
      </c>
      <c r="G732" t="s">
        <v>32</v>
      </c>
      <c r="H732" t="s">
        <v>2497</v>
      </c>
      <c r="I732">
        <v>21</v>
      </c>
      <c r="J732">
        <v>43</v>
      </c>
      <c r="K732" t="s">
        <v>2045</v>
      </c>
      <c r="L732">
        <v>2020</v>
      </c>
      <c r="M732">
        <v>2</v>
      </c>
      <c r="N732">
        <v>29</v>
      </c>
      <c r="O732">
        <v>20</v>
      </c>
    </row>
    <row r="733" spans="1:15" x14ac:dyDescent="0.25">
      <c r="A733">
        <v>732</v>
      </c>
      <c r="B733">
        <v>736</v>
      </c>
      <c r="C733" t="s">
        <v>2498</v>
      </c>
      <c r="D733" t="s">
        <v>2459</v>
      </c>
      <c r="E733" s="1">
        <v>44150.635416666664</v>
      </c>
      <c r="F733" t="s">
        <v>2499</v>
      </c>
      <c r="G733" t="s">
        <v>27</v>
      </c>
      <c r="H733" t="s">
        <v>2500</v>
      </c>
      <c r="I733">
        <v>24</v>
      </c>
      <c r="J733">
        <v>47</v>
      </c>
      <c r="K733" t="s">
        <v>2036</v>
      </c>
      <c r="L733">
        <v>2020</v>
      </c>
      <c r="M733">
        <v>11</v>
      </c>
      <c r="N733">
        <v>15</v>
      </c>
      <c r="O733">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1EA8-34BA-4524-8203-2C3FD1710164}">
  <dimension ref="A1:O733"/>
  <sheetViews>
    <sheetView topLeftCell="A607" workbookViewId="0">
      <selection sqref="A1:O1"/>
    </sheetView>
  </sheetViews>
  <sheetFormatPr defaultRowHeight="15" x14ac:dyDescent="0.25"/>
  <cols>
    <col min="5" max="5" width="15.85546875" bestFit="1" customWidth="1"/>
  </cols>
  <sheetData>
    <row r="1" spans="1:15" x14ac:dyDescent="0.25">
      <c r="B1" t="s">
        <v>0</v>
      </c>
      <c r="C1" t="s">
        <v>1</v>
      </c>
      <c r="D1" t="s">
        <v>2</v>
      </c>
      <c r="E1" t="s">
        <v>3</v>
      </c>
      <c r="F1" t="s">
        <v>4</v>
      </c>
      <c r="G1" t="s">
        <v>5</v>
      </c>
      <c r="H1" t="s">
        <v>6</v>
      </c>
      <c r="I1" t="s">
        <v>7</v>
      </c>
      <c r="J1" t="s">
        <v>8</v>
      </c>
      <c r="K1" t="s">
        <v>9</v>
      </c>
      <c r="L1" t="s">
        <v>10</v>
      </c>
      <c r="M1" t="s">
        <v>11</v>
      </c>
      <c r="N1" t="s">
        <v>12</v>
      </c>
      <c r="O1" t="s">
        <v>13</v>
      </c>
    </row>
    <row r="2" spans="1:15" x14ac:dyDescent="0.25">
      <c r="A2">
        <v>0</v>
      </c>
      <c r="B2">
        <v>0</v>
      </c>
      <c r="C2" t="s">
        <v>14</v>
      </c>
      <c r="D2" t="s">
        <v>15</v>
      </c>
      <c r="E2" s="1">
        <v>44941.520833333336</v>
      </c>
      <c r="F2" t="s">
        <v>16</v>
      </c>
      <c r="G2" t="s">
        <v>17</v>
      </c>
      <c r="H2" t="s">
        <v>18</v>
      </c>
      <c r="I2">
        <v>15</v>
      </c>
      <c r="J2">
        <v>30</v>
      </c>
      <c r="K2" t="s">
        <v>19</v>
      </c>
      <c r="L2">
        <v>2023</v>
      </c>
      <c r="M2">
        <v>1</v>
      </c>
      <c r="N2">
        <v>15</v>
      </c>
      <c r="O2">
        <v>12</v>
      </c>
    </row>
    <row r="3" spans="1:15" x14ac:dyDescent="0.25">
      <c r="A3">
        <v>1</v>
      </c>
      <c r="B3">
        <v>1</v>
      </c>
      <c r="C3" t="s">
        <v>20</v>
      </c>
      <c r="D3" t="s">
        <v>21</v>
      </c>
      <c r="E3" s="1">
        <v>44941.364583333336</v>
      </c>
      <c r="F3" t="s">
        <v>22</v>
      </c>
      <c r="G3" t="s">
        <v>17</v>
      </c>
      <c r="H3" t="s">
        <v>23</v>
      </c>
      <c r="I3">
        <v>5</v>
      </c>
      <c r="J3">
        <v>10</v>
      </c>
      <c r="K3" t="s">
        <v>24</v>
      </c>
      <c r="L3">
        <v>2023</v>
      </c>
      <c r="M3">
        <v>1</v>
      </c>
      <c r="N3">
        <v>15</v>
      </c>
      <c r="O3">
        <v>8</v>
      </c>
    </row>
    <row r="4" spans="1:15" x14ac:dyDescent="0.25">
      <c r="A4">
        <v>2</v>
      </c>
      <c r="B4">
        <v>2</v>
      </c>
      <c r="C4" t="s">
        <v>25</v>
      </c>
      <c r="D4" t="s">
        <v>15</v>
      </c>
      <c r="E4" s="1">
        <v>44941.65625</v>
      </c>
      <c r="F4" t="s">
        <v>26</v>
      </c>
      <c r="G4" t="s">
        <v>27</v>
      </c>
      <c r="H4" t="s">
        <v>28</v>
      </c>
      <c r="I4">
        <v>20</v>
      </c>
      <c r="J4">
        <v>40</v>
      </c>
      <c r="K4" t="s">
        <v>29</v>
      </c>
      <c r="L4">
        <v>2023</v>
      </c>
      <c r="M4">
        <v>1</v>
      </c>
      <c r="N4">
        <v>15</v>
      </c>
      <c r="O4">
        <v>15</v>
      </c>
    </row>
    <row r="5" spans="1:15" x14ac:dyDescent="0.25">
      <c r="A5">
        <v>3</v>
      </c>
      <c r="B5">
        <v>3</v>
      </c>
      <c r="C5" t="s">
        <v>30</v>
      </c>
      <c r="D5" t="s">
        <v>15</v>
      </c>
      <c r="E5" s="1">
        <v>44941.763888888891</v>
      </c>
      <c r="F5" t="s">
        <v>31</v>
      </c>
      <c r="G5" t="s">
        <v>32</v>
      </c>
      <c r="H5" t="s">
        <v>33</v>
      </c>
      <c r="I5">
        <v>8</v>
      </c>
      <c r="J5">
        <v>15</v>
      </c>
      <c r="K5" t="s">
        <v>34</v>
      </c>
      <c r="L5">
        <v>2023</v>
      </c>
      <c r="M5">
        <v>1</v>
      </c>
      <c r="N5">
        <v>15</v>
      </c>
      <c r="O5">
        <v>18</v>
      </c>
    </row>
    <row r="6" spans="1:15" x14ac:dyDescent="0.25">
      <c r="A6">
        <v>4</v>
      </c>
      <c r="B6">
        <v>4</v>
      </c>
      <c r="C6" t="s">
        <v>35</v>
      </c>
      <c r="D6" t="s">
        <v>36</v>
      </c>
      <c r="E6" s="1">
        <v>44941.829861111109</v>
      </c>
      <c r="F6" t="s">
        <v>37</v>
      </c>
      <c r="G6" t="s">
        <v>27</v>
      </c>
      <c r="H6" t="s">
        <v>38</v>
      </c>
      <c r="I6">
        <v>12</v>
      </c>
      <c r="J6">
        <v>25</v>
      </c>
      <c r="K6" t="s">
        <v>39</v>
      </c>
      <c r="L6">
        <v>2023</v>
      </c>
      <c r="M6">
        <v>1</v>
      </c>
      <c r="N6">
        <v>15</v>
      </c>
      <c r="O6">
        <v>19</v>
      </c>
    </row>
    <row r="7" spans="1:15" x14ac:dyDescent="0.25">
      <c r="A7">
        <v>5</v>
      </c>
      <c r="B7">
        <v>5</v>
      </c>
      <c r="C7" t="s">
        <v>40</v>
      </c>
      <c r="D7" t="s">
        <v>15</v>
      </c>
      <c r="E7" s="1">
        <v>44942.381944444445</v>
      </c>
      <c r="F7" t="s">
        <v>41</v>
      </c>
      <c r="G7" t="s">
        <v>17</v>
      </c>
      <c r="H7" t="s">
        <v>42</v>
      </c>
      <c r="I7">
        <v>25</v>
      </c>
      <c r="J7">
        <v>50</v>
      </c>
      <c r="K7" t="s">
        <v>43</v>
      </c>
      <c r="L7">
        <v>2023</v>
      </c>
      <c r="M7">
        <v>1</v>
      </c>
      <c r="N7">
        <v>16</v>
      </c>
      <c r="O7">
        <v>9</v>
      </c>
    </row>
    <row r="8" spans="1:15" x14ac:dyDescent="0.25">
      <c r="A8">
        <v>6</v>
      </c>
      <c r="B8">
        <v>6</v>
      </c>
      <c r="C8" t="s">
        <v>44</v>
      </c>
      <c r="D8" t="s">
        <v>15</v>
      </c>
      <c r="E8" s="1">
        <v>44942.614583333336</v>
      </c>
      <c r="F8" t="s">
        <v>45</v>
      </c>
      <c r="G8" t="s">
        <v>32</v>
      </c>
      <c r="H8" t="s">
        <v>46</v>
      </c>
      <c r="I8">
        <v>10</v>
      </c>
      <c r="J8">
        <v>20</v>
      </c>
      <c r="K8" t="s">
        <v>24</v>
      </c>
      <c r="L8">
        <v>2023</v>
      </c>
      <c r="M8">
        <v>1</v>
      </c>
      <c r="N8">
        <v>16</v>
      </c>
      <c r="O8">
        <v>14</v>
      </c>
    </row>
    <row r="9" spans="1:15" x14ac:dyDescent="0.25">
      <c r="A9">
        <v>7</v>
      </c>
      <c r="B9">
        <v>7</v>
      </c>
      <c r="C9" t="s">
        <v>47</v>
      </c>
      <c r="D9" t="s">
        <v>15</v>
      </c>
      <c r="E9" s="1">
        <v>44942.8125</v>
      </c>
      <c r="F9" t="s">
        <v>48</v>
      </c>
      <c r="G9" t="s">
        <v>27</v>
      </c>
      <c r="H9" t="s">
        <v>49</v>
      </c>
      <c r="I9">
        <v>15</v>
      </c>
      <c r="J9">
        <v>30</v>
      </c>
      <c r="K9" t="s">
        <v>50</v>
      </c>
      <c r="L9">
        <v>2023</v>
      </c>
      <c r="M9">
        <v>1</v>
      </c>
      <c r="N9">
        <v>16</v>
      </c>
      <c r="O9">
        <v>19</v>
      </c>
    </row>
    <row r="10" spans="1:15" x14ac:dyDescent="0.25">
      <c r="A10">
        <v>8</v>
      </c>
      <c r="B10">
        <v>8</v>
      </c>
      <c r="C10" t="s">
        <v>51</v>
      </c>
      <c r="D10" t="s">
        <v>21</v>
      </c>
      <c r="E10" s="1">
        <v>44943.333333333336</v>
      </c>
      <c r="F10" t="s">
        <v>52</v>
      </c>
      <c r="G10" t="s">
        <v>17</v>
      </c>
      <c r="H10" t="s">
        <v>53</v>
      </c>
      <c r="I10">
        <v>30</v>
      </c>
      <c r="J10">
        <v>60</v>
      </c>
      <c r="K10" t="s">
        <v>19</v>
      </c>
      <c r="L10">
        <v>2023</v>
      </c>
      <c r="M10">
        <v>1</v>
      </c>
      <c r="N10">
        <v>17</v>
      </c>
      <c r="O10">
        <v>8</v>
      </c>
    </row>
    <row r="11" spans="1:15" x14ac:dyDescent="0.25">
      <c r="A11">
        <v>9</v>
      </c>
      <c r="B11">
        <v>9</v>
      </c>
      <c r="C11" t="s">
        <v>54</v>
      </c>
      <c r="D11" t="s">
        <v>36</v>
      </c>
      <c r="E11" s="1">
        <v>44943.513888888891</v>
      </c>
      <c r="F11" t="s">
        <v>55</v>
      </c>
      <c r="G11" t="s">
        <v>32</v>
      </c>
      <c r="H11" t="s">
        <v>56</v>
      </c>
      <c r="I11">
        <v>18</v>
      </c>
      <c r="J11">
        <v>35</v>
      </c>
      <c r="K11" t="s">
        <v>39</v>
      </c>
      <c r="L11">
        <v>2023</v>
      </c>
      <c r="M11">
        <v>1</v>
      </c>
      <c r="N11">
        <v>17</v>
      </c>
      <c r="O11">
        <v>12</v>
      </c>
    </row>
    <row r="12" spans="1:15" x14ac:dyDescent="0.25">
      <c r="A12">
        <v>10</v>
      </c>
      <c r="B12">
        <v>10</v>
      </c>
      <c r="C12" t="s">
        <v>57</v>
      </c>
      <c r="D12" t="s">
        <v>15</v>
      </c>
      <c r="E12" s="1">
        <v>44943.635416666664</v>
      </c>
      <c r="F12" t="s">
        <v>58</v>
      </c>
      <c r="G12" t="s">
        <v>27</v>
      </c>
      <c r="H12" t="s">
        <v>59</v>
      </c>
      <c r="I12">
        <v>22</v>
      </c>
      <c r="J12">
        <v>45</v>
      </c>
      <c r="K12" t="s">
        <v>60</v>
      </c>
      <c r="L12">
        <v>2023</v>
      </c>
      <c r="M12">
        <v>1</v>
      </c>
      <c r="N12">
        <v>17</v>
      </c>
      <c r="O12">
        <v>15</v>
      </c>
    </row>
    <row r="13" spans="1:15" x14ac:dyDescent="0.25">
      <c r="A13">
        <v>11</v>
      </c>
      <c r="B13">
        <v>11</v>
      </c>
      <c r="C13" t="s">
        <v>61</v>
      </c>
      <c r="D13" t="s">
        <v>21</v>
      </c>
      <c r="E13" s="1">
        <v>44944.4375</v>
      </c>
      <c r="F13" t="s">
        <v>62</v>
      </c>
      <c r="G13" t="s">
        <v>17</v>
      </c>
      <c r="H13" t="s">
        <v>63</v>
      </c>
      <c r="I13">
        <v>7</v>
      </c>
      <c r="J13">
        <v>15</v>
      </c>
      <c r="K13" t="s">
        <v>24</v>
      </c>
      <c r="L13">
        <v>2023</v>
      </c>
      <c r="M13">
        <v>1</v>
      </c>
      <c r="N13">
        <v>18</v>
      </c>
      <c r="O13">
        <v>10</v>
      </c>
    </row>
    <row r="14" spans="1:15" x14ac:dyDescent="0.25">
      <c r="A14">
        <v>12</v>
      </c>
      <c r="B14">
        <v>12</v>
      </c>
      <c r="C14" t="s">
        <v>64</v>
      </c>
      <c r="D14" t="s">
        <v>15</v>
      </c>
      <c r="E14" s="1">
        <v>44944.618055555555</v>
      </c>
      <c r="F14" t="s">
        <v>65</v>
      </c>
      <c r="G14" t="s">
        <v>32</v>
      </c>
      <c r="H14" t="s">
        <v>66</v>
      </c>
      <c r="I14">
        <v>12</v>
      </c>
      <c r="J14">
        <v>25</v>
      </c>
      <c r="K14" t="s">
        <v>34</v>
      </c>
      <c r="L14">
        <v>2023</v>
      </c>
      <c r="M14">
        <v>1</v>
      </c>
      <c r="N14">
        <v>18</v>
      </c>
      <c r="O14">
        <v>14</v>
      </c>
    </row>
    <row r="15" spans="1:15" x14ac:dyDescent="0.25">
      <c r="A15">
        <v>13</v>
      </c>
      <c r="B15">
        <v>13</v>
      </c>
      <c r="C15" t="s">
        <v>67</v>
      </c>
      <c r="D15" t="s">
        <v>15</v>
      </c>
      <c r="E15" s="1">
        <v>44944.75</v>
      </c>
      <c r="F15" t="s">
        <v>68</v>
      </c>
      <c r="G15" t="s">
        <v>27</v>
      </c>
      <c r="H15" t="s">
        <v>69</v>
      </c>
      <c r="I15">
        <v>28</v>
      </c>
      <c r="J15">
        <v>55</v>
      </c>
      <c r="K15" t="s">
        <v>29</v>
      </c>
      <c r="L15">
        <v>2023</v>
      </c>
      <c r="M15">
        <v>1</v>
      </c>
      <c r="N15">
        <v>18</v>
      </c>
      <c r="O15">
        <v>18</v>
      </c>
    </row>
    <row r="16" spans="1:15" x14ac:dyDescent="0.25">
      <c r="A16">
        <v>14</v>
      </c>
      <c r="B16">
        <v>14</v>
      </c>
      <c r="C16" t="s">
        <v>70</v>
      </c>
      <c r="D16" t="s">
        <v>36</v>
      </c>
      <c r="E16" s="1">
        <v>44945.40625</v>
      </c>
      <c r="F16" t="s">
        <v>71</v>
      </c>
      <c r="G16" t="s">
        <v>17</v>
      </c>
      <c r="H16" t="s">
        <v>72</v>
      </c>
      <c r="I16">
        <v>15</v>
      </c>
      <c r="J16">
        <v>30</v>
      </c>
      <c r="K16" t="s">
        <v>43</v>
      </c>
      <c r="L16">
        <v>2023</v>
      </c>
      <c r="M16">
        <v>1</v>
      </c>
      <c r="N16">
        <v>19</v>
      </c>
      <c r="O16">
        <v>9</v>
      </c>
    </row>
    <row r="17" spans="1:15" x14ac:dyDescent="0.25">
      <c r="A17">
        <v>15</v>
      </c>
      <c r="B17">
        <v>15</v>
      </c>
      <c r="C17" t="s">
        <v>73</v>
      </c>
      <c r="D17" t="s">
        <v>15</v>
      </c>
      <c r="E17" s="1">
        <v>44945.555555555555</v>
      </c>
      <c r="F17" t="s">
        <v>74</v>
      </c>
      <c r="G17" t="s">
        <v>32</v>
      </c>
      <c r="H17" t="s">
        <v>75</v>
      </c>
      <c r="I17">
        <v>20</v>
      </c>
      <c r="J17">
        <v>40</v>
      </c>
      <c r="K17" t="s">
        <v>19</v>
      </c>
      <c r="L17">
        <v>2023</v>
      </c>
      <c r="M17">
        <v>1</v>
      </c>
      <c r="N17">
        <v>19</v>
      </c>
      <c r="O17">
        <v>13</v>
      </c>
    </row>
    <row r="18" spans="1:15" x14ac:dyDescent="0.25">
      <c r="A18">
        <v>16</v>
      </c>
      <c r="B18">
        <v>16</v>
      </c>
      <c r="C18" t="s">
        <v>76</v>
      </c>
      <c r="D18" t="s">
        <v>15</v>
      </c>
      <c r="E18" s="1">
        <v>44945.715277777781</v>
      </c>
      <c r="F18" t="s">
        <v>77</v>
      </c>
      <c r="G18" t="s">
        <v>27</v>
      </c>
      <c r="H18" t="s">
        <v>78</v>
      </c>
      <c r="I18">
        <v>15</v>
      </c>
      <c r="J18">
        <v>30</v>
      </c>
      <c r="K18" t="s">
        <v>79</v>
      </c>
      <c r="L18">
        <v>2023</v>
      </c>
      <c r="M18">
        <v>1</v>
      </c>
      <c r="N18">
        <v>19</v>
      </c>
      <c r="O18">
        <v>17</v>
      </c>
    </row>
    <row r="19" spans="1:15" x14ac:dyDescent="0.25">
      <c r="A19">
        <v>17</v>
      </c>
      <c r="B19">
        <v>17</v>
      </c>
      <c r="C19" t="s">
        <v>80</v>
      </c>
      <c r="D19" t="s">
        <v>15</v>
      </c>
      <c r="E19" s="1">
        <v>44946.003472222219</v>
      </c>
      <c r="F19" t="s">
        <v>81</v>
      </c>
      <c r="G19" t="s">
        <v>17</v>
      </c>
      <c r="H19" t="s">
        <v>82</v>
      </c>
      <c r="I19">
        <v>18</v>
      </c>
      <c r="J19">
        <v>35</v>
      </c>
      <c r="K19" t="s">
        <v>34</v>
      </c>
      <c r="L19">
        <v>2023</v>
      </c>
      <c r="M19">
        <v>1</v>
      </c>
      <c r="N19">
        <v>20</v>
      </c>
      <c r="O19">
        <v>0</v>
      </c>
    </row>
    <row r="20" spans="1:15" x14ac:dyDescent="0.25">
      <c r="A20">
        <v>18</v>
      </c>
      <c r="B20">
        <v>18</v>
      </c>
      <c r="C20" t="s">
        <v>83</v>
      </c>
      <c r="D20" t="s">
        <v>36</v>
      </c>
      <c r="E20" s="1">
        <v>44946.479166666664</v>
      </c>
      <c r="F20" t="s">
        <v>84</v>
      </c>
      <c r="G20" t="s">
        <v>32</v>
      </c>
      <c r="H20" t="s">
        <v>85</v>
      </c>
      <c r="I20">
        <v>25</v>
      </c>
      <c r="J20">
        <v>50</v>
      </c>
      <c r="K20" t="s">
        <v>60</v>
      </c>
      <c r="L20">
        <v>2023</v>
      </c>
      <c r="M20">
        <v>1</v>
      </c>
      <c r="N20">
        <v>20</v>
      </c>
      <c r="O20">
        <v>11</v>
      </c>
    </row>
    <row r="21" spans="1:15" x14ac:dyDescent="0.25">
      <c r="A21">
        <v>19</v>
      </c>
      <c r="B21">
        <v>19</v>
      </c>
      <c r="C21" t="s">
        <v>86</v>
      </c>
      <c r="D21" t="s">
        <v>21</v>
      </c>
      <c r="E21" s="1">
        <v>44946.635416666664</v>
      </c>
      <c r="F21" t="s">
        <v>87</v>
      </c>
      <c r="G21" t="s">
        <v>27</v>
      </c>
      <c r="H21" t="s">
        <v>88</v>
      </c>
      <c r="I21">
        <v>8</v>
      </c>
      <c r="J21">
        <v>15</v>
      </c>
      <c r="K21" t="s">
        <v>89</v>
      </c>
      <c r="L21">
        <v>2023</v>
      </c>
      <c r="M21">
        <v>1</v>
      </c>
      <c r="N21">
        <v>20</v>
      </c>
      <c r="O21">
        <v>15</v>
      </c>
    </row>
    <row r="22" spans="1:15" x14ac:dyDescent="0.25">
      <c r="A22">
        <v>20</v>
      </c>
      <c r="B22">
        <v>20</v>
      </c>
      <c r="C22" t="s">
        <v>90</v>
      </c>
      <c r="D22" t="s">
        <v>15</v>
      </c>
      <c r="E22" s="1">
        <v>44947.361111111109</v>
      </c>
      <c r="F22" t="s">
        <v>91</v>
      </c>
      <c r="G22" t="s">
        <v>17</v>
      </c>
      <c r="H22" t="s">
        <v>92</v>
      </c>
      <c r="I22">
        <v>22</v>
      </c>
      <c r="J22">
        <v>45</v>
      </c>
      <c r="K22" t="s">
        <v>43</v>
      </c>
      <c r="L22">
        <v>2023</v>
      </c>
      <c r="M22">
        <v>1</v>
      </c>
      <c r="N22">
        <v>21</v>
      </c>
      <c r="O22">
        <v>8</v>
      </c>
    </row>
    <row r="23" spans="1:15" x14ac:dyDescent="0.25">
      <c r="A23">
        <v>21</v>
      </c>
      <c r="B23">
        <v>21</v>
      </c>
      <c r="C23" t="s">
        <v>93</v>
      </c>
      <c r="D23" t="s">
        <v>15</v>
      </c>
      <c r="E23" s="1">
        <v>44947.555555555555</v>
      </c>
      <c r="F23" t="s">
        <v>94</v>
      </c>
      <c r="G23" t="s">
        <v>32</v>
      </c>
      <c r="H23" t="s">
        <v>95</v>
      </c>
      <c r="I23">
        <v>15</v>
      </c>
      <c r="J23">
        <v>30</v>
      </c>
      <c r="K23" t="s">
        <v>60</v>
      </c>
      <c r="L23">
        <v>2023</v>
      </c>
      <c r="M23">
        <v>1</v>
      </c>
      <c r="N23">
        <v>21</v>
      </c>
      <c r="O23">
        <v>13</v>
      </c>
    </row>
    <row r="24" spans="1:15" x14ac:dyDescent="0.25">
      <c r="A24">
        <v>22</v>
      </c>
      <c r="B24">
        <v>22</v>
      </c>
      <c r="C24" t="s">
        <v>96</v>
      </c>
      <c r="D24" t="s">
        <v>15</v>
      </c>
      <c r="E24" s="1">
        <v>44947.697916666664</v>
      </c>
      <c r="F24" t="s">
        <v>97</v>
      </c>
      <c r="G24" t="s">
        <v>27</v>
      </c>
      <c r="H24" t="s">
        <v>98</v>
      </c>
      <c r="I24">
        <v>30</v>
      </c>
      <c r="J24">
        <v>60</v>
      </c>
      <c r="K24" t="s">
        <v>99</v>
      </c>
      <c r="L24">
        <v>2023</v>
      </c>
      <c r="M24">
        <v>1</v>
      </c>
      <c r="N24">
        <v>21</v>
      </c>
      <c r="O24">
        <v>16</v>
      </c>
    </row>
    <row r="25" spans="1:15" x14ac:dyDescent="0.25">
      <c r="A25">
        <v>23</v>
      </c>
      <c r="B25">
        <v>23</v>
      </c>
      <c r="C25" t="s">
        <v>100</v>
      </c>
      <c r="D25" t="s">
        <v>15</v>
      </c>
      <c r="E25" s="1">
        <v>44948.385416666664</v>
      </c>
      <c r="F25" t="s">
        <v>101</v>
      </c>
      <c r="G25" t="s">
        <v>17</v>
      </c>
      <c r="H25" t="s">
        <v>102</v>
      </c>
      <c r="I25">
        <v>20</v>
      </c>
      <c r="J25">
        <v>40</v>
      </c>
      <c r="K25" t="s">
        <v>34</v>
      </c>
      <c r="L25">
        <v>2023</v>
      </c>
      <c r="M25">
        <v>1</v>
      </c>
      <c r="N25">
        <v>22</v>
      </c>
      <c r="O25">
        <v>9</v>
      </c>
    </row>
    <row r="26" spans="1:15" x14ac:dyDescent="0.25">
      <c r="A26">
        <v>24</v>
      </c>
      <c r="B26">
        <v>24</v>
      </c>
      <c r="C26" t="s">
        <v>103</v>
      </c>
      <c r="D26" t="s">
        <v>15</v>
      </c>
      <c r="E26" s="1">
        <v>44948.604166666664</v>
      </c>
      <c r="F26" t="s">
        <v>104</v>
      </c>
      <c r="G26" t="s">
        <v>32</v>
      </c>
      <c r="H26" t="s">
        <v>105</v>
      </c>
      <c r="I26">
        <v>12</v>
      </c>
      <c r="J26">
        <v>25</v>
      </c>
      <c r="K26" t="s">
        <v>106</v>
      </c>
      <c r="L26">
        <v>2023</v>
      </c>
      <c r="M26">
        <v>1</v>
      </c>
      <c r="N26">
        <v>22</v>
      </c>
      <c r="O26">
        <v>14</v>
      </c>
    </row>
    <row r="27" spans="1:15" x14ac:dyDescent="0.25">
      <c r="A27">
        <v>25</v>
      </c>
      <c r="B27">
        <v>25</v>
      </c>
      <c r="C27" t="s">
        <v>107</v>
      </c>
      <c r="D27" t="s">
        <v>15</v>
      </c>
      <c r="E27" s="1">
        <v>44948.5</v>
      </c>
      <c r="F27" t="s">
        <v>108</v>
      </c>
      <c r="G27" t="s">
        <v>27</v>
      </c>
      <c r="H27" t="s">
        <v>109</v>
      </c>
      <c r="I27">
        <v>15</v>
      </c>
      <c r="J27">
        <v>30</v>
      </c>
      <c r="K27" t="s">
        <v>110</v>
      </c>
      <c r="L27">
        <v>2023</v>
      </c>
      <c r="M27">
        <v>1</v>
      </c>
      <c r="N27">
        <v>22</v>
      </c>
      <c r="O27">
        <v>12</v>
      </c>
    </row>
    <row r="28" spans="1:15" x14ac:dyDescent="0.25">
      <c r="A28">
        <v>27</v>
      </c>
      <c r="B28">
        <v>28</v>
      </c>
      <c r="C28" t="s">
        <v>111</v>
      </c>
      <c r="D28" t="s">
        <v>15</v>
      </c>
      <c r="E28" s="1">
        <v>44949.680555555555</v>
      </c>
      <c r="F28" t="s">
        <v>112</v>
      </c>
      <c r="G28" t="s">
        <v>32</v>
      </c>
      <c r="H28" t="s">
        <v>113</v>
      </c>
      <c r="I28">
        <v>25</v>
      </c>
      <c r="J28">
        <v>50</v>
      </c>
      <c r="K28" t="s">
        <v>114</v>
      </c>
      <c r="L28">
        <v>2023</v>
      </c>
      <c r="M28">
        <v>1</v>
      </c>
      <c r="N28">
        <v>23</v>
      </c>
      <c r="O28">
        <v>16</v>
      </c>
    </row>
    <row r="29" spans="1:15" x14ac:dyDescent="0.25">
      <c r="A29">
        <v>28</v>
      </c>
      <c r="B29">
        <v>29</v>
      </c>
      <c r="C29" t="s">
        <v>115</v>
      </c>
      <c r="D29" t="s">
        <v>15</v>
      </c>
      <c r="E29" s="1">
        <v>44949.822916666664</v>
      </c>
      <c r="F29" t="s">
        <v>116</v>
      </c>
      <c r="G29" t="s">
        <v>27</v>
      </c>
      <c r="H29" t="s">
        <v>117</v>
      </c>
      <c r="I29">
        <v>15</v>
      </c>
      <c r="J29">
        <v>30</v>
      </c>
      <c r="K29" t="s">
        <v>39</v>
      </c>
      <c r="L29">
        <v>2023</v>
      </c>
      <c r="M29">
        <v>1</v>
      </c>
      <c r="N29">
        <v>23</v>
      </c>
      <c r="O29">
        <v>19</v>
      </c>
    </row>
    <row r="30" spans="1:15" x14ac:dyDescent="0.25">
      <c r="A30">
        <v>29</v>
      </c>
      <c r="B30">
        <v>30</v>
      </c>
      <c r="C30" t="s">
        <v>118</v>
      </c>
      <c r="D30" t="s">
        <v>15</v>
      </c>
      <c r="E30" s="1">
        <v>44950.479166666664</v>
      </c>
      <c r="F30" t="s">
        <v>119</v>
      </c>
      <c r="G30" t="s">
        <v>17</v>
      </c>
      <c r="H30" t="s">
        <v>120</v>
      </c>
      <c r="I30">
        <v>22</v>
      </c>
      <c r="J30">
        <v>45</v>
      </c>
      <c r="K30" t="s">
        <v>19</v>
      </c>
      <c r="L30">
        <v>2023</v>
      </c>
      <c r="M30">
        <v>1</v>
      </c>
      <c r="N30">
        <v>24</v>
      </c>
      <c r="O30">
        <v>11</v>
      </c>
    </row>
    <row r="31" spans="1:15" x14ac:dyDescent="0.25">
      <c r="A31">
        <v>30</v>
      </c>
      <c r="B31">
        <v>31</v>
      </c>
      <c r="C31" t="s">
        <v>121</v>
      </c>
      <c r="D31" t="s">
        <v>15</v>
      </c>
      <c r="E31" s="1">
        <v>44950.625</v>
      </c>
      <c r="F31" t="s">
        <v>122</v>
      </c>
      <c r="G31" t="s">
        <v>32</v>
      </c>
      <c r="H31" t="s">
        <v>123</v>
      </c>
      <c r="I31">
        <v>12</v>
      </c>
      <c r="J31">
        <v>25</v>
      </c>
      <c r="K31" t="s">
        <v>124</v>
      </c>
      <c r="L31">
        <v>2023</v>
      </c>
      <c r="M31">
        <v>1</v>
      </c>
      <c r="N31">
        <v>24</v>
      </c>
      <c r="O31">
        <v>15</v>
      </c>
    </row>
    <row r="32" spans="1:15" x14ac:dyDescent="0.25">
      <c r="A32">
        <v>31</v>
      </c>
      <c r="B32">
        <v>32</v>
      </c>
      <c r="C32" t="s">
        <v>125</v>
      </c>
      <c r="D32" t="s">
        <v>15</v>
      </c>
      <c r="E32" s="1">
        <v>44950.729166666664</v>
      </c>
      <c r="F32" t="s">
        <v>126</v>
      </c>
      <c r="G32" t="s">
        <v>27</v>
      </c>
      <c r="H32" t="s">
        <v>127</v>
      </c>
      <c r="I32">
        <v>18</v>
      </c>
      <c r="J32">
        <v>35</v>
      </c>
      <c r="K32" t="s">
        <v>128</v>
      </c>
      <c r="L32">
        <v>2023</v>
      </c>
      <c r="M32">
        <v>1</v>
      </c>
      <c r="N32">
        <v>24</v>
      </c>
      <c r="O32">
        <v>17</v>
      </c>
    </row>
    <row r="33" spans="1:15" x14ac:dyDescent="0.25">
      <c r="A33">
        <v>32</v>
      </c>
      <c r="B33">
        <v>33</v>
      </c>
      <c r="C33" t="s">
        <v>129</v>
      </c>
      <c r="D33" t="s">
        <v>15</v>
      </c>
      <c r="E33" s="1">
        <v>44951.75</v>
      </c>
      <c r="F33" t="s">
        <v>130</v>
      </c>
      <c r="G33" t="s">
        <v>17</v>
      </c>
      <c r="H33" t="s">
        <v>131</v>
      </c>
      <c r="I33">
        <v>15</v>
      </c>
      <c r="J33">
        <v>30</v>
      </c>
      <c r="K33" t="s">
        <v>43</v>
      </c>
      <c r="L33">
        <v>2023</v>
      </c>
      <c r="M33">
        <v>1</v>
      </c>
      <c r="N33">
        <v>25</v>
      </c>
      <c r="O33">
        <v>18</v>
      </c>
    </row>
    <row r="34" spans="1:15" x14ac:dyDescent="0.25">
      <c r="A34">
        <v>33</v>
      </c>
      <c r="B34">
        <v>34</v>
      </c>
      <c r="C34" t="s">
        <v>132</v>
      </c>
      <c r="D34" t="s">
        <v>15</v>
      </c>
      <c r="E34" s="1">
        <v>44951.552083333336</v>
      </c>
      <c r="F34" t="s">
        <v>133</v>
      </c>
      <c r="G34" t="s">
        <v>32</v>
      </c>
      <c r="H34" t="s">
        <v>134</v>
      </c>
      <c r="I34">
        <v>30</v>
      </c>
      <c r="J34">
        <v>60</v>
      </c>
      <c r="K34" t="s">
        <v>99</v>
      </c>
      <c r="L34">
        <v>2023</v>
      </c>
      <c r="M34">
        <v>1</v>
      </c>
      <c r="N34">
        <v>25</v>
      </c>
      <c r="O34">
        <v>13</v>
      </c>
    </row>
    <row r="35" spans="1:15" x14ac:dyDescent="0.25">
      <c r="A35">
        <v>34</v>
      </c>
      <c r="B35">
        <v>35</v>
      </c>
      <c r="C35" t="s">
        <v>135</v>
      </c>
      <c r="D35" t="s">
        <v>15</v>
      </c>
      <c r="E35" s="1">
        <v>44952.40625</v>
      </c>
      <c r="F35" t="s">
        <v>136</v>
      </c>
      <c r="G35" t="s">
        <v>27</v>
      </c>
      <c r="H35" t="s">
        <v>137</v>
      </c>
      <c r="I35">
        <v>25</v>
      </c>
      <c r="J35">
        <v>50</v>
      </c>
      <c r="K35" t="s">
        <v>60</v>
      </c>
      <c r="L35">
        <v>2023</v>
      </c>
      <c r="M35">
        <v>1</v>
      </c>
      <c r="N35">
        <v>26</v>
      </c>
      <c r="O35">
        <v>9</v>
      </c>
    </row>
    <row r="36" spans="1:15" x14ac:dyDescent="0.25">
      <c r="A36">
        <v>35</v>
      </c>
      <c r="B36">
        <v>36</v>
      </c>
      <c r="C36" t="s">
        <v>138</v>
      </c>
      <c r="D36" t="s">
        <v>15</v>
      </c>
      <c r="E36" s="1">
        <v>44952.597222222219</v>
      </c>
      <c r="F36" t="s">
        <v>139</v>
      </c>
      <c r="G36" t="s">
        <v>17</v>
      </c>
      <c r="H36" t="s">
        <v>140</v>
      </c>
      <c r="I36">
        <v>15</v>
      </c>
      <c r="J36">
        <v>30</v>
      </c>
      <c r="K36" t="s">
        <v>24</v>
      </c>
      <c r="L36">
        <v>2023</v>
      </c>
      <c r="M36">
        <v>1</v>
      </c>
      <c r="N36">
        <v>26</v>
      </c>
      <c r="O36">
        <v>14</v>
      </c>
    </row>
    <row r="37" spans="1:15" x14ac:dyDescent="0.25">
      <c r="A37">
        <v>36</v>
      </c>
      <c r="B37">
        <v>37</v>
      </c>
      <c r="C37" t="s">
        <v>141</v>
      </c>
      <c r="D37" t="s">
        <v>15</v>
      </c>
      <c r="E37" s="1">
        <v>44952.736111111109</v>
      </c>
      <c r="F37" t="s">
        <v>142</v>
      </c>
      <c r="G37" t="s">
        <v>32</v>
      </c>
      <c r="H37" t="s">
        <v>143</v>
      </c>
      <c r="I37">
        <v>22</v>
      </c>
      <c r="J37">
        <v>45</v>
      </c>
      <c r="K37" t="s">
        <v>128</v>
      </c>
      <c r="L37">
        <v>2023</v>
      </c>
      <c r="M37">
        <v>1</v>
      </c>
      <c r="N37">
        <v>26</v>
      </c>
      <c r="O37">
        <v>17</v>
      </c>
    </row>
    <row r="38" spans="1:15" x14ac:dyDescent="0.25">
      <c r="A38">
        <v>37</v>
      </c>
      <c r="B38">
        <v>38</v>
      </c>
      <c r="C38" t="s">
        <v>144</v>
      </c>
      <c r="D38" t="s">
        <v>15</v>
      </c>
      <c r="E38" s="1">
        <v>44953.833333333336</v>
      </c>
      <c r="F38" t="s">
        <v>145</v>
      </c>
      <c r="G38" t="s">
        <v>27</v>
      </c>
      <c r="H38" t="s">
        <v>146</v>
      </c>
      <c r="I38">
        <v>18</v>
      </c>
      <c r="J38">
        <v>35</v>
      </c>
      <c r="K38" t="s">
        <v>99</v>
      </c>
      <c r="L38">
        <v>2023</v>
      </c>
      <c r="M38">
        <v>1</v>
      </c>
      <c r="N38">
        <v>27</v>
      </c>
      <c r="O38">
        <v>20</v>
      </c>
    </row>
    <row r="39" spans="1:15" x14ac:dyDescent="0.25">
      <c r="A39">
        <v>38</v>
      </c>
      <c r="B39">
        <v>39</v>
      </c>
      <c r="C39" t="s">
        <v>147</v>
      </c>
      <c r="D39" t="s">
        <v>15</v>
      </c>
      <c r="E39" s="1">
        <v>44953.520833333336</v>
      </c>
      <c r="F39" t="s">
        <v>148</v>
      </c>
      <c r="G39" t="s">
        <v>17</v>
      </c>
      <c r="H39" t="s">
        <v>149</v>
      </c>
      <c r="I39">
        <v>15</v>
      </c>
      <c r="J39">
        <v>30</v>
      </c>
      <c r="K39" t="s">
        <v>43</v>
      </c>
      <c r="L39">
        <v>2023</v>
      </c>
      <c r="M39">
        <v>1</v>
      </c>
      <c r="N39">
        <v>27</v>
      </c>
      <c r="O39">
        <v>12</v>
      </c>
    </row>
    <row r="40" spans="1:15" x14ac:dyDescent="0.25">
      <c r="A40">
        <v>39</v>
      </c>
      <c r="B40">
        <v>40</v>
      </c>
      <c r="C40" t="s">
        <v>150</v>
      </c>
      <c r="D40" t="s">
        <v>15</v>
      </c>
      <c r="E40" s="1">
        <v>44953.673611111109</v>
      </c>
      <c r="F40" t="s">
        <v>151</v>
      </c>
      <c r="G40" t="s">
        <v>32</v>
      </c>
      <c r="H40" t="s">
        <v>152</v>
      </c>
      <c r="I40">
        <v>12</v>
      </c>
      <c r="J40">
        <v>25</v>
      </c>
      <c r="K40" t="s">
        <v>124</v>
      </c>
      <c r="L40">
        <v>2023</v>
      </c>
      <c r="M40">
        <v>1</v>
      </c>
      <c r="N40">
        <v>27</v>
      </c>
      <c r="O40">
        <v>16</v>
      </c>
    </row>
    <row r="41" spans="1:15" x14ac:dyDescent="0.25">
      <c r="A41">
        <v>40</v>
      </c>
      <c r="B41">
        <v>41</v>
      </c>
      <c r="C41" t="s">
        <v>153</v>
      </c>
      <c r="D41" t="s">
        <v>15</v>
      </c>
      <c r="E41" s="1">
        <v>44954.375</v>
      </c>
      <c r="F41" t="s">
        <v>154</v>
      </c>
      <c r="G41" t="s">
        <v>27</v>
      </c>
      <c r="H41" t="s">
        <v>155</v>
      </c>
      <c r="I41">
        <v>30</v>
      </c>
      <c r="J41">
        <v>60</v>
      </c>
      <c r="K41" t="s">
        <v>60</v>
      </c>
      <c r="L41">
        <v>2023</v>
      </c>
      <c r="M41">
        <v>1</v>
      </c>
      <c r="N41">
        <v>28</v>
      </c>
      <c r="O41">
        <v>9</v>
      </c>
    </row>
    <row r="42" spans="1:15" x14ac:dyDescent="0.25">
      <c r="A42">
        <v>41</v>
      </c>
      <c r="B42">
        <v>42</v>
      </c>
      <c r="C42" t="s">
        <v>156</v>
      </c>
      <c r="D42" t="s">
        <v>15</v>
      </c>
      <c r="E42" s="1">
        <v>44954.614583333336</v>
      </c>
      <c r="F42" t="s">
        <v>157</v>
      </c>
      <c r="G42" t="s">
        <v>17</v>
      </c>
      <c r="H42" t="s">
        <v>158</v>
      </c>
      <c r="I42">
        <v>25</v>
      </c>
      <c r="J42">
        <v>50</v>
      </c>
      <c r="K42" t="s">
        <v>19</v>
      </c>
      <c r="L42">
        <v>2023</v>
      </c>
      <c r="M42">
        <v>1</v>
      </c>
      <c r="N42">
        <v>28</v>
      </c>
      <c r="O42">
        <v>14</v>
      </c>
    </row>
    <row r="43" spans="1:15" x14ac:dyDescent="0.25">
      <c r="A43">
        <v>42</v>
      </c>
      <c r="B43">
        <v>43</v>
      </c>
      <c r="C43" t="s">
        <v>159</v>
      </c>
      <c r="D43" t="s">
        <v>15</v>
      </c>
      <c r="E43" s="1">
        <v>44954.8125</v>
      </c>
      <c r="F43" t="s">
        <v>160</v>
      </c>
      <c r="G43" t="s">
        <v>32</v>
      </c>
      <c r="H43" t="s">
        <v>161</v>
      </c>
      <c r="I43">
        <v>15</v>
      </c>
      <c r="J43">
        <v>30</v>
      </c>
      <c r="K43" t="s">
        <v>110</v>
      </c>
      <c r="L43">
        <v>2023</v>
      </c>
      <c r="M43">
        <v>1</v>
      </c>
      <c r="N43">
        <v>28</v>
      </c>
      <c r="O43">
        <v>19</v>
      </c>
    </row>
    <row r="44" spans="1:15" x14ac:dyDescent="0.25">
      <c r="A44">
        <v>43</v>
      </c>
      <c r="B44">
        <v>44</v>
      </c>
      <c r="C44" t="s">
        <v>162</v>
      </c>
      <c r="D44" t="s">
        <v>15</v>
      </c>
      <c r="E44" s="1">
        <v>44955.708333333336</v>
      </c>
      <c r="F44" t="s">
        <v>163</v>
      </c>
      <c r="G44" t="s">
        <v>27</v>
      </c>
      <c r="H44" t="s">
        <v>164</v>
      </c>
      <c r="I44">
        <v>22</v>
      </c>
      <c r="J44">
        <v>45</v>
      </c>
      <c r="K44" t="s">
        <v>165</v>
      </c>
      <c r="L44">
        <v>2023</v>
      </c>
      <c r="M44">
        <v>1</v>
      </c>
      <c r="N44">
        <v>29</v>
      </c>
      <c r="O44">
        <v>17</v>
      </c>
    </row>
    <row r="45" spans="1:15" x14ac:dyDescent="0.25">
      <c r="A45">
        <v>44</v>
      </c>
      <c r="B45">
        <v>45</v>
      </c>
      <c r="C45" t="s">
        <v>166</v>
      </c>
      <c r="D45" t="s">
        <v>15</v>
      </c>
      <c r="E45" s="1">
        <v>44955.847222222219</v>
      </c>
      <c r="F45" t="s">
        <v>167</v>
      </c>
      <c r="G45" t="s">
        <v>17</v>
      </c>
      <c r="H45" t="s">
        <v>168</v>
      </c>
      <c r="I45">
        <v>18</v>
      </c>
      <c r="J45">
        <v>35</v>
      </c>
      <c r="K45" t="s">
        <v>24</v>
      </c>
      <c r="L45">
        <v>2023</v>
      </c>
      <c r="M45">
        <v>1</v>
      </c>
      <c r="N45">
        <v>29</v>
      </c>
      <c r="O45">
        <v>20</v>
      </c>
    </row>
    <row r="46" spans="1:15" x14ac:dyDescent="0.25">
      <c r="A46">
        <v>45</v>
      </c>
      <c r="B46">
        <v>46</v>
      </c>
      <c r="C46" t="s">
        <v>169</v>
      </c>
      <c r="D46" t="s">
        <v>15</v>
      </c>
      <c r="E46" s="1">
        <v>44956.479166666664</v>
      </c>
      <c r="F46" t="s">
        <v>170</v>
      </c>
      <c r="G46" t="s">
        <v>32</v>
      </c>
      <c r="H46" t="s">
        <v>171</v>
      </c>
      <c r="I46">
        <v>15</v>
      </c>
      <c r="J46">
        <v>30</v>
      </c>
      <c r="K46" t="s">
        <v>19</v>
      </c>
      <c r="L46">
        <v>2023</v>
      </c>
      <c r="M46">
        <v>1</v>
      </c>
      <c r="N46">
        <v>30</v>
      </c>
      <c r="O46">
        <v>11</v>
      </c>
    </row>
    <row r="47" spans="1:15" x14ac:dyDescent="0.25">
      <c r="A47">
        <v>46</v>
      </c>
      <c r="B47">
        <v>47</v>
      </c>
      <c r="C47" t="s">
        <v>172</v>
      </c>
      <c r="D47" t="s">
        <v>15</v>
      </c>
      <c r="E47" s="1">
        <v>44956.65625</v>
      </c>
      <c r="F47" t="s">
        <v>173</v>
      </c>
      <c r="G47" t="s">
        <v>27</v>
      </c>
      <c r="H47" t="s">
        <v>174</v>
      </c>
      <c r="I47">
        <v>12</v>
      </c>
      <c r="J47">
        <v>25</v>
      </c>
      <c r="K47" t="s">
        <v>175</v>
      </c>
      <c r="L47">
        <v>2023</v>
      </c>
      <c r="M47">
        <v>1</v>
      </c>
      <c r="N47">
        <v>30</v>
      </c>
      <c r="O47">
        <v>15</v>
      </c>
    </row>
    <row r="48" spans="1:15" x14ac:dyDescent="0.25">
      <c r="A48">
        <v>47</v>
      </c>
      <c r="B48">
        <v>48</v>
      </c>
      <c r="C48" t="s">
        <v>176</v>
      </c>
      <c r="D48" t="s">
        <v>15</v>
      </c>
      <c r="E48" s="1">
        <v>44956.770833333336</v>
      </c>
      <c r="F48" t="s">
        <v>177</v>
      </c>
      <c r="G48" t="s">
        <v>17</v>
      </c>
      <c r="H48" t="s">
        <v>178</v>
      </c>
      <c r="I48">
        <v>28</v>
      </c>
      <c r="J48">
        <v>55</v>
      </c>
      <c r="K48" t="s">
        <v>43</v>
      </c>
      <c r="L48">
        <v>2023</v>
      </c>
      <c r="M48">
        <v>1</v>
      </c>
      <c r="N48">
        <v>30</v>
      </c>
      <c r="O48">
        <v>18</v>
      </c>
    </row>
    <row r="49" spans="1:15" x14ac:dyDescent="0.25">
      <c r="A49">
        <v>48</v>
      </c>
      <c r="B49">
        <v>49</v>
      </c>
      <c r="C49" t="s">
        <v>179</v>
      </c>
      <c r="D49" t="s">
        <v>15</v>
      </c>
      <c r="E49" s="1">
        <v>44957.447916666664</v>
      </c>
      <c r="F49" t="s">
        <v>180</v>
      </c>
      <c r="G49" t="s">
        <v>32</v>
      </c>
      <c r="H49" t="s">
        <v>181</v>
      </c>
      <c r="I49">
        <v>15</v>
      </c>
      <c r="J49">
        <v>30</v>
      </c>
      <c r="K49" t="s">
        <v>39</v>
      </c>
      <c r="L49">
        <v>2023</v>
      </c>
      <c r="M49">
        <v>1</v>
      </c>
      <c r="N49">
        <v>31</v>
      </c>
      <c r="O49">
        <v>10</v>
      </c>
    </row>
    <row r="50" spans="1:15" x14ac:dyDescent="0.25">
      <c r="A50">
        <v>49</v>
      </c>
      <c r="B50">
        <v>50</v>
      </c>
      <c r="C50" t="s">
        <v>182</v>
      </c>
      <c r="D50" t="s">
        <v>15</v>
      </c>
      <c r="E50" s="1">
        <v>44957.791666666664</v>
      </c>
      <c r="F50" t="s">
        <v>183</v>
      </c>
      <c r="G50" t="s">
        <v>27</v>
      </c>
      <c r="H50" t="s">
        <v>184</v>
      </c>
      <c r="I50">
        <v>20</v>
      </c>
      <c r="J50">
        <v>40</v>
      </c>
      <c r="K50" t="s">
        <v>89</v>
      </c>
      <c r="L50">
        <v>2023</v>
      </c>
      <c r="M50">
        <v>1</v>
      </c>
      <c r="N50">
        <v>31</v>
      </c>
      <c r="O50">
        <v>19</v>
      </c>
    </row>
    <row r="51" spans="1:15" x14ac:dyDescent="0.25">
      <c r="A51">
        <v>50</v>
      </c>
      <c r="B51">
        <v>51</v>
      </c>
      <c r="C51" t="s">
        <v>185</v>
      </c>
      <c r="D51" t="s">
        <v>15</v>
      </c>
      <c r="E51" s="1">
        <v>44957.680555555555</v>
      </c>
      <c r="F51" t="s">
        <v>186</v>
      </c>
      <c r="G51" t="s">
        <v>17</v>
      </c>
      <c r="H51" t="s">
        <v>187</v>
      </c>
      <c r="I51">
        <v>15</v>
      </c>
      <c r="J51">
        <v>30</v>
      </c>
      <c r="K51" t="s">
        <v>24</v>
      </c>
      <c r="L51">
        <v>2023</v>
      </c>
      <c r="M51">
        <v>1</v>
      </c>
      <c r="N51">
        <v>31</v>
      </c>
      <c r="O51">
        <v>16</v>
      </c>
    </row>
    <row r="52" spans="1:15" x14ac:dyDescent="0.25">
      <c r="A52">
        <v>51</v>
      </c>
      <c r="B52">
        <v>52</v>
      </c>
      <c r="C52" t="s">
        <v>188</v>
      </c>
      <c r="D52" t="s">
        <v>15</v>
      </c>
      <c r="E52" s="1">
        <v>44958.333333333336</v>
      </c>
      <c r="F52" t="s">
        <v>189</v>
      </c>
      <c r="G52" t="s">
        <v>32</v>
      </c>
      <c r="H52" t="s">
        <v>190</v>
      </c>
      <c r="I52">
        <v>22</v>
      </c>
      <c r="J52">
        <v>45</v>
      </c>
      <c r="K52" t="s">
        <v>191</v>
      </c>
      <c r="L52">
        <v>2023</v>
      </c>
      <c r="M52">
        <v>2</v>
      </c>
      <c r="N52">
        <v>1</v>
      </c>
      <c r="O52">
        <v>8</v>
      </c>
    </row>
    <row r="53" spans="1:15" x14ac:dyDescent="0.25">
      <c r="A53">
        <v>52</v>
      </c>
      <c r="B53">
        <v>53</v>
      </c>
      <c r="C53" t="s">
        <v>192</v>
      </c>
      <c r="D53" t="s">
        <v>15</v>
      </c>
      <c r="E53" s="1">
        <v>44958.5625</v>
      </c>
      <c r="F53" t="s">
        <v>193</v>
      </c>
      <c r="G53" t="s">
        <v>27</v>
      </c>
      <c r="H53" t="s">
        <v>194</v>
      </c>
      <c r="I53">
        <v>18</v>
      </c>
      <c r="J53">
        <v>35</v>
      </c>
      <c r="K53" t="s">
        <v>195</v>
      </c>
      <c r="L53">
        <v>2023</v>
      </c>
      <c r="M53">
        <v>2</v>
      </c>
      <c r="N53">
        <v>1</v>
      </c>
      <c r="O53">
        <v>13</v>
      </c>
    </row>
    <row r="54" spans="1:15" x14ac:dyDescent="0.25">
      <c r="A54">
        <v>53</v>
      </c>
      <c r="B54">
        <v>55</v>
      </c>
      <c r="C54" t="s">
        <v>196</v>
      </c>
      <c r="D54" t="s">
        <v>197</v>
      </c>
      <c r="E54" s="1">
        <v>44968.395833333336</v>
      </c>
      <c r="F54" t="s">
        <v>198</v>
      </c>
      <c r="G54" t="s">
        <v>17</v>
      </c>
      <c r="H54" t="s">
        <v>199</v>
      </c>
      <c r="I54">
        <v>20</v>
      </c>
      <c r="J54">
        <v>40</v>
      </c>
      <c r="K54" t="s">
        <v>200</v>
      </c>
      <c r="L54">
        <v>2023</v>
      </c>
      <c r="M54">
        <v>2</v>
      </c>
      <c r="N54">
        <v>11</v>
      </c>
      <c r="O54">
        <v>9</v>
      </c>
    </row>
    <row r="55" spans="1:15" x14ac:dyDescent="0.25">
      <c r="A55">
        <v>54</v>
      </c>
      <c r="B55">
        <v>56</v>
      </c>
      <c r="C55" t="s">
        <v>201</v>
      </c>
      <c r="D55" t="s">
        <v>202</v>
      </c>
      <c r="E55" s="1">
        <v>44968.885416666664</v>
      </c>
      <c r="F55" t="s">
        <v>203</v>
      </c>
      <c r="G55" t="s">
        <v>27</v>
      </c>
      <c r="H55" t="s">
        <v>204</v>
      </c>
      <c r="I55">
        <v>15</v>
      </c>
      <c r="J55">
        <v>30</v>
      </c>
      <c r="K55" t="s">
        <v>205</v>
      </c>
      <c r="L55">
        <v>2023</v>
      </c>
      <c r="M55">
        <v>2</v>
      </c>
      <c r="N55">
        <v>11</v>
      </c>
      <c r="O55">
        <v>21</v>
      </c>
    </row>
    <row r="56" spans="1:15" x14ac:dyDescent="0.25">
      <c r="A56">
        <v>55</v>
      </c>
      <c r="B56">
        <v>57</v>
      </c>
      <c r="C56" t="s">
        <v>206</v>
      </c>
      <c r="D56" t="s">
        <v>207</v>
      </c>
      <c r="E56" s="1">
        <v>44969.614583333336</v>
      </c>
      <c r="F56" t="s">
        <v>208</v>
      </c>
      <c r="G56" t="s">
        <v>32</v>
      </c>
      <c r="H56" t="s">
        <v>209</v>
      </c>
      <c r="I56">
        <v>25</v>
      </c>
      <c r="J56">
        <v>50</v>
      </c>
      <c r="K56" t="s">
        <v>210</v>
      </c>
      <c r="L56">
        <v>2023</v>
      </c>
      <c r="M56">
        <v>2</v>
      </c>
      <c r="N56">
        <v>12</v>
      </c>
      <c r="O56">
        <v>14</v>
      </c>
    </row>
    <row r="57" spans="1:15" x14ac:dyDescent="0.25">
      <c r="A57">
        <v>56</v>
      </c>
      <c r="B57">
        <v>58</v>
      </c>
      <c r="C57" t="s">
        <v>211</v>
      </c>
      <c r="D57" t="s">
        <v>212</v>
      </c>
      <c r="E57" s="1">
        <v>44969.763888888891</v>
      </c>
      <c r="F57" t="s">
        <v>213</v>
      </c>
      <c r="G57" t="s">
        <v>17</v>
      </c>
      <c r="H57" t="s">
        <v>214</v>
      </c>
      <c r="I57">
        <v>18</v>
      </c>
      <c r="J57">
        <v>35</v>
      </c>
      <c r="K57" t="s">
        <v>191</v>
      </c>
      <c r="L57">
        <v>2023</v>
      </c>
      <c r="M57">
        <v>2</v>
      </c>
      <c r="N57">
        <v>12</v>
      </c>
      <c r="O57">
        <v>18</v>
      </c>
    </row>
    <row r="58" spans="1:15" x14ac:dyDescent="0.25">
      <c r="A58">
        <v>57</v>
      </c>
      <c r="B58">
        <v>59</v>
      </c>
      <c r="C58" t="s">
        <v>215</v>
      </c>
      <c r="D58" t="s">
        <v>216</v>
      </c>
      <c r="E58" s="1">
        <v>44970.416666666664</v>
      </c>
      <c r="F58" t="s">
        <v>217</v>
      </c>
      <c r="G58" t="s">
        <v>27</v>
      </c>
      <c r="H58" t="s">
        <v>218</v>
      </c>
      <c r="I58">
        <v>30</v>
      </c>
      <c r="J58">
        <v>60</v>
      </c>
      <c r="K58" t="s">
        <v>99</v>
      </c>
      <c r="L58">
        <v>2023</v>
      </c>
      <c r="M58">
        <v>2</v>
      </c>
      <c r="N58">
        <v>13</v>
      </c>
      <c r="O58">
        <v>10</v>
      </c>
    </row>
    <row r="59" spans="1:15" x14ac:dyDescent="0.25">
      <c r="A59">
        <v>58</v>
      </c>
      <c r="B59">
        <v>60</v>
      </c>
      <c r="C59" t="s">
        <v>219</v>
      </c>
      <c r="D59" t="s">
        <v>220</v>
      </c>
      <c r="E59" s="1">
        <v>44970.8125</v>
      </c>
      <c r="F59" t="s">
        <v>221</v>
      </c>
      <c r="G59" t="s">
        <v>32</v>
      </c>
      <c r="H59" t="s">
        <v>222</v>
      </c>
      <c r="I59">
        <v>22</v>
      </c>
      <c r="J59">
        <v>45</v>
      </c>
      <c r="K59" t="s">
        <v>79</v>
      </c>
      <c r="L59">
        <v>2023</v>
      </c>
      <c r="M59">
        <v>2</v>
      </c>
      <c r="N59">
        <v>13</v>
      </c>
      <c r="O59">
        <v>19</v>
      </c>
    </row>
    <row r="60" spans="1:15" x14ac:dyDescent="0.25">
      <c r="A60">
        <v>59</v>
      </c>
      <c r="B60">
        <v>61</v>
      </c>
      <c r="C60" t="s">
        <v>223</v>
      </c>
      <c r="D60" t="s">
        <v>224</v>
      </c>
      <c r="E60" s="1">
        <v>44971.354166666664</v>
      </c>
      <c r="F60" t="s">
        <v>225</v>
      </c>
      <c r="G60" t="s">
        <v>17</v>
      </c>
      <c r="H60" t="s">
        <v>226</v>
      </c>
      <c r="I60">
        <v>15</v>
      </c>
      <c r="J60">
        <v>30</v>
      </c>
      <c r="K60" t="s">
        <v>227</v>
      </c>
      <c r="L60">
        <v>2023</v>
      </c>
      <c r="M60">
        <v>2</v>
      </c>
      <c r="N60">
        <v>14</v>
      </c>
      <c r="O60">
        <v>8</v>
      </c>
    </row>
    <row r="61" spans="1:15" x14ac:dyDescent="0.25">
      <c r="A61">
        <v>60</v>
      </c>
      <c r="B61">
        <v>62</v>
      </c>
      <c r="C61" t="s">
        <v>228</v>
      </c>
      <c r="D61" t="s">
        <v>229</v>
      </c>
      <c r="E61" s="1">
        <v>44971.597222222219</v>
      </c>
      <c r="F61" t="s">
        <v>230</v>
      </c>
      <c r="G61" t="s">
        <v>27</v>
      </c>
      <c r="H61" t="s">
        <v>231</v>
      </c>
      <c r="I61">
        <v>18</v>
      </c>
      <c r="J61">
        <v>35</v>
      </c>
      <c r="K61" t="s">
        <v>232</v>
      </c>
      <c r="L61">
        <v>2023</v>
      </c>
      <c r="M61">
        <v>2</v>
      </c>
      <c r="N61">
        <v>14</v>
      </c>
      <c r="O61">
        <v>14</v>
      </c>
    </row>
    <row r="62" spans="1:15" x14ac:dyDescent="0.25">
      <c r="A62">
        <v>61</v>
      </c>
      <c r="B62">
        <v>63</v>
      </c>
      <c r="C62" t="s">
        <v>233</v>
      </c>
      <c r="D62" t="s">
        <v>234</v>
      </c>
      <c r="E62" s="1">
        <v>44971.822916666664</v>
      </c>
      <c r="F62" t="s">
        <v>235</v>
      </c>
      <c r="G62" t="s">
        <v>32</v>
      </c>
      <c r="H62" t="s">
        <v>236</v>
      </c>
      <c r="I62">
        <v>25</v>
      </c>
      <c r="J62">
        <v>50</v>
      </c>
      <c r="K62" t="s">
        <v>237</v>
      </c>
      <c r="L62">
        <v>2023</v>
      </c>
      <c r="M62">
        <v>2</v>
      </c>
      <c r="N62">
        <v>14</v>
      </c>
      <c r="O62">
        <v>19</v>
      </c>
    </row>
    <row r="63" spans="1:15" x14ac:dyDescent="0.25">
      <c r="A63">
        <v>62</v>
      </c>
      <c r="B63">
        <v>64</v>
      </c>
      <c r="C63" t="s">
        <v>238</v>
      </c>
      <c r="D63" t="s">
        <v>239</v>
      </c>
      <c r="E63" s="1">
        <v>44972.479166666664</v>
      </c>
      <c r="F63" t="s">
        <v>240</v>
      </c>
      <c r="G63" t="s">
        <v>17</v>
      </c>
      <c r="H63" t="s">
        <v>241</v>
      </c>
      <c r="I63">
        <v>20</v>
      </c>
      <c r="J63">
        <v>40</v>
      </c>
      <c r="K63" t="s">
        <v>89</v>
      </c>
      <c r="L63">
        <v>2023</v>
      </c>
      <c r="M63">
        <v>2</v>
      </c>
      <c r="N63">
        <v>15</v>
      </c>
      <c r="O63">
        <v>11</v>
      </c>
    </row>
    <row r="64" spans="1:15" x14ac:dyDescent="0.25">
      <c r="A64">
        <v>63</v>
      </c>
      <c r="B64">
        <v>65</v>
      </c>
      <c r="C64" t="s">
        <v>242</v>
      </c>
      <c r="D64" t="s">
        <v>243</v>
      </c>
      <c r="E64" s="1">
        <v>44972.666666666664</v>
      </c>
      <c r="F64" t="s">
        <v>244</v>
      </c>
      <c r="G64" t="s">
        <v>27</v>
      </c>
      <c r="H64" t="s">
        <v>245</v>
      </c>
      <c r="I64">
        <v>15</v>
      </c>
      <c r="J64">
        <v>30</v>
      </c>
      <c r="K64" t="s">
        <v>60</v>
      </c>
      <c r="L64">
        <v>2023</v>
      </c>
      <c r="M64">
        <v>2</v>
      </c>
      <c r="N64">
        <v>15</v>
      </c>
      <c r="O64">
        <v>16</v>
      </c>
    </row>
    <row r="65" spans="1:15" x14ac:dyDescent="0.25">
      <c r="A65">
        <v>64</v>
      </c>
      <c r="B65">
        <v>66</v>
      </c>
      <c r="C65" t="s">
        <v>246</v>
      </c>
      <c r="D65" t="s">
        <v>247</v>
      </c>
      <c r="E65" s="1">
        <v>44972.854166666664</v>
      </c>
      <c r="F65" t="s">
        <v>248</v>
      </c>
      <c r="G65" t="s">
        <v>32</v>
      </c>
      <c r="H65" t="s">
        <v>249</v>
      </c>
      <c r="I65">
        <v>22</v>
      </c>
      <c r="J65">
        <v>45</v>
      </c>
      <c r="K65" t="s">
        <v>250</v>
      </c>
      <c r="L65">
        <v>2023</v>
      </c>
      <c r="M65">
        <v>2</v>
      </c>
      <c r="N65">
        <v>15</v>
      </c>
      <c r="O65">
        <v>20</v>
      </c>
    </row>
    <row r="66" spans="1:15" x14ac:dyDescent="0.25">
      <c r="A66">
        <v>65</v>
      </c>
      <c r="B66">
        <v>67</v>
      </c>
      <c r="C66" t="s">
        <v>251</v>
      </c>
      <c r="D66" t="s">
        <v>252</v>
      </c>
      <c r="E66" s="1">
        <v>44973.375</v>
      </c>
      <c r="F66" t="s">
        <v>253</v>
      </c>
      <c r="G66" t="s">
        <v>17</v>
      </c>
      <c r="H66" t="s">
        <v>254</v>
      </c>
      <c r="I66">
        <v>18</v>
      </c>
      <c r="J66">
        <v>35</v>
      </c>
      <c r="K66" t="s">
        <v>210</v>
      </c>
      <c r="L66">
        <v>2023</v>
      </c>
      <c r="M66">
        <v>2</v>
      </c>
      <c r="N66">
        <v>16</v>
      </c>
      <c r="O66">
        <v>9</v>
      </c>
    </row>
    <row r="67" spans="1:15" x14ac:dyDescent="0.25">
      <c r="A67">
        <v>66</v>
      </c>
      <c r="B67">
        <v>68</v>
      </c>
      <c r="C67" t="s">
        <v>255</v>
      </c>
      <c r="D67" t="s">
        <v>256</v>
      </c>
      <c r="E67" s="1">
        <v>44973.614583333336</v>
      </c>
      <c r="F67" t="s">
        <v>257</v>
      </c>
      <c r="G67" t="s">
        <v>27</v>
      </c>
      <c r="H67" t="s">
        <v>258</v>
      </c>
      <c r="I67">
        <v>25</v>
      </c>
      <c r="J67">
        <v>50</v>
      </c>
      <c r="K67" t="s">
        <v>205</v>
      </c>
      <c r="L67">
        <v>2023</v>
      </c>
      <c r="M67">
        <v>2</v>
      </c>
      <c r="N67">
        <v>16</v>
      </c>
      <c r="O67">
        <v>14</v>
      </c>
    </row>
    <row r="68" spans="1:15" x14ac:dyDescent="0.25">
      <c r="A68">
        <v>67</v>
      </c>
      <c r="B68">
        <v>69</v>
      </c>
      <c r="C68" t="s">
        <v>259</v>
      </c>
      <c r="D68" t="s">
        <v>260</v>
      </c>
      <c r="E68" s="1">
        <v>44973.763888888891</v>
      </c>
      <c r="F68" t="s">
        <v>261</v>
      </c>
      <c r="G68" t="s">
        <v>32</v>
      </c>
      <c r="H68" t="s">
        <v>262</v>
      </c>
      <c r="I68">
        <v>15</v>
      </c>
      <c r="J68">
        <v>30</v>
      </c>
      <c r="K68" t="s">
        <v>200</v>
      </c>
      <c r="L68">
        <v>2023</v>
      </c>
      <c r="M68">
        <v>2</v>
      </c>
      <c r="N68">
        <v>16</v>
      </c>
      <c r="O68">
        <v>18</v>
      </c>
    </row>
    <row r="69" spans="1:15" x14ac:dyDescent="0.25">
      <c r="A69">
        <v>68</v>
      </c>
      <c r="B69">
        <v>70</v>
      </c>
      <c r="C69" t="s">
        <v>263</v>
      </c>
      <c r="D69" t="s">
        <v>264</v>
      </c>
      <c r="E69" s="1">
        <v>44974.447916666664</v>
      </c>
      <c r="F69" t="s">
        <v>265</v>
      </c>
      <c r="G69" t="s">
        <v>17</v>
      </c>
      <c r="H69" t="s">
        <v>266</v>
      </c>
      <c r="I69">
        <v>22</v>
      </c>
      <c r="J69">
        <v>45</v>
      </c>
      <c r="K69" t="s">
        <v>128</v>
      </c>
      <c r="L69">
        <v>2023</v>
      </c>
      <c r="M69">
        <v>2</v>
      </c>
      <c r="N69">
        <v>17</v>
      </c>
      <c r="O69">
        <v>10</v>
      </c>
    </row>
    <row r="70" spans="1:15" x14ac:dyDescent="0.25">
      <c r="A70">
        <v>69</v>
      </c>
      <c r="B70">
        <v>71</v>
      </c>
      <c r="C70" t="s">
        <v>267</v>
      </c>
      <c r="D70" t="s">
        <v>268</v>
      </c>
      <c r="E70" s="1">
        <v>44974.3125</v>
      </c>
      <c r="F70" t="s">
        <v>269</v>
      </c>
      <c r="G70" t="s">
        <v>27</v>
      </c>
      <c r="H70" t="s">
        <v>270</v>
      </c>
      <c r="I70">
        <v>20</v>
      </c>
      <c r="J70">
        <v>40</v>
      </c>
      <c r="K70" t="s">
        <v>60</v>
      </c>
      <c r="L70">
        <v>2023</v>
      </c>
      <c r="M70">
        <v>2</v>
      </c>
      <c r="N70">
        <v>17</v>
      </c>
      <c r="O70">
        <v>7</v>
      </c>
    </row>
    <row r="71" spans="1:15" x14ac:dyDescent="0.25">
      <c r="A71">
        <v>70</v>
      </c>
      <c r="B71">
        <v>72</v>
      </c>
      <c r="C71" t="s">
        <v>271</v>
      </c>
      <c r="D71" t="s">
        <v>272</v>
      </c>
      <c r="E71" s="1">
        <v>44974.625</v>
      </c>
      <c r="F71" t="s">
        <v>273</v>
      </c>
      <c r="G71" t="s">
        <v>32</v>
      </c>
      <c r="H71" t="s">
        <v>274</v>
      </c>
      <c r="I71">
        <v>18</v>
      </c>
      <c r="J71">
        <v>35</v>
      </c>
      <c r="K71" t="s">
        <v>89</v>
      </c>
      <c r="L71">
        <v>2023</v>
      </c>
      <c r="M71">
        <v>2</v>
      </c>
      <c r="N71">
        <v>17</v>
      </c>
      <c r="O71">
        <v>15</v>
      </c>
    </row>
    <row r="72" spans="1:15" x14ac:dyDescent="0.25">
      <c r="A72">
        <v>71</v>
      </c>
      <c r="B72">
        <v>73</v>
      </c>
      <c r="C72" t="s">
        <v>275</v>
      </c>
      <c r="D72" t="s">
        <v>276</v>
      </c>
      <c r="E72" s="1">
        <v>44975.395833333336</v>
      </c>
      <c r="F72" t="s">
        <v>277</v>
      </c>
      <c r="G72" t="s">
        <v>17</v>
      </c>
      <c r="H72" t="s">
        <v>278</v>
      </c>
      <c r="I72">
        <v>15</v>
      </c>
      <c r="J72">
        <v>30</v>
      </c>
      <c r="K72" t="s">
        <v>114</v>
      </c>
      <c r="L72">
        <v>2023</v>
      </c>
      <c r="M72">
        <v>2</v>
      </c>
      <c r="N72">
        <v>18</v>
      </c>
      <c r="O72">
        <v>9</v>
      </c>
    </row>
    <row r="73" spans="1:15" x14ac:dyDescent="0.25">
      <c r="A73">
        <v>72</v>
      </c>
      <c r="B73">
        <v>74</v>
      </c>
      <c r="C73" t="s">
        <v>279</v>
      </c>
      <c r="D73" t="s">
        <v>280</v>
      </c>
      <c r="E73" s="1">
        <v>44975.597222222219</v>
      </c>
      <c r="F73" t="s">
        <v>281</v>
      </c>
      <c r="G73" t="s">
        <v>27</v>
      </c>
      <c r="H73" t="s">
        <v>282</v>
      </c>
      <c r="I73">
        <v>25</v>
      </c>
      <c r="J73">
        <v>50</v>
      </c>
      <c r="K73" t="s">
        <v>175</v>
      </c>
      <c r="L73">
        <v>2023</v>
      </c>
      <c r="M73">
        <v>2</v>
      </c>
      <c r="N73">
        <v>18</v>
      </c>
      <c r="O73">
        <v>14</v>
      </c>
    </row>
    <row r="74" spans="1:15" x14ac:dyDescent="0.25">
      <c r="A74">
        <v>73</v>
      </c>
      <c r="B74">
        <v>75</v>
      </c>
      <c r="C74" t="s">
        <v>283</v>
      </c>
      <c r="D74" t="s">
        <v>284</v>
      </c>
      <c r="E74" s="1">
        <v>44975.78125</v>
      </c>
      <c r="F74" t="s">
        <v>285</v>
      </c>
      <c r="G74" t="s">
        <v>32</v>
      </c>
      <c r="H74" t="s">
        <v>286</v>
      </c>
      <c r="I74">
        <v>22</v>
      </c>
      <c r="J74">
        <v>45</v>
      </c>
      <c r="K74" t="s">
        <v>79</v>
      </c>
      <c r="L74">
        <v>2023</v>
      </c>
      <c r="M74">
        <v>2</v>
      </c>
      <c r="N74">
        <v>18</v>
      </c>
      <c r="O74">
        <v>18</v>
      </c>
    </row>
    <row r="75" spans="1:15" x14ac:dyDescent="0.25">
      <c r="A75">
        <v>74</v>
      </c>
      <c r="B75">
        <v>76</v>
      </c>
      <c r="C75" t="s">
        <v>287</v>
      </c>
      <c r="D75" t="s">
        <v>288</v>
      </c>
      <c r="E75" s="1">
        <v>44976.479166666664</v>
      </c>
      <c r="F75" t="s">
        <v>289</v>
      </c>
      <c r="G75" t="s">
        <v>17</v>
      </c>
      <c r="H75" t="s">
        <v>290</v>
      </c>
      <c r="I75">
        <v>20</v>
      </c>
      <c r="J75">
        <v>40</v>
      </c>
      <c r="K75" t="s">
        <v>89</v>
      </c>
      <c r="L75">
        <v>2023</v>
      </c>
      <c r="M75">
        <v>2</v>
      </c>
      <c r="N75">
        <v>19</v>
      </c>
      <c r="O75">
        <v>11</v>
      </c>
    </row>
    <row r="76" spans="1:15" x14ac:dyDescent="0.25">
      <c r="A76">
        <v>75</v>
      </c>
      <c r="B76">
        <v>77</v>
      </c>
      <c r="C76" t="s">
        <v>291</v>
      </c>
      <c r="D76" t="s">
        <v>292</v>
      </c>
      <c r="E76" s="1">
        <v>44976.666666666664</v>
      </c>
      <c r="F76" t="s">
        <v>293</v>
      </c>
      <c r="G76" t="s">
        <v>27</v>
      </c>
      <c r="H76" t="s">
        <v>294</v>
      </c>
      <c r="I76">
        <v>30</v>
      </c>
      <c r="J76">
        <v>60</v>
      </c>
      <c r="K76" t="s">
        <v>295</v>
      </c>
      <c r="L76">
        <v>2023</v>
      </c>
      <c r="M76">
        <v>2</v>
      </c>
      <c r="N76">
        <v>19</v>
      </c>
      <c r="O76">
        <v>16</v>
      </c>
    </row>
    <row r="77" spans="1:15" x14ac:dyDescent="0.25">
      <c r="A77">
        <v>76</v>
      </c>
      <c r="B77">
        <v>78</v>
      </c>
      <c r="C77" t="s">
        <v>296</v>
      </c>
      <c r="D77" t="s">
        <v>297</v>
      </c>
      <c r="E77" s="1">
        <v>44976.822916666664</v>
      </c>
      <c r="F77" t="s">
        <v>298</v>
      </c>
      <c r="G77" t="s">
        <v>32</v>
      </c>
      <c r="H77" t="s">
        <v>299</v>
      </c>
      <c r="I77">
        <v>15</v>
      </c>
      <c r="J77">
        <v>30</v>
      </c>
      <c r="K77" t="s">
        <v>210</v>
      </c>
      <c r="L77">
        <v>2023</v>
      </c>
      <c r="M77">
        <v>2</v>
      </c>
      <c r="N77">
        <v>19</v>
      </c>
      <c r="O77">
        <v>19</v>
      </c>
    </row>
    <row r="78" spans="1:15" x14ac:dyDescent="0.25">
      <c r="A78">
        <v>77</v>
      </c>
      <c r="B78">
        <v>79</v>
      </c>
      <c r="C78" t="s">
        <v>300</v>
      </c>
      <c r="D78" t="s">
        <v>197</v>
      </c>
      <c r="E78" s="1">
        <v>44977.395833333336</v>
      </c>
      <c r="F78" t="s">
        <v>301</v>
      </c>
      <c r="G78" t="s">
        <v>17</v>
      </c>
      <c r="H78" t="s">
        <v>302</v>
      </c>
      <c r="I78">
        <v>20</v>
      </c>
      <c r="J78">
        <v>40</v>
      </c>
      <c r="K78" t="s">
        <v>200</v>
      </c>
      <c r="L78">
        <v>2023</v>
      </c>
      <c r="M78">
        <v>2</v>
      </c>
      <c r="N78">
        <v>20</v>
      </c>
      <c r="O78">
        <v>9</v>
      </c>
    </row>
    <row r="79" spans="1:15" x14ac:dyDescent="0.25">
      <c r="A79">
        <v>78</v>
      </c>
      <c r="B79">
        <v>80</v>
      </c>
      <c r="C79" t="s">
        <v>303</v>
      </c>
      <c r="D79" t="s">
        <v>202</v>
      </c>
      <c r="E79" s="1">
        <v>44977.885416666664</v>
      </c>
      <c r="F79" t="s">
        <v>304</v>
      </c>
      <c r="G79" t="s">
        <v>27</v>
      </c>
      <c r="H79" t="s">
        <v>305</v>
      </c>
      <c r="I79">
        <v>15</v>
      </c>
      <c r="J79">
        <v>30</v>
      </c>
      <c r="K79" t="s">
        <v>205</v>
      </c>
      <c r="L79">
        <v>2023</v>
      </c>
      <c r="M79">
        <v>2</v>
      </c>
      <c r="N79">
        <v>20</v>
      </c>
      <c r="O79">
        <v>21</v>
      </c>
    </row>
    <row r="80" spans="1:15" x14ac:dyDescent="0.25">
      <c r="A80">
        <v>79</v>
      </c>
      <c r="B80">
        <v>81</v>
      </c>
      <c r="C80" t="s">
        <v>306</v>
      </c>
      <c r="D80" t="s">
        <v>207</v>
      </c>
      <c r="E80" s="1">
        <v>44978.614583333336</v>
      </c>
      <c r="F80" t="s">
        <v>307</v>
      </c>
      <c r="G80" t="s">
        <v>32</v>
      </c>
      <c r="H80" t="s">
        <v>308</v>
      </c>
      <c r="I80">
        <v>25</v>
      </c>
      <c r="J80">
        <v>50</v>
      </c>
      <c r="K80" t="s">
        <v>210</v>
      </c>
      <c r="L80">
        <v>2023</v>
      </c>
      <c r="M80">
        <v>2</v>
      </c>
      <c r="N80">
        <v>21</v>
      </c>
      <c r="O80">
        <v>14</v>
      </c>
    </row>
    <row r="81" spans="1:15" x14ac:dyDescent="0.25">
      <c r="A81">
        <v>80</v>
      </c>
      <c r="B81">
        <v>82</v>
      </c>
      <c r="C81" t="s">
        <v>309</v>
      </c>
      <c r="D81" t="s">
        <v>212</v>
      </c>
      <c r="E81" s="1">
        <v>44978.763888888891</v>
      </c>
      <c r="F81" t="s">
        <v>310</v>
      </c>
      <c r="G81" t="s">
        <v>17</v>
      </c>
      <c r="H81" t="s">
        <v>311</v>
      </c>
      <c r="I81">
        <v>18</v>
      </c>
      <c r="J81">
        <v>35</v>
      </c>
      <c r="K81" t="s">
        <v>191</v>
      </c>
      <c r="L81">
        <v>2023</v>
      </c>
      <c r="M81">
        <v>2</v>
      </c>
      <c r="N81">
        <v>21</v>
      </c>
      <c r="O81">
        <v>18</v>
      </c>
    </row>
    <row r="82" spans="1:15" x14ac:dyDescent="0.25">
      <c r="A82">
        <v>81</v>
      </c>
      <c r="B82">
        <v>83</v>
      </c>
      <c r="C82" t="s">
        <v>312</v>
      </c>
      <c r="D82" t="s">
        <v>216</v>
      </c>
      <c r="E82" s="1">
        <v>44979.416666666664</v>
      </c>
      <c r="F82" t="s">
        <v>313</v>
      </c>
      <c r="G82" t="s">
        <v>27</v>
      </c>
      <c r="H82" t="s">
        <v>314</v>
      </c>
      <c r="I82">
        <v>30</v>
      </c>
      <c r="J82">
        <v>60</v>
      </c>
      <c r="K82" t="s">
        <v>232</v>
      </c>
      <c r="L82">
        <v>2023</v>
      </c>
      <c r="M82">
        <v>2</v>
      </c>
      <c r="N82">
        <v>22</v>
      </c>
      <c r="O82">
        <v>10</v>
      </c>
    </row>
    <row r="83" spans="1:15" x14ac:dyDescent="0.25">
      <c r="A83">
        <v>82</v>
      </c>
      <c r="B83">
        <v>84</v>
      </c>
      <c r="C83" t="s">
        <v>315</v>
      </c>
      <c r="D83" t="s">
        <v>220</v>
      </c>
      <c r="E83" s="1">
        <v>44979.8125</v>
      </c>
      <c r="F83" t="s">
        <v>316</v>
      </c>
      <c r="G83" t="s">
        <v>32</v>
      </c>
      <c r="H83" t="s">
        <v>317</v>
      </c>
      <c r="I83">
        <v>22</v>
      </c>
      <c r="J83">
        <v>45</v>
      </c>
      <c r="K83" t="s">
        <v>79</v>
      </c>
      <c r="L83">
        <v>2023</v>
      </c>
      <c r="M83">
        <v>2</v>
      </c>
      <c r="N83">
        <v>22</v>
      </c>
      <c r="O83">
        <v>19</v>
      </c>
    </row>
    <row r="84" spans="1:15" x14ac:dyDescent="0.25">
      <c r="A84">
        <v>83</v>
      </c>
      <c r="B84">
        <v>85</v>
      </c>
      <c r="C84" t="s">
        <v>318</v>
      </c>
      <c r="D84" t="s">
        <v>224</v>
      </c>
      <c r="E84" s="1">
        <v>44980.354166666664</v>
      </c>
      <c r="F84" t="s">
        <v>319</v>
      </c>
      <c r="G84" t="s">
        <v>17</v>
      </c>
      <c r="H84" t="s">
        <v>226</v>
      </c>
      <c r="I84">
        <v>15</v>
      </c>
      <c r="J84">
        <v>30</v>
      </c>
      <c r="K84" t="s">
        <v>227</v>
      </c>
      <c r="L84">
        <v>2023</v>
      </c>
      <c r="M84">
        <v>2</v>
      </c>
      <c r="N84">
        <v>23</v>
      </c>
      <c r="O84">
        <v>8</v>
      </c>
    </row>
    <row r="85" spans="1:15" x14ac:dyDescent="0.25">
      <c r="A85">
        <v>84</v>
      </c>
      <c r="B85">
        <v>86</v>
      </c>
      <c r="C85" t="s">
        <v>320</v>
      </c>
      <c r="D85" t="s">
        <v>229</v>
      </c>
      <c r="E85" s="1">
        <v>44980.597222222219</v>
      </c>
      <c r="F85" t="s">
        <v>321</v>
      </c>
      <c r="G85" t="s">
        <v>27</v>
      </c>
      <c r="H85" t="s">
        <v>322</v>
      </c>
      <c r="I85">
        <v>18</v>
      </c>
      <c r="J85">
        <v>35</v>
      </c>
      <c r="K85" t="s">
        <v>232</v>
      </c>
      <c r="L85">
        <v>2023</v>
      </c>
      <c r="M85">
        <v>2</v>
      </c>
      <c r="N85">
        <v>23</v>
      </c>
      <c r="O85">
        <v>14</v>
      </c>
    </row>
    <row r="86" spans="1:15" x14ac:dyDescent="0.25">
      <c r="A86">
        <v>85</v>
      </c>
      <c r="B86">
        <v>87</v>
      </c>
      <c r="C86" t="s">
        <v>323</v>
      </c>
      <c r="D86" t="s">
        <v>234</v>
      </c>
      <c r="E86" s="1">
        <v>44980.822916666664</v>
      </c>
      <c r="F86" t="s">
        <v>324</v>
      </c>
      <c r="G86" t="s">
        <v>32</v>
      </c>
      <c r="H86" t="s">
        <v>325</v>
      </c>
      <c r="I86">
        <v>25</v>
      </c>
      <c r="J86">
        <v>50</v>
      </c>
      <c r="K86" t="s">
        <v>99</v>
      </c>
      <c r="L86">
        <v>2023</v>
      </c>
      <c r="M86">
        <v>2</v>
      </c>
      <c r="N86">
        <v>23</v>
      </c>
      <c r="O86">
        <v>19</v>
      </c>
    </row>
    <row r="87" spans="1:15" x14ac:dyDescent="0.25">
      <c r="A87">
        <v>86</v>
      </c>
      <c r="B87">
        <v>88</v>
      </c>
      <c r="C87" t="s">
        <v>326</v>
      </c>
      <c r="D87" t="s">
        <v>239</v>
      </c>
      <c r="E87" s="1">
        <v>44981.479166666664</v>
      </c>
      <c r="F87" t="s">
        <v>327</v>
      </c>
      <c r="G87" t="s">
        <v>17</v>
      </c>
      <c r="H87" t="s">
        <v>328</v>
      </c>
      <c r="I87">
        <v>20</v>
      </c>
      <c r="J87">
        <v>40</v>
      </c>
      <c r="K87" t="s">
        <v>29</v>
      </c>
      <c r="L87">
        <v>2023</v>
      </c>
      <c r="M87">
        <v>2</v>
      </c>
      <c r="N87">
        <v>24</v>
      </c>
      <c r="O87">
        <v>11</v>
      </c>
    </row>
    <row r="88" spans="1:15" x14ac:dyDescent="0.25">
      <c r="A88">
        <v>87</v>
      </c>
      <c r="B88">
        <v>89</v>
      </c>
      <c r="C88" t="s">
        <v>329</v>
      </c>
      <c r="D88" t="s">
        <v>243</v>
      </c>
      <c r="E88" s="1">
        <v>44981.666666666664</v>
      </c>
      <c r="F88" t="s">
        <v>330</v>
      </c>
      <c r="G88" t="s">
        <v>27</v>
      </c>
      <c r="H88" t="s">
        <v>331</v>
      </c>
      <c r="I88">
        <v>15</v>
      </c>
      <c r="J88">
        <v>30</v>
      </c>
      <c r="K88" t="s">
        <v>60</v>
      </c>
      <c r="L88">
        <v>2023</v>
      </c>
      <c r="M88">
        <v>2</v>
      </c>
      <c r="N88">
        <v>24</v>
      </c>
      <c r="O88">
        <v>16</v>
      </c>
    </row>
    <row r="89" spans="1:15" x14ac:dyDescent="0.25">
      <c r="A89">
        <v>88</v>
      </c>
      <c r="B89">
        <v>90</v>
      </c>
      <c r="C89" t="s">
        <v>332</v>
      </c>
      <c r="D89" t="s">
        <v>247</v>
      </c>
      <c r="E89" s="1">
        <v>44981.854166666664</v>
      </c>
      <c r="F89" t="s">
        <v>333</v>
      </c>
      <c r="G89" t="s">
        <v>32</v>
      </c>
      <c r="H89" t="s">
        <v>334</v>
      </c>
      <c r="I89">
        <v>22</v>
      </c>
      <c r="J89">
        <v>45</v>
      </c>
      <c r="K89" t="s">
        <v>39</v>
      </c>
      <c r="L89">
        <v>2023</v>
      </c>
      <c r="M89">
        <v>2</v>
      </c>
      <c r="N89">
        <v>24</v>
      </c>
      <c r="O89">
        <v>20</v>
      </c>
    </row>
    <row r="90" spans="1:15" x14ac:dyDescent="0.25">
      <c r="A90">
        <v>89</v>
      </c>
      <c r="B90">
        <v>91</v>
      </c>
      <c r="C90" t="s">
        <v>335</v>
      </c>
      <c r="D90" t="s">
        <v>252</v>
      </c>
      <c r="E90" s="1">
        <v>44982.375</v>
      </c>
      <c r="F90" t="s">
        <v>336</v>
      </c>
      <c r="G90" t="s">
        <v>17</v>
      </c>
      <c r="H90" t="s">
        <v>337</v>
      </c>
      <c r="I90">
        <v>18</v>
      </c>
      <c r="J90">
        <v>35</v>
      </c>
      <c r="K90" t="s">
        <v>210</v>
      </c>
      <c r="L90">
        <v>2023</v>
      </c>
      <c r="M90">
        <v>2</v>
      </c>
      <c r="N90">
        <v>25</v>
      </c>
      <c r="O90">
        <v>9</v>
      </c>
    </row>
    <row r="91" spans="1:15" x14ac:dyDescent="0.25">
      <c r="A91">
        <v>90</v>
      </c>
      <c r="B91">
        <v>92</v>
      </c>
      <c r="C91" t="s">
        <v>338</v>
      </c>
      <c r="D91" t="s">
        <v>256</v>
      </c>
      <c r="E91" s="1">
        <v>44982.614583333336</v>
      </c>
      <c r="F91" t="s">
        <v>339</v>
      </c>
      <c r="G91" t="s">
        <v>27</v>
      </c>
      <c r="H91" t="s">
        <v>340</v>
      </c>
      <c r="I91">
        <v>25</v>
      </c>
      <c r="J91">
        <v>50</v>
      </c>
      <c r="K91" t="s">
        <v>205</v>
      </c>
      <c r="L91">
        <v>2023</v>
      </c>
      <c r="M91">
        <v>2</v>
      </c>
      <c r="N91">
        <v>25</v>
      </c>
      <c r="O91">
        <v>14</v>
      </c>
    </row>
    <row r="92" spans="1:15" x14ac:dyDescent="0.25">
      <c r="A92">
        <v>91</v>
      </c>
      <c r="B92">
        <v>93</v>
      </c>
      <c r="C92" t="s">
        <v>341</v>
      </c>
      <c r="D92" t="s">
        <v>260</v>
      </c>
      <c r="E92" s="1">
        <v>44982.763888888891</v>
      </c>
      <c r="F92" t="s">
        <v>342</v>
      </c>
      <c r="G92" t="s">
        <v>32</v>
      </c>
      <c r="H92" t="s">
        <v>343</v>
      </c>
      <c r="I92">
        <v>15</v>
      </c>
      <c r="J92">
        <v>30</v>
      </c>
      <c r="K92" t="s">
        <v>200</v>
      </c>
      <c r="L92">
        <v>2023</v>
      </c>
      <c r="M92">
        <v>2</v>
      </c>
      <c r="N92">
        <v>25</v>
      </c>
      <c r="O92">
        <v>18</v>
      </c>
    </row>
    <row r="93" spans="1:15" x14ac:dyDescent="0.25">
      <c r="A93">
        <v>92</v>
      </c>
      <c r="B93">
        <v>94</v>
      </c>
      <c r="C93" t="s">
        <v>344</v>
      </c>
      <c r="D93" t="s">
        <v>264</v>
      </c>
      <c r="E93" s="1">
        <v>44983.447916666664</v>
      </c>
      <c r="F93" t="s">
        <v>345</v>
      </c>
      <c r="G93" t="s">
        <v>17</v>
      </c>
      <c r="H93" t="s">
        <v>346</v>
      </c>
      <c r="I93">
        <v>22</v>
      </c>
      <c r="J93">
        <v>45</v>
      </c>
      <c r="K93" t="s">
        <v>191</v>
      </c>
      <c r="L93">
        <v>2023</v>
      </c>
      <c r="M93">
        <v>2</v>
      </c>
      <c r="N93">
        <v>26</v>
      </c>
      <c r="O93">
        <v>10</v>
      </c>
    </row>
    <row r="94" spans="1:15" x14ac:dyDescent="0.25">
      <c r="A94">
        <v>93</v>
      </c>
      <c r="B94">
        <v>95</v>
      </c>
      <c r="C94" t="s">
        <v>347</v>
      </c>
      <c r="D94" t="s">
        <v>268</v>
      </c>
      <c r="E94" s="1">
        <v>44983.3125</v>
      </c>
      <c r="F94" t="s">
        <v>348</v>
      </c>
      <c r="G94" t="s">
        <v>27</v>
      </c>
      <c r="H94" t="s">
        <v>349</v>
      </c>
      <c r="I94">
        <v>20</v>
      </c>
      <c r="J94">
        <v>40</v>
      </c>
      <c r="K94" t="s">
        <v>295</v>
      </c>
      <c r="L94">
        <v>2023</v>
      </c>
      <c r="M94">
        <v>2</v>
      </c>
      <c r="N94">
        <v>26</v>
      </c>
      <c r="O94">
        <v>7</v>
      </c>
    </row>
    <row r="95" spans="1:15" x14ac:dyDescent="0.25">
      <c r="A95">
        <v>94</v>
      </c>
      <c r="B95">
        <v>96</v>
      </c>
      <c r="C95" t="s">
        <v>350</v>
      </c>
      <c r="D95" t="s">
        <v>272</v>
      </c>
      <c r="E95" s="1">
        <v>44983.625</v>
      </c>
      <c r="F95" t="s">
        <v>351</v>
      </c>
      <c r="G95" t="s">
        <v>32</v>
      </c>
      <c r="H95" t="s">
        <v>352</v>
      </c>
      <c r="I95">
        <v>18</v>
      </c>
      <c r="J95">
        <v>35</v>
      </c>
      <c r="K95" t="s">
        <v>89</v>
      </c>
      <c r="L95">
        <v>2023</v>
      </c>
      <c r="M95">
        <v>2</v>
      </c>
      <c r="N95">
        <v>26</v>
      </c>
      <c r="O95">
        <v>15</v>
      </c>
    </row>
    <row r="96" spans="1:15" x14ac:dyDescent="0.25">
      <c r="A96">
        <v>95</v>
      </c>
      <c r="B96">
        <v>97</v>
      </c>
      <c r="C96" t="s">
        <v>353</v>
      </c>
      <c r="D96" t="s">
        <v>276</v>
      </c>
      <c r="E96" s="1">
        <v>44984.395833333336</v>
      </c>
      <c r="F96" t="s">
        <v>354</v>
      </c>
      <c r="G96" t="s">
        <v>17</v>
      </c>
      <c r="H96" t="s">
        <v>355</v>
      </c>
      <c r="I96">
        <v>15</v>
      </c>
      <c r="J96">
        <v>30</v>
      </c>
      <c r="K96" t="s">
        <v>114</v>
      </c>
      <c r="L96">
        <v>2023</v>
      </c>
      <c r="M96">
        <v>2</v>
      </c>
      <c r="N96">
        <v>27</v>
      </c>
      <c r="O96">
        <v>9</v>
      </c>
    </row>
    <row r="97" spans="1:15" x14ac:dyDescent="0.25">
      <c r="A97">
        <v>96</v>
      </c>
      <c r="B97">
        <v>98</v>
      </c>
      <c r="C97" t="s">
        <v>356</v>
      </c>
      <c r="D97" t="s">
        <v>280</v>
      </c>
      <c r="E97" s="1">
        <v>44984.597222222219</v>
      </c>
      <c r="F97" t="s">
        <v>357</v>
      </c>
      <c r="G97" t="s">
        <v>27</v>
      </c>
      <c r="H97" t="s">
        <v>358</v>
      </c>
      <c r="I97">
        <v>25</v>
      </c>
      <c r="J97">
        <v>50</v>
      </c>
      <c r="K97" t="s">
        <v>175</v>
      </c>
      <c r="L97">
        <v>2023</v>
      </c>
      <c r="M97">
        <v>2</v>
      </c>
      <c r="N97">
        <v>27</v>
      </c>
      <c r="O97">
        <v>14</v>
      </c>
    </row>
    <row r="98" spans="1:15" x14ac:dyDescent="0.25">
      <c r="A98">
        <v>97</v>
      </c>
      <c r="B98">
        <v>99</v>
      </c>
      <c r="C98" t="s">
        <v>359</v>
      </c>
      <c r="D98" t="s">
        <v>284</v>
      </c>
      <c r="E98" s="1">
        <v>44984.78125</v>
      </c>
      <c r="F98" t="s">
        <v>360</v>
      </c>
      <c r="G98" t="s">
        <v>32</v>
      </c>
      <c r="H98" t="s">
        <v>361</v>
      </c>
      <c r="I98">
        <v>22</v>
      </c>
      <c r="J98">
        <v>45</v>
      </c>
      <c r="K98" t="s">
        <v>124</v>
      </c>
      <c r="L98">
        <v>2023</v>
      </c>
      <c r="M98">
        <v>2</v>
      </c>
      <c r="N98">
        <v>27</v>
      </c>
      <c r="O98">
        <v>18</v>
      </c>
    </row>
    <row r="99" spans="1:15" x14ac:dyDescent="0.25">
      <c r="A99">
        <v>98</v>
      </c>
      <c r="B99">
        <v>100</v>
      </c>
      <c r="C99" t="s">
        <v>362</v>
      </c>
      <c r="D99" t="s">
        <v>288</v>
      </c>
      <c r="E99" s="1">
        <v>44985.479166666664</v>
      </c>
      <c r="F99" t="s">
        <v>363</v>
      </c>
      <c r="G99" t="s">
        <v>17</v>
      </c>
      <c r="H99" t="s">
        <v>364</v>
      </c>
      <c r="I99">
        <v>20</v>
      </c>
      <c r="J99">
        <v>40</v>
      </c>
      <c r="K99" t="s">
        <v>89</v>
      </c>
      <c r="L99">
        <v>2023</v>
      </c>
      <c r="M99">
        <v>2</v>
      </c>
      <c r="N99">
        <v>28</v>
      </c>
      <c r="O99">
        <v>11</v>
      </c>
    </row>
    <row r="100" spans="1:15" x14ac:dyDescent="0.25">
      <c r="A100">
        <v>99</v>
      </c>
      <c r="B100">
        <v>101</v>
      </c>
      <c r="C100" t="s">
        <v>365</v>
      </c>
      <c r="D100" t="s">
        <v>292</v>
      </c>
      <c r="E100" s="1">
        <v>44985.666666666664</v>
      </c>
      <c r="F100" t="s">
        <v>366</v>
      </c>
      <c r="G100" t="s">
        <v>27</v>
      </c>
      <c r="H100" t="s">
        <v>367</v>
      </c>
      <c r="I100">
        <v>30</v>
      </c>
      <c r="J100">
        <v>60</v>
      </c>
      <c r="K100" t="s">
        <v>368</v>
      </c>
      <c r="L100">
        <v>2023</v>
      </c>
      <c r="M100">
        <v>2</v>
      </c>
      <c r="N100">
        <v>28</v>
      </c>
      <c r="O100">
        <v>16</v>
      </c>
    </row>
    <row r="101" spans="1:15" x14ac:dyDescent="0.25">
      <c r="A101">
        <v>100</v>
      </c>
      <c r="B101">
        <v>102</v>
      </c>
      <c r="C101" t="s">
        <v>369</v>
      </c>
      <c r="D101" t="s">
        <v>297</v>
      </c>
      <c r="E101" s="1">
        <v>44985.822916666664</v>
      </c>
      <c r="F101" t="s">
        <v>370</v>
      </c>
      <c r="G101" t="s">
        <v>32</v>
      </c>
      <c r="H101" t="s">
        <v>299</v>
      </c>
      <c r="I101">
        <v>15</v>
      </c>
      <c r="J101">
        <v>30</v>
      </c>
      <c r="K101" t="s">
        <v>114</v>
      </c>
      <c r="L101">
        <v>2023</v>
      </c>
      <c r="M101">
        <v>2</v>
      </c>
      <c r="N101">
        <v>28</v>
      </c>
      <c r="O101">
        <v>19</v>
      </c>
    </row>
    <row r="102" spans="1:15" x14ac:dyDescent="0.25">
      <c r="A102">
        <v>101</v>
      </c>
      <c r="B102">
        <v>103</v>
      </c>
      <c r="C102" t="s">
        <v>371</v>
      </c>
      <c r="D102" t="s">
        <v>260</v>
      </c>
      <c r="E102" s="1">
        <v>44986.447916666664</v>
      </c>
      <c r="F102" t="s">
        <v>372</v>
      </c>
      <c r="G102" t="s">
        <v>17</v>
      </c>
      <c r="H102" t="s">
        <v>373</v>
      </c>
      <c r="I102">
        <v>22</v>
      </c>
      <c r="J102">
        <v>45</v>
      </c>
      <c r="K102" t="s">
        <v>39</v>
      </c>
      <c r="L102">
        <v>2023</v>
      </c>
      <c r="M102">
        <v>3</v>
      </c>
      <c r="N102">
        <v>1</v>
      </c>
      <c r="O102">
        <v>10</v>
      </c>
    </row>
    <row r="103" spans="1:15" x14ac:dyDescent="0.25">
      <c r="A103">
        <v>102</v>
      </c>
      <c r="B103">
        <v>104</v>
      </c>
      <c r="C103" t="s">
        <v>374</v>
      </c>
      <c r="D103" t="s">
        <v>284</v>
      </c>
      <c r="E103" s="1">
        <v>44986.5625</v>
      </c>
      <c r="F103" t="s">
        <v>375</v>
      </c>
      <c r="G103" t="s">
        <v>27</v>
      </c>
      <c r="H103" t="s">
        <v>376</v>
      </c>
      <c r="I103">
        <v>18</v>
      </c>
      <c r="J103">
        <v>35</v>
      </c>
      <c r="K103" t="s">
        <v>205</v>
      </c>
      <c r="L103">
        <v>2023</v>
      </c>
      <c r="M103">
        <v>3</v>
      </c>
      <c r="N103">
        <v>1</v>
      </c>
      <c r="O103">
        <v>13</v>
      </c>
    </row>
    <row r="104" spans="1:15" x14ac:dyDescent="0.25">
      <c r="A104">
        <v>103</v>
      </c>
      <c r="B104">
        <v>105</v>
      </c>
      <c r="C104" t="s">
        <v>377</v>
      </c>
      <c r="D104" t="s">
        <v>272</v>
      </c>
      <c r="E104" s="1">
        <v>44986.739583333336</v>
      </c>
      <c r="F104" t="s">
        <v>378</v>
      </c>
      <c r="G104" t="s">
        <v>17</v>
      </c>
      <c r="H104" t="s">
        <v>379</v>
      </c>
      <c r="I104">
        <v>15</v>
      </c>
      <c r="J104">
        <v>30</v>
      </c>
      <c r="K104" t="s">
        <v>79</v>
      </c>
      <c r="L104">
        <v>2023</v>
      </c>
      <c r="M104">
        <v>3</v>
      </c>
      <c r="N104">
        <v>1</v>
      </c>
      <c r="O104">
        <v>17</v>
      </c>
    </row>
    <row r="105" spans="1:15" x14ac:dyDescent="0.25">
      <c r="A105">
        <v>104</v>
      </c>
      <c r="B105">
        <v>106</v>
      </c>
      <c r="C105" t="s">
        <v>380</v>
      </c>
      <c r="D105" t="s">
        <v>276</v>
      </c>
      <c r="E105" s="1">
        <v>44987.75</v>
      </c>
      <c r="F105" t="s">
        <v>381</v>
      </c>
      <c r="G105" t="s">
        <v>32</v>
      </c>
      <c r="H105" t="s">
        <v>382</v>
      </c>
      <c r="I105">
        <v>15</v>
      </c>
      <c r="J105">
        <v>30</v>
      </c>
      <c r="K105" t="s">
        <v>128</v>
      </c>
      <c r="L105">
        <v>2023</v>
      </c>
      <c r="M105">
        <v>3</v>
      </c>
      <c r="N105">
        <v>2</v>
      </c>
      <c r="O105">
        <v>18</v>
      </c>
    </row>
    <row r="106" spans="1:15" x14ac:dyDescent="0.25">
      <c r="A106">
        <v>105</v>
      </c>
      <c r="B106">
        <v>107</v>
      </c>
      <c r="C106" t="s">
        <v>383</v>
      </c>
      <c r="D106" t="s">
        <v>384</v>
      </c>
      <c r="E106" s="1">
        <v>44987.552083333336</v>
      </c>
      <c r="F106" t="s">
        <v>385</v>
      </c>
      <c r="G106" t="s">
        <v>27</v>
      </c>
      <c r="H106" t="s">
        <v>386</v>
      </c>
      <c r="I106">
        <v>30</v>
      </c>
      <c r="J106">
        <v>60</v>
      </c>
      <c r="K106" t="s">
        <v>387</v>
      </c>
      <c r="L106">
        <v>2023</v>
      </c>
      <c r="M106">
        <v>3</v>
      </c>
      <c r="N106">
        <v>2</v>
      </c>
      <c r="O106">
        <v>13</v>
      </c>
    </row>
    <row r="107" spans="1:15" x14ac:dyDescent="0.25">
      <c r="A107">
        <v>106</v>
      </c>
      <c r="B107">
        <v>108</v>
      </c>
      <c r="C107" t="s">
        <v>388</v>
      </c>
      <c r="D107" t="s">
        <v>389</v>
      </c>
      <c r="E107" s="1">
        <v>44987.697916666664</v>
      </c>
      <c r="F107" t="s">
        <v>390</v>
      </c>
      <c r="G107" t="s">
        <v>17</v>
      </c>
      <c r="H107" t="s">
        <v>391</v>
      </c>
      <c r="I107">
        <v>25</v>
      </c>
      <c r="J107">
        <v>50</v>
      </c>
      <c r="K107" t="s">
        <v>114</v>
      </c>
      <c r="L107">
        <v>2023</v>
      </c>
      <c r="M107">
        <v>3</v>
      </c>
      <c r="N107">
        <v>2</v>
      </c>
      <c r="O107">
        <v>16</v>
      </c>
    </row>
    <row r="108" spans="1:15" x14ac:dyDescent="0.25">
      <c r="A108">
        <v>107</v>
      </c>
      <c r="B108">
        <v>109</v>
      </c>
      <c r="C108" t="s">
        <v>392</v>
      </c>
      <c r="D108" t="s">
        <v>288</v>
      </c>
      <c r="E108" s="1">
        <v>44988.479166666664</v>
      </c>
      <c r="F108" t="s">
        <v>393</v>
      </c>
      <c r="G108" t="s">
        <v>32</v>
      </c>
      <c r="H108" t="s">
        <v>394</v>
      </c>
      <c r="I108">
        <v>22</v>
      </c>
      <c r="J108">
        <v>45</v>
      </c>
      <c r="K108" t="s">
        <v>89</v>
      </c>
      <c r="L108">
        <v>2023</v>
      </c>
      <c r="M108">
        <v>3</v>
      </c>
      <c r="N108">
        <v>3</v>
      </c>
      <c r="O108">
        <v>11</v>
      </c>
    </row>
    <row r="109" spans="1:15" x14ac:dyDescent="0.25">
      <c r="A109">
        <v>108</v>
      </c>
      <c r="B109">
        <v>110</v>
      </c>
      <c r="C109" t="s">
        <v>395</v>
      </c>
      <c r="D109" t="s">
        <v>292</v>
      </c>
      <c r="E109" s="1">
        <v>44988.604166666664</v>
      </c>
      <c r="F109" t="s">
        <v>396</v>
      </c>
      <c r="G109" t="s">
        <v>27</v>
      </c>
      <c r="H109" t="s">
        <v>397</v>
      </c>
      <c r="I109">
        <v>12</v>
      </c>
      <c r="J109">
        <v>25</v>
      </c>
      <c r="K109" t="s">
        <v>124</v>
      </c>
      <c r="L109">
        <v>2023</v>
      </c>
      <c r="M109">
        <v>3</v>
      </c>
      <c r="N109">
        <v>3</v>
      </c>
      <c r="O109">
        <v>14</v>
      </c>
    </row>
    <row r="110" spans="1:15" x14ac:dyDescent="0.25">
      <c r="A110">
        <v>109</v>
      </c>
      <c r="B110">
        <v>111</v>
      </c>
      <c r="C110" t="s">
        <v>398</v>
      </c>
      <c r="D110" t="s">
        <v>399</v>
      </c>
      <c r="E110" s="1">
        <v>44988.5</v>
      </c>
      <c r="F110" t="s">
        <v>400</v>
      </c>
      <c r="G110" t="s">
        <v>17</v>
      </c>
      <c r="H110" t="s">
        <v>401</v>
      </c>
      <c r="I110">
        <v>15</v>
      </c>
      <c r="J110">
        <v>30</v>
      </c>
      <c r="K110" t="s">
        <v>128</v>
      </c>
      <c r="L110">
        <v>2023</v>
      </c>
      <c r="M110">
        <v>3</v>
      </c>
      <c r="N110">
        <v>3</v>
      </c>
      <c r="O110">
        <v>12</v>
      </c>
    </row>
    <row r="111" spans="1:15" x14ac:dyDescent="0.25">
      <c r="A111">
        <v>110</v>
      </c>
      <c r="B111">
        <v>112</v>
      </c>
      <c r="C111" t="s">
        <v>402</v>
      </c>
      <c r="D111" t="s">
        <v>403</v>
      </c>
      <c r="E111" s="1">
        <v>40313.645833333336</v>
      </c>
      <c r="F111" t="s">
        <v>404</v>
      </c>
      <c r="G111" t="s">
        <v>17</v>
      </c>
      <c r="H111" t="s">
        <v>405</v>
      </c>
      <c r="I111">
        <v>20</v>
      </c>
      <c r="J111">
        <v>40</v>
      </c>
      <c r="K111" t="s">
        <v>79</v>
      </c>
      <c r="L111">
        <v>2010</v>
      </c>
      <c r="M111">
        <v>5</v>
      </c>
      <c r="N111">
        <v>15</v>
      </c>
      <c r="O111">
        <v>15</v>
      </c>
    </row>
    <row r="112" spans="1:15" x14ac:dyDescent="0.25">
      <c r="A112">
        <v>111</v>
      </c>
      <c r="B112">
        <v>113</v>
      </c>
      <c r="C112" t="s">
        <v>406</v>
      </c>
      <c r="D112" t="s">
        <v>407</v>
      </c>
      <c r="E112" s="1">
        <v>44418.885416666664</v>
      </c>
      <c r="F112" t="s">
        <v>408</v>
      </c>
      <c r="G112" t="s">
        <v>27</v>
      </c>
      <c r="H112" t="s">
        <v>409</v>
      </c>
      <c r="I112">
        <v>15</v>
      </c>
      <c r="J112">
        <v>30</v>
      </c>
      <c r="K112" t="s">
        <v>19</v>
      </c>
      <c r="L112">
        <v>2021</v>
      </c>
      <c r="M112">
        <v>8</v>
      </c>
      <c r="N112">
        <v>10</v>
      </c>
      <c r="O112">
        <v>21</v>
      </c>
    </row>
    <row r="113" spans="1:15" x14ac:dyDescent="0.25">
      <c r="A113">
        <v>112</v>
      </c>
      <c r="B113">
        <v>114</v>
      </c>
      <c r="C113" t="s">
        <v>410</v>
      </c>
      <c r="D113" t="s">
        <v>411</v>
      </c>
      <c r="E113" s="1">
        <v>40714.614583333336</v>
      </c>
      <c r="F113" t="s">
        <v>412</v>
      </c>
      <c r="G113" t="s">
        <v>32</v>
      </c>
      <c r="H113" t="s">
        <v>413</v>
      </c>
      <c r="I113">
        <v>25</v>
      </c>
      <c r="J113">
        <v>50</v>
      </c>
      <c r="K113" t="s">
        <v>414</v>
      </c>
      <c r="L113">
        <v>2011</v>
      </c>
      <c r="M113">
        <v>6</v>
      </c>
      <c r="N113">
        <v>20</v>
      </c>
      <c r="O113">
        <v>14</v>
      </c>
    </row>
    <row r="114" spans="1:15" x14ac:dyDescent="0.25">
      <c r="A114">
        <v>113</v>
      </c>
      <c r="B114">
        <v>115</v>
      </c>
      <c r="C114" t="s">
        <v>415</v>
      </c>
      <c r="D114" t="s">
        <v>416</v>
      </c>
      <c r="E114" s="1">
        <v>44604.763888888891</v>
      </c>
      <c r="F114" t="s">
        <v>417</v>
      </c>
      <c r="G114" t="s">
        <v>17</v>
      </c>
      <c r="H114" t="s">
        <v>418</v>
      </c>
      <c r="I114">
        <v>18</v>
      </c>
      <c r="J114">
        <v>35</v>
      </c>
      <c r="K114" t="s">
        <v>419</v>
      </c>
      <c r="L114">
        <v>2022</v>
      </c>
      <c r="M114">
        <v>2</v>
      </c>
      <c r="N114">
        <v>12</v>
      </c>
      <c r="O114">
        <v>18</v>
      </c>
    </row>
    <row r="115" spans="1:15" x14ac:dyDescent="0.25">
      <c r="A115">
        <v>114</v>
      </c>
      <c r="B115">
        <v>116</v>
      </c>
      <c r="C115" t="s">
        <v>420</v>
      </c>
      <c r="D115" t="s">
        <v>421</v>
      </c>
      <c r="E115" s="1">
        <v>41238.416666666664</v>
      </c>
      <c r="F115" t="s">
        <v>422</v>
      </c>
      <c r="G115" t="s">
        <v>27</v>
      </c>
      <c r="H115" t="s">
        <v>423</v>
      </c>
      <c r="I115">
        <v>30</v>
      </c>
      <c r="J115">
        <v>60</v>
      </c>
      <c r="K115" t="s">
        <v>250</v>
      </c>
      <c r="L115">
        <v>2012</v>
      </c>
      <c r="M115">
        <v>11</v>
      </c>
      <c r="N115">
        <v>25</v>
      </c>
      <c r="O115">
        <v>10</v>
      </c>
    </row>
    <row r="116" spans="1:15" x14ac:dyDescent="0.25">
      <c r="A116">
        <v>115</v>
      </c>
      <c r="B116">
        <v>117</v>
      </c>
      <c r="C116" t="s">
        <v>424</v>
      </c>
      <c r="D116" t="s">
        <v>425</v>
      </c>
      <c r="E116" s="1">
        <v>41369.8125</v>
      </c>
      <c r="F116" t="s">
        <v>426</v>
      </c>
      <c r="G116" t="s">
        <v>32</v>
      </c>
      <c r="H116" t="s">
        <v>427</v>
      </c>
      <c r="I116">
        <v>22</v>
      </c>
      <c r="J116">
        <v>45</v>
      </c>
      <c r="K116" t="s">
        <v>19</v>
      </c>
      <c r="L116">
        <v>2013</v>
      </c>
      <c r="M116">
        <v>4</v>
      </c>
      <c r="N116">
        <v>5</v>
      </c>
      <c r="O116">
        <v>19</v>
      </c>
    </row>
    <row r="117" spans="1:15" x14ac:dyDescent="0.25">
      <c r="A117">
        <v>116</v>
      </c>
      <c r="B117">
        <v>118</v>
      </c>
      <c r="C117" t="s">
        <v>428</v>
      </c>
      <c r="D117" t="s">
        <v>429</v>
      </c>
      <c r="E117" s="1">
        <v>41896.354166666664</v>
      </c>
      <c r="F117" t="s">
        <v>430</v>
      </c>
      <c r="G117" t="s">
        <v>17</v>
      </c>
      <c r="H117" t="s">
        <v>431</v>
      </c>
      <c r="I117">
        <v>15</v>
      </c>
      <c r="J117">
        <v>30</v>
      </c>
      <c r="K117" t="s">
        <v>34</v>
      </c>
      <c r="L117">
        <v>2014</v>
      </c>
      <c r="M117">
        <v>9</v>
      </c>
      <c r="N117">
        <v>14</v>
      </c>
      <c r="O117">
        <v>8</v>
      </c>
    </row>
    <row r="118" spans="1:15" x14ac:dyDescent="0.25">
      <c r="A118">
        <v>117</v>
      </c>
      <c r="B118">
        <v>119</v>
      </c>
      <c r="C118" t="s">
        <v>432</v>
      </c>
      <c r="D118" t="s">
        <v>433</v>
      </c>
      <c r="E118" s="1">
        <v>42203.597222222219</v>
      </c>
      <c r="F118" t="s">
        <v>434</v>
      </c>
      <c r="G118" t="s">
        <v>27</v>
      </c>
      <c r="H118" t="s">
        <v>435</v>
      </c>
      <c r="I118">
        <v>18</v>
      </c>
      <c r="J118">
        <v>35</v>
      </c>
      <c r="K118" t="s">
        <v>124</v>
      </c>
      <c r="L118">
        <v>2015</v>
      </c>
      <c r="M118">
        <v>7</v>
      </c>
      <c r="N118">
        <v>18</v>
      </c>
      <c r="O118">
        <v>14</v>
      </c>
    </row>
    <row r="119" spans="1:15" x14ac:dyDescent="0.25">
      <c r="A119">
        <v>118</v>
      </c>
      <c r="B119">
        <v>120</v>
      </c>
      <c r="C119" t="s">
        <v>436</v>
      </c>
      <c r="D119" t="s">
        <v>437</v>
      </c>
      <c r="E119" s="1">
        <v>42423.822916666664</v>
      </c>
      <c r="F119" t="s">
        <v>438</v>
      </c>
      <c r="G119" t="s">
        <v>32</v>
      </c>
      <c r="H119" t="s">
        <v>439</v>
      </c>
      <c r="I119">
        <v>25</v>
      </c>
      <c r="J119">
        <v>50</v>
      </c>
      <c r="K119" t="s">
        <v>419</v>
      </c>
      <c r="L119">
        <v>2016</v>
      </c>
      <c r="M119">
        <v>2</v>
      </c>
      <c r="N119">
        <v>23</v>
      </c>
      <c r="O119">
        <v>19</v>
      </c>
    </row>
    <row r="120" spans="1:15" x14ac:dyDescent="0.25">
      <c r="A120">
        <v>119</v>
      </c>
      <c r="B120">
        <v>121</v>
      </c>
      <c r="C120" t="s">
        <v>440</v>
      </c>
      <c r="D120" t="s">
        <v>441</v>
      </c>
      <c r="E120" s="1">
        <v>43038.479166666664</v>
      </c>
      <c r="F120" t="s">
        <v>442</v>
      </c>
      <c r="G120" t="s">
        <v>17</v>
      </c>
      <c r="H120" t="s">
        <v>443</v>
      </c>
      <c r="I120">
        <v>20</v>
      </c>
      <c r="J120">
        <v>40</v>
      </c>
      <c r="K120" t="s">
        <v>39</v>
      </c>
      <c r="L120">
        <v>2017</v>
      </c>
      <c r="M120">
        <v>10</v>
      </c>
      <c r="N120">
        <v>30</v>
      </c>
      <c r="O120">
        <v>11</v>
      </c>
    </row>
    <row r="121" spans="1:15" x14ac:dyDescent="0.25">
      <c r="A121">
        <v>120</v>
      </c>
      <c r="B121">
        <v>122</v>
      </c>
      <c r="C121" t="s">
        <v>444</v>
      </c>
      <c r="D121" t="s">
        <v>445</v>
      </c>
      <c r="E121" s="1">
        <v>43266.666666666664</v>
      </c>
      <c r="F121" t="s">
        <v>446</v>
      </c>
      <c r="G121" t="s">
        <v>27</v>
      </c>
      <c r="H121" t="s">
        <v>447</v>
      </c>
      <c r="I121">
        <v>15</v>
      </c>
      <c r="J121">
        <v>30</v>
      </c>
      <c r="K121" t="s">
        <v>448</v>
      </c>
      <c r="L121">
        <v>2018</v>
      </c>
      <c r="M121">
        <v>6</v>
      </c>
      <c r="N121">
        <v>15</v>
      </c>
      <c r="O121">
        <v>16</v>
      </c>
    </row>
    <row r="122" spans="1:15" x14ac:dyDescent="0.25">
      <c r="A122">
        <v>121</v>
      </c>
      <c r="B122">
        <v>123</v>
      </c>
      <c r="C122" t="s">
        <v>449</v>
      </c>
      <c r="D122" t="s">
        <v>450</v>
      </c>
      <c r="E122" s="1">
        <v>43552.763888888891</v>
      </c>
      <c r="F122" t="s">
        <v>451</v>
      </c>
      <c r="G122" t="s">
        <v>32</v>
      </c>
      <c r="H122" t="s">
        <v>452</v>
      </c>
      <c r="I122">
        <v>22</v>
      </c>
      <c r="J122">
        <v>45</v>
      </c>
      <c r="K122" t="s">
        <v>114</v>
      </c>
      <c r="L122">
        <v>2019</v>
      </c>
      <c r="M122">
        <v>3</v>
      </c>
      <c r="N122">
        <v>28</v>
      </c>
      <c r="O122">
        <v>18</v>
      </c>
    </row>
    <row r="123" spans="1:15" x14ac:dyDescent="0.25">
      <c r="A123">
        <v>122</v>
      </c>
      <c r="B123">
        <v>124</v>
      </c>
      <c r="C123" t="s">
        <v>453</v>
      </c>
      <c r="D123" t="s">
        <v>454</v>
      </c>
      <c r="E123" s="1">
        <v>43780.625</v>
      </c>
      <c r="F123" t="s">
        <v>455</v>
      </c>
      <c r="G123" t="s">
        <v>17</v>
      </c>
      <c r="H123" t="s">
        <v>456</v>
      </c>
      <c r="I123">
        <v>18</v>
      </c>
      <c r="J123">
        <v>35</v>
      </c>
      <c r="K123" t="s">
        <v>457</v>
      </c>
      <c r="L123">
        <v>2019</v>
      </c>
      <c r="M123">
        <v>11</v>
      </c>
      <c r="N123">
        <v>11</v>
      </c>
      <c r="O123">
        <v>15</v>
      </c>
    </row>
    <row r="124" spans="1:15" x14ac:dyDescent="0.25">
      <c r="A124">
        <v>123</v>
      </c>
      <c r="B124">
        <v>125</v>
      </c>
      <c r="C124" t="s">
        <v>458</v>
      </c>
      <c r="D124" t="s">
        <v>403</v>
      </c>
      <c r="E124" s="1">
        <v>43923.395833333336</v>
      </c>
      <c r="F124" t="s">
        <v>459</v>
      </c>
      <c r="G124" t="s">
        <v>27</v>
      </c>
      <c r="H124" t="s">
        <v>460</v>
      </c>
      <c r="I124">
        <v>25</v>
      </c>
      <c r="J124">
        <v>50</v>
      </c>
      <c r="K124" t="s">
        <v>461</v>
      </c>
      <c r="L124">
        <v>2020</v>
      </c>
      <c r="M124">
        <v>4</v>
      </c>
      <c r="N124">
        <v>2</v>
      </c>
      <c r="O124">
        <v>9</v>
      </c>
    </row>
    <row r="125" spans="1:15" x14ac:dyDescent="0.25">
      <c r="A125">
        <v>124</v>
      </c>
      <c r="B125">
        <v>126</v>
      </c>
      <c r="C125" t="s">
        <v>462</v>
      </c>
      <c r="D125" t="s">
        <v>407</v>
      </c>
      <c r="E125" s="1">
        <v>44366.614583333336</v>
      </c>
      <c r="F125" t="s">
        <v>463</v>
      </c>
      <c r="G125" t="s">
        <v>32</v>
      </c>
      <c r="H125" t="s">
        <v>464</v>
      </c>
      <c r="I125">
        <v>15</v>
      </c>
      <c r="J125">
        <v>30</v>
      </c>
      <c r="K125" t="s">
        <v>99</v>
      </c>
      <c r="L125">
        <v>2021</v>
      </c>
      <c r="M125">
        <v>6</v>
      </c>
      <c r="N125">
        <v>19</v>
      </c>
      <c r="O125">
        <v>14</v>
      </c>
    </row>
    <row r="126" spans="1:15" x14ac:dyDescent="0.25">
      <c r="A126">
        <v>125</v>
      </c>
      <c r="B126">
        <v>127</v>
      </c>
      <c r="C126" t="s">
        <v>465</v>
      </c>
      <c r="D126" t="s">
        <v>411</v>
      </c>
      <c r="E126" s="1">
        <v>40405.416666666664</v>
      </c>
      <c r="F126" t="s">
        <v>466</v>
      </c>
      <c r="G126" t="s">
        <v>17</v>
      </c>
      <c r="H126" t="s">
        <v>467</v>
      </c>
      <c r="I126">
        <v>30</v>
      </c>
      <c r="J126">
        <v>60</v>
      </c>
      <c r="K126" t="s">
        <v>39</v>
      </c>
      <c r="L126">
        <v>2010</v>
      </c>
      <c r="M126">
        <v>8</v>
      </c>
      <c r="N126">
        <v>15</v>
      </c>
      <c r="O126">
        <v>10</v>
      </c>
    </row>
    <row r="127" spans="1:15" x14ac:dyDescent="0.25">
      <c r="A127">
        <v>126</v>
      </c>
      <c r="B127">
        <v>128</v>
      </c>
      <c r="C127" t="s">
        <v>468</v>
      </c>
      <c r="D127" t="s">
        <v>416</v>
      </c>
      <c r="E127" s="1">
        <v>40808.8125</v>
      </c>
      <c r="F127" t="s">
        <v>469</v>
      </c>
      <c r="G127" t="s">
        <v>27</v>
      </c>
      <c r="H127" t="s">
        <v>470</v>
      </c>
      <c r="I127">
        <v>22</v>
      </c>
      <c r="J127">
        <v>45</v>
      </c>
      <c r="K127" t="s">
        <v>419</v>
      </c>
      <c r="L127">
        <v>2011</v>
      </c>
      <c r="M127">
        <v>9</v>
      </c>
      <c r="N127">
        <v>22</v>
      </c>
      <c r="O127">
        <v>19</v>
      </c>
    </row>
    <row r="128" spans="1:15" x14ac:dyDescent="0.25">
      <c r="A128">
        <v>127</v>
      </c>
      <c r="B128">
        <v>129</v>
      </c>
      <c r="C128" t="s">
        <v>471</v>
      </c>
      <c r="D128" t="s">
        <v>421</v>
      </c>
      <c r="E128" s="1">
        <v>40978.354166666664</v>
      </c>
      <c r="F128" t="s">
        <v>472</v>
      </c>
      <c r="G128" t="s">
        <v>32</v>
      </c>
      <c r="H128" t="s">
        <v>473</v>
      </c>
      <c r="I128">
        <v>15</v>
      </c>
      <c r="J128">
        <v>30</v>
      </c>
      <c r="K128" t="s">
        <v>114</v>
      </c>
      <c r="L128">
        <v>2012</v>
      </c>
      <c r="M128">
        <v>3</v>
      </c>
      <c r="N128">
        <v>10</v>
      </c>
      <c r="O128">
        <v>8</v>
      </c>
    </row>
    <row r="129" spans="1:15" x14ac:dyDescent="0.25">
      <c r="A129">
        <v>128</v>
      </c>
      <c r="B129">
        <v>130</v>
      </c>
      <c r="C129" t="s">
        <v>474</v>
      </c>
      <c r="D129" t="s">
        <v>425</v>
      </c>
      <c r="E129" s="1">
        <v>41613.666666666664</v>
      </c>
      <c r="F129" t="s">
        <v>475</v>
      </c>
      <c r="G129" t="s">
        <v>17</v>
      </c>
      <c r="H129" t="s">
        <v>476</v>
      </c>
      <c r="I129">
        <v>18</v>
      </c>
      <c r="J129">
        <v>35</v>
      </c>
      <c r="K129" t="s">
        <v>79</v>
      </c>
      <c r="L129">
        <v>2013</v>
      </c>
      <c r="M129">
        <v>12</v>
      </c>
      <c r="N129">
        <v>5</v>
      </c>
      <c r="O129">
        <v>16</v>
      </c>
    </row>
    <row r="130" spans="1:15" x14ac:dyDescent="0.25">
      <c r="A130">
        <v>129</v>
      </c>
      <c r="B130">
        <v>131</v>
      </c>
      <c r="C130" t="s">
        <v>477</v>
      </c>
      <c r="D130" t="s">
        <v>429</v>
      </c>
      <c r="E130" s="1">
        <v>41840.479166666664</v>
      </c>
      <c r="F130" t="s">
        <v>478</v>
      </c>
      <c r="G130" t="s">
        <v>27</v>
      </c>
      <c r="H130" t="s">
        <v>479</v>
      </c>
      <c r="I130">
        <v>25</v>
      </c>
      <c r="J130">
        <v>50</v>
      </c>
      <c r="K130" t="s">
        <v>60</v>
      </c>
      <c r="L130">
        <v>2014</v>
      </c>
      <c r="M130">
        <v>7</v>
      </c>
      <c r="N130">
        <v>20</v>
      </c>
      <c r="O130">
        <v>11</v>
      </c>
    </row>
    <row r="131" spans="1:15" x14ac:dyDescent="0.25">
      <c r="A131">
        <v>130</v>
      </c>
      <c r="B131">
        <v>132</v>
      </c>
      <c r="C131" t="s">
        <v>480</v>
      </c>
      <c r="D131" t="s">
        <v>433</v>
      </c>
      <c r="E131" s="1">
        <v>42360.597222222219</v>
      </c>
      <c r="F131" t="s">
        <v>481</v>
      </c>
      <c r="G131" t="s">
        <v>32</v>
      </c>
      <c r="H131" t="s">
        <v>482</v>
      </c>
      <c r="I131">
        <v>18</v>
      </c>
      <c r="J131">
        <v>35</v>
      </c>
      <c r="K131" t="s">
        <v>19</v>
      </c>
      <c r="L131">
        <v>2015</v>
      </c>
      <c r="M131">
        <v>12</v>
      </c>
      <c r="N131">
        <v>22</v>
      </c>
      <c r="O131">
        <v>14</v>
      </c>
    </row>
    <row r="132" spans="1:15" x14ac:dyDescent="0.25">
      <c r="A132">
        <v>131</v>
      </c>
      <c r="B132">
        <v>133</v>
      </c>
      <c r="C132" t="s">
        <v>483</v>
      </c>
      <c r="D132" t="s">
        <v>437</v>
      </c>
      <c r="E132" s="1">
        <v>42410.822916666664</v>
      </c>
      <c r="F132" t="s">
        <v>484</v>
      </c>
      <c r="G132" t="s">
        <v>17</v>
      </c>
      <c r="H132" t="s">
        <v>485</v>
      </c>
      <c r="I132">
        <v>25</v>
      </c>
      <c r="J132">
        <v>50</v>
      </c>
      <c r="K132" t="s">
        <v>34</v>
      </c>
      <c r="L132">
        <v>2016</v>
      </c>
      <c r="M132">
        <v>2</v>
      </c>
      <c r="N132">
        <v>10</v>
      </c>
      <c r="O132">
        <v>19</v>
      </c>
    </row>
    <row r="133" spans="1:15" x14ac:dyDescent="0.25">
      <c r="A133">
        <v>132</v>
      </c>
      <c r="B133">
        <v>134</v>
      </c>
      <c r="C133" t="s">
        <v>486</v>
      </c>
      <c r="D133" t="s">
        <v>441</v>
      </c>
      <c r="E133" s="1">
        <v>42855.479166666664</v>
      </c>
      <c r="F133" t="s">
        <v>487</v>
      </c>
      <c r="G133" t="s">
        <v>27</v>
      </c>
      <c r="H133" t="s">
        <v>488</v>
      </c>
      <c r="I133">
        <v>20</v>
      </c>
      <c r="J133">
        <v>40</v>
      </c>
      <c r="K133" t="s">
        <v>39</v>
      </c>
      <c r="L133">
        <v>2017</v>
      </c>
      <c r="M133">
        <v>4</v>
      </c>
      <c r="N133">
        <v>30</v>
      </c>
      <c r="O133">
        <v>11</v>
      </c>
    </row>
    <row r="134" spans="1:15" x14ac:dyDescent="0.25">
      <c r="A134">
        <v>133</v>
      </c>
      <c r="B134">
        <v>135</v>
      </c>
      <c r="C134" t="s">
        <v>489</v>
      </c>
      <c r="D134" t="s">
        <v>445</v>
      </c>
      <c r="E134" s="1">
        <v>43358.666666666664</v>
      </c>
      <c r="F134" t="s">
        <v>490</v>
      </c>
      <c r="G134" t="s">
        <v>32</v>
      </c>
      <c r="H134" t="s">
        <v>491</v>
      </c>
      <c r="I134">
        <v>15</v>
      </c>
      <c r="J134">
        <v>30</v>
      </c>
      <c r="K134" t="s">
        <v>79</v>
      </c>
      <c r="L134">
        <v>2018</v>
      </c>
      <c r="M134">
        <v>9</v>
      </c>
      <c r="N134">
        <v>15</v>
      </c>
      <c r="O134">
        <v>16</v>
      </c>
    </row>
    <row r="135" spans="1:15" x14ac:dyDescent="0.25">
      <c r="A135">
        <v>134</v>
      </c>
      <c r="B135">
        <v>136</v>
      </c>
      <c r="C135" t="s">
        <v>492</v>
      </c>
      <c r="D135" t="s">
        <v>450</v>
      </c>
      <c r="E135" s="1">
        <v>43644.763888888891</v>
      </c>
      <c r="F135" t="s">
        <v>493</v>
      </c>
      <c r="G135" t="s">
        <v>17</v>
      </c>
      <c r="H135" t="s">
        <v>494</v>
      </c>
      <c r="I135">
        <v>22</v>
      </c>
      <c r="J135">
        <v>45</v>
      </c>
      <c r="K135" t="s">
        <v>114</v>
      </c>
      <c r="L135">
        <v>2019</v>
      </c>
      <c r="M135">
        <v>6</v>
      </c>
      <c r="N135">
        <v>28</v>
      </c>
      <c r="O135">
        <v>18</v>
      </c>
    </row>
    <row r="136" spans="1:15" x14ac:dyDescent="0.25">
      <c r="A136">
        <v>135</v>
      </c>
      <c r="B136">
        <v>137</v>
      </c>
      <c r="C136" t="s">
        <v>495</v>
      </c>
      <c r="D136" t="s">
        <v>454</v>
      </c>
      <c r="E136" s="1">
        <v>44146.625</v>
      </c>
      <c r="F136" t="s">
        <v>496</v>
      </c>
      <c r="G136" t="s">
        <v>27</v>
      </c>
      <c r="H136" t="s">
        <v>497</v>
      </c>
      <c r="I136">
        <v>18</v>
      </c>
      <c r="J136">
        <v>35</v>
      </c>
      <c r="K136" t="s">
        <v>128</v>
      </c>
      <c r="L136">
        <v>2020</v>
      </c>
      <c r="M136">
        <v>11</v>
      </c>
      <c r="N136">
        <v>11</v>
      </c>
      <c r="O136">
        <v>15</v>
      </c>
    </row>
    <row r="137" spans="1:15" x14ac:dyDescent="0.25">
      <c r="A137">
        <v>136</v>
      </c>
      <c r="B137">
        <v>138</v>
      </c>
      <c r="C137" t="s">
        <v>498</v>
      </c>
      <c r="D137" t="s">
        <v>403</v>
      </c>
      <c r="E137" s="1">
        <v>44257.395833333336</v>
      </c>
      <c r="F137" t="s">
        <v>499</v>
      </c>
      <c r="G137" t="s">
        <v>32</v>
      </c>
      <c r="H137" t="s">
        <v>500</v>
      </c>
      <c r="I137">
        <v>25</v>
      </c>
      <c r="J137">
        <v>50</v>
      </c>
      <c r="K137" t="s">
        <v>19</v>
      </c>
      <c r="L137">
        <v>2021</v>
      </c>
      <c r="M137">
        <v>3</v>
      </c>
      <c r="N137">
        <v>2</v>
      </c>
      <c r="O137">
        <v>9</v>
      </c>
    </row>
    <row r="138" spans="1:15" x14ac:dyDescent="0.25">
      <c r="A138">
        <v>137</v>
      </c>
      <c r="B138">
        <v>139</v>
      </c>
      <c r="C138" t="s">
        <v>501</v>
      </c>
      <c r="D138" t="s">
        <v>403</v>
      </c>
      <c r="E138" s="1">
        <v>40957.604166666664</v>
      </c>
      <c r="F138" t="s">
        <v>502</v>
      </c>
      <c r="G138" t="s">
        <v>17</v>
      </c>
      <c r="H138" t="s">
        <v>503</v>
      </c>
      <c r="I138">
        <v>20</v>
      </c>
      <c r="J138">
        <v>40</v>
      </c>
      <c r="K138" t="s">
        <v>19</v>
      </c>
      <c r="L138">
        <v>2012</v>
      </c>
      <c r="M138">
        <v>2</v>
      </c>
      <c r="N138">
        <v>18</v>
      </c>
      <c r="O138">
        <v>14</v>
      </c>
    </row>
    <row r="139" spans="1:15" x14ac:dyDescent="0.25">
      <c r="A139">
        <v>138</v>
      </c>
      <c r="B139">
        <v>140</v>
      </c>
      <c r="C139" t="s">
        <v>504</v>
      </c>
      <c r="D139" t="s">
        <v>407</v>
      </c>
      <c r="E139" s="1">
        <v>43409.90625</v>
      </c>
      <c r="F139" t="s">
        <v>505</v>
      </c>
      <c r="G139" t="s">
        <v>27</v>
      </c>
      <c r="H139" t="s">
        <v>506</v>
      </c>
      <c r="I139">
        <v>15</v>
      </c>
      <c r="J139">
        <v>30</v>
      </c>
      <c r="K139" t="s">
        <v>175</v>
      </c>
      <c r="L139">
        <v>2018</v>
      </c>
      <c r="M139">
        <v>11</v>
      </c>
      <c r="N139">
        <v>5</v>
      </c>
      <c r="O139">
        <v>21</v>
      </c>
    </row>
    <row r="140" spans="1:15" x14ac:dyDescent="0.25">
      <c r="A140">
        <v>139</v>
      </c>
      <c r="B140">
        <v>141</v>
      </c>
      <c r="C140" t="s">
        <v>507</v>
      </c>
      <c r="D140" t="s">
        <v>411</v>
      </c>
      <c r="E140" s="1">
        <v>42259.555555555555</v>
      </c>
      <c r="F140" t="s">
        <v>508</v>
      </c>
      <c r="G140" t="s">
        <v>32</v>
      </c>
      <c r="H140" t="s">
        <v>509</v>
      </c>
      <c r="I140">
        <v>25</v>
      </c>
      <c r="J140">
        <v>50</v>
      </c>
      <c r="K140" t="s">
        <v>43</v>
      </c>
      <c r="L140">
        <v>2015</v>
      </c>
      <c r="M140">
        <v>9</v>
      </c>
      <c r="N140">
        <v>12</v>
      </c>
      <c r="O140">
        <v>13</v>
      </c>
    </row>
    <row r="141" spans="1:15" x14ac:dyDescent="0.25">
      <c r="A141">
        <v>140</v>
      </c>
      <c r="B141">
        <v>142</v>
      </c>
      <c r="C141" t="s">
        <v>510</v>
      </c>
      <c r="D141" t="s">
        <v>416</v>
      </c>
      <c r="E141" s="1">
        <v>42581.756944444445</v>
      </c>
      <c r="F141" t="s">
        <v>511</v>
      </c>
      <c r="G141" t="s">
        <v>17</v>
      </c>
      <c r="H141" t="s">
        <v>512</v>
      </c>
      <c r="I141">
        <v>18</v>
      </c>
      <c r="J141">
        <v>35</v>
      </c>
      <c r="K141" t="s">
        <v>461</v>
      </c>
      <c r="L141">
        <v>2016</v>
      </c>
      <c r="M141">
        <v>7</v>
      </c>
      <c r="N141">
        <v>30</v>
      </c>
      <c r="O141">
        <v>18</v>
      </c>
    </row>
    <row r="142" spans="1:15" x14ac:dyDescent="0.25">
      <c r="A142">
        <v>141</v>
      </c>
      <c r="B142">
        <v>143</v>
      </c>
      <c r="C142" t="s">
        <v>513</v>
      </c>
      <c r="D142" t="s">
        <v>421</v>
      </c>
      <c r="E142" s="1">
        <v>41384.4375</v>
      </c>
      <c r="F142" t="s">
        <v>514</v>
      </c>
      <c r="G142" t="s">
        <v>27</v>
      </c>
      <c r="H142" t="s">
        <v>515</v>
      </c>
      <c r="I142">
        <v>30</v>
      </c>
      <c r="J142">
        <v>60</v>
      </c>
      <c r="K142" t="s">
        <v>99</v>
      </c>
      <c r="L142">
        <v>2013</v>
      </c>
      <c r="M142">
        <v>4</v>
      </c>
      <c r="N142">
        <v>20</v>
      </c>
      <c r="O142">
        <v>10</v>
      </c>
    </row>
    <row r="143" spans="1:15" x14ac:dyDescent="0.25">
      <c r="A143">
        <v>142</v>
      </c>
      <c r="B143">
        <v>144</v>
      </c>
      <c r="C143" t="s">
        <v>516</v>
      </c>
      <c r="D143" t="s">
        <v>425</v>
      </c>
      <c r="E143" s="1">
        <v>43077.802083333336</v>
      </c>
      <c r="F143" t="s">
        <v>517</v>
      </c>
      <c r="G143" t="s">
        <v>32</v>
      </c>
      <c r="H143" t="s">
        <v>518</v>
      </c>
      <c r="I143">
        <v>22</v>
      </c>
      <c r="J143">
        <v>45</v>
      </c>
      <c r="K143" t="s">
        <v>79</v>
      </c>
      <c r="L143">
        <v>2017</v>
      </c>
      <c r="M143">
        <v>12</v>
      </c>
      <c r="N143">
        <v>8</v>
      </c>
      <c r="O143">
        <v>19</v>
      </c>
    </row>
    <row r="144" spans="1:15" x14ac:dyDescent="0.25">
      <c r="A144">
        <v>143</v>
      </c>
      <c r="B144">
        <v>145</v>
      </c>
      <c r="C144" t="s">
        <v>519</v>
      </c>
      <c r="D144" t="s">
        <v>429</v>
      </c>
      <c r="E144" s="1">
        <v>41793.347222222219</v>
      </c>
      <c r="F144" t="s">
        <v>520</v>
      </c>
      <c r="G144" t="s">
        <v>17</v>
      </c>
      <c r="H144" t="s">
        <v>521</v>
      </c>
      <c r="I144">
        <v>15</v>
      </c>
      <c r="J144">
        <v>30</v>
      </c>
      <c r="K144" t="s">
        <v>34</v>
      </c>
      <c r="L144">
        <v>2014</v>
      </c>
      <c r="M144">
        <v>6</v>
      </c>
      <c r="N144">
        <v>3</v>
      </c>
      <c r="O144">
        <v>8</v>
      </c>
    </row>
    <row r="145" spans="1:15" x14ac:dyDescent="0.25">
      <c r="A145">
        <v>144</v>
      </c>
      <c r="B145">
        <v>146</v>
      </c>
      <c r="C145" t="s">
        <v>522</v>
      </c>
      <c r="D145" t="s">
        <v>523</v>
      </c>
      <c r="E145" s="1">
        <v>43480.618055555555</v>
      </c>
      <c r="F145" t="s">
        <v>524</v>
      </c>
      <c r="G145" t="s">
        <v>27</v>
      </c>
      <c r="H145" t="s">
        <v>525</v>
      </c>
      <c r="I145">
        <v>18</v>
      </c>
      <c r="J145">
        <v>35</v>
      </c>
      <c r="K145" t="s">
        <v>39</v>
      </c>
      <c r="L145">
        <v>2019</v>
      </c>
      <c r="M145">
        <v>1</v>
      </c>
      <c r="N145">
        <v>15</v>
      </c>
      <c r="O145">
        <v>14</v>
      </c>
    </row>
    <row r="146" spans="1:15" x14ac:dyDescent="0.25">
      <c r="A146">
        <v>145</v>
      </c>
      <c r="B146">
        <v>147</v>
      </c>
      <c r="C146" t="s">
        <v>526</v>
      </c>
      <c r="D146" t="s">
        <v>437</v>
      </c>
      <c r="E146" s="1">
        <v>42729.8125</v>
      </c>
      <c r="F146" t="s">
        <v>527</v>
      </c>
      <c r="G146" t="s">
        <v>32</v>
      </c>
      <c r="H146" t="s">
        <v>528</v>
      </c>
      <c r="I146">
        <v>25</v>
      </c>
      <c r="J146">
        <v>50</v>
      </c>
      <c r="K146" t="s">
        <v>419</v>
      </c>
      <c r="L146">
        <v>2016</v>
      </c>
      <c r="M146">
        <v>12</v>
      </c>
      <c r="N146">
        <v>25</v>
      </c>
      <c r="O146">
        <v>19</v>
      </c>
    </row>
    <row r="147" spans="1:15" x14ac:dyDescent="0.25">
      <c r="A147">
        <v>146</v>
      </c>
      <c r="B147">
        <v>148</v>
      </c>
      <c r="C147" t="s">
        <v>529</v>
      </c>
      <c r="D147" t="s">
        <v>441</v>
      </c>
      <c r="E147" s="1">
        <v>43169.40625</v>
      </c>
      <c r="F147" t="s">
        <v>530</v>
      </c>
      <c r="G147" t="s">
        <v>17</v>
      </c>
      <c r="H147" t="s">
        <v>531</v>
      </c>
      <c r="I147">
        <v>20</v>
      </c>
      <c r="J147">
        <v>40</v>
      </c>
      <c r="K147" t="s">
        <v>43</v>
      </c>
      <c r="L147">
        <v>2018</v>
      </c>
      <c r="M147">
        <v>3</v>
      </c>
      <c r="N147">
        <v>10</v>
      </c>
      <c r="O147">
        <v>9</v>
      </c>
    </row>
    <row r="148" spans="1:15" x14ac:dyDescent="0.25">
      <c r="A148">
        <v>147</v>
      </c>
      <c r="B148">
        <v>149</v>
      </c>
      <c r="C148" t="s">
        <v>532</v>
      </c>
      <c r="D148" t="s">
        <v>445</v>
      </c>
      <c r="E148" s="1">
        <v>44091.6875</v>
      </c>
      <c r="F148" t="s">
        <v>533</v>
      </c>
      <c r="G148" t="s">
        <v>27</v>
      </c>
      <c r="H148" t="s">
        <v>534</v>
      </c>
      <c r="I148">
        <v>15</v>
      </c>
      <c r="J148">
        <v>30</v>
      </c>
      <c r="K148" t="s">
        <v>89</v>
      </c>
      <c r="L148">
        <v>2020</v>
      </c>
      <c r="M148">
        <v>9</v>
      </c>
      <c r="N148">
        <v>17</v>
      </c>
      <c r="O148">
        <v>16</v>
      </c>
    </row>
    <row r="149" spans="1:15" x14ac:dyDescent="0.25">
      <c r="A149">
        <v>148</v>
      </c>
      <c r="B149">
        <v>150</v>
      </c>
      <c r="C149" t="s">
        <v>535</v>
      </c>
      <c r="D149" t="s">
        <v>536</v>
      </c>
      <c r="E149" s="1">
        <v>40783.78125</v>
      </c>
      <c r="F149" t="s">
        <v>537</v>
      </c>
      <c r="G149" t="s">
        <v>32</v>
      </c>
      <c r="H149" t="s">
        <v>538</v>
      </c>
      <c r="I149">
        <v>22</v>
      </c>
      <c r="J149">
        <v>45</v>
      </c>
      <c r="K149" t="s">
        <v>79</v>
      </c>
      <c r="L149">
        <v>2011</v>
      </c>
      <c r="M149">
        <v>8</v>
      </c>
      <c r="N149">
        <v>28</v>
      </c>
      <c r="O149">
        <v>18</v>
      </c>
    </row>
    <row r="150" spans="1:15" x14ac:dyDescent="0.25">
      <c r="A150">
        <v>149</v>
      </c>
      <c r="B150">
        <v>151</v>
      </c>
      <c r="C150" t="s">
        <v>539</v>
      </c>
      <c r="D150" t="s">
        <v>540</v>
      </c>
      <c r="E150" s="1">
        <v>43040.645833333336</v>
      </c>
      <c r="F150" t="s">
        <v>541</v>
      </c>
      <c r="G150" t="s">
        <v>17</v>
      </c>
      <c r="H150" t="s">
        <v>542</v>
      </c>
      <c r="I150">
        <v>18</v>
      </c>
      <c r="J150">
        <v>35</v>
      </c>
      <c r="K150" t="s">
        <v>39</v>
      </c>
      <c r="L150">
        <v>2017</v>
      </c>
      <c r="M150">
        <v>11</v>
      </c>
      <c r="N150">
        <v>1</v>
      </c>
      <c r="O150">
        <v>15</v>
      </c>
    </row>
    <row r="151" spans="1:15" x14ac:dyDescent="0.25">
      <c r="A151">
        <v>150</v>
      </c>
      <c r="B151">
        <v>152</v>
      </c>
      <c r="C151" t="s">
        <v>543</v>
      </c>
      <c r="D151" t="s">
        <v>403</v>
      </c>
      <c r="E151" s="1">
        <v>43631.416666666664</v>
      </c>
      <c r="F151" t="s">
        <v>544</v>
      </c>
      <c r="G151" t="s">
        <v>27</v>
      </c>
      <c r="H151" t="s">
        <v>545</v>
      </c>
      <c r="I151">
        <v>25</v>
      </c>
      <c r="J151">
        <v>50</v>
      </c>
      <c r="K151" t="s">
        <v>232</v>
      </c>
      <c r="L151">
        <v>2019</v>
      </c>
      <c r="M151">
        <v>6</v>
      </c>
      <c r="N151">
        <v>15</v>
      </c>
      <c r="O151">
        <v>10</v>
      </c>
    </row>
    <row r="152" spans="1:15" x14ac:dyDescent="0.25">
      <c r="A152">
        <v>151</v>
      </c>
      <c r="B152">
        <v>153</v>
      </c>
      <c r="C152" t="s">
        <v>546</v>
      </c>
      <c r="D152" t="s">
        <v>407</v>
      </c>
      <c r="E152" s="1">
        <v>44654.489583333336</v>
      </c>
      <c r="F152" t="s">
        <v>547</v>
      </c>
      <c r="G152" t="s">
        <v>32</v>
      </c>
      <c r="H152" t="s">
        <v>548</v>
      </c>
      <c r="I152">
        <v>15</v>
      </c>
      <c r="J152">
        <v>30</v>
      </c>
      <c r="K152" t="s">
        <v>89</v>
      </c>
      <c r="L152">
        <v>2022</v>
      </c>
      <c r="M152">
        <v>4</v>
      </c>
      <c r="N152">
        <v>3</v>
      </c>
      <c r="O152">
        <v>11</v>
      </c>
    </row>
    <row r="153" spans="1:15" x14ac:dyDescent="0.25">
      <c r="A153">
        <v>152</v>
      </c>
      <c r="B153">
        <v>154</v>
      </c>
      <c r="C153" t="s">
        <v>549</v>
      </c>
      <c r="D153" t="s">
        <v>411</v>
      </c>
      <c r="E153" s="1">
        <v>40494.847222222219</v>
      </c>
      <c r="F153" t="s">
        <v>550</v>
      </c>
      <c r="G153" t="s">
        <v>17</v>
      </c>
      <c r="H153" t="s">
        <v>551</v>
      </c>
      <c r="I153">
        <v>30</v>
      </c>
      <c r="J153">
        <v>60</v>
      </c>
      <c r="K153" t="s">
        <v>43</v>
      </c>
      <c r="L153">
        <v>2010</v>
      </c>
      <c r="M153">
        <v>11</v>
      </c>
      <c r="N153">
        <v>12</v>
      </c>
      <c r="O153">
        <v>20</v>
      </c>
    </row>
    <row r="154" spans="1:15" x14ac:dyDescent="0.25">
      <c r="A154">
        <v>153</v>
      </c>
      <c r="B154">
        <v>155</v>
      </c>
      <c r="C154" t="s">
        <v>552</v>
      </c>
      <c r="D154" t="s">
        <v>416</v>
      </c>
      <c r="E154" s="1">
        <v>40746.770833333336</v>
      </c>
      <c r="F154" t="s">
        <v>553</v>
      </c>
      <c r="G154" t="s">
        <v>27</v>
      </c>
      <c r="H154" t="s">
        <v>554</v>
      </c>
      <c r="I154">
        <v>22</v>
      </c>
      <c r="J154">
        <v>45</v>
      </c>
      <c r="K154" t="s">
        <v>200</v>
      </c>
      <c r="L154">
        <v>2011</v>
      </c>
      <c r="M154">
        <v>7</v>
      </c>
      <c r="N154">
        <v>22</v>
      </c>
      <c r="O154">
        <v>18</v>
      </c>
    </row>
    <row r="155" spans="1:15" x14ac:dyDescent="0.25">
      <c r="A155">
        <v>154</v>
      </c>
      <c r="B155">
        <v>156</v>
      </c>
      <c r="C155" t="s">
        <v>555</v>
      </c>
      <c r="D155" t="s">
        <v>421</v>
      </c>
      <c r="E155" s="1">
        <v>40998.472222222219</v>
      </c>
      <c r="F155" t="s">
        <v>556</v>
      </c>
      <c r="G155" t="s">
        <v>32</v>
      </c>
      <c r="H155" t="s">
        <v>557</v>
      </c>
      <c r="I155">
        <v>15</v>
      </c>
      <c r="J155">
        <v>30</v>
      </c>
      <c r="K155" t="s">
        <v>250</v>
      </c>
      <c r="L155">
        <v>2012</v>
      </c>
      <c r="M155">
        <v>3</v>
      </c>
      <c r="N155">
        <v>30</v>
      </c>
      <c r="O155">
        <v>11</v>
      </c>
    </row>
    <row r="156" spans="1:15" x14ac:dyDescent="0.25">
      <c r="A156">
        <v>155</v>
      </c>
      <c r="B156">
        <v>157</v>
      </c>
      <c r="C156" t="s">
        <v>558</v>
      </c>
      <c r="D156" t="s">
        <v>425</v>
      </c>
      <c r="E156" s="1">
        <v>41552.694444444445</v>
      </c>
      <c r="F156" t="s">
        <v>559</v>
      </c>
      <c r="G156" t="s">
        <v>17</v>
      </c>
      <c r="H156" t="s">
        <v>560</v>
      </c>
      <c r="I156">
        <v>18</v>
      </c>
      <c r="J156">
        <v>35</v>
      </c>
      <c r="K156" t="s">
        <v>34</v>
      </c>
      <c r="L156">
        <v>2013</v>
      </c>
      <c r="M156">
        <v>10</v>
      </c>
      <c r="N156">
        <v>5</v>
      </c>
      <c r="O156">
        <v>16</v>
      </c>
    </row>
    <row r="157" spans="1:15" x14ac:dyDescent="0.25">
      <c r="A157">
        <v>156</v>
      </c>
      <c r="B157">
        <v>158</v>
      </c>
      <c r="C157" t="s">
        <v>561</v>
      </c>
      <c r="D157" t="s">
        <v>429</v>
      </c>
      <c r="E157" s="1">
        <v>41830.552083333336</v>
      </c>
      <c r="F157" t="s">
        <v>562</v>
      </c>
      <c r="G157" t="s">
        <v>27</v>
      </c>
      <c r="H157" t="s">
        <v>563</v>
      </c>
      <c r="I157">
        <v>25</v>
      </c>
      <c r="J157">
        <v>50</v>
      </c>
      <c r="K157" t="s">
        <v>564</v>
      </c>
      <c r="L157">
        <v>2014</v>
      </c>
      <c r="M157">
        <v>7</v>
      </c>
      <c r="N157">
        <v>10</v>
      </c>
      <c r="O157">
        <v>13</v>
      </c>
    </row>
    <row r="158" spans="1:15" x14ac:dyDescent="0.25">
      <c r="A158">
        <v>157</v>
      </c>
      <c r="B158">
        <v>159</v>
      </c>
      <c r="C158" t="s">
        <v>565</v>
      </c>
      <c r="D158" t="s">
        <v>433</v>
      </c>
      <c r="E158" s="1">
        <v>42356.597222222219</v>
      </c>
      <c r="F158" t="s">
        <v>566</v>
      </c>
      <c r="G158" t="s">
        <v>32</v>
      </c>
      <c r="H158" t="s">
        <v>567</v>
      </c>
      <c r="I158">
        <v>18</v>
      </c>
      <c r="J158">
        <v>35</v>
      </c>
      <c r="K158" t="s">
        <v>19</v>
      </c>
      <c r="L158">
        <v>2015</v>
      </c>
      <c r="M158">
        <v>12</v>
      </c>
      <c r="N158">
        <v>18</v>
      </c>
      <c r="O158">
        <v>14</v>
      </c>
    </row>
    <row r="159" spans="1:15" x14ac:dyDescent="0.25">
      <c r="A159">
        <v>158</v>
      </c>
      <c r="B159">
        <v>160</v>
      </c>
      <c r="C159" t="s">
        <v>568</v>
      </c>
      <c r="D159" t="s">
        <v>437</v>
      </c>
      <c r="E159" s="1">
        <v>42410.822916666664</v>
      </c>
      <c r="F159" t="s">
        <v>569</v>
      </c>
      <c r="G159" t="s">
        <v>17</v>
      </c>
      <c r="H159" t="s">
        <v>570</v>
      </c>
      <c r="I159">
        <v>25</v>
      </c>
      <c r="J159">
        <v>50</v>
      </c>
      <c r="K159" t="s">
        <v>24</v>
      </c>
      <c r="L159">
        <v>2016</v>
      </c>
      <c r="M159">
        <v>2</v>
      </c>
      <c r="N159">
        <v>10</v>
      </c>
      <c r="O159">
        <v>19</v>
      </c>
    </row>
    <row r="160" spans="1:15" x14ac:dyDescent="0.25">
      <c r="A160">
        <v>159</v>
      </c>
      <c r="B160">
        <v>161</v>
      </c>
      <c r="C160" t="s">
        <v>571</v>
      </c>
      <c r="D160" t="s">
        <v>441</v>
      </c>
      <c r="E160" s="1">
        <v>43003.479166666664</v>
      </c>
      <c r="F160" t="s">
        <v>572</v>
      </c>
      <c r="G160" t="s">
        <v>27</v>
      </c>
      <c r="H160" t="s">
        <v>573</v>
      </c>
      <c r="I160">
        <v>20</v>
      </c>
      <c r="J160">
        <v>40</v>
      </c>
      <c r="K160" t="s">
        <v>110</v>
      </c>
      <c r="L160">
        <v>2017</v>
      </c>
      <c r="M160">
        <v>9</v>
      </c>
      <c r="N160">
        <v>25</v>
      </c>
      <c r="O160">
        <v>11</v>
      </c>
    </row>
    <row r="161" spans="1:15" x14ac:dyDescent="0.25">
      <c r="A161">
        <v>160</v>
      </c>
      <c r="B161">
        <v>162</v>
      </c>
      <c r="C161" t="s">
        <v>574</v>
      </c>
      <c r="D161" t="s">
        <v>445</v>
      </c>
      <c r="E161" s="1">
        <v>43205.666666666664</v>
      </c>
      <c r="F161" t="s">
        <v>575</v>
      </c>
      <c r="G161" t="s">
        <v>32</v>
      </c>
      <c r="H161" t="s">
        <v>576</v>
      </c>
      <c r="I161">
        <v>15</v>
      </c>
      <c r="J161">
        <v>30</v>
      </c>
      <c r="K161" t="s">
        <v>250</v>
      </c>
      <c r="L161">
        <v>2018</v>
      </c>
      <c r="M161">
        <v>4</v>
      </c>
      <c r="N161">
        <v>15</v>
      </c>
      <c r="O161">
        <v>16</v>
      </c>
    </row>
    <row r="162" spans="1:15" x14ac:dyDescent="0.25">
      <c r="A162">
        <v>161</v>
      </c>
      <c r="B162">
        <v>163</v>
      </c>
      <c r="C162" t="s">
        <v>577</v>
      </c>
      <c r="D162" t="s">
        <v>536</v>
      </c>
      <c r="E162" s="1">
        <v>43797.763888888891</v>
      </c>
      <c r="F162" t="s">
        <v>578</v>
      </c>
      <c r="G162" t="s">
        <v>17</v>
      </c>
      <c r="H162" t="s">
        <v>579</v>
      </c>
      <c r="I162">
        <v>22</v>
      </c>
      <c r="J162">
        <v>45</v>
      </c>
      <c r="K162" t="s">
        <v>43</v>
      </c>
      <c r="L162">
        <v>2019</v>
      </c>
      <c r="M162">
        <v>11</v>
      </c>
      <c r="N162">
        <v>28</v>
      </c>
      <c r="O162">
        <v>18</v>
      </c>
    </row>
    <row r="163" spans="1:15" x14ac:dyDescent="0.25">
      <c r="A163">
        <v>162</v>
      </c>
      <c r="B163">
        <v>164</v>
      </c>
      <c r="C163" t="s">
        <v>580</v>
      </c>
      <c r="D163" t="s">
        <v>540</v>
      </c>
      <c r="E163" s="1">
        <v>43962.625</v>
      </c>
      <c r="F163" t="s">
        <v>240</v>
      </c>
      <c r="G163" t="s">
        <v>27</v>
      </c>
      <c r="H163" t="s">
        <v>581</v>
      </c>
      <c r="I163">
        <v>18</v>
      </c>
      <c r="J163">
        <v>35</v>
      </c>
      <c r="K163" t="s">
        <v>29</v>
      </c>
      <c r="L163">
        <v>2020</v>
      </c>
      <c r="M163">
        <v>5</v>
      </c>
      <c r="N163">
        <v>11</v>
      </c>
      <c r="O163">
        <v>15</v>
      </c>
    </row>
    <row r="164" spans="1:15" x14ac:dyDescent="0.25">
      <c r="A164">
        <v>163</v>
      </c>
      <c r="B164">
        <v>165</v>
      </c>
      <c r="C164" t="s">
        <v>582</v>
      </c>
      <c r="D164" t="s">
        <v>583</v>
      </c>
      <c r="E164" s="1">
        <v>44232.395833333336</v>
      </c>
      <c r="F164" t="s">
        <v>584</v>
      </c>
      <c r="G164" t="s">
        <v>32</v>
      </c>
      <c r="H164" t="s">
        <v>585</v>
      </c>
      <c r="I164">
        <v>25</v>
      </c>
      <c r="J164">
        <v>50</v>
      </c>
      <c r="K164" t="s">
        <v>461</v>
      </c>
      <c r="L164">
        <v>2021</v>
      </c>
      <c r="M164">
        <v>2</v>
      </c>
      <c r="N164">
        <v>5</v>
      </c>
      <c r="O164">
        <v>9</v>
      </c>
    </row>
    <row r="165" spans="1:15" x14ac:dyDescent="0.25">
      <c r="A165">
        <v>164</v>
      </c>
      <c r="B165">
        <v>166</v>
      </c>
      <c r="C165" t="s">
        <v>586</v>
      </c>
      <c r="D165" t="s">
        <v>587</v>
      </c>
      <c r="E165" s="1">
        <v>44265.354166666664</v>
      </c>
      <c r="F165" t="s">
        <v>588</v>
      </c>
      <c r="G165" t="s">
        <v>17</v>
      </c>
      <c r="H165" t="s">
        <v>589</v>
      </c>
      <c r="I165">
        <v>5</v>
      </c>
      <c r="J165">
        <v>10</v>
      </c>
      <c r="K165" t="s">
        <v>205</v>
      </c>
      <c r="L165">
        <v>2021</v>
      </c>
      <c r="M165">
        <v>3</v>
      </c>
      <c r="N165">
        <v>10</v>
      </c>
      <c r="O165">
        <v>8</v>
      </c>
    </row>
    <row r="166" spans="1:15" x14ac:dyDescent="0.25">
      <c r="A166">
        <v>165</v>
      </c>
      <c r="B166">
        <v>167</v>
      </c>
      <c r="C166" t="s">
        <v>590</v>
      </c>
      <c r="D166" t="s">
        <v>591</v>
      </c>
      <c r="E166" s="1">
        <v>44747.65625</v>
      </c>
      <c r="F166" t="s">
        <v>592</v>
      </c>
      <c r="G166" t="s">
        <v>27</v>
      </c>
      <c r="H166" t="s">
        <v>593</v>
      </c>
      <c r="I166">
        <v>8</v>
      </c>
      <c r="J166">
        <v>15</v>
      </c>
      <c r="K166" t="s">
        <v>594</v>
      </c>
      <c r="L166">
        <v>2022</v>
      </c>
      <c r="M166">
        <v>7</v>
      </c>
      <c r="N166">
        <v>5</v>
      </c>
      <c r="O166">
        <v>15</v>
      </c>
    </row>
    <row r="167" spans="1:15" x14ac:dyDescent="0.25">
      <c r="A167">
        <v>166</v>
      </c>
      <c r="B167">
        <v>168</v>
      </c>
      <c r="C167" t="s">
        <v>595</v>
      </c>
      <c r="D167" t="s">
        <v>596</v>
      </c>
      <c r="E167" s="1">
        <v>43787.888888888891</v>
      </c>
      <c r="F167" t="s">
        <v>597</v>
      </c>
      <c r="G167" t="s">
        <v>32</v>
      </c>
      <c r="H167" t="s">
        <v>598</v>
      </c>
      <c r="I167">
        <v>10</v>
      </c>
      <c r="J167">
        <v>20</v>
      </c>
      <c r="K167" t="s">
        <v>232</v>
      </c>
      <c r="L167">
        <v>2019</v>
      </c>
      <c r="M167">
        <v>11</v>
      </c>
      <c r="N167">
        <v>18</v>
      </c>
      <c r="O167">
        <v>21</v>
      </c>
    </row>
    <row r="168" spans="1:15" x14ac:dyDescent="0.25">
      <c r="A168">
        <v>167</v>
      </c>
      <c r="B168">
        <v>169</v>
      </c>
      <c r="C168" t="s">
        <v>599</v>
      </c>
      <c r="D168" t="s">
        <v>600</v>
      </c>
      <c r="E168" s="1">
        <v>44055.479166666664</v>
      </c>
      <c r="F168" t="s">
        <v>601</v>
      </c>
      <c r="G168" t="s">
        <v>17</v>
      </c>
      <c r="H168" t="s">
        <v>602</v>
      </c>
      <c r="I168">
        <v>12</v>
      </c>
      <c r="J168">
        <v>25</v>
      </c>
      <c r="K168" t="s">
        <v>603</v>
      </c>
      <c r="L168">
        <v>2020</v>
      </c>
      <c r="M168">
        <v>8</v>
      </c>
      <c r="N168">
        <v>12</v>
      </c>
      <c r="O168">
        <v>11</v>
      </c>
    </row>
    <row r="169" spans="1:15" x14ac:dyDescent="0.25">
      <c r="A169">
        <v>168</v>
      </c>
      <c r="B169">
        <v>170</v>
      </c>
      <c r="C169" t="s">
        <v>604</v>
      </c>
      <c r="D169" t="s">
        <v>605</v>
      </c>
      <c r="E169" s="1">
        <v>43242.614583333336</v>
      </c>
      <c r="F169" t="s">
        <v>606</v>
      </c>
      <c r="G169" t="s">
        <v>27</v>
      </c>
      <c r="H169" t="s">
        <v>607</v>
      </c>
      <c r="I169">
        <v>7</v>
      </c>
      <c r="J169">
        <v>15</v>
      </c>
      <c r="K169" t="s">
        <v>608</v>
      </c>
      <c r="L169">
        <v>2018</v>
      </c>
      <c r="M169">
        <v>5</v>
      </c>
      <c r="N169">
        <v>22</v>
      </c>
      <c r="O169">
        <v>14</v>
      </c>
    </row>
    <row r="170" spans="1:15" x14ac:dyDescent="0.25">
      <c r="A170">
        <v>169</v>
      </c>
      <c r="B170">
        <v>171</v>
      </c>
      <c r="C170" t="s">
        <v>609</v>
      </c>
      <c r="D170" t="s">
        <v>610</v>
      </c>
      <c r="E170" s="1">
        <v>42765.673611111109</v>
      </c>
      <c r="F170" t="s">
        <v>611</v>
      </c>
      <c r="G170" t="s">
        <v>32</v>
      </c>
      <c r="H170" t="s">
        <v>612</v>
      </c>
      <c r="I170">
        <v>10</v>
      </c>
      <c r="J170">
        <v>20</v>
      </c>
      <c r="K170" t="s">
        <v>205</v>
      </c>
      <c r="L170">
        <v>2017</v>
      </c>
      <c r="M170">
        <v>1</v>
      </c>
      <c r="N170">
        <v>30</v>
      </c>
      <c r="O170">
        <v>16</v>
      </c>
    </row>
    <row r="171" spans="1:15" x14ac:dyDescent="0.25">
      <c r="A171">
        <v>170</v>
      </c>
      <c r="B171">
        <v>172</v>
      </c>
      <c r="C171" t="s">
        <v>613</v>
      </c>
      <c r="D171" t="s">
        <v>614</v>
      </c>
      <c r="E171" s="1">
        <v>42641.822916666664</v>
      </c>
      <c r="F171" t="s">
        <v>615</v>
      </c>
      <c r="G171" t="s">
        <v>17</v>
      </c>
      <c r="H171" t="s">
        <v>616</v>
      </c>
      <c r="I171">
        <v>8</v>
      </c>
      <c r="J171">
        <v>15</v>
      </c>
      <c r="K171" t="s">
        <v>617</v>
      </c>
      <c r="L171">
        <v>2016</v>
      </c>
      <c r="M171">
        <v>9</v>
      </c>
      <c r="N171">
        <v>28</v>
      </c>
      <c r="O171">
        <v>19</v>
      </c>
    </row>
    <row r="172" spans="1:15" x14ac:dyDescent="0.25">
      <c r="A172">
        <v>171</v>
      </c>
      <c r="B172">
        <v>173</v>
      </c>
      <c r="C172" t="s">
        <v>618</v>
      </c>
      <c r="D172" t="s">
        <v>619</v>
      </c>
      <c r="E172" s="1">
        <v>43570.375</v>
      </c>
      <c r="F172" t="s">
        <v>620</v>
      </c>
      <c r="G172" t="s">
        <v>27</v>
      </c>
      <c r="H172" t="s">
        <v>621</v>
      </c>
      <c r="I172">
        <v>12</v>
      </c>
      <c r="J172">
        <v>25</v>
      </c>
      <c r="K172" t="s">
        <v>232</v>
      </c>
      <c r="L172">
        <v>2019</v>
      </c>
      <c r="M172">
        <v>4</v>
      </c>
      <c r="N172">
        <v>15</v>
      </c>
      <c r="O172">
        <v>9</v>
      </c>
    </row>
    <row r="173" spans="1:15" x14ac:dyDescent="0.25">
      <c r="A173">
        <v>172</v>
      </c>
      <c r="B173">
        <v>174</v>
      </c>
      <c r="C173" t="s">
        <v>622</v>
      </c>
      <c r="D173" t="s">
        <v>623</v>
      </c>
      <c r="E173" s="1">
        <v>44533.770833333336</v>
      </c>
      <c r="F173" t="s">
        <v>624</v>
      </c>
      <c r="G173" t="s">
        <v>32</v>
      </c>
      <c r="H173" t="s">
        <v>625</v>
      </c>
      <c r="I173">
        <v>15</v>
      </c>
      <c r="J173">
        <v>30</v>
      </c>
      <c r="K173" t="s">
        <v>603</v>
      </c>
      <c r="L173">
        <v>2021</v>
      </c>
      <c r="M173">
        <v>12</v>
      </c>
      <c r="N173">
        <v>3</v>
      </c>
      <c r="O173">
        <v>18</v>
      </c>
    </row>
    <row r="174" spans="1:15" x14ac:dyDescent="0.25">
      <c r="A174">
        <v>173</v>
      </c>
      <c r="B174">
        <v>175</v>
      </c>
      <c r="C174" t="s">
        <v>626</v>
      </c>
      <c r="D174" t="s">
        <v>627</v>
      </c>
      <c r="E174" s="1">
        <v>44002.597222222219</v>
      </c>
      <c r="F174" t="s">
        <v>628</v>
      </c>
      <c r="G174" t="s">
        <v>17</v>
      </c>
      <c r="H174" t="s">
        <v>629</v>
      </c>
      <c r="I174">
        <v>8</v>
      </c>
      <c r="J174">
        <v>15</v>
      </c>
      <c r="K174" t="s">
        <v>295</v>
      </c>
      <c r="L174">
        <v>2020</v>
      </c>
      <c r="M174">
        <v>6</v>
      </c>
      <c r="N174">
        <v>20</v>
      </c>
      <c r="O174">
        <v>14</v>
      </c>
    </row>
    <row r="175" spans="1:15" x14ac:dyDescent="0.25">
      <c r="A175">
        <v>174</v>
      </c>
      <c r="B175">
        <v>176</v>
      </c>
      <c r="C175" t="s">
        <v>630</v>
      </c>
      <c r="D175" t="s">
        <v>631</v>
      </c>
      <c r="E175" s="1">
        <v>43411.479166666664</v>
      </c>
      <c r="F175" t="s">
        <v>632</v>
      </c>
      <c r="G175" t="s">
        <v>27</v>
      </c>
      <c r="H175" t="s">
        <v>633</v>
      </c>
      <c r="I175">
        <v>10</v>
      </c>
      <c r="J175">
        <v>20</v>
      </c>
      <c r="K175" t="s">
        <v>617</v>
      </c>
      <c r="L175">
        <v>2018</v>
      </c>
      <c r="M175">
        <v>11</v>
      </c>
      <c r="N175">
        <v>7</v>
      </c>
      <c r="O175">
        <v>11</v>
      </c>
    </row>
    <row r="176" spans="1:15" x14ac:dyDescent="0.25">
      <c r="A176">
        <v>175</v>
      </c>
      <c r="B176">
        <v>177</v>
      </c>
      <c r="C176" t="s">
        <v>634</v>
      </c>
      <c r="D176" t="s">
        <v>635</v>
      </c>
      <c r="E176" s="1">
        <v>42972.666666666664</v>
      </c>
      <c r="F176" t="s">
        <v>636</v>
      </c>
      <c r="G176" t="s">
        <v>32</v>
      </c>
      <c r="H176" t="s">
        <v>637</v>
      </c>
      <c r="I176">
        <v>12</v>
      </c>
      <c r="J176">
        <v>25</v>
      </c>
      <c r="K176" t="s">
        <v>232</v>
      </c>
      <c r="L176">
        <v>2017</v>
      </c>
      <c r="M176">
        <v>8</v>
      </c>
      <c r="N176">
        <v>25</v>
      </c>
      <c r="O176">
        <v>16</v>
      </c>
    </row>
    <row r="177" spans="1:15" x14ac:dyDescent="0.25">
      <c r="A177">
        <v>176</v>
      </c>
      <c r="B177">
        <v>178</v>
      </c>
      <c r="C177" t="s">
        <v>638</v>
      </c>
      <c r="D177" t="s">
        <v>639</v>
      </c>
      <c r="E177" s="1">
        <v>43507.40625</v>
      </c>
      <c r="F177" t="s">
        <v>640</v>
      </c>
      <c r="G177" t="s">
        <v>17</v>
      </c>
      <c r="H177" t="s">
        <v>641</v>
      </c>
      <c r="I177">
        <v>7</v>
      </c>
      <c r="J177">
        <v>15</v>
      </c>
      <c r="K177" t="s">
        <v>603</v>
      </c>
      <c r="L177">
        <v>2019</v>
      </c>
      <c r="M177">
        <v>2</v>
      </c>
      <c r="N177">
        <v>11</v>
      </c>
      <c r="O177">
        <v>9</v>
      </c>
    </row>
    <row r="178" spans="1:15" x14ac:dyDescent="0.25">
      <c r="A178">
        <v>177</v>
      </c>
      <c r="B178">
        <v>179</v>
      </c>
      <c r="C178" t="s">
        <v>642</v>
      </c>
      <c r="D178" t="s">
        <v>643</v>
      </c>
      <c r="E178" s="1">
        <v>42462.847222222219</v>
      </c>
      <c r="F178" t="s">
        <v>644</v>
      </c>
      <c r="G178" t="s">
        <v>27</v>
      </c>
      <c r="H178" t="s">
        <v>645</v>
      </c>
      <c r="I178">
        <v>10</v>
      </c>
      <c r="J178">
        <v>20</v>
      </c>
      <c r="K178" t="s">
        <v>205</v>
      </c>
      <c r="L178">
        <v>2016</v>
      </c>
      <c r="M178">
        <v>4</v>
      </c>
      <c r="N178">
        <v>2</v>
      </c>
      <c r="O178">
        <v>20</v>
      </c>
    </row>
    <row r="179" spans="1:15" x14ac:dyDescent="0.25">
      <c r="A179">
        <v>178</v>
      </c>
      <c r="B179">
        <v>180</v>
      </c>
      <c r="C179" t="s">
        <v>646</v>
      </c>
      <c r="D179" t="s">
        <v>591</v>
      </c>
      <c r="E179" s="1">
        <v>42295.645833333336</v>
      </c>
      <c r="F179" t="s">
        <v>647</v>
      </c>
      <c r="G179" t="s">
        <v>32</v>
      </c>
      <c r="H179" t="s">
        <v>648</v>
      </c>
      <c r="I179">
        <v>12</v>
      </c>
      <c r="J179">
        <v>25</v>
      </c>
      <c r="K179" t="s">
        <v>617</v>
      </c>
      <c r="L179">
        <v>2015</v>
      </c>
      <c r="M179">
        <v>10</v>
      </c>
      <c r="N179">
        <v>18</v>
      </c>
      <c r="O179">
        <v>15</v>
      </c>
    </row>
    <row r="180" spans="1:15" x14ac:dyDescent="0.25">
      <c r="A180">
        <v>179</v>
      </c>
      <c r="B180">
        <v>181</v>
      </c>
      <c r="C180" t="s">
        <v>649</v>
      </c>
      <c r="D180" t="s">
        <v>650</v>
      </c>
      <c r="E180" s="1">
        <v>43658.756944444445</v>
      </c>
      <c r="F180" t="s">
        <v>651</v>
      </c>
      <c r="G180" t="s">
        <v>17</v>
      </c>
      <c r="H180" t="s">
        <v>652</v>
      </c>
      <c r="I180">
        <v>15</v>
      </c>
      <c r="J180">
        <v>30</v>
      </c>
      <c r="K180" t="s">
        <v>368</v>
      </c>
      <c r="L180">
        <v>2019</v>
      </c>
      <c r="M180">
        <v>7</v>
      </c>
      <c r="N180">
        <v>12</v>
      </c>
      <c r="O180">
        <v>18</v>
      </c>
    </row>
    <row r="181" spans="1:15" x14ac:dyDescent="0.25">
      <c r="A181">
        <v>180</v>
      </c>
      <c r="B181">
        <v>182</v>
      </c>
      <c r="C181" t="s">
        <v>653</v>
      </c>
      <c r="D181" t="s">
        <v>600</v>
      </c>
      <c r="E181" s="1">
        <v>43254.6875</v>
      </c>
      <c r="F181" t="s">
        <v>654</v>
      </c>
      <c r="G181" t="s">
        <v>27</v>
      </c>
      <c r="H181" t="s">
        <v>655</v>
      </c>
      <c r="I181">
        <v>8</v>
      </c>
      <c r="J181">
        <v>15</v>
      </c>
      <c r="K181" t="s">
        <v>656</v>
      </c>
      <c r="L181">
        <v>2018</v>
      </c>
      <c r="M181">
        <v>6</v>
      </c>
      <c r="N181">
        <v>3</v>
      </c>
      <c r="O181">
        <v>16</v>
      </c>
    </row>
    <row r="182" spans="1:15" x14ac:dyDescent="0.25">
      <c r="A182">
        <v>181</v>
      </c>
      <c r="B182">
        <v>183</v>
      </c>
      <c r="C182" t="s">
        <v>657</v>
      </c>
      <c r="D182" t="s">
        <v>605</v>
      </c>
      <c r="E182" s="1">
        <v>44576.5</v>
      </c>
      <c r="F182" t="s">
        <v>658</v>
      </c>
      <c r="G182" t="s">
        <v>32</v>
      </c>
      <c r="H182" t="s">
        <v>659</v>
      </c>
      <c r="I182">
        <v>10</v>
      </c>
      <c r="J182">
        <v>20</v>
      </c>
      <c r="K182" t="s">
        <v>295</v>
      </c>
      <c r="L182">
        <v>2022</v>
      </c>
      <c r="M182">
        <v>1</v>
      </c>
      <c r="N182">
        <v>15</v>
      </c>
      <c r="O182">
        <v>12</v>
      </c>
    </row>
    <row r="183" spans="1:15" x14ac:dyDescent="0.25">
      <c r="A183">
        <v>182</v>
      </c>
      <c r="B183">
        <v>184</v>
      </c>
      <c r="C183" t="s">
        <v>660</v>
      </c>
      <c r="D183" t="s">
        <v>661</v>
      </c>
      <c r="E183" s="1">
        <v>42835.614583333336</v>
      </c>
      <c r="F183" t="s">
        <v>662</v>
      </c>
      <c r="G183" t="s">
        <v>17</v>
      </c>
      <c r="H183" t="s">
        <v>663</v>
      </c>
      <c r="I183">
        <v>12</v>
      </c>
      <c r="J183">
        <v>25</v>
      </c>
      <c r="K183" t="s">
        <v>205</v>
      </c>
      <c r="L183">
        <v>2017</v>
      </c>
      <c r="M183">
        <v>4</v>
      </c>
      <c r="N183">
        <v>10</v>
      </c>
      <c r="O183">
        <v>14</v>
      </c>
    </row>
    <row r="184" spans="1:15" x14ac:dyDescent="0.25">
      <c r="A184">
        <v>183</v>
      </c>
      <c r="B184">
        <v>185</v>
      </c>
      <c r="C184" t="s">
        <v>664</v>
      </c>
      <c r="D184" t="s">
        <v>614</v>
      </c>
      <c r="E184" s="1">
        <v>42702.791666666664</v>
      </c>
      <c r="F184" t="s">
        <v>665</v>
      </c>
      <c r="G184" t="s">
        <v>27</v>
      </c>
      <c r="H184" t="s">
        <v>666</v>
      </c>
      <c r="I184">
        <v>7</v>
      </c>
      <c r="J184">
        <v>15</v>
      </c>
      <c r="K184" t="s">
        <v>617</v>
      </c>
      <c r="L184">
        <v>2016</v>
      </c>
      <c r="M184">
        <v>11</v>
      </c>
      <c r="N184">
        <v>28</v>
      </c>
      <c r="O184">
        <v>19</v>
      </c>
    </row>
    <row r="185" spans="1:15" x14ac:dyDescent="0.25">
      <c r="A185">
        <v>184</v>
      </c>
      <c r="B185">
        <v>186</v>
      </c>
      <c r="C185" t="s">
        <v>667</v>
      </c>
      <c r="D185" t="s">
        <v>668</v>
      </c>
      <c r="E185" s="1">
        <v>43348.395833333336</v>
      </c>
      <c r="F185" t="s">
        <v>669</v>
      </c>
      <c r="G185" t="s">
        <v>32</v>
      </c>
      <c r="H185" t="s">
        <v>670</v>
      </c>
      <c r="I185">
        <v>10</v>
      </c>
      <c r="J185">
        <v>20</v>
      </c>
      <c r="K185" t="s">
        <v>368</v>
      </c>
      <c r="L185">
        <v>2018</v>
      </c>
      <c r="M185">
        <v>9</v>
      </c>
      <c r="N185">
        <v>5</v>
      </c>
      <c r="O185">
        <v>9</v>
      </c>
    </row>
    <row r="186" spans="1:15" x14ac:dyDescent="0.25">
      <c r="A186">
        <v>185</v>
      </c>
      <c r="B186">
        <v>187</v>
      </c>
      <c r="C186" t="s">
        <v>671</v>
      </c>
      <c r="D186" t="s">
        <v>672</v>
      </c>
      <c r="E186" s="1">
        <v>44491.770833333336</v>
      </c>
      <c r="F186" t="s">
        <v>673</v>
      </c>
      <c r="G186" t="s">
        <v>17</v>
      </c>
      <c r="H186" t="s">
        <v>674</v>
      </c>
      <c r="I186">
        <v>15</v>
      </c>
      <c r="J186">
        <v>30</v>
      </c>
      <c r="K186" t="s">
        <v>656</v>
      </c>
      <c r="L186">
        <v>2021</v>
      </c>
      <c r="M186">
        <v>10</v>
      </c>
      <c r="N186">
        <v>22</v>
      </c>
      <c r="O186">
        <v>18</v>
      </c>
    </row>
    <row r="187" spans="1:15" x14ac:dyDescent="0.25">
      <c r="A187">
        <v>186</v>
      </c>
      <c r="B187">
        <v>188</v>
      </c>
      <c r="C187" t="s">
        <v>675</v>
      </c>
      <c r="D187" t="s">
        <v>676</v>
      </c>
      <c r="E187" s="1">
        <v>43593.597222222219</v>
      </c>
      <c r="F187" t="s">
        <v>677</v>
      </c>
      <c r="G187" t="s">
        <v>27</v>
      </c>
      <c r="H187" t="s">
        <v>678</v>
      </c>
      <c r="I187">
        <v>8</v>
      </c>
      <c r="J187">
        <v>15</v>
      </c>
      <c r="K187" t="s">
        <v>295</v>
      </c>
      <c r="L187">
        <v>2019</v>
      </c>
      <c r="M187">
        <v>5</v>
      </c>
      <c r="N187">
        <v>8</v>
      </c>
      <c r="O187">
        <v>14</v>
      </c>
    </row>
    <row r="188" spans="1:15" x14ac:dyDescent="0.25">
      <c r="A188">
        <v>187</v>
      </c>
      <c r="B188">
        <v>189</v>
      </c>
      <c r="C188" t="s">
        <v>679</v>
      </c>
      <c r="D188" t="s">
        <v>631</v>
      </c>
      <c r="E188" s="1">
        <v>42814.479166666664</v>
      </c>
      <c r="F188" t="s">
        <v>680</v>
      </c>
      <c r="G188" t="s">
        <v>32</v>
      </c>
      <c r="H188" t="s">
        <v>681</v>
      </c>
      <c r="I188">
        <v>10</v>
      </c>
      <c r="J188">
        <v>20</v>
      </c>
      <c r="K188" t="s">
        <v>617</v>
      </c>
      <c r="L188">
        <v>2017</v>
      </c>
      <c r="M188">
        <v>3</v>
      </c>
      <c r="N188">
        <v>20</v>
      </c>
      <c r="O188">
        <v>11</v>
      </c>
    </row>
    <row r="189" spans="1:15" x14ac:dyDescent="0.25">
      <c r="A189">
        <v>188</v>
      </c>
      <c r="B189">
        <v>190</v>
      </c>
      <c r="C189" t="s">
        <v>682</v>
      </c>
      <c r="D189" t="s">
        <v>635</v>
      </c>
      <c r="E189" s="1">
        <v>43449.666666666664</v>
      </c>
      <c r="F189" t="s">
        <v>683</v>
      </c>
      <c r="G189" t="s">
        <v>17</v>
      </c>
      <c r="H189" t="s">
        <v>684</v>
      </c>
      <c r="I189">
        <v>12</v>
      </c>
      <c r="J189">
        <v>25</v>
      </c>
      <c r="K189" t="s">
        <v>205</v>
      </c>
      <c r="L189">
        <v>2018</v>
      </c>
      <c r="M189">
        <v>12</v>
      </c>
      <c r="N189">
        <v>15</v>
      </c>
      <c r="O189">
        <v>16</v>
      </c>
    </row>
    <row r="190" spans="1:15" x14ac:dyDescent="0.25">
      <c r="A190">
        <v>189</v>
      </c>
      <c r="B190">
        <v>191</v>
      </c>
      <c r="C190" t="s">
        <v>685</v>
      </c>
      <c r="D190" t="s">
        <v>639</v>
      </c>
      <c r="E190" s="1">
        <v>42552.40625</v>
      </c>
      <c r="F190" t="s">
        <v>686</v>
      </c>
      <c r="G190" t="s">
        <v>27</v>
      </c>
      <c r="H190" t="s">
        <v>687</v>
      </c>
      <c r="I190">
        <v>7</v>
      </c>
      <c r="J190">
        <v>15</v>
      </c>
      <c r="K190" t="s">
        <v>368</v>
      </c>
      <c r="L190">
        <v>2016</v>
      </c>
      <c r="M190">
        <v>7</v>
      </c>
      <c r="N190">
        <v>1</v>
      </c>
      <c r="O190">
        <v>9</v>
      </c>
    </row>
    <row r="191" spans="1:15" x14ac:dyDescent="0.25">
      <c r="A191">
        <v>190</v>
      </c>
      <c r="B191">
        <v>192</v>
      </c>
      <c r="C191" t="s">
        <v>688</v>
      </c>
      <c r="D191" t="s">
        <v>587</v>
      </c>
      <c r="E191" s="1">
        <v>44063.847222222219</v>
      </c>
      <c r="F191" t="s">
        <v>689</v>
      </c>
      <c r="G191" t="s">
        <v>32</v>
      </c>
      <c r="H191" t="s">
        <v>690</v>
      </c>
      <c r="I191">
        <v>10</v>
      </c>
      <c r="J191">
        <v>20</v>
      </c>
      <c r="K191" t="s">
        <v>656</v>
      </c>
      <c r="L191">
        <v>2020</v>
      </c>
      <c r="M191">
        <v>8</v>
      </c>
      <c r="N191">
        <v>20</v>
      </c>
      <c r="O191">
        <v>20</v>
      </c>
    </row>
    <row r="192" spans="1:15" x14ac:dyDescent="0.25">
      <c r="A192">
        <v>191</v>
      </c>
      <c r="B192">
        <v>193</v>
      </c>
      <c r="C192" t="s">
        <v>691</v>
      </c>
      <c r="D192" t="s">
        <v>591</v>
      </c>
      <c r="E192" s="1">
        <v>44252.645833333336</v>
      </c>
      <c r="F192" t="s">
        <v>692</v>
      </c>
      <c r="G192" t="s">
        <v>17</v>
      </c>
      <c r="H192" t="s">
        <v>693</v>
      </c>
      <c r="I192">
        <v>12</v>
      </c>
      <c r="J192">
        <v>25</v>
      </c>
      <c r="K192" t="s">
        <v>617</v>
      </c>
      <c r="L192">
        <v>2021</v>
      </c>
      <c r="M192">
        <v>2</v>
      </c>
      <c r="N192">
        <v>25</v>
      </c>
      <c r="O192">
        <v>15</v>
      </c>
    </row>
    <row r="193" spans="1:15" x14ac:dyDescent="0.25">
      <c r="A193">
        <v>192</v>
      </c>
      <c r="B193">
        <v>194</v>
      </c>
      <c r="C193" t="s">
        <v>694</v>
      </c>
      <c r="D193" t="s">
        <v>650</v>
      </c>
      <c r="E193" s="1">
        <v>43720.756944444445</v>
      </c>
      <c r="F193" t="s">
        <v>695</v>
      </c>
      <c r="G193" t="s">
        <v>27</v>
      </c>
      <c r="H193" t="s">
        <v>696</v>
      </c>
      <c r="I193">
        <v>15</v>
      </c>
      <c r="J193">
        <v>30</v>
      </c>
      <c r="K193" t="s">
        <v>608</v>
      </c>
      <c r="L193">
        <v>2019</v>
      </c>
      <c r="M193">
        <v>9</v>
      </c>
      <c r="N193">
        <v>12</v>
      </c>
      <c r="O193">
        <v>18</v>
      </c>
    </row>
    <row r="194" spans="1:15" x14ac:dyDescent="0.25">
      <c r="A194">
        <v>193</v>
      </c>
      <c r="B194">
        <v>195</v>
      </c>
      <c r="C194" t="s">
        <v>697</v>
      </c>
      <c r="D194" t="s">
        <v>698</v>
      </c>
      <c r="E194" s="1">
        <v>43317.6875</v>
      </c>
      <c r="F194" t="s">
        <v>699</v>
      </c>
      <c r="G194" t="s">
        <v>32</v>
      </c>
      <c r="H194" t="s">
        <v>700</v>
      </c>
      <c r="I194">
        <v>8</v>
      </c>
      <c r="J194">
        <v>15</v>
      </c>
      <c r="K194" t="s">
        <v>701</v>
      </c>
      <c r="L194">
        <v>2018</v>
      </c>
      <c r="M194">
        <v>8</v>
      </c>
      <c r="N194">
        <v>5</v>
      </c>
      <c r="O194">
        <v>16</v>
      </c>
    </row>
    <row r="195" spans="1:15" x14ac:dyDescent="0.25">
      <c r="A195">
        <v>194</v>
      </c>
      <c r="B195">
        <v>196</v>
      </c>
      <c r="C195" t="s">
        <v>702</v>
      </c>
      <c r="D195" t="s">
        <v>605</v>
      </c>
      <c r="E195" s="1">
        <v>42747.5</v>
      </c>
      <c r="F195" t="s">
        <v>703</v>
      </c>
      <c r="G195" t="s">
        <v>17</v>
      </c>
      <c r="H195" t="s">
        <v>704</v>
      </c>
      <c r="I195">
        <v>10</v>
      </c>
      <c r="J195">
        <v>20</v>
      </c>
      <c r="K195" t="s">
        <v>656</v>
      </c>
      <c r="L195">
        <v>2017</v>
      </c>
      <c r="M195">
        <v>1</v>
      </c>
      <c r="N195">
        <v>12</v>
      </c>
      <c r="O195">
        <v>12</v>
      </c>
    </row>
    <row r="196" spans="1:15" x14ac:dyDescent="0.25">
      <c r="A196">
        <v>195</v>
      </c>
      <c r="B196">
        <v>197</v>
      </c>
      <c r="C196" t="s">
        <v>705</v>
      </c>
      <c r="D196" t="s">
        <v>610</v>
      </c>
      <c r="E196" s="1">
        <v>44656.614583333336</v>
      </c>
      <c r="F196" t="s">
        <v>706</v>
      </c>
      <c r="G196" t="s">
        <v>27</v>
      </c>
      <c r="H196" t="s">
        <v>707</v>
      </c>
      <c r="I196">
        <v>12</v>
      </c>
      <c r="J196">
        <v>25</v>
      </c>
      <c r="K196" t="s">
        <v>368</v>
      </c>
      <c r="L196">
        <v>2022</v>
      </c>
      <c r="M196">
        <v>4</v>
      </c>
      <c r="N196">
        <v>5</v>
      </c>
      <c r="O196">
        <v>14</v>
      </c>
    </row>
    <row r="197" spans="1:15" x14ac:dyDescent="0.25">
      <c r="A197">
        <v>196</v>
      </c>
      <c r="B197">
        <v>198</v>
      </c>
      <c r="C197" t="s">
        <v>708</v>
      </c>
      <c r="D197" t="s">
        <v>614</v>
      </c>
      <c r="E197" s="1">
        <v>44471.791666666664</v>
      </c>
      <c r="F197" t="s">
        <v>709</v>
      </c>
      <c r="G197" t="s">
        <v>32</v>
      </c>
      <c r="H197" t="s">
        <v>710</v>
      </c>
      <c r="I197">
        <v>7</v>
      </c>
      <c r="J197">
        <v>15</v>
      </c>
      <c r="K197" t="s">
        <v>617</v>
      </c>
      <c r="L197">
        <v>2021</v>
      </c>
      <c r="M197">
        <v>10</v>
      </c>
      <c r="N197">
        <v>2</v>
      </c>
      <c r="O197">
        <v>19</v>
      </c>
    </row>
    <row r="198" spans="1:15" x14ac:dyDescent="0.25">
      <c r="A198">
        <v>197</v>
      </c>
      <c r="B198">
        <v>199</v>
      </c>
      <c r="C198" t="s">
        <v>711</v>
      </c>
      <c r="D198" t="s">
        <v>712</v>
      </c>
      <c r="E198" s="1">
        <v>45031.427083333336</v>
      </c>
      <c r="F198" t="s">
        <v>713</v>
      </c>
      <c r="G198" t="s">
        <v>17</v>
      </c>
      <c r="H198" t="s">
        <v>714</v>
      </c>
      <c r="I198">
        <v>15</v>
      </c>
      <c r="J198">
        <v>30</v>
      </c>
      <c r="K198" t="s">
        <v>205</v>
      </c>
      <c r="L198">
        <v>2023</v>
      </c>
      <c r="M198">
        <v>4</v>
      </c>
      <c r="N198">
        <v>15</v>
      </c>
      <c r="O198">
        <v>10</v>
      </c>
    </row>
    <row r="199" spans="1:15" x14ac:dyDescent="0.25">
      <c r="A199">
        <v>198</v>
      </c>
      <c r="B199">
        <v>200</v>
      </c>
      <c r="C199" t="s">
        <v>715</v>
      </c>
      <c r="D199" t="s">
        <v>716</v>
      </c>
      <c r="E199" s="1">
        <v>44893.729166666664</v>
      </c>
      <c r="F199" t="s">
        <v>717</v>
      </c>
      <c r="G199" t="s">
        <v>27</v>
      </c>
      <c r="H199" t="s">
        <v>718</v>
      </c>
      <c r="I199">
        <v>7</v>
      </c>
      <c r="J199">
        <v>15</v>
      </c>
      <c r="K199" t="s">
        <v>594</v>
      </c>
      <c r="L199">
        <v>2022</v>
      </c>
      <c r="M199">
        <v>11</v>
      </c>
      <c r="N199">
        <v>28</v>
      </c>
      <c r="O199">
        <v>17</v>
      </c>
    </row>
    <row r="200" spans="1:15" x14ac:dyDescent="0.25">
      <c r="A200">
        <v>199</v>
      </c>
      <c r="B200">
        <v>201</v>
      </c>
      <c r="C200" t="s">
        <v>719</v>
      </c>
      <c r="D200" t="s">
        <v>720</v>
      </c>
      <c r="E200" s="1">
        <v>43923.40625</v>
      </c>
      <c r="F200" t="s">
        <v>721</v>
      </c>
      <c r="G200" t="s">
        <v>32</v>
      </c>
      <c r="H200" t="s">
        <v>722</v>
      </c>
      <c r="I200">
        <v>10</v>
      </c>
      <c r="J200">
        <v>20</v>
      </c>
      <c r="K200" t="s">
        <v>232</v>
      </c>
      <c r="L200">
        <v>2020</v>
      </c>
      <c r="M200">
        <v>4</v>
      </c>
      <c r="N200">
        <v>2</v>
      </c>
      <c r="O200">
        <v>9</v>
      </c>
    </row>
    <row r="201" spans="1:15" x14ac:dyDescent="0.25">
      <c r="A201">
        <v>200</v>
      </c>
      <c r="B201">
        <v>202</v>
      </c>
      <c r="C201" t="s">
        <v>723</v>
      </c>
      <c r="D201" t="s">
        <v>724</v>
      </c>
      <c r="E201" s="1">
        <v>44418.583333333336</v>
      </c>
      <c r="F201" t="s">
        <v>725</v>
      </c>
      <c r="G201" t="s">
        <v>17</v>
      </c>
      <c r="H201" t="s">
        <v>726</v>
      </c>
      <c r="I201">
        <v>8</v>
      </c>
      <c r="J201">
        <v>15</v>
      </c>
      <c r="K201" t="s">
        <v>603</v>
      </c>
      <c r="L201">
        <v>2021</v>
      </c>
      <c r="M201">
        <v>8</v>
      </c>
      <c r="N201">
        <v>10</v>
      </c>
      <c r="O201">
        <v>14</v>
      </c>
    </row>
    <row r="202" spans="1:15" x14ac:dyDescent="0.25">
      <c r="A202">
        <v>201</v>
      </c>
      <c r="B202">
        <v>203</v>
      </c>
      <c r="C202" t="s">
        <v>727</v>
      </c>
      <c r="D202" t="s">
        <v>728</v>
      </c>
      <c r="E202" s="1">
        <v>43634.864583333336</v>
      </c>
      <c r="F202" t="s">
        <v>729</v>
      </c>
      <c r="G202" t="s">
        <v>27</v>
      </c>
      <c r="H202" t="s">
        <v>730</v>
      </c>
      <c r="I202">
        <v>12</v>
      </c>
      <c r="J202">
        <v>25</v>
      </c>
      <c r="K202" t="s">
        <v>608</v>
      </c>
      <c r="L202">
        <v>2019</v>
      </c>
      <c r="M202">
        <v>6</v>
      </c>
      <c r="N202">
        <v>18</v>
      </c>
      <c r="O202">
        <v>20</v>
      </c>
    </row>
    <row r="203" spans="1:15" x14ac:dyDescent="0.25">
      <c r="A203">
        <v>202</v>
      </c>
      <c r="B203">
        <v>204</v>
      </c>
      <c r="C203" t="s">
        <v>731</v>
      </c>
      <c r="D203" t="s">
        <v>732</v>
      </c>
      <c r="E203" s="1">
        <v>43136.635416666664</v>
      </c>
      <c r="F203" t="s">
        <v>733</v>
      </c>
      <c r="G203" t="s">
        <v>32</v>
      </c>
      <c r="H203" t="s">
        <v>734</v>
      </c>
      <c r="I203">
        <v>10</v>
      </c>
      <c r="J203">
        <v>20</v>
      </c>
      <c r="K203" t="s">
        <v>205</v>
      </c>
      <c r="L203">
        <v>2018</v>
      </c>
      <c r="M203">
        <v>2</v>
      </c>
      <c r="N203">
        <v>5</v>
      </c>
      <c r="O203">
        <v>15</v>
      </c>
    </row>
    <row r="204" spans="1:15" x14ac:dyDescent="0.25">
      <c r="A204">
        <v>203</v>
      </c>
      <c r="B204">
        <v>205</v>
      </c>
      <c r="C204" t="s">
        <v>735</v>
      </c>
      <c r="D204" t="s">
        <v>736</v>
      </c>
      <c r="E204" s="1">
        <v>44711.479166666664</v>
      </c>
      <c r="F204" t="s">
        <v>737</v>
      </c>
      <c r="G204" t="s">
        <v>17</v>
      </c>
      <c r="H204" t="s">
        <v>738</v>
      </c>
      <c r="I204">
        <v>12</v>
      </c>
      <c r="J204">
        <v>25</v>
      </c>
      <c r="K204" t="s">
        <v>617</v>
      </c>
      <c r="L204">
        <v>2022</v>
      </c>
      <c r="M204">
        <v>5</v>
      </c>
      <c r="N204">
        <v>30</v>
      </c>
      <c r="O204">
        <v>11</v>
      </c>
    </row>
    <row r="205" spans="1:15" x14ac:dyDescent="0.25">
      <c r="A205">
        <v>204</v>
      </c>
      <c r="B205">
        <v>206</v>
      </c>
      <c r="C205" t="s">
        <v>739</v>
      </c>
      <c r="D205" t="s">
        <v>740</v>
      </c>
      <c r="E205" s="1">
        <v>44936.680555555555</v>
      </c>
      <c r="F205" t="s">
        <v>741</v>
      </c>
      <c r="G205" t="s">
        <v>27</v>
      </c>
      <c r="H205" t="s">
        <v>343</v>
      </c>
      <c r="I205">
        <v>15</v>
      </c>
      <c r="J205">
        <v>30</v>
      </c>
      <c r="K205" t="s">
        <v>232</v>
      </c>
      <c r="L205">
        <v>2023</v>
      </c>
      <c r="M205">
        <v>1</v>
      </c>
      <c r="N205">
        <v>10</v>
      </c>
      <c r="O205">
        <v>16</v>
      </c>
    </row>
    <row r="206" spans="1:15" x14ac:dyDescent="0.25">
      <c r="A206">
        <v>205</v>
      </c>
      <c r="B206">
        <v>207</v>
      </c>
      <c r="C206" t="s">
        <v>742</v>
      </c>
      <c r="D206" t="s">
        <v>743</v>
      </c>
      <c r="E206" s="1">
        <v>44092.572916666664</v>
      </c>
      <c r="F206" t="s">
        <v>744</v>
      </c>
      <c r="G206" t="s">
        <v>32</v>
      </c>
      <c r="H206" t="s">
        <v>745</v>
      </c>
      <c r="I206">
        <v>10</v>
      </c>
      <c r="J206">
        <v>20</v>
      </c>
      <c r="K206" t="s">
        <v>603</v>
      </c>
      <c r="L206">
        <v>2020</v>
      </c>
      <c r="M206">
        <v>9</v>
      </c>
      <c r="N206">
        <v>18</v>
      </c>
      <c r="O206">
        <v>13</v>
      </c>
    </row>
    <row r="207" spans="1:15" x14ac:dyDescent="0.25">
      <c r="A207">
        <v>206</v>
      </c>
      <c r="B207">
        <v>208</v>
      </c>
      <c r="C207" t="s">
        <v>746</v>
      </c>
      <c r="D207" t="s">
        <v>747</v>
      </c>
      <c r="E207" s="1">
        <v>44380.791666666664</v>
      </c>
      <c r="F207" t="s">
        <v>748</v>
      </c>
      <c r="G207" t="s">
        <v>17</v>
      </c>
      <c r="H207" t="s">
        <v>749</v>
      </c>
      <c r="I207">
        <v>12</v>
      </c>
      <c r="J207">
        <v>25</v>
      </c>
      <c r="K207" t="s">
        <v>295</v>
      </c>
      <c r="L207">
        <v>2021</v>
      </c>
      <c r="M207">
        <v>7</v>
      </c>
      <c r="N207">
        <v>3</v>
      </c>
      <c r="O207">
        <v>19</v>
      </c>
    </row>
    <row r="208" spans="1:15" x14ac:dyDescent="0.25">
      <c r="A208">
        <v>207</v>
      </c>
      <c r="B208">
        <v>209</v>
      </c>
      <c r="C208" t="s">
        <v>750</v>
      </c>
      <c r="D208" t="s">
        <v>712</v>
      </c>
      <c r="E208" s="1">
        <v>44842.34375</v>
      </c>
      <c r="F208" t="s">
        <v>751</v>
      </c>
      <c r="G208" t="s">
        <v>27</v>
      </c>
      <c r="H208" t="s">
        <v>752</v>
      </c>
      <c r="I208">
        <v>20</v>
      </c>
      <c r="J208">
        <v>40</v>
      </c>
      <c r="K208" t="s">
        <v>205</v>
      </c>
      <c r="L208">
        <v>2022</v>
      </c>
      <c r="M208">
        <v>10</v>
      </c>
      <c r="N208">
        <v>8</v>
      </c>
      <c r="O208">
        <v>8</v>
      </c>
    </row>
    <row r="209" spans="1:15" x14ac:dyDescent="0.25">
      <c r="A209">
        <v>208</v>
      </c>
      <c r="B209">
        <v>210</v>
      </c>
      <c r="C209" t="s">
        <v>753</v>
      </c>
      <c r="D209" t="s">
        <v>716</v>
      </c>
      <c r="E209" s="1">
        <v>45007.6875</v>
      </c>
      <c r="F209" t="s">
        <v>754</v>
      </c>
      <c r="G209" t="s">
        <v>32</v>
      </c>
      <c r="H209" t="s">
        <v>755</v>
      </c>
      <c r="I209">
        <v>10</v>
      </c>
      <c r="J209">
        <v>20</v>
      </c>
      <c r="K209" t="s">
        <v>617</v>
      </c>
      <c r="L209">
        <v>2023</v>
      </c>
      <c r="M209">
        <v>3</v>
      </c>
      <c r="N209">
        <v>22</v>
      </c>
      <c r="O209">
        <v>16</v>
      </c>
    </row>
    <row r="210" spans="1:15" x14ac:dyDescent="0.25">
      <c r="A210">
        <v>209</v>
      </c>
      <c r="B210">
        <v>211</v>
      </c>
      <c r="C210" t="s">
        <v>756</v>
      </c>
      <c r="D210" t="s">
        <v>720</v>
      </c>
      <c r="E210" s="1">
        <v>44331.489583333336</v>
      </c>
      <c r="F210" t="s">
        <v>757</v>
      </c>
      <c r="G210" t="s">
        <v>17</v>
      </c>
      <c r="H210" t="s">
        <v>758</v>
      </c>
      <c r="I210">
        <v>15</v>
      </c>
      <c r="J210">
        <v>30</v>
      </c>
      <c r="K210" t="s">
        <v>368</v>
      </c>
      <c r="L210">
        <v>2021</v>
      </c>
      <c r="M210">
        <v>5</v>
      </c>
      <c r="N210">
        <v>15</v>
      </c>
      <c r="O210">
        <v>11</v>
      </c>
    </row>
    <row r="211" spans="1:15" x14ac:dyDescent="0.25">
      <c r="A211">
        <v>210</v>
      </c>
      <c r="B211">
        <v>212</v>
      </c>
      <c r="C211" t="s">
        <v>759</v>
      </c>
      <c r="D211" t="s">
        <v>724</v>
      </c>
      <c r="E211" s="1">
        <v>43827.604166666664</v>
      </c>
      <c r="F211" t="s">
        <v>760</v>
      </c>
      <c r="G211" t="s">
        <v>27</v>
      </c>
      <c r="H211" t="s">
        <v>761</v>
      </c>
      <c r="I211">
        <v>8</v>
      </c>
      <c r="J211">
        <v>15</v>
      </c>
      <c r="K211" t="s">
        <v>608</v>
      </c>
      <c r="L211">
        <v>2019</v>
      </c>
      <c r="M211">
        <v>12</v>
      </c>
      <c r="N211">
        <v>28</v>
      </c>
      <c r="O211">
        <v>14</v>
      </c>
    </row>
    <row r="212" spans="1:15" x14ac:dyDescent="0.25">
      <c r="A212">
        <v>211</v>
      </c>
      <c r="B212">
        <v>213</v>
      </c>
      <c r="C212" t="s">
        <v>762</v>
      </c>
      <c r="D212" t="s">
        <v>728</v>
      </c>
      <c r="E212" s="1">
        <v>43891.791666666664</v>
      </c>
      <c r="F212" t="s">
        <v>763</v>
      </c>
      <c r="G212" t="s">
        <v>32</v>
      </c>
      <c r="H212" t="s">
        <v>764</v>
      </c>
      <c r="I212">
        <v>12</v>
      </c>
      <c r="J212">
        <v>25</v>
      </c>
      <c r="K212" t="s">
        <v>656</v>
      </c>
      <c r="L212">
        <v>2020</v>
      </c>
      <c r="M212">
        <v>3</v>
      </c>
      <c r="N212">
        <v>1</v>
      </c>
      <c r="O212">
        <v>19</v>
      </c>
    </row>
    <row r="213" spans="1:15" x14ac:dyDescent="0.25">
      <c r="A213">
        <v>212</v>
      </c>
      <c r="B213">
        <v>214</v>
      </c>
      <c r="C213" t="s">
        <v>765</v>
      </c>
      <c r="D213" t="s">
        <v>732</v>
      </c>
      <c r="E213" s="1">
        <v>43291.65625</v>
      </c>
      <c r="F213" t="s">
        <v>766</v>
      </c>
      <c r="G213" t="s">
        <v>17</v>
      </c>
      <c r="H213" t="s">
        <v>767</v>
      </c>
      <c r="I213">
        <v>10</v>
      </c>
      <c r="J213">
        <v>20</v>
      </c>
      <c r="K213" t="s">
        <v>617</v>
      </c>
      <c r="L213">
        <v>2018</v>
      </c>
      <c r="M213">
        <v>7</v>
      </c>
      <c r="N213">
        <v>10</v>
      </c>
      <c r="O213">
        <v>15</v>
      </c>
    </row>
    <row r="214" spans="1:15" x14ac:dyDescent="0.25">
      <c r="A214">
        <v>213</v>
      </c>
      <c r="B214">
        <v>215</v>
      </c>
      <c r="C214" t="s">
        <v>768</v>
      </c>
      <c r="D214" t="s">
        <v>736</v>
      </c>
      <c r="E214" s="1">
        <v>44566.4375</v>
      </c>
      <c r="F214" t="s">
        <v>769</v>
      </c>
      <c r="G214" t="s">
        <v>27</v>
      </c>
      <c r="H214" t="s">
        <v>770</v>
      </c>
      <c r="I214">
        <v>12</v>
      </c>
      <c r="J214">
        <v>25</v>
      </c>
      <c r="K214" t="s">
        <v>368</v>
      </c>
      <c r="L214">
        <v>2022</v>
      </c>
      <c r="M214">
        <v>1</v>
      </c>
      <c r="N214">
        <v>5</v>
      </c>
      <c r="O214">
        <v>10</v>
      </c>
    </row>
    <row r="215" spans="1:15" x14ac:dyDescent="0.25">
      <c r="A215">
        <v>214</v>
      </c>
      <c r="B215">
        <v>216</v>
      </c>
      <c r="C215" t="s">
        <v>771</v>
      </c>
      <c r="D215" t="s">
        <v>740</v>
      </c>
      <c r="E215" s="1">
        <v>44428.680555555555</v>
      </c>
      <c r="F215" t="s">
        <v>772</v>
      </c>
      <c r="G215" t="s">
        <v>32</v>
      </c>
      <c r="H215" t="s">
        <v>773</v>
      </c>
      <c r="I215">
        <v>15</v>
      </c>
      <c r="J215">
        <v>30</v>
      </c>
      <c r="K215" t="s">
        <v>295</v>
      </c>
      <c r="L215">
        <v>2021</v>
      </c>
      <c r="M215">
        <v>8</v>
      </c>
      <c r="N215">
        <v>20</v>
      </c>
      <c r="O215">
        <v>16</v>
      </c>
    </row>
    <row r="216" spans="1:15" x14ac:dyDescent="0.25">
      <c r="A216">
        <v>215</v>
      </c>
      <c r="B216">
        <v>217</v>
      </c>
      <c r="C216" t="s">
        <v>774</v>
      </c>
      <c r="D216" t="s">
        <v>743</v>
      </c>
      <c r="E216" s="1">
        <v>43772.572916666664</v>
      </c>
      <c r="F216" t="s">
        <v>775</v>
      </c>
      <c r="G216" t="s">
        <v>17</v>
      </c>
      <c r="H216" t="s">
        <v>776</v>
      </c>
      <c r="I216">
        <v>18</v>
      </c>
      <c r="J216">
        <v>35</v>
      </c>
      <c r="K216" t="s">
        <v>205</v>
      </c>
      <c r="L216">
        <v>2019</v>
      </c>
      <c r="M216">
        <v>11</v>
      </c>
      <c r="N216">
        <v>3</v>
      </c>
      <c r="O216">
        <v>13</v>
      </c>
    </row>
    <row r="217" spans="1:15" x14ac:dyDescent="0.25">
      <c r="A217">
        <v>216</v>
      </c>
      <c r="B217">
        <v>218</v>
      </c>
      <c r="C217" t="s">
        <v>777</v>
      </c>
      <c r="D217" t="s">
        <v>747</v>
      </c>
      <c r="E217" s="1">
        <v>43933.8125</v>
      </c>
      <c r="F217" t="s">
        <v>778</v>
      </c>
      <c r="G217" t="s">
        <v>27</v>
      </c>
      <c r="H217" t="s">
        <v>779</v>
      </c>
      <c r="I217">
        <v>25</v>
      </c>
      <c r="J217">
        <v>50</v>
      </c>
      <c r="K217" t="s">
        <v>617</v>
      </c>
      <c r="L217">
        <v>2020</v>
      </c>
      <c r="M217">
        <v>4</v>
      </c>
      <c r="N217">
        <v>12</v>
      </c>
      <c r="O217">
        <v>19</v>
      </c>
    </row>
    <row r="218" spans="1:15" x14ac:dyDescent="0.25">
      <c r="A218">
        <v>217</v>
      </c>
      <c r="B218">
        <v>219</v>
      </c>
      <c r="C218" t="s">
        <v>780</v>
      </c>
      <c r="D218" t="s">
        <v>712</v>
      </c>
      <c r="E218" s="1">
        <v>44666.364583333336</v>
      </c>
      <c r="F218" t="s">
        <v>781</v>
      </c>
      <c r="G218" t="s">
        <v>32</v>
      </c>
      <c r="H218" t="s">
        <v>782</v>
      </c>
      <c r="I218">
        <v>22</v>
      </c>
      <c r="J218">
        <v>45</v>
      </c>
      <c r="K218" t="s">
        <v>656</v>
      </c>
      <c r="L218">
        <v>2022</v>
      </c>
      <c r="M218">
        <v>4</v>
      </c>
      <c r="N218">
        <v>15</v>
      </c>
      <c r="O218">
        <v>8</v>
      </c>
    </row>
    <row r="219" spans="1:15" x14ac:dyDescent="0.25">
      <c r="A219">
        <v>218</v>
      </c>
      <c r="B219">
        <v>220</v>
      </c>
      <c r="C219" t="s">
        <v>783</v>
      </c>
      <c r="D219" t="s">
        <v>716</v>
      </c>
      <c r="E219" s="1">
        <v>44967.708333333336</v>
      </c>
      <c r="F219" t="s">
        <v>784</v>
      </c>
      <c r="G219" t="s">
        <v>17</v>
      </c>
      <c r="H219" t="s">
        <v>785</v>
      </c>
      <c r="I219">
        <v>9</v>
      </c>
      <c r="J219">
        <v>18</v>
      </c>
      <c r="K219" t="s">
        <v>368</v>
      </c>
      <c r="L219">
        <v>2023</v>
      </c>
      <c r="M219">
        <v>2</v>
      </c>
      <c r="N219">
        <v>10</v>
      </c>
      <c r="O219">
        <v>17</v>
      </c>
    </row>
    <row r="220" spans="1:15" x14ac:dyDescent="0.25">
      <c r="A220">
        <v>219</v>
      </c>
      <c r="B220">
        <v>221</v>
      </c>
      <c r="C220" t="s">
        <v>786</v>
      </c>
      <c r="D220" t="s">
        <v>720</v>
      </c>
      <c r="E220" s="1">
        <v>44048.510416666664</v>
      </c>
      <c r="F220" t="s">
        <v>787</v>
      </c>
      <c r="G220" t="s">
        <v>27</v>
      </c>
      <c r="H220" t="s">
        <v>788</v>
      </c>
      <c r="I220">
        <v>14</v>
      </c>
      <c r="J220">
        <v>28</v>
      </c>
      <c r="K220" t="s">
        <v>295</v>
      </c>
      <c r="L220">
        <v>2020</v>
      </c>
      <c r="M220">
        <v>8</v>
      </c>
      <c r="N220">
        <v>5</v>
      </c>
      <c r="O220">
        <v>12</v>
      </c>
    </row>
    <row r="221" spans="1:15" x14ac:dyDescent="0.25">
      <c r="A221">
        <v>220</v>
      </c>
      <c r="B221">
        <v>222</v>
      </c>
      <c r="C221" t="s">
        <v>789</v>
      </c>
      <c r="D221" t="s">
        <v>724</v>
      </c>
      <c r="E221" s="1">
        <v>44531.645833333336</v>
      </c>
      <c r="F221" t="s">
        <v>790</v>
      </c>
      <c r="G221" t="s">
        <v>32</v>
      </c>
      <c r="H221" t="s">
        <v>791</v>
      </c>
      <c r="I221">
        <v>10</v>
      </c>
      <c r="J221">
        <v>20</v>
      </c>
      <c r="K221" t="s">
        <v>205</v>
      </c>
      <c r="L221">
        <v>2021</v>
      </c>
      <c r="M221">
        <v>12</v>
      </c>
      <c r="N221">
        <v>1</v>
      </c>
      <c r="O221">
        <v>15</v>
      </c>
    </row>
    <row r="222" spans="1:15" x14ac:dyDescent="0.25">
      <c r="A222">
        <v>221</v>
      </c>
      <c r="B222">
        <v>223</v>
      </c>
      <c r="C222" t="s">
        <v>792</v>
      </c>
      <c r="D222" t="s">
        <v>728</v>
      </c>
      <c r="E222" s="1">
        <v>43549.875</v>
      </c>
      <c r="F222" t="s">
        <v>793</v>
      </c>
      <c r="G222" t="s">
        <v>17</v>
      </c>
      <c r="H222" t="s">
        <v>794</v>
      </c>
      <c r="I222">
        <v>13</v>
      </c>
      <c r="J222">
        <v>26</v>
      </c>
      <c r="K222" t="s">
        <v>617</v>
      </c>
      <c r="L222">
        <v>2019</v>
      </c>
      <c r="M222">
        <v>3</v>
      </c>
      <c r="N222">
        <v>25</v>
      </c>
      <c r="O222">
        <v>21</v>
      </c>
    </row>
    <row r="223" spans="1:15" x14ac:dyDescent="0.25">
      <c r="A223">
        <v>222</v>
      </c>
      <c r="B223">
        <v>224</v>
      </c>
      <c r="C223" t="s">
        <v>795</v>
      </c>
      <c r="D223" t="s">
        <v>732</v>
      </c>
      <c r="E223" s="1">
        <v>42904.614583333336</v>
      </c>
      <c r="F223" t="s">
        <v>796</v>
      </c>
      <c r="G223" t="s">
        <v>27</v>
      </c>
      <c r="H223" t="s">
        <v>797</v>
      </c>
      <c r="I223">
        <v>12</v>
      </c>
      <c r="J223">
        <v>25</v>
      </c>
      <c r="K223" t="s">
        <v>656</v>
      </c>
      <c r="L223">
        <v>2017</v>
      </c>
      <c r="M223">
        <v>6</v>
      </c>
      <c r="N223">
        <v>18</v>
      </c>
      <c r="O223">
        <v>14</v>
      </c>
    </row>
    <row r="224" spans="1:15" x14ac:dyDescent="0.25">
      <c r="A224">
        <v>223</v>
      </c>
      <c r="B224">
        <v>225</v>
      </c>
      <c r="C224" t="s">
        <v>798</v>
      </c>
      <c r="D224" t="s">
        <v>736</v>
      </c>
      <c r="E224" s="1">
        <v>44750.479166666664</v>
      </c>
      <c r="F224" t="s">
        <v>799</v>
      </c>
      <c r="G224" t="s">
        <v>32</v>
      </c>
      <c r="H224" t="s">
        <v>800</v>
      </c>
      <c r="I224">
        <v>15</v>
      </c>
      <c r="J224">
        <v>30</v>
      </c>
      <c r="K224" t="s">
        <v>295</v>
      </c>
      <c r="L224">
        <v>2022</v>
      </c>
      <c r="M224">
        <v>7</v>
      </c>
      <c r="N224">
        <v>8</v>
      </c>
      <c r="O224">
        <v>11</v>
      </c>
    </row>
    <row r="225" spans="1:15" x14ac:dyDescent="0.25">
      <c r="A225">
        <v>224</v>
      </c>
      <c r="B225">
        <v>226</v>
      </c>
      <c r="C225" t="s">
        <v>801</v>
      </c>
      <c r="D225" t="s">
        <v>740</v>
      </c>
      <c r="E225" s="1">
        <v>45061.680555555555</v>
      </c>
      <c r="F225" t="s">
        <v>802</v>
      </c>
      <c r="G225" t="s">
        <v>17</v>
      </c>
      <c r="H225" t="s">
        <v>803</v>
      </c>
      <c r="I225">
        <v>18</v>
      </c>
      <c r="J225">
        <v>36</v>
      </c>
      <c r="K225" t="s">
        <v>617</v>
      </c>
      <c r="L225">
        <v>2023</v>
      </c>
      <c r="M225">
        <v>5</v>
      </c>
      <c r="N225">
        <v>15</v>
      </c>
      <c r="O225">
        <v>16</v>
      </c>
    </row>
    <row r="226" spans="1:15" x14ac:dyDescent="0.25">
      <c r="A226">
        <v>225</v>
      </c>
      <c r="B226">
        <v>227</v>
      </c>
      <c r="C226" t="s">
        <v>804</v>
      </c>
      <c r="D226" t="s">
        <v>743</v>
      </c>
      <c r="E226" s="1">
        <v>44449.614583333336</v>
      </c>
      <c r="F226" t="s">
        <v>805</v>
      </c>
      <c r="G226" t="s">
        <v>27</v>
      </c>
      <c r="H226" t="s">
        <v>806</v>
      </c>
      <c r="I226">
        <v>20</v>
      </c>
      <c r="J226">
        <v>40</v>
      </c>
      <c r="K226" t="s">
        <v>368</v>
      </c>
      <c r="L226">
        <v>2021</v>
      </c>
      <c r="M226">
        <v>9</v>
      </c>
      <c r="N226">
        <v>10</v>
      </c>
      <c r="O226">
        <v>14</v>
      </c>
    </row>
    <row r="227" spans="1:15" x14ac:dyDescent="0.25">
      <c r="A227">
        <v>226</v>
      </c>
      <c r="B227">
        <v>228</v>
      </c>
      <c r="C227" t="s">
        <v>807</v>
      </c>
      <c r="D227" t="s">
        <v>747</v>
      </c>
      <c r="E227" s="1">
        <v>43889.770833333336</v>
      </c>
      <c r="F227" t="s">
        <v>808</v>
      </c>
      <c r="G227" t="s">
        <v>32</v>
      </c>
      <c r="H227" t="s">
        <v>809</v>
      </c>
      <c r="I227">
        <v>25</v>
      </c>
      <c r="J227">
        <v>50</v>
      </c>
      <c r="K227" t="s">
        <v>205</v>
      </c>
      <c r="L227">
        <v>2020</v>
      </c>
      <c r="M227">
        <v>2</v>
      </c>
      <c r="N227">
        <v>28</v>
      </c>
      <c r="O227">
        <v>18</v>
      </c>
    </row>
    <row r="228" spans="1:15" x14ac:dyDescent="0.25">
      <c r="A228">
        <v>227</v>
      </c>
      <c r="B228">
        <v>231</v>
      </c>
      <c r="C228" t="s">
        <v>810</v>
      </c>
      <c r="D228" t="s">
        <v>716</v>
      </c>
      <c r="E228" s="1">
        <v>44995.6875</v>
      </c>
      <c r="F228" t="s">
        <v>811</v>
      </c>
      <c r="G228" t="s">
        <v>27</v>
      </c>
      <c r="H228" t="s">
        <v>812</v>
      </c>
      <c r="I228">
        <v>9</v>
      </c>
      <c r="J228">
        <v>18</v>
      </c>
      <c r="K228" t="s">
        <v>656</v>
      </c>
      <c r="L228">
        <v>2023</v>
      </c>
      <c r="M228">
        <v>3</v>
      </c>
      <c r="N228">
        <v>10</v>
      </c>
      <c r="O228">
        <v>16</v>
      </c>
    </row>
    <row r="229" spans="1:15" x14ac:dyDescent="0.25">
      <c r="A229">
        <v>228</v>
      </c>
      <c r="B229">
        <v>232</v>
      </c>
      <c r="C229" t="s">
        <v>813</v>
      </c>
      <c r="D229" t="s">
        <v>720</v>
      </c>
      <c r="E229" s="1">
        <v>44318.489583333336</v>
      </c>
      <c r="F229" t="s">
        <v>814</v>
      </c>
      <c r="G229" t="s">
        <v>32</v>
      </c>
      <c r="H229" t="s">
        <v>758</v>
      </c>
      <c r="I229">
        <v>14</v>
      </c>
      <c r="J229">
        <v>28</v>
      </c>
      <c r="K229" t="s">
        <v>295</v>
      </c>
      <c r="L229">
        <v>2021</v>
      </c>
      <c r="M229">
        <v>5</v>
      </c>
      <c r="N229">
        <v>2</v>
      </c>
      <c r="O229">
        <v>11</v>
      </c>
    </row>
    <row r="230" spans="1:15" x14ac:dyDescent="0.25">
      <c r="A230">
        <v>229</v>
      </c>
      <c r="B230">
        <v>233</v>
      </c>
      <c r="C230" t="s">
        <v>815</v>
      </c>
      <c r="D230" t="s">
        <v>724</v>
      </c>
      <c r="E230" s="1">
        <v>43756.604166666664</v>
      </c>
      <c r="F230" t="s">
        <v>816</v>
      </c>
      <c r="G230" t="s">
        <v>17</v>
      </c>
      <c r="H230" t="s">
        <v>817</v>
      </c>
      <c r="I230">
        <v>11</v>
      </c>
      <c r="J230">
        <v>22</v>
      </c>
      <c r="K230" t="s">
        <v>368</v>
      </c>
      <c r="L230">
        <v>2019</v>
      </c>
      <c r="M230">
        <v>10</v>
      </c>
      <c r="N230">
        <v>18</v>
      </c>
      <c r="O230">
        <v>14</v>
      </c>
    </row>
    <row r="231" spans="1:15" x14ac:dyDescent="0.25">
      <c r="A231">
        <v>230</v>
      </c>
      <c r="B231">
        <v>234</v>
      </c>
      <c r="C231" t="s">
        <v>818</v>
      </c>
      <c r="D231" t="s">
        <v>728</v>
      </c>
      <c r="E231" s="1">
        <v>43835.833333333336</v>
      </c>
      <c r="F231" t="s">
        <v>819</v>
      </c>
      <c r="G231" t="s">
        <v>27</v>
      </c>
      <c r="H231" t="s">
        <v>820</v>
      </c>
      <c r="I231">
        <v>13</v>
      </c>
      <c r="J231">
        <v>26</v>
      </c>
      <c r="K231" t="s">
        <v>205</v>
      </c>
      <c r="L231">
        <v>2020</v>
      </c>
      <c r="M231">
        <v>1</v>
      </c>
      <c r="N231">
        <v>5</v>
      </c>
      <c r="O231">
        <v>20</v>
      </c>
    </row>
    <row r="232" spans="1:15" x14ac:dyDescent="0.25">
      <c r="A232">
        <v>231</v>
      </c>
      <c r="B232">
        <v>235</v>
      </c>
      <c r="C232" t="s">
        <v>821</v>
      </c>
      <c r="D232" t="s">
        <v>732</v>
      </c>
      <c r="E232" s="1">
        <v>43322.65625</v>
      </c>
      <c r="F232" t="s">
        <v>822</v>
      </c>
      <c r="G232" t="s">
        <v>32</v>
      </c>
      <c r="H232" t="s">
        <v>823</v>
      </c>
      <c r="I232">
        <v>12</v>
      </c>
      <c r="J232">
        <v>25</v>
      </c>
      <c r="K232" t="s">
        <v>617</v>
      </c>
      <c r="L232">
        <v>2018</v>
      </c>
      <c r="M232">
        <v>8</v>
      </c>
      <c r="N232">
        <v>10</v>
      </c>
      <c r="O232">
        <v>15</v>
      </c>
    </row>
    <row r="233" spans="1:15" x14ac:dyDescent="0.25">
      <c r="A233">
        <v>232</v>
      </c>
      <c r="B233">
        <v>236</v>
      </c>
      <c r="C233" t="s">
        <v>824</v>
      </c>
      <c r="D233" t="s">
        <v>736</v>
      </c>
      <c r="E233" s="1">
        <v>44576.4375</v>
      </c>
      <c r="F233" t="s">
        <v>825</v>
      </c>
      <c r="G233" t="s">
        <v>17</v>
      </c>
      <c r="H233" t="s">
        <v>826</v>
      </c>
      <c r="I233">
        <v>15</v>
      </c>
      <c r="J233">
        <v>30</v>
      </c>
      <c r="K233" t="s">
        <v>656</v>
      </c>
      <c r="L233">
        <v>2022</v>
      </c>
      <c r="M233">
        <v>1</v>
      </c>
      <c r="N233">
        <v>15</v>
      </c>
      <c r="O233">
        <v>10</v>
      </c>
    </row>
    <row r="234" spans="1:15" x14ac:dyDescent="0.25">
      <c r="A234">
        <v>233</v>
      </c>
      <c r="B234">
        <v>237</v>
      </c>
      <c r="C234" t="s">
        <v>827</v>
      </c>
      <c r="D234" t="s">
        <v>740</v>
      </c>
      <c r="E234" s="1">
        <v>44397.680555555555</v>
      </c>
      <c r="F234" t="s">
        <v>828</v>
      </c>
      <c r="G234" t="s">
        <v>27</v>
      </c>
      <c r="H234" t="s">
        <v>829</v>
      </c>
      <c r="I234">
        <v>18</v>
      </c>
      <c r="J234">
        <v>36</v>
      </c>
      <c r="K234" t="s">
        <v>608</v>
      </c>
      <c r="L234">
        <v>2021</v>
      </c>
      <c r="M234">
        <v>7</v>
      </c>
      <c r="N234">
        <v>20</v>
      </c>
      <c r="O234">
        <v>16</v>
      </c>
    </row>
    <row r="235" spans="1:15" x14ac:dyDescent="0.25">
      <c r="A235">
        <v>234</v>
      </c>
      <c r="B235">
        <v>238</v>
      </c>
      <c r="C235" t="s">
        <v>830</v>
      </c>
      <c r="D235" t="s">
        <v>743</v>
      </c>
      <c r="E235" s="1">
        <v>43802.572916666664</v>
      </c>
      <c r="F235" t="s">
        <v>831</v>
      </c>
      <c r="G235" t="s">
        <v>32</v>
      </c>
      <c r="H235" t="s">
        <v>832</v>
      </c>
      <c r="I235">
        <v>20</v>
      </c>
      <c r="J235">
        <v>40</v>
      </c>
      <c r="K235" t="s">
        <v>205</v>
      </c>
      <c r="L235">
        <v>2019</v>
      </c>
      <c r="M235">
        <v>12</v>
      </c>
      <c r="N235">
        <v>3</v>
      </c>
      <c r="O235">
        <v>13</v>
      </c>
    </row>
    <row r="236" spans="1:15" x14ac:dyDescent="0.25">
      <c r="A236">
        <v>235</v>
      </c>
      <c r="B236">
        <v>239</v>
      </c>
      <c r="C236" t="s">
        <v>833</v>
      </c>
      <c r="D236" t="s">
        <v>747</v>
      </c>
      <c r="E236" s="1">
        <v>43933.8125</v>
      </c>
      <c r="F236" t="s">
        <v>834</v>
      </c>
      <c r="G236" t="s">
        <v>17</v>
      </c>
      <c r="H236" t="s">
        <v>835</v>
      </c>
      <c r="I236">
        <v>25</v>
      </c>
      <c r="J236">
        <v>50</v>
      </c>
      <c r="K236" t="s">
        <v>617</v>
      </c>
      <c r="L236">
        <v>2020</v>
      </c>
      <c r="M236">
        <v>4</v>
      </c>
      <c r="N236">
        <v>12</v>
      </c>
      <c r="O236">
        <v>19</v>
      </c>
    </row>
    <row r="237" spans="1:15" x14ac:dyDescent="0.25">
      <c r="A237">
        <v>236</v>
      </c>
      <c r="B237">
        <v>240</v>
      </c>
      <c r="C237" t="s">
        <v>836</v>
      </c>
      <c r="D237" t="s">
        <v>712</v>
      </c>
      <c r="E237" s="1">
        <v>44689.364583333336</v>
      </c>
      <c r="F237" t="s">
        <v>837</v>
      </c>
      <c r="G237" t="s">
        <v>27</v>
      </c>
      <c r="H237" t="s">
        <v>838</v>
      </c>
      <c r="I237">
        <v>22</v>
      </c>
      <c r="J237">
        <v>45</v>
      </c>
      <c r="K237" t="s">
        <v>368</v>
      </c>
      <c r="L237">
        <v>2022</v>
      </c>
      <c r="M237">
        <v>5</v>
      </c>
      <c r="N237">
        <v>8</v>
      </c>
      <c r="O237">
        <v>8</v>
      </c>
    </row>
    <row r="238" spans="1:15" x14ac:dyDescent="0.25">
      <c r="A238">
        <v>237</v>
      </c>
      <c r="B238">
        <v>241</v>
      </c>
      <c r="C238" t="s">
        <v>839</v>
      </c>
      <c r="D238" t="s">
        <v>716</v>
      </c>
      <c r="E238" s="1">
        <v>44979.708333333336</v>
      </c>
      <c r="F238" t="s">
        <v>840</v>
      </c>
      <c r="G238" t="s">
        <v>32</v>
      </c>
      <c r="H238" t="s">
        <v>785</v>
      </c>
      <c r="I238">
        <v>9</v>
      </c>
      <c r="J238">
        <v>18</v>
      </c>
      <c r="K238" t="s">
        <v>656</v>
      </c>
      <c r="L238">
        <v>2023</v>
      </c>
      <c r="M238">
        <v>2</v>
      </c>
      <c r="N238">
        <v>22</v>
      </c>
      <c r="O238">
        <v>17</v>
      </c>
    </row>
    <row r="239" spans="1:15" x14ac:dyDescent="0.25">
      <c r="A239">
        <v>238</v>
      </c>
      <c r="B239">
        <v>242</v>
      </c>
      <c r="C239" t="s">
        <v>841</v>
      </c>
      <c r="D239" t="s">
        <v>720</v>
      </c>
      <c r="E239" s="1">
        <v>43987.510416666664</v>
      </c>
      <c r="F239" t="s">
        <v>842</v>
      </c>
      <c r="G239" t="s">
        <v>17</v>
      </c>
      <c r="H239" t="s">
        <v>843</v>
      </c>
      <c r="I239">
        <v>14</v>
      </c>
      <c r="J239">
        <v>28</v>
      </c>
      <c r="K239" t="s">
        <v>295</v>
      </c>
      <c r="L239">
        <v>2020</v>
      </c>
      <c r="M239">
        <v>6</v>
      </c>
      <c r="N239">
        <v>5</v>
      </c>
      <c r="O239">
        <v>12</v>
      </c>
    </row>
    <row r="240" spans="1:15" x14ac:dyDescent="0.25">
      <c r="A240">
        <v>239</v>
      </c>
      <c r="B240">
        <v>243</v>
      </c>
      <c r="C240" t="s">
        <v>844</v>
      </c>
      <c r="D240" t="s">
        <v>724</v>
      </c>
      <c r="E240" s="1">
        <v>44530.645833333336</v>
      </c>
      <c r="F240" t="s">
        <v>845</v>
      </c>
      <c r="G240" t="s">
        <v>27</v>
      </c>
      <c r="H240" t="s">
        <v>846</v>
      </c>
      <c r="I240">
        <v>10</v>
      </c>
      <c r="J240">
        <v>20</v>
      </c>
      <c r="K240" t="s">
        <v>617</v>
      </c>
      <c r="L240">
        <v>2021</v>
      </c>
      <c r="M240">
        <v>11</v>
      </c>
      <c r="N240">
        <v>30</v>
      </c>
      <c r="O240">
        <v>15</v>
      </c>
    </row>
    <row r="241" spans="1:15" x14ac:dyDescent="0.25">
      <c r="A241">
        <v>240</v>
      </c>
      <c r="B241">
        <v>244</v>
      </c>
      <c r="C241" t="s">
        <v>847</v>
      </c>
      <c r="D241" t="s">
        <v>728</v>
      </c>
      <c r="E241" s="1">
        <v>43521.875</v>
      </c>
      <c r="F241" t="s">
        <v>848</v>
      </c>
      <c r="G241" t="s">
        <v>32</v>
      </c>
      <c r="H241" t="s">
        <v>849</v>
      </c>
      <c r="I241">
        <v>13</v>
      </c>
      <c r="J241">
        <v>26</v>
      </c>
      <c r="K241" t="s">
        <v>368</v>
      </c>
      <c r="L241">
        <v>2019</v>
      </c>
      <c r="M241">
        <v>2</v>
      </c>
      <c r="N241">
        <v>25</v>
      </c>
      <c r="O241">
        <v>21</v>
      </c>
    </row>
    <row r="242" spans="1:15" x14ac:dyDescent="0.25">
      <c r="A242">
        <v>241</v>
      </c>
      <c r="B242">
        <v>245</v>
      </c>
      <c r="C242" t="s">
        <v>850</v>
      </c>
      <c r="D242" t="s">
        <v>732</v>
      </c>
      <c r="E242" s="1">
        <v>42873.614583333336</v>
      </c>
      <c r="F242" t="s">
        <v>851</v>
      </c>
      <c r="G242" t="s">
        <v>17</v>
      </c>
      <c r="H242" t="s">
        <v>852</v>
      </c>
      <c r="I242">
        <v>12</v>
      </c>
      <c r="J242">
        <v>25</v>
      </c>
      <c r="K242" t="s">
        <v>205</v>
      </c>
      <c r="L242">
        <v>2017</v>
      </c>
      <c r="M242">
        <v>5</v>
      </c>
      <c r="N242">
        <v>18</v>
      </c>
      <c r="O242">
        <v>14</v>
      </c>
    </row>
    <row r="243" spans="1:15" x14ac:dyDescent="0.25">
      <c r="A243">
        <v>242</v>
      </c>
      <c r="B243">
        <v>246</v>
      </c>
      <c r="C243" t="s">
        <v>853</v>
      </c>
      <c r="D243" t="s">
        <v>736</v>
      </c>
      <c r="E243" s="1">
        <v>44778.479166666664</v>
      </c>
      <c r="F243" t="s">
        <v>854</v>
      </c>
      <c r="G243" t="s">
        <v>27</v>
      </c>
      <c r="H243" t="s">
        <v>855</v>
      </c>
      <c r="I243">
        <v>15</v>
      </c>
      <c r="J243">
        <v>30</v>
      </c>
      <c r="K243" t="s">
        <v>617</v>
      </c>
      <c r="L243">
        <v>2022</v>
      </c>
      <c r="M243">
        <v>8</v>
      </c>
      <c r="N243">
        <v>5</v>
      </c>
      <c r="O243">
        <v>11</v>
      </c>
    </row>
    <row r="244" spans="1:15" x14ac:dyDescent="0.25">
      <c r="A244">
        <v>243</v>
      </c>
      <c r="B244">
        <v>247</v>
      </c>
      <c r="C244" t="s">
        <v>856</v>
      </c>
      <c r="D244" t="s">
        <v>740</v>
      </c>
      <c r="E244" s="1">
        <v>45092.680555555555</v>
      </c>
      <c r="F244" t="s">
        <v>857</v>
      </c>
      <c r="G244" t="s">
        <v>32</v>
      </c>
      <c r="H244" t="s">
        <v>858</v>
      </c>
      <c r="I244">
        <v>18</v>
      </c>
      <c r="J244">
        <v>36</v>
      </c>
      <c r="K244" t="s">
        <v>295</v>
      </c>
      <c r="L244">
        <v>2023</v>
      </c>
      <c r="M244">
        <v>6</v>
      </c>
      <c r="N244">
        <v>15</v>
      </c>
      <c r="O244">
        <v>16</v>
      </c>
    </row>
    <row r="245" spans="1:15" x14ac:dyDescent="0.25">
      <c r="A245">
        <v>244</v>
      </c>
      <c r="B245">
        <v>248</v>
      </c>
      <c r="C245" t="s">
        <v>859</v>
      </c>
      <c r="D245" t="s">
        <v>743</v>
      </c>
      <c r="E245" s="1">
        <v>44479.614583333336</v>
      </c>
      <c r="F245" t="s">
        <v>860</v>
      </c>
      <c r="G245" t="s">
        <v>17</v>
      </c>
      <c r="H245" t="s">
        <v>861</v>
      </c>
      <c r="I245">
        <v>20</v>
      </c>
      <c r="J245">
        <v>40</v>
      </c>
      <c r="K245" t="s">
        <v>368</v>
      </c>
      <c r="L245">
        <v>2021</v>
      </c>
      <c r="M245">
        <v>10</v>
      </c>
      <c r="N245">
        <v>10</v>
      </c>
      <c r="O245">
        <v>14</v>
      </c>
    </row>
    <row r="246" spans="1:15" x14ac:dyDescent="0.25">
      <c r="A246">
        <v>245</v>
      </c>
      <c r="B246">
        <v>249</v>
      </c>
      <c r="C246" t="s">
        <v>862</v>
      </c>
      <c r="D246" t="s">
        <v>747</v>
      </c>
      <c r="E246" s="1">
        <v>43963.8125</v>
      </c>
      <c r="F246" t="s">
        <v>863</v>
      </c>
      <c r="G246" t="s">
        <v>27</v>
      </c>
      <c r="H246" t="s">
        <v>864</v>
      </c>
      <c r="I246">
        <v>25</v>
      </c>
      <c r="J246">
        <v>50</v>
      </c>
      <c r="K246" t="s">
        <v>205</v>
      </c>
      <c r="L246">
        <v>2020</v>
      </c>
      <c r="M246">
        <v>5</v>
      </c>
      <c r="N246">
        <v>12</v>
      </c>
      <c r="O246">
        <v>19</v>
      </c>
    </row>
    <row r="247" spans="1:15" x14ac:dyDescent="0.25">
      <c r="A247">
        <v>246</v>
      </c>
      <c r="B247">
        <v>250</v>
      </c>
      <c r="C247" t="s">
        <v>865</v>
      </c>
      <c r="D247" t="s">
        <v>712</v>
      </c>
      <c r="E247" s="1">
        <v>44896.385416666664</v>
      </c>
      <c r="F247" t="s">
        <v>866</v>
      </c>
      <c r="G247" t="s">
        <v>32</v>
      </c>
      <c r="H247" t="s">
        <v>867</v>
      </c>
      <c r="I247">
        <v>22</v>
      </c>
      <c r="J247">
        <v>44</v>
      </c>
      <c r="K247" t="s">
        <v>656</v>
      </c>
      <c r="L247">
        <v>2022</v>
      </c>
      <c r="M247">
        <v>12</v>
      </c>
      <c r="N247">
        <v>1</v>
      </c>
      <c r="O247">
        <v>9</v>
      </c>
    </row>
    <row r="248" spans="1:15" x14ac:dyDescent="0.25">
      <c r="A248">
        <v>247</v>
      </c>
      <c r="B248">
        <v>251</v>
      </c>
      <c r="C248" t="s">
        <v>868</v>
      </c>
      <c r="D248" t="s">
        <v>869</v>
      </c>
      <c r="E248" s="1">
        <v>44530.645833333336</v>
      </c>
      <c r="F248" t="s">
        <v>870</v>
      </c>
      <c r="G248" t="s">
        <v>27</v>
      </c>
      <c r="H248" t="s">
        <v>871</v>
      </c>
      <c r="I248">
        <v>10</v>
      </c>
      <c r="J248">
        <v>20</v>
      </c>
      <c r="K248" t="s">
        <v>124</v>
      </c>
      <c r="L248">
        <v>2021</v>
      </c>
      <c r="M248">
        <v>11</v>
      </c>
      <c r="N248">
        <v>30</v>
      </c>
      <c r="O248">
        <v>15</v>
      </c>
    </row>
    <row r="249" spans="1:15" x14ac:dyDescent="0.25">
      <c r="A249">
        <v>248</v>
      </c>
      <c r="B249">
        <v>252</v>
      </c>
      <c r="C249" t="s">
        <v>872</v>
      </c>
      <c r="D249" t="s">
        <v>873</v>
      </c>
      <c r="E249" s="1">
        <v>43293.739583333336</v>
      </c>
      <c r="F249" t="s">
        <v>874</v>
      </c>
      <c r="G249" t="s">
        <v>875</v>
      </c>
      <c r="H249" t="s">
        <v>876</v>
      </c>
      <c r="I249">
        <v>15</v>
      </c>
      <c r="J249">
        <v>30</v>
      </c>
      <c r="K249" t="s">
        <v>99</v>
      </c>
      <c r="L249">
        <v>2018</v>
      </c>
      <c r="M249">
        <v>7</v>
      </c>
      <c r="N249">
        <v>12</v>
      </c>
      <c r="O249">
        <v>17</v>
      </c>
    </row>
    <row r="250" spans="1:15" x14ac:dyDescent="0.25">
      <c r="A250">
        <v>249</v>
      </c>
      <c r="B250">
        <v>253</v>
      </c>
      <c r="C250" t="s">
        <v>877</v>
      </c>
      <c r="D250" t="s">
        <v>878</v>
      </c>
      <c r="E250" s="1">
        <v>44079.840277777781</v>
      </c>
      <c r="F250" t="s">
        <v>879</v>
      </c>
      <c r="G250" t="s">
        <v>32</v>
      </c>
      <c r="H250" t="s">
        <v>880</v>
      </c>
      <c r="I250">
        <v>18</v>
      </c>
      <c r="J250">
        <v>36</v>
      </c>
      <c r="K250" t="s">
        <v>39</v>
      </c>
      <c r="L250">
        <v>2020</v>
      </c>
      <c r="M250">
        <v>9</v>
      </c>
      <c r="N250">
        <v>5</v>
      </c>
      <c r="O250">
        <v>20</v>
      </c>
    </row>
    <row r="251" spans="1:15" x14ac:dyDescent="0.25">
      <c r="A251">
        <v>250</v>
      </c>
      <c r="B251">
        <v>254</v>
      </c>
      <c r="C251" t="s">
        <v>881</v>
      </c>
      <c r="D251" t="s">
        <v>882</v>
      </c>
      <c r="E251" s="1">
        <v>44669.333333333336</v>
      </c>
      <c r="F251" t="s">
        <v>883</v>
      </c>
      <c r="G251" t="s">
        <v>27</v>
      </c>
      <c r="H251" t="s">
        <v>884</v>
      </c>
      <c r="I251">
        <v>12</v>
      </c>
      <c r="J251">
        <v>24</v>
      </c>
      <c r="K251" t="s">
        <v>165</v>
      </c>
      <c r="L251">
        <v>2022</v>
      </c>
      <c r="M251">
        <v>4</v>
      </c>
      <c r="N251">
        <v>18</v>
      </c>
      <c r="O251">
        <v>8</v>
      </c>
    </row>
    <row r="252" spans="1:15" x14ac:dyDescent="0.25">
      <c r="A252">
        <v>251</v>
      </c>
      <c r="B252">
        <v>255</v>
      </c>
      <c r="C252" t="s">
        <v>885</v>
      </c>
      <c r="D252" t="s">
        <v>886</v>
      </c>
      <c r="E252" s="1">
        <v>43809.513888888891</v>
      </c>
      <c r="F252" t="s">
        <v>887</v>
      </c>
      <c r="G252" t="s">
        <v>875</v>
      </c>
      <c r="H252" t="s">
        <v>888</v>
      </c>
      <c r="I252">
        <v>25</v>
      </c>
      <c r="J252">
        <v>50</v>
      </c>
      <c r="K252" t="s">
        <v>124</v>
      </c>
      <c r="L252">
        <v>2019</v>
      </c>
      <c r="M252">
        <v>12</v>
      </c>
      <c r="N252">
        <v>10</v>
      </c>
      <c r="O252">
        <v>12</v>
      </c>
    </row>
    <row r="253" spans="1:15" x14ac:dyDescent="0.25">
      <c r="A253">
        <v>252</v>
      </c>
      <c r="B253">
        <v>256</v>
      </c>
      <c r="C253" t="s">
        <v>889</v>
      </c>
      <c r="D253" t="s">
        <v>890</v>
      </c>
      <c r="E253" s="1">
        <v>44985.40625</v>
      </c>
      <c r="F253" t="s">
        <v>891</v>
      </c>
      <c r="G253" t="s">
        <v>32</v>
      </c>
      <c r="H253" t="s">
        <v>892</v>
      </c>
      <c r="I253">
        <v>20</v>
      </c>
      <c r="J253">
        <v>40</v>
      </c>
      <c r="K253" t="s">
        <v>99</v>
      </c>
      <c r="L253">
        <v>2023</v>
      </c>
      <c r="M253">
        <v>2</v>
      </c>
      <c r="N253">
        <v>28</v>
      </c>
      <c r="O253">
        <v>9</v>
      </c>
    </row>
    <row r="254" spans="1:15" x14ac:dyDescent="0.25">
      <c r="A254">
        <v>253</v>
      </c>
      <c r="B254">
        <v>257</v>
      </c>
      <c r="C254" t="s">
        <v>893</v>
      </c>
      <c r="D254" t="s">
        <v>894</v>
      </c>
      <c r="E254" s="1">
        <v>43193.59375</v>
      </c>
      <c r="F254" t="s">
        <v>895</v>
      </c>
      <c r="G254" t="s">
        <v>27</v>
      </c>
      <c r="H254" t="s">
        <v>896</v>
      </c>
      <c r="I254">
        <v>15</v>
      </c>
      <c r="J254">
        <v>30</v>
      </c>
      <c r="K254" t="s">
        <v>110</v>
      </c>
      <c r="L254">
        <v>2018</v>
      </c>
      <c r="M254">
        <v>4</v>
      </c>
      <c r="N254">
        <v>3</v>
      </c>
      <c r="O254">
        <v>14</v>
      </c>
    </row>
    <row r="255" spans="1:15" x14ac:dyDescent="0.25">
      <c r="A255">
        <v>254</v>
      </c>
      <c r="B255">
        <v>258</v>
      </c>
      <c r="C255" t="s">
        <v>897</v>
      </c>
      <c r="D255" t="s">
        <v>898</v>
      </c>
      <c r="E255" s="1">
        <v>44732.4375</v>
      </c>
      <c r="F255" t="s">
        <v>899</v>
      </c>
      <c r="G255" t="s">
        <v>875</v>
      </c>
      <c r="H255" t="s">
        <v>900</v>
      </c>
      <c r="I255">
        <v>18</v>
      </c>
      <c r="J255">
        <v>36</v>
      </c>
      <c r="K255" t="s">
        <v>39</v>
      </c>
      <c r="L255">
        <v>2022</v>
      </c>
      <c r="M255">
        <v>6</v>
      </c>
      <c r="N255">
        <v>20</v>
      </c>
      <c r="O255">
        <v>10</v>
      </c>
    </row>
    <row r="256" spans="1:15" x14ac:dyDescent="0.25">
      <c r="A256">
        <v>255</v>
      </c>
      <c r="B256">
        <v>259</v>
      </c>
      <c r="C256" t="s">
        <v>901</v>
      </c>
      <c r="D256" t="s">
        <v>902</v>
      </c>
      <c r="E256" s="1">
        <v>44020.75</v>
      </c>
      <c r="F256" t="s">
        <v>903</v>
      </c>
      <c r="G256" t="s">
        <v>32</v>
      </c>
      <c r="H256" t="s">
        <v>904</v>
      </c>
      <c r="I256">
        <v>22</v>
      </c>
      <c r="J256">
        <v>44</v>
      </c>
      <c r="K256" t="s">
        <v>124</v>
      </c>
      <c r="L256">
        <v>2020</v>
      </c>
      <c r="M256">
        <v>7</v>
      </c>
      <c r="N256">
        <v>8</v>
      </c>
      <c r="O256">
        <v>18</v>
      </c>
    </row>
    <row r="257" spans="1:15" x14ac:dyDescent="0.25">
      <c r="A257">
        <v>256</v>
      </c>
      <c r="B257">
        <v>260</v>
      </c>
      <c r="C257" t="s">
        <v>905</v>
      </c>
      <c r="D257" t="s">
        <v>906</v>
      </c>
      <c r="E257" s="1">
        <v>44423.465277777781</v>
      </c>
      <c r="F257" t="s">
        <v>907</v>
      </c>
      <c r="G257" t="s">
        <v>27</v>
      </c>
      <c r="H257" t="s">
        <v>908</v>
      </c>
      <c r="I257">
        <v>20</v>
      </c>
      <c r="J257">
        <v>40</v>
      </c>
      <c r="K257" t="s">
        <v>165</v>
      </c>
      <c r="L257">
        <v>2021</v>
      </c>
      <c r="M257">
        <v>8</v>
      </c>
      <c r="N257">
        <v>15</v>
      </c>
      <c r="O257">
        <v>11</v>
      </c>
    </row>
    <row r="258" spans="1:15" x14ac:dyDescent="0.25">
      <c r="A258">
        <v>257</v>
      </c>
      <c r="B258">
        <v>261</v>
      </c>
      <c r="C258" t="s">
        <v>909</v>
      </c>
      <c r="D258" t="s">
        <v>910</v>
      </c>
      <c r="E258" s="1">
        <v>43763.701388888891</v>
      </c>
      <c r="F258" t="s">
        <v>911</v>
      </c>
      <c r="G258" t="s">
        <v>875</v>
      </c>
      <c r="H258" t="s">
        <v>912</v>
      </c>
      <c r="I258">
        <v>15</v>
      </c>
      <c r="J258">
        <v>30</v>
      </c>
      <c r="K258" t="s">
        <v>110</v>
      </c>
      <c r="L258">
        <v>2019</v>
      </c>
      <c r="M258">
        <v>10</v>
      </c>
      <c r="N258">
        <v>25</v>
      </c>
      <c r="O258">
        <v>16</v>
      </c>
    </row>
    <row r="259" spans="1:15" x14ac:dyDescent="0.25">
      <c r="A259">
        <v>258</v>
      </c>
      <c r="B259">
        <v>262</v>
      </c>
      <c r="C259" t="s">
        <v>913</v>
      </c>
      <c r="D259" t="s">
        <v>882</v>
      </c>
      <c r="E259" s="1">
        <v>45204.3125</v>
      </c>
      <c r="F259" t="s">
        <v>914</v>
      </c>
      <c r="G259" t="s">
        <v>32</v>
      </c>
      <c r="H259" t="s">
        <v>915</v>
      </c>
      <c r="I259">
        <v>12</v>
      </c>
      <c r="J259">
        <v>24</v>
      </c>
      <c r="K259" t="s">
        <v>99</v>
      </c>
      <c r="L259">
        <v>2023</v>
      </c>
      <c r="M259">
        <v>10</v>
      </c>
      <c r="N259">
        <v>5</v>
      </c>
      <c r="O259">
        <v>7</v>
      </c>
    </row>
    <row r="260" spans="1:15" x14ac:dyDescent="0.25">
      <c r="A260">
        <v>259</v>
      </c>
      <c r="B260">
        <v>263</v>
      </c>
      <c r="C260" t="s">
        <v>916</v>
      </c>
      <c r="D260" t="s">
        <v>917</v>
      </c>
      <c r="E260" s="1">
        <v>44607.552083333336</v>
      </c>
      <c r="F260" t="s">
        <v>918</v>
      </c>
      <c r="G260" t="s">
        <v>27</v>
      </c>
      <c r="H260" t="s">
        <v>919</v>
      </c>
      <c r="I260">
        <v>25</v>
      </c>
      <c r="J260">
        <v>50</v>
      </c>
      <c r="K260" t="s">
        <v>39</v>
      </c>
      <c r="L260">
        <v>2022</v>
      </c>
      <c r="M260">
        <v>2</v>
      </c>
      <c r="N260">
        <v>15</v>
      </c>
      <c r="O260">
        <v>13</v>
      </c>
    </row>
    <row r="261" spans="1:15" x14ac:dyDescent="0.25">
      <c r="A261">
        <v>260</v>
      </c>
      <c r="B261">
        <v>264</v>
      </c>
      <c r="C261" t="s">
        <v>920</v>
      </c>
      <c r="D261" t="s">
        <v>921</v>
      </c>
      <c r="E261" s="1">
        <v>44324.916666666664</v>
      </c>
      <c r="F261" t="s">
        <v>922</v>
      </c>
      <c r="G261" t="s">
        <v>875</v>
      </c>
      <c r="H261" t="s">
        <v>923</v>
      </c>
      <c r="I261">
        <v>13</v>
      </c>
      <c r="J261">
        <v>26</v>
      </c>
      <c r="K261" t="s">
        <v>124</v>
      </c>
      <c r="L261">
        <v>2021</v>
      </c>
      <c r="M261">
        <v>5</v>
      </c>
      <c r="N261">
        <v>8</v>
      </c>
      <c r="O261">
        <v>22</v>
      </c>
    </row>
    <row r="262" spans="1:15" x14ac:dyDescent="0.25">
      <c r="A262">
        <v>261</v>
      </c>
      <c r="B262">
        <v>265</v>
      </c>
      <c r="C262" t="s">
        <v>924</v>
      </c>
      <c r="D262" t="s">
        <v>925</v>
      </c>
      <c r="E262" s="1">
        <v>44164.614583333336</v>
      </c>
      <c r="F262" t="s">
        <v>926</v>
      </c>
      <c r="G262" t="s">
        <v>27</v>
      </c>
      <c r="H262" t="s">
        <v>927</v>
      </c>
      <c r="I262">
        <v>17</v>
      </c>
      <c r="J262">
        <v>34</v>
      </c>
      <c r="K262" t="s">
        <v>99</v>
      </c>
      <c r="L262">
        <v>2020</v>
      </c>
      <c r="M262">
        <v>11</v>
      </c>
      <c r="N262">
        <v>29</v>
      </c>
      <c r="O262">
        <v>14</v>
      </c>
    </row>
    <row r="263" spans="1:15" x14ac:dyDescent="0.25">
      <c r="A263">
        <v>262</v>
      </c>
      <c r="B263">
        <v>266</v>
      </c>
      <c r="C263" t="s">
        <v>928</v>
      </c>
      <c r="D263" t="s">
        <v>929</v>
      </c>
      <c r="E263" s="1">
        <v>43722.430555555555</v>
      </c>
      <c r="F263" t="s">
        <v>930</v>
      </c>
      <c r="G263" t="s">
        <v>32</v>
      </c>
      <c r="H263" t="s">
        <v>931</v>
      </c>
      <c r="I263">
        <v>14</v>
      </c>
      <c r="J263">
        <v>28</v>
      </c>
      <c r="K263" t="s">
        <v>110</v>
      </c>
      <c r="L263">
        <v>2019</v>
      </c>
      <c r="M263">
        <v>9</v>
      </c>
      <c r="N263">
        <v>14</v>
      </c>
      <c r="O263">
        <v>10</v>
      </c>
    </row>
    <row r="264" spans="1:15" x14ac:dyDescent="0.25">
      <c r="A264">
        <v>263</v>
      </c>
      <c r="B264">
        <v>267</v>
      </c>
      <c r="C264" t="s">
        <v>932</v>
      </c>
      <c r="D264" t="s">
        <v>890</v>
      </c>
      <c r="E264" s="1">
        <v>44632.829861111109</v>
      </c>
      <c r="F264" t="s">
        <v>933</v>
      </c>
      <c r="G264" t="s">
        <v>875</v>
      </c>
      <c r="H264" t="s">
        <v>934</v>
      </c>
      <c r="I264">
        <v>19</v>
      </c>
      <c r="J264">
        <v>38</v>
      </c>
      <c r="K264" t="s">
        <v>39</v>
      </c>
      <c r="L264">
        <v>2022</v>
      </c>
      <c r="M264">
        <v>3</v>
      </c>
      <c r="N264">
        <v>12</v>
      </c>
      <c r="O264">
        <v>19</v>
      </c>
    </row>
    <row r="265" spans="1:15" x14ac:dyDescent="0.25">
      <c r="A265">
        <v>264</v>
      </c>
      <c r="B265">
        <v>268</v>
      </c>
      <c r="C265" t="s">
        <v>935</v>
      </c>
      <c r="D265" t="s">
        <v>873</v>
      </c>
      <c r="E265" s="1">
        <v>45015.6875</v>
      </c>
      <c r="F265" t="s">
        <v>936</v>
      </c>
      <c r="G265" t="s">
        <v>27</v>
      </c>
      <c r="H265" t="s">
        <v>937</v>
      </c>
      <c r="I265">
        <v>16</v>
      </c>
      <c r="J265">
        <v>32</v>
      </c>
      <c r="K265" t="s">
        <v>165</v>
      </c>
      <c r="L265">
        <v>2023</v>
      </c>
      <c r="M265">
        <v>3</v>
      </c>
      <c r="N265">
        <v>30</v>
      </c>
      <c r="O265">
        <v>16</v>
      </c>
    </row>
    <row r="266" spans="1:15" x14ac:dyDescent="0.25">
      <c r="A266">
        <v>265</v>
      </c>
      <c r="B266">
        <v>269</v>
      </c>
      <c r="C266" t="s">
        <v>938</v>
      </c>
      <c r="D266" t="s">
        <v>898</v>
      </c>
      <c r="E266" s="1">
        <v>44378.506944444445</v>
      </c>
      <c r="F266" t="s">
        <v>939</v>
      </c>
      <c r="G266" t="s">
        <v>32</v>
      </c>
      <c r="H266" t="s">
        <v>940</v>
      </c>
      <c r="I266">
        <v>21</v>
      </c>
      <c r="J266">
        <v>42</v>
      </c>
      <c r="K266" t="s">
        <v>124</v>
      </c>
      <c r="L266">
        <v>2021</v>
      </c>
      <c r="M266">
        <v>7</v>
      </c>
      <c r="N266">
        <v>1</v>
      </c>
      <c r="O266">
        <v>12</v>
      </c>
    </row>
    <row r="267" spans="1:15" x14ac:dyDescent="0.25">
      <c r="A267">
        <v>266</v>
      </c>
      <c r="B267">
        <v>270</v>
      </c>
      <c r="C267" t="s">
        <v>941</v>
      </c>
      <c r="D267" t="s">
        <v>886</v>
      </c>
      <c r="E267" s="1">
        <v>43835.364583333336</v>
      </c>
      <c r="F267" t="s">
        <v>942</v>
      </c>
      <c r="G267" t="s">
        <v>875</v>
      </c>
      <c r="H267" t="s">
        <v>943</v>
      </c>
      <c r="I267">
        <v>23</v>
      </c>
      <c r="J267">
        <v>46</v>
      </c>
      <c r="K267" t="s">
        <v>99</v>
      </c>
      <c r="L267">
        <v>2020</v>
      </c>
      <c r="M267">
        <v>1</v>
      </c>
      <c r="N267">
        <v>5</v>
      </c>
      <c r="O267">
        <v>8</v>
      </c>
    </row>
    <row r="268" spans="1:15" x14ac:dyDescent="0.25">
      <c r="A268">
        <v>267</v>
      </c>
      <c r="B268">
        <v>271</v>
      </c>
      <c r="C268" t="s">
        <v>944</v>
      </c>
      <c r="D268" t="s">
        <v>882</v>
      </c>
      <c r="E268" s="1">
        <v>44759.260416666664</v>
      </c>
      <c r="F268" t="s">
        <v>945</v>
      </c>
      <c r="G268" t="s">
        <v>27</v>
      </c>
      <c r="H268" t="s">
        <v>946</v>
      </c>
      <c r="I268">
        <v>14</v>
      </c>
      <c r="J268">
        <v>28</v>
      </c>
      <c r="K268" t="s">
        <v>110</v>
      </c>
      <c r="L268">
        <v>2022</v>
      </c>
      <c r="M268">
        <v>7</v>
      </c>
      <c r="N268">
        <v>17</v>
      </c>
      <c r="O268">
        <v>6</v>
      </c>
    </row>
    <row r="269" spans="1:15" x14ac:dyDescent="0.25">
      <c r="A269">
        <v>268</v>
      </c>
      <c r="B269">
        <v>272</v>
      </c>
      <c r="C269" t="s">
        <v>947</v>
      </c>
      <c r="D269" t="s">
        <v>902</v>
      </c>
      <c r="E269" s="1">
        <v>43334.722222222219</v>
      </c>
      <c r="F269" t="s">
        <v>948</v>
      </c>
      <c r="G269" t="s">
        <v>32</v>
      </c>
      <c r="H269" t="s">
        <v>949</v>
      </c>
      <c r="I269">
        <v>24</v>
      </c>
      <c r="J269">
        <v>48</v>
      </c>
      <c r="K269" t="s">
        <v>39</v>
      </c>
      <c r="L269">
        <v>2018</v>
      </c>
      <c r="M269">
        <v>8</v>
      </c>
      <c r="N269">
        <v>22</v>
      </c>
      <c r="O269">
        <v>17</v>
      </c>
    </row>
    <row r="270" spans="1:15" x14ac:dyDescent="0.25">
      <c r="A270">
        <v>269</v>
      </c>
      <c r="B270">
        <v>273</v>
      </c>
      <c r="C270" t="s">
        <v>950</v>
      </c>
      <c r="D270" t="s">
        <v>910</v>
      </c>
      <c r="E270" s="1">
        <v>44538.604166666664</v>
      </c>
      <c r="F270" t="s">
        <v>951</v>
      </c>
      <c r="G270" t="s">
        <v>875</v>
      </c>
      <c r="H270" t="s">
        <v>952</v>
      </c>
      <c r="I270">
        <v>18</v>
      </c>
      <c r="J270">
        <v>36</v>
      </c>
      <c r="K270" t="s">
        <v>165</v>
      </c>
      <c r="L270">
        <v>2021</v>
      </c>
      <c r="M270">
        <v>12</v>
      </c>
      <c r="N270">
        <v>8</v>
      </c>
      <c r="O270">
        <v>14</v>
      </c>
    </row>
    <row r="271" spans="1:15" x14ac:dyDescent="0.25">
      <c r="A271">
        <v>270</v>
      </c>
      <c r="B271">
        <v>274</v>
      </c>
      <c r="C271" t="s">
        <v>953</v>
      </c>
      <c r="D271" t="s">
        <v>878</v>
      </c>
      <c r="E271" s="1">
        <v>43582.409722222219</v>
      </c>
      <c r="F271" t="s">
        <v>954</v>
      </c>
      <c r="G271" t="s">
        <v>27</v>
      </c>
      <c r="H271" t="s">
        <v>955</v>
      </c>
      <c r="I271">
        <v>20</v>
      </c>
      <c r="J271">
        <v>40</v>
      </c>
      <c r="K271" t="s">
        <v>124</v>
      </c>
      <c r="L271">
        <v>2019</v>
      </c>
      <c r="M271">
        <v>4</v>
      </c>
      <c r="N271">
        <v>27</v>
      </c>
      <c r="O271">
        <v>9</v>
      </c>
    </row>
    <row r="272" spans="1:15" x14ac:dyDescent="0.25">
      <c r="A272">
        <v>271</v>
      </c>
      <c r="B272">
        <v>275</v>
      </c>
      <c r="C272" t="s">
        <v>956</v>
      </c>
      <c r="D272" t="s">
        <v>894</v>
      </c>
      <c r="E272" s="1">
        <v>45172.902777777781</v>
      </c>
      <c r="F272" t="s">
        <v>957</v>
      </c>
      <c r="G272" t="s">
        <v>32</v>
      </c>
      <c r="H272" t="s">
        <v>958</v>
      </c>
      <c r="I272">
        <v>16</v>
      </c>
      <c r="J272">
        <v>32</v>
      </c>
      <c r="K272" t="s">
        <v>99</v>
      </c>
      <c r="L272">
        <v>2023</v>
      </c>
      <c r="M272">
        <v>9</v>
      </c>
      <c r="N272">
        <v>3</v>
      </c>
      <c r="O272">
        <v>21</v>
      </c>
    </row>
    <row r="273" spans="1:15" x14ac:dyDescent="0.25">
      <c r="A273">
        <v>272</v>
      </c>
      <c r="B273">
        <v>276</v>
      </c>
      <c r="C273" t="s">
        <v>959</v>
      </c>
      <c r="D273" t="s">
        <v>906</v>
      </c>
      <c r="E273" s="1">
        <v>43992.420138888891</v>
      </c>
      <c r="F273" t="s">
        <v>960</v>
      </c>
      <c r="G273" t="s">
        <v>875</v>
      </c>
      <c r="H273" t="s">
        <v>961</v>
      </c>
      <c r="I273">
        <v>22</v>
      </c>
      <c r="J273">
        <v>44</v>
      </c>
      <c r="K273" t="s">
        <v>110</v>
      </c>
      <c r="L273">
        <v>2020</v>
      </c>
      <c r="M273">
        <v>6</v>
      </c>
      <c r="N273">
        <v>10</v>
      </c>
      <c r="O273">
        <v>10</v>
      </c>
    </row>
    <row r="274" spans="1:15" x14ac:dyDescent="0.25">
      <c r="A274">
        <v>273</v>
      </c>
      <c r="B274">
        <v>277</v>
      </c>
      <c r="C274" t="s">
        <v>962</v>
      </c>
      <c r="D274" t="s">
        <v>890</v>
      </c>
      <c r="E274" s="1">
        <v>44652.770833333336</v>
      </c>
      <c r="F274" t="s">
        <v>963</v>
      </c>
      <c r="G274" t="s">
        <v>27</v>
      </c>
      <c r="H274" t="s">
        <v>964</v>
      </c>
      <c r="I274">
        <v>19</v>
      </c>
      <c r="J274">
        <v>38</v>
      </c>
      <c r="K274" t="s">
        <v>39</v>
      </c>
      <c r="L274">
        <v>2022</v>
      </c>
      <c r="M274">
        <v>4</v>
      </c>
      <c r="N274">
        <v>1</v>
      </c>
      <c r="O274">
        <v>18</v>
      </c>
    </row>
    <row r="275" spans="1:15" x14ac:dyDescent="0.25">
      <c r="A275">
        <v>274</v>
      </c>
      <c r="B275">
        <v>278</v>
      </c>
      <c r="C275" t="s">
        <v>965</v>
      </c>
      <c r="D275" t="s">
        <v>917</v>
      </c>
      <c r="E275" s="1">
        <v>44211.541666666664</v>
      </c>
      <c r="F275" t="s">
        <v>966</v>
      </c>
      <c r="G275" t="s">
        <v>32</v>
      </c>
      <c r="H275" t="s">
        <v>967</v>
      </c>
      <c r="I275">
        <v>23</v>
      </c>
      <c r="J275">
        <v>46</v>
      </c>
      <c r="K275" t="s">
        <v>124</v>
      </c>
      <c r="L275">
        <v>2021</v>
      </c>
      <c r="M275">
        <v>1</v>
      </c>
      <c r="N275">
        <v>15</v>
      </c>
      <c r="O275">
        <v>13</v>
      </c>
    </row>
    <row r="276" spans="1:15" x14ac:dyDescent="0.25">
      <c r="A276">
        <v>275</v>
      </c>
      <c r="B276">
        <v>279</v>
      </c>
      <c r="C276" t="s">
        <v>968</v>
      </c>
      <c r="D276" t="s">
        <v>882</v>
      </c>
      <c r="E276" s="1">
        <v>45052.305555555555</v>
      </c>
      <c r="F276" t="s">
        <v>969</v>
      </c>
      <c r="G276" t="s">
        <v>875</v>
      </c>
      <c r="H276" t="s">
        <v>970</v>
      </c>
      <c r="I276">
        <v>15</v>
      </c>
      <c r="J276">
        <v>30</v>
      </c>
      <c r="K276" t="s">
        <v>165</v>
      </c>
      <c r="L276">
        <v>2023</v>
      </c>
      <c r="M276">
        <v>5</v>
      </c>
      <c r="N276">
        <v>6</v>
      </c>
      <c r="O276">
        <v>7</v>
      </c>
    </row>
    <row r="277" spans="1:15" x14ac:dyDescent="0.25">
      <c r="A277">
        <v>276</v>
      </c>
      <c r="B277">
        <v>280</v>
      </c>
      <c r="C277" t="s">
        <v>971</v>
      </c>
      <c r="D277" t="s">
        <v>902</v>
      </c>
      <c r="E277" s="1">
        <v>43787.635416666664</v>
      </c>
      <c r="F277" t="s">
        <v>972</v>
      </c>
      <c r="G277" t="s">
        <v>27</v>
      </c>
      <c r="H277" t="s">
        <v>973</v>
      </c>
      <c r="I277">
        <v>25</v>
      </c>
      <c r="J277">
        <v>50</v>
      </c>
      <c r="K277" t="s">
        <v>99</v>
      </c>
      <c r="L277">
        <v>2019</v>
      </c>
      <c r="M277">
        <v>11</v>
      </c>
      <c r="N277">
        <v>18</v>
      </c>
      <c r="O277">
        <v>15</v>
      </c>
    </row>
    <row r="278" spans="1:15" x14ac:dyDescent="0.25">
      <c r="A278">
        <v>277</v>
      </c>
      <c r="B278">
        <v>281</v>
      </c>
      <c r="C278" t="s">
        <v>974</v>
      </c>
      <c r="D278" t="s">
        <v>910</v>
      </c>
      <c r="E278" s="1">
        <v>44072.864583333336</v>
      </c>
      <c r="F278" t="s">
        <v>975</v>
      </c>
      <c r="G278" t="s">
        <v>32</v>
      </c>
      <c r="H278" t="s">
        <v>976</v>
      </c>
      <c r="I278">
        <v>14</v>
      </c>
      <c r="J278">
        <v>28</v>
      </c>
      <c r="K278" t="s">
        <v>110</v>
      </c>
      <c r="L278">
        <v>2020</v>
      </c>
      <c r="M278">
        <v>8</v>
      </c>
      <c r="N278">
        <v>29</v>
      </c>
      <c r="O278">
        <v>20</v>
      </c>
    </row>
    <row r="279" spans="1:15" x14ac:dyDescent="0.25">
      <c r="A279">
        <v>278</v>
      </c>
      <c r="B279">
        <v>282</v>
      </c>
      <c r="C279" t="s">
        <v>977</v>
      </c>
      <c r="D279" t="s">
        <v>882</v>
      </c>
      <c r="E279" s="1">
        <v>44864.486111111109</v>
      </c>
      <c r="F279" t="s">
        <v>978</v>
      </c>
      <c r="G279" t="s">
        <v>875</v>
      </c>
      <c r="H279" t="s">
        <v>979</v>
      </c>
      <c r="I279">
        <v>17</v>
      </c>
      <c r="J279">
        <v>34</v>
      </c>
      <c r="K279" t="s">
        <v>39</v>
      </c>
      <c r="L279">
        <v>2022</v>
      </c>
      <c r="M279">
        <v>10</v>
      </c>
      <c r="N279">
        <v>30</v>
      </c>
      <c r="O279">
        <v>11</v>
      </c>
    </row>
    <row r="280" spans="1:15" x14ac:dyDescent="0.25">
      <c r="A280">
        <v>279</v>
      </c>
      <c r="B280">
        <v>283</v>
      </c>
      <c r="C280" t="s">
        <v>938</v>
      </c>
      <c r="D280" t="s">
        <v>898</v>
      </c>
      <c r="E280" s="1">
        <v>44378.506944444445</v>
      </c>
      <c r="F280" t="s">
        <v>939</v>
      </c>
      <c r="G280" t="s">
        <v>27</v>
      </c>
      <c r="H280" t="s">
        <v>940</v>
      </c>
      <c r="I280">
        <v>21</v>
      </c>
      <c r="J280">
        <v>42</v>
      </c>
      <c r="K280" t="s">
        <v>124</v>
      </c>
      <c r="L280">
        <v>2021</v>
      </c>
      <c r="M280">
        <v>7</v>
      </c>
      <c r="N280">
        <v>1</v>
      </c>
      <c r="O280">
        <v>12</v>
      </c>
    </row>
    <row r="281" spans="1:15" x14ac:dyDescent="0.25">
      <c r="A281">
        <v>280</v>
      </c>
      <c r="B281">
        <v>284</v>
      </c>
      <c r="C281" t="s">
        <v>941</v>
      </c>
      <c r="D281" t="s">
        <v>886</v>
      </c>
      <c r="E281" s="1">
        <v>43835.364583333336</v>
      </c>
      <c r="F281" t="s">
        <v>942</v>
      </c>
      <c r="G281" t="s">
        <v>875</v>
      </c>
      <c r="H281" t="s">
        <v>943</v>
      </c>
      <c r="I281">
        <v>23</v>
      </c>
      <c r="J281">
        <v>46</v>
      </c>
      <c r="K281" t="s">
        <v>99</v>
      </c>
      <c r="L281">
        <v>2020</v>
      </c>
      <c r="M281">
        <v>1</v>
      </c>
      <c r="N281">
        <v>5</v>
      </c>
      <c r="O281">
        <v>8</v>
      </c>
    </row>
    <row r="282" spans="1:15" x14ac:dyDescent="0.25">
      <c r="A282">
        <v>281</v>
      </c>
      <c r="B282">
        <v>285</v>
      </c>
      <c r="C282" t="s">
        <v>944</v>
      </c>
      <c r="D282" t="s">
        <v>882</v>
      </c>
      <c r="E282" s="1">
        <v>44759.260416666664</v>
      </c>
      <c r="F282" t="s">
        <v>945</v>
      </c>
      <c r="G282" t="s">
        <v>27</v>
      </c>
      <c r="H282" t="s">
        <v>946</v>
      </c>
      <c r="I282">
        <v>14</v>
      </c>
      <c r="J282">
        <v>28</v>
      </c>
      <c r="K282" t="s">
        <v>110</v>
      </c>
      <c r="L282">
        <v>2022</v>
      </c>
      <c r="M282">
        <v>7</v>
      </c>
      <c r="N282">
        <v>17</v>
      </c>
      <c r="O282">
        <v>6</v>
      </c>
    </row>
    <row r="283" spans="1:15" x14ac:dyDescent="0.25">
      <c r="A283">
        <v>282</v>
      </c>
      <c r="B283">
        <v>286</v>
      </c>
      <c r="C283" t="s">
        <v>947</v>
      </c>
      <c r="D283" t="s">
        <v>902</v>
      </c>
      <c r="E283" s="1">
        <v>43334.722222222219</v>
      </c>
      <c r="F283" t="s">
        <v>948</v>
      </c>
      <c r="G283" t="s">
        <v>32</v>
      </c>
      <c r="H283" t="s">
        <v>949</v>
      </c>
      <c r="I283">
        <v>24</v>
      </c>
      <c r="J283">
        <v>48</v>
      </c>
      <c r="K283" t="s">
        <v>39</v>
      </c>
      <c r="L283">
        <v>2018</v>
      </c>
      <c r="M283">
        <v>8</v>
      </c>
      <c r="N283">
        <v>22</v>
      </c>
      <c r="O283">
        <v>17</v>
      </c>
    </row>
    <row r="284" spans="1:15" x14ac:dyDescent="0.25">
      <c r="A284">
        <v>283</v>
      </c>
      <c r="B284">
        <v>287</v>
      </c>
      <c r="C284" t="s">
        <v>950</v>
      </c>
      <c r="D284" t="s">
        <v>910</v>
      </c>
      <c r="E284" s="1">
        <v>44538.604166666664</v>
      </c>
      <c r="F284" t="s">
        <v>951</v>
      </c>
      <c r="G284" t="s">
        <v>875</v>
      </c>
      <c r="H284" t="s">
        <v>952</v>
      </c>
      <c r="I284">
        <v>18</v>
      </c>
      <c r="J284">
        <v>36</v>
      </c>
      <c r="K284" t="s">
        <v>165</v>
      </c>
      <c r="L284">
        <v>2021</v>
      </c>
      <c r="M284">
        <v>12</v>
      </c>
      <c r="N284">
        <v>8</v>
      </c>
      <c r="O284">
        <v>14</v>
      </c>
    </row>
    <row r="285" spans="1:15" x14ac:dyDescent="0.25">
      <c r="A285">
        <v>284</v>
      </c>
      <c r="B285">
        <v>288</v>
      </c>
      <c r="C285" t="s">
        <v>953</v>
      </c>
      <c r="D285" t="s">
        <v>878</v>
      </c>
      <c r="E285" s="1">
        <v>43582.409722222219</v>
      </c>
      <c r="F285" t="s">
        <v>954</v>
      </c>
      <c r="G285" t="s">
        <v>27</v>
      </c>
      <c r="H285" t="s">
        <v>955</v>
      </c>
      <c r="I285">
        <v>20</v>
      </c>
      <c r="J285">
        <v>40</v>
      </c>
      <c r="K285" t="s">
        <v>124</v>
      </c>
      <c r="L285">
        <v>2019</v>
      </c>
      <c r="M285">
        <v>4</v>
      </c>
      <c r="N285">
        <v>27</v>
      </c>
      <c r="O285">
        <v>9</v>
      </c>
    </row>
    <row r="286" spans="1:15" x14ac:dyDescent="0.25">
      <c r="A286">
        <v>285</v>
      </c>
      <c r="B286">
        <v>289</v>
      </c>
      <c r="C286" t="s">
        <v>956</v>
      </c>
      <c r="D286" t="s">
        <v>894</v>
      </c>
      <c r="E286" s="1">
        <v>45172.902777777781</v>
      </c>
      <c r="F286" t="s">
        <v>957</v>
      </c>
      <c r="G286" t="s">
        <v>32</v>
      </c>
      <c r="H286" t="s">
        <v>958</v>
      </c>
      <c r="I286">
        <v>16</v>
      </c>
      <c r="J286">
        <v>32</v>
      </c>
      <c r="K286" t="s">
        <v>99</v>
      </c>
      <c r="L286">
        <v>2023</v>
      </c>
      <c r="M286">
        <v>9</v>
      </c>
      <c r="N286">
        <v>3</v>
      </c>
      <c r="O286">
        <v>21</v>
      </c>
    </row>
    <row r="287" spans="1:15" x14ac:dyDescent="0.25">
      <c r="A287">
        <v>286</v>
      </c>
      <c r="B287">
        <v>290</v>
      </c>
      <c r="C287" t="s">
        <v>959</v>
      </c>
      <c r="D287" t="s">
        <v>906</v>
      </c>
      <c r="E287" s="1">
        <v>43992.420138888891</v>
      </c>
      <c r="F287" t="s">
        <v>960</v>
      </c>
      <c r="G287" t="s">
        <v>875</v>
      </c>
      <c r="H287" t="s">
        <v>961</v>
      </c>
      <c r="I287">
        <v>22</v>
      </c>
      <c r="J287">
        <v>44</v>
      </c>
      <c r="K287" t="s">
        <v>110</v>
      </c>
      <c r="L287">
        <v>2020</v>
      </c>
      <c r="M287">
        <v>6</v>
      </c>
      <c r="N287">
        <v>10</v>
      </c>
      <c r="O287">
        <v>10</v>
      </c>
    </row>
    <row r="288" spans="1:15" x14ac:dyDescent="0.25">
      <c r="A288">
        <v>287</v>
      </c>
      <c r="B288">
        <v>291</v>
      </c>
      <c r="C288" t="s">
        <v>962</v>
      </c>
      <c r="D288" t="s">
        <v>890</v>
      </c>
      <c r="E288" s="1">
        <v>44652.770833333336</v>
      </c>
      <c r="F288" t="s">
        <v>963</v>
      </c>
      <c r="G288" t="s">
        <v>27</v>
      </c>
      <c r="H288" t="s">
        <v>964</v>
      </c>
      <c r="I288">
        <v>19</v>
      </c>
      <c r="J288">
        <v>38</v>
      </c>
      <c r="K288" t="s">
        <v>39</v>
      </c>
      <c r="L288">
        <v>2022</v>
      </c>
      <c r="M288">
        <v>4</v>
      </c>
      <c r="N288">
        <v>1</v>
      </c>
      <c r="O288">
        <v>18</v>
      </c>
    </row>
    <row r="289" spans="1:15" x14ac:dyDescent="0.25">
      <c r="A289">
        <v>288</v>
      </c>
      <c r="B289">
        <v>292</v>
      </c>
      <c r="C289" t="s">
        <v>965</v>
      </c>
      <c r="D289" t="s">
        <v>917</v>
      </c>
      <c r="E289" s="1">
        <v>44211.541666666664</v>
      </c>
      <c r="F289" t="s">
        <v>966</v>
      </c>
      <c r="G289" t="s">
        <v>32</v>
      </c>
      <c r="H289" t="s">
        <v>967</v>
      </c>
      <c r="I289">
        <v>23</v>
      </c>
      <c r="J289">
        <v>46</v>
      </c>
      <c r="K289" t="s">
        <v>124</v>
      </c>
      <c r="L289">
        <v>2021</v>
      </c>
      <c r="M289">
        <v>1</v>
      </c>
      <c r="N289">
        <v>15</v>
      </c>
      <c r="O289">
        <v>13</v>
      </c>
    </row>
    <row r="290" spans="1:15" x14ac:dyDescent="0.25">
      <c r="A290">
        <v>289</v>
      </c>
      <c r="B290">
        <v>293</v>
      </c>
      <c r="C290" t="s">
        <v>968</v>
      </c>
      <c r="D290" t="s">
        <v>882</v>
      </c>
      <c r="E290" s="1">
        <v>45052.305555555555</v>
      </c>
      <c r="F290" t="s">
        <v>969</v>
      </c>
      <c r="G290" t="s">
        <v>875</v>
      </c>
      <c r="H290" t="s">
        <v>970</v>
      </c>
      <c r="I290">
        <v>15</v>
      </c>
      <c r="J290">
        <v>30</v>
      </c>
      <c r="K290" t="s">
        <v>165</v>
      </c>
      <c r="L290">
        <v>2023</v>
      </c>
      <c r="M290">
        <v>5</v>
      </c>
      <c r="N290">
        <v>6</v>
      </c>
      <c r="O290">
        <v>7</v>
      </c>
    </row>
    <row r="291" spans="1:15" x14ac:dyDescent="0.25">
      <c r="A291">
        <v>290</v>
      </c>
      <c r="B291">
        <v>294</v>
      </c>
      <c r="C291" t="s">
        <v>971</v>
      </c>
      <c r="D291" t="s">
        <v>902</v>
      </c>
      <c r="E291" s="1">
        <v>43787.635416666664</v>
      </c>
      <c r="F291" t="s">
        <v>972</v>
      </c>
      <c r="G291" t="s">
        <v>27</v>
      </c>
      <c r="H291" t="s">
        <v>973</v>
      </c>
      <c r="I291">
        <v>25</v>
      </c>
      <c r="J291">
        <v>50</v>
      </c>
      <c r="K291" t="s">
        <v>99</v>
      </c>
      <c r="L291">
        <v>2019</v>
      </c>
      <c r="M291">
        <v>11</v>
      </c>
      <c r="N291">
        <v>18</v>
      </c>
      <c r="O291">
        <v>15</v>
      </c>
    </row>
    <row r="292" spans="1:15" x14ac:dyDescent="0.25">
      <c r="A292">
        <v>291</v>
      </c>
      <c r="B292">
        <v>295</v>
      </c>
      <c r="C292" t="s">
        <v>974</v>
      </c>
      <c r="D292" t="s">
        <v>910</v>
      </c>
      <c r="E292" s="1">
        <v>44072.864583333336</v>
      </c>
      <c r="F292" t="s">
        <v>975</v>
      </c>
      <c r="G292" t="s">
        <v>32</v>
      </c>
      <c r="H292" t="s">
        <v>976</v>
      </c>
      <c r="I292">
        <v>14</v>
      </c>
      <c r="J292">
        <v>28</v>
      </c>
      <c r="K292" t="s">
        <v>110</v>
      </c>
      <c r="L292">
        <v>2020</v>
      </c>
      <c r="M292">
        <v>8</v>
      </c>
      <c r="N292">
        <v>29</v>
      </c>
      <c r="O292">
        <v>20</v>
      </c>
    </row>
    <row r="293" spans="1:15" x14ac:dyDescent="0.25">
      <c r="A293">
        <v>292</v>
      </c>
      <c r="B293">
        <v>296</v>
      </c>
      <c r="C293" t="s">
        <v>977</v>
      </c>
      <c r="D293" t="s">
        <v>882</v>
      </c>
      <c r="E293" s="1">
        <v>44864.486111111109</v>
      </c>
      <c r="F293" t="s">
        <v>978</v>
      </c>
      <c r="G293" t="s">
        <v>875</v>
      </c>
      <c r="H293" t="s">
        <v>979</v>
      </c>
      <c r="I293">
        <v>17</v>
      </c>
      <c r="J293">
        <v>34</v>
      </c>
      <c r="K293" t="s">
        <v>39</v>
      </c>
      <c r="L293">
        <v>2022</v>
      </c>
      <c r="M293">
        <v>10</v>
      </c>
      <c r="N293">
        <v>30</v>
      </c>
      <c r="O293">
        <v>11</v>
      </c>
    </row>
    <row r="294" spans="1:15" x14ac:dyDescent="0.25">
      <c r="A294">
        <v>293</v>
      </c>
      <c r="B294">
        <v>297</v>
      </c>
      <c r="C294" t="s">
        <v>938</v>
      </c>
      <c r="D294" t="s">
        <v>898</v>
      </c>
      <c r="E294" s="1">
        <v>44378.506944444445</v>
      </c>
      <c r="F294" t="s">
        <v>939</v>
      </c>
      <c r="G294" t="s">
        <v>27</v>
      </c>
      <c r="H294" t="s">
        <v>940</v>
      </c>
      <c r="I294">
        <v>21</v>
      </c>
      <c r="J294">
        <v>42</v>
      </c>
      <c r="K294" t="s">
        <v>124</v>
      </c>
      <c r="L294">
        <v>2021</v>
      </c>
      <c r="M294">
        <v>7</v>
      </c>
      <c r="N294">
        <v>1</v>
      </c>
      <c r="O294">
        <v>12</v>
      </c>
    </row>
    <row r="295" spans="1:15" x14ac:dyDescent="0.25">
      <c r="A295">
        <v>294</v>
      </c>
      <c r="B295">
        <v>298</v>
      </c>
      <c r="C295" t="s">
        <v>941</v>
      </c>
      <c r="D295" t="s">
        <v>886</v>
      </c>
      <c r="E295" s="1">
        <v>43835.364583333336</v>
      </c>
      <c r="F295" t="s">
        <v>942</v>
      </c>
      <c r="G295" t="s">
        <v>875</v>
      </c>
      <c r="H295" t="s">
        <v>943</v>
      </c>
      <c r="I295">
        <v>23</v>
      </c>
      <c r="J295">
        <v>46</v>
      </c>
      <c r="K295" t="s">
        <v>99</v>
      </c>
      <c r="L295">
        <v>2020</v>
      </c>
      <c r="M295">
        <v>1</v>
      </c>
      <c r="N295">
        <v>5</v>
      </c>
      <c r="O295">
        <v>8</v>
      </c>
    </row>
    <row r="296" spans="1:15" x14ac:dyDescent="0.25">
      <c r="A296">
        <v>295</v>
      </c>
      <c r="B296">
        <v>299</v>
      </c>
      <c r="C296" t="s">
        <v>944</v>
      </c>
      <c r="D296" t="s">
        <v>882</v>
      </c>
      <c r="E296" s="1">
        <v>44759.260416666664</v>
      </c>
      <c r="F296" t="s">
        <v>945</v>
      </c>
      <c r="G296" t="s">
        <v>27</v>
      </c>
      <c r="H296" t="s">
        <v>946</v>
      </c>
      <c r="I296">
        <v>14</v>
      </c>
      <c r="J296">
        <v>28</v>
      </c>
      <c r="K296" t="s">
        <v>165</v>
      </c>
      <c r="L296">
        <v>2022</v>
      </c>
      <c r="M296">
        <v>7</v>
      </c>
      <c r="N296">
        <v>17</v>
      </c>
      <c r="O296">
        <v>6</v>
      </c>
    </row>
    <row r="297" spans="1:15" x14ac:dyDescent="0.25">
      <c r="A297">
        <v>296</v>
      </c>
      <c r="B297">
        <v>300</v>
      </c>
      <c r="C297" t="s">
        <v>947</v>
      </c>
      <c r="D297" t="s">
        <v>902</v>
      </c>
      <c r="E297" s="1">
        <v>43334.722222222219</v>
      </c>
      <c r="F297" t="s">
        <v>948</v>
      </c>
      <c r="G297" t="s">
        <v>32</v>
      </c>
      <c r="H297" t="s">
        <v>949</v>
      </c>
      <c r="I297">
        <v>24</v>
      </c>
      <c r="J297">
        <v>48</v>
      </c>
      <c r="K297" t="s">
        <v>39</v>
      </c>
      <c r="L297">
        <v>2018</v>
      </c>
      <c r="M297">
        <v>8</v>
      </c>
      <c r="N297">
        <v>22</v>
      </c>
      <c r="O297">
        <v>17</v>
      </c>
    </row>
    <row r="298" spans="1:15" x14ac:dyDescent="0.25">
      <c r="A298">
        <v>297</v>
      </c>
      <c r="B298">
        <v>301</v>
      </c>
      <c r="C298" t="s">
        <v>980</v>
      </c>
      <c r="D298" t="s">
        <v>981</v>
      </c>
      <c r="E298" s="1">
        <v>44454.666666666664</v>
      </c>
      <c r="F298" t="s">
        <v>982</v>
      </c>
      <c r="G298" t="s">
        <v>27</v>
      </c>
      <c r="H298" t="s">
        <v>983</v>
      </c>
      <c r="I298">
        <v>8</v>
      </c>
      <c r="J298">
        <v>16</v>
      </c>
      <c r="K298" t="s">
        <v>124</v>
      </c>
      <c r="L298">
        <v>2021</v>
      </c>
      <c r="M298">
        <v>9</v>
      </c>
      <c r="N298">
        <v>15</v>
      </c>
      <c r="O298">
        <v>16</v>
      </c>
    </row>
    <row r="299" spans="1:15" x14ac:dyDescent="0.25">
      <c r="A299">
        <v>298</v>
      </c>
      <c r="B299">
        <v>302</v>
      </c>
      <c r="C299" t="s">
        <v>984</v>
      </c>
      <c r="D299" t="s">
        <v>985</v>
      </c>
      <c r="E299" s="1">
        <v>43532.597222222219</v>
      </c>
      <c r="F299" t="s">
        <v>986</v>
      </c>
      <c r="G299" t="s">
        <v>32</v>
      </c>
      <c r="H299" t="s">
        <v>987</v>
      </c>
      <c r="I299">
        <v>12</v>
      </c>
      <c r="J299">
        <v>24</v>
      </c>
      <c r="K299" t="s">
        <v>110</v>
      </c>
      <c r="L299">
        <v>2019</v>
      </c>
      <c r="M299">
        <v>3</v>
      </c>
      <c r="N299">
        <v>8</v>
      </c>
      <c r="O299">
        <v>14</v>
      </c>
    </row>
    <row r="300" spans="1:15" x14ac:dyDescent="0.25">
      <c r="A300">
        <v>299</v>
      </c>
      <c r="B300">
        <v>303</v>
      </c>
      <c r="C300" t="s">
        <v>988</v>
      </c>
      <c r="D300" t="s">
        <v>650</v>
      </c>
      <c r="E300" s="1">
        <v>42936.489583333336</v>
      </c>
      <c r="F300" t="s">
        <v>989</v>
      </c>
      <c r="G300" t="s">
        <v>875</v>
      </c>
      <c r="H300" t="s">
        <v>990</v>
      </c>
      <c r="I300">
        <v>15</v>
      </c>
      <c r="J300">
        <v>30</v>
      </c>
      <c r="K300" t="s">
        <v>99</v>
      </c>
      <c r="L300">
        <v>2017</v>
      </c>
      <c r="M300">
        <v>7</v>
      </c>
      <c r="N300">
        <v>20</v>
      </c>
      <c r="O300">
        <v>11</v>
      </c>
    </row>
    <row r="301" spans="1:15" x14ac:dyDescent="0.25">
      <c r="A301">
        <v>300</v>
      </c>
      <c r="B301">
        <v>304</v>
      </c>
      <c r="C301" t="s">
        <v>991</v>
      </c>
      <c r="D301" t="s">
        <v>992</v>
      </c>
      <c r="E301" s="1">
        <v>44137.8125</v>
      </c>
      <c r="F301" t="s">
        <v>993</v>
      </c>
      <c r="G301" t="s">
        <v>27</v>
      </c>
      <c r="H301" t="s">
        <v>994</v>
      </c>
      <c r="I301">
        <v>10</v>
      </c>
      <c r="J301">
        <v>20</v>
      </c>
      <c r="K301" t="s">
        <v>39</v>
      </c>
      <c r="L301">
        <v>2020</v>
      </c>
      <c r="M301">
        <v>11</v>
      </c>
      <c r="N301">
        <v>2</v>
      </c>
      <c r="O301">
        <v>19</v>
      </c>
    </row>
    <row r="302" spans="1:15" x14ac:dyDescent="0.25">
      <c r="A302">
        <v>301</v>
      </c>
      <c r="B302">
        <v>305</v>
      </c>
      <c r="C302" t="s">
        <v>995</v>
      </c>
      <c r="D302" t="s">
        <v>996</v>
      </c>
      <c r="E302" s="1">
        <v>44693.083333333336</v>
      </c>
      <c r="F302" t="s">
        <v>997</v>
      </c>
      <c r="G302" t="s">
        <v>32</v>
      </c>
      <c r="H302" t="s">
        <v>998</v>
      </c>
      <c r="I302">
        <v>18</v>
      </c>
      <c r="J302">
        <v>36</v>
      </c>
      <c r="K302" t="s">
        <v>165</v>
      </c>
      <c r="L302">
        <v>2022</v>
      </c>
      <c r="M302">
        <v>5</v>
      </c>
      <c r="N302">
        <v>12</v>
      </c>
      <c r="O302">
        <v>2</v>
      </c>
    </row>
    <row r="303" spans="1:15" x14ac:dyDescent="0.25">
      <c r="A303">
        <v>302</v>
      </c>
      <c r="B303">
        <v>306</v>
      </c>
      <c r="C303" t="s">
        <v>999</v>
      </c>
      <c r="D303" t="s">
        <v>1000</v>
      </c>
      <c r="E303" s="1">
        <v>45024.552083333336</v>
      </c>
      <c r="F303" t="s">
        <v>1001</v>
      </c>
      <c r="G303" t="s">
        <v>875</v>
      </c>
      <c r="H303" t="s">
        <v>1002</v>
      </c>
      <c r="I303">
        <v>14</v>
      </c>
      <c r="J303">
        <v>28</v>
      </c>
      <c r="K303" t="s">
        <v>110</v>
      </c>
      <c r="L303">
        <v>2023</v>
      </c>
      <c r="M303">
        <v>4</v>
      </c>
      <c r="N303">
        <v>8</v>
      </c>
      <c r="O303">
        <v>13</v>
      </c>
    </row>
    <row r="304" spans="1:15" x14ac:dyDescent="0.25">
      <c r="A304">
        <v>303</v>
      </c>
      <c r="B304">
        <v>307</v>
      </c>
      <c r="C304" t="s">
        <v>1003</v>
      </c>
      <c r="D304" t="s">
        <v>1004</v>
      </c>
      <c r="E304" s="1">
        <v>44372.743055555555</v>
      </c>
      <c r="F304" t="s">
        <v>1005</v>
      </c>
      <c r="G304" t="s">
        <v>27</v>
      </c>
      <c r="H304" t="s">
        <v>1006</v>
      </c>
      <c r="I304">
        <v>22</v>
      </c>
      <c r="J304">
        <v>44</v>
      </c>
      <c r="K304" t="s">
        <v>124</v>
      </c>
      <c r="L304">
        <v>2021</v>
      </c>
      <c r="M304">
        <v>6</v>
      </c>
      <c r="N304">
        <v>25</v>
      </c>
      <c r="O304">
        <v>17</v>
      </c>
    </row>
    <row r="305" spans="1:15" x14ac:dyDescent="0.25">
      <c r="A305">
        <v>304</v>
      </c>
      <c r="B305">
        <v>308</v>
      </c>
      <c r="C305" t="s">
        <v>1007</v>
      </c>
      <c r="D305" t="s">
        <v>1008</v>
      </c>
      <c r="E305" s="1">
        <v>43707.423611111109</v>
      </c>
      <c r="F305" t="s">
        <v>1009</v>
      </c>
      <c r="G305" t="s">
        <v>32</v>
      </c>
      <c r="H305" t="s">
        <v>1010</v>
      </c>
      <c r="I305">
        <v>16</v>
      </c>
      <c r="J305">
        <v>32</v>
      </c>
      <c r="K305" t="s">
        <v>99</v>
      </c>
      <c r="L305">
        <v>2019</v>
      </c>
      <c r="M305">
        <v>8</v>
      </c>
      <c r="N305">
        <v>30</v>
      </c>
      <c r="O305">
        <v>10</v>
      </c>
    </row>
    <row r="306" spans="1:15" x14ac:dyDescent="0.25">
      <c r="A306">
        <v>305</v>
      </c>
      <c r="B306">
        <v>309</v>
      </c>
      <c r="C306" t="s">
        <v>1011</v>
      </c>
      <c r="D306" t="s">
        <v>1012</v>
      </c>
      <c r="E306" s="1">
        <v>44776.645833333336</v>
      </c>
      <c r="F306" t="s">
        <v>1013</v>
      </c>
      <c r="G306" t="s">
        <v>875</v>
      </c>
      <c r="H306" t="s">
        <v>1014</v>
      </c>
      <c r="I306">
        <v>25</v>
      </c>
      <c r="J306">
        <v>50</v>
      </c>
      <c r="K306" t="s">
        <v>39</v>
      </c>
      <c r="L306">
        <v>2022</v>
      </c>
      <c r="M306">
        <v>8</v>
      </c>
      <c r="N306">
        <v>3</v>
      </c>
      <c r="O306">
        <v>15</v>
      </c>
    </row>
    <row r="307" spans="1:15" x14ac:dyDescent="0.25">
      <c r="A307">
        <v>306</v>
      </c>
      <c r="B307">
        <v>310</v>
      </c>
      <c r="C307" t="s">
        <v>1015</v>
      </c>
      <c r="D307" t="s">
        <v>1016</v>
      </c>
      <c r="E307" s="1">
        <v>44182.388888888891</v>
      </c>
      <c r="F307" t="s">
        <v>1017</v>
      </c>
      <c r="G307" t="s">
        <v>27</v>
      </c>
      <c r="H307" t="s">
        <v>1018</v>
      </c>
      <c r="I307">
        <v>12</v>
      </c>
      <c r="J307">
        <v>24</v>
      </c>
      <c r="K307" t="s">
        <v>165</v>
      </c>
      <c r="L307">
        <v>2020</v>
      </c>
      <c r="M307">
        <v>12</v>
      </c>
      <c r="N307">
        <v>17</v>
      </c>
      <c r="O307">
        <v>9</v>
      </c>
    </row>
    <row r="308" spans="1:15" x14ac:dyDescent="0.25">
      <c r="A308">
        <v>307</v>
      </c>
      <c r="B308">
        <v>311</v>
      </c>
      <c r="C308" t="s">
        <v>1019</v>
      </c>
      <c r="D308" t="s">
        <v>1020</v>
      </c>
      <c r="E308" s="1">
        <v>44255.947916666664</v>
      </c>
      <c r="F308" t="s">
        <v>1021</v>
      </c>
      <c r="G308" t="s">
        <v>32</v>
      </c>
      <c r="H308" t="s">
        <v>1022</v>
      </c>
      <c r="I308">
        <v>20</v>
      </c>
      <c r="J308">
        <v>40</v>
      </c>
      <c r="K308" t="s">
        <v>99</v>
      </c>
      <c r="L308">
        <v>2021</v>
      </c>
      <c r="M308">
        <v>2</v>
      </c>
      <c r="N308">
        <v>28</v>
      </c>
      <c r="O308">
        <v>22</v>
      </c>
    </row>
    <row r="309" spans="1:15" x14ac:dyDescent="0.25">
      <c r="A309">
        <v>308</v>
      </c>
      <c r="B309">
        <v>312</v>
      </c>
      <c r="C309" t="s">
        <v>1023</v>
      </c>
      <c r="D309" t="s">
        <v>1024</v>
      </c>
      <c r="E309" s="1">
        <v>43230.583333333336</v>
      </c>
      <c r="F309" t="s">
        <v>1025</v>
      </c>
      <c r="G309" t="s">
        <v>875</v>
      </c>
      <c r="H309" t="s">
        <v>1026</v>
      </c>
      <c r="I309">
        <v>14</v>
      </c>
      <c r="J309">
        <v>28</v>
      </c>
      <c r="K309" t="s">
        <v>110</v>
      </c>
      <c r="L309">
        <v>2018</v>
      </c>
      <c r="M309">
        <v>5</v>
      </c>
      <c r="N309">
        <v>10</v>
      </c>
      <c r="O309">
        <v>14</v>
      </c>
    </row>
    <row r="310" spans="1:15" x14ac:dyDescent="0.25">
      <c r="A310">
        <v>309</v>
      </c>
      <c r="B310">
        <v>313</v>
      </c>
      <c r="C310" t="s">
        <v>1027</v>
      </c>
      <c r="D310" t="s">
        <v>1016</v>
      </c>
      <c r="E310" s="1">
        <v>44568.465277777781</v>
      </c>
      <c r="F310" t="s">
        <v>1028</v>
      </c>
      <c r="G310" t="s">
        <v>27</v>
      </c>
      <c r="H310" t="s">
        <v>1029</v>
      </c>
      <c r="I310">
        <v>15</v>
      </c>
      <c r="J310">
        <v>30</v>
      </c>
      <c r="K310" t="s">
        <v>124</v>
      </c>
      <c r="L310">
        <v>2022</v>
      </c>
      <c r="M310">
        <v>1</v>
      </c>
      <c r="N310">
        <v>7</v>
      </c>
      <c r="O310">
        <v>11</v>
      </c>
    </row>
    <row r="311" spans="1:15" x14ac:dyDescent="0.25">
      <c r="A311">
        <v>310</v>
      </c>
      <c r="B311">
        <v>314</v>
      </c>
      <c r="C311" t="s">
        <v>1030</v>
      </c>
      <c r="D311" t="s">
        <v>650</v>
      </c>
      <c r="E311" s="1">
        <v>43727.145833333336</v>
      </c>
      <c r="F311" t="s">
        <v>1031</v>
      </c>
      <c r="G311" t="s">
        <v>32</v>
      </c>
      <c r="H311" t="s">
        <v>1032</v>
      </c>
      <c r="I311">
        <v>18</v>
      </c>
      <c r="J311">
        <v>36</v>
      </c>
      <c r="K311" t="s">
        <v>39</v>
      </c>
      <c r="L311">
        <v>2019</v>
      </c>
      <c r="M311">
        <v>9</v>
      </c>
      <c r="N311">
        <v>19</v>
      </c>
      <c r="O311">
        <v>3</v>
      </c>
    </row>
    <row r="312" spans="1:15" x14ac:dyDescent="0.25">
      <c r="A312">
        <v>311</v>
      </c>
      <c r="B312">
        <v>315</v>
      </c>
      <c r="C312" t="s">
        <v>1033</v>
      </c>
      <c r="D312" t="s">
        <v>996</v>
      </c>
      <c r="E312" s="1">
        <v>45121.958333333336</v>
      </c>
      <c r="F312" t="s">
        <v>1034</v>
      </c>
      <c r="G312" t="s">
        <v>875</v>
      </c>
      <c r="H312" t="s">
        <v>1035</v>
      </c>
      <c r="I312">
        <v>13</v>
      </c>
      <c r="J312">
        <v>26</v>
      </c>
      <c r="K312" t="s">
        <v>110</v>
      </c>
      <c r="L312">
        <v>2023</v>
      </c>
      <c r="M312">
        <v>7</v>
      </c>
      <c r="N312">
        <v>14</v>
      </c>
      <c r="O312">
        <v>23</v>
      </c>
    </row>
    <row r="313" spans="1:15" x14ac:dyDescent="0.25">
      <c r="A313">
        <v>312</v>
      </c>
      <c r="B313">
        <v>316</v>
      </c>
      <c r="C313" t="s">
        <v>1036</v>
      </c>
      <c r="D313" t="s">
        <v>985</v>
      </c>
      <c r="E313" s="1">
        <v>43926.680555555555</v>
      </c>
      <c r="F313" t="s">
        <v>1037</v>
      </c>
      <c r="G313" t="s">
        <v>27</v>
      </c>
      <c r="H313" t="s">
        <v>1038</v>
      </c>
      <c r="I313">
        <v>10</v>
      </c>
      <c r="J313">
        <v>20</v>
      </c>
      <c r="K313" t="s">
        <v>165</v>
      </c>
      <c r="L313">
        <v>2020</v>
      </c>
      <c r="M313">
        <v>4</v>
      </c>
      <c r="N313">
        <v>5</v>
      </c>
      <c r="O313">
        <v>16</v>
      </c>
    </row>
    <row r="314" spans="1:15" x14ac:dyDescent="0.25">
      <c r="A314">
        <v>313</v>
      </c>
      <c r="B314">
        <v>317</v>
      </c>
      <c r="C314" t="s">
        <v>1039</v>
      </c>
      <c r="D314" t="s">
        <v>1004</v>
      </c>
      <c r="E314" s="1">
        <v>44529.364583333336</v>
      </c>
      <c r="F314" t="s">
        <v>1040</v>
      </c>
      <c r="G314" t="s">
        <v>32</v>
      </c>
      <c r="H314" t="s">
        <v>1041</v>
      </c>
      <c r="I314">
        <v>20</v>
      </c>
      <c r="J314">
        <v>40</v>
      </c>
      <c r="K314" t="s">
        <v>99</v>
      </c>
      <c r="L314">
        <v>2021</v>
      </c>
      <c r="M314">
        <v>11</v>
      </c>
      <c r="N314">
        <v>29</v>
      </c>
      <c r="O314">
        <v>8</v>
      </c>
    </row>
    <row r="315" spans="1:15" x14ac:dyDescent="0.25">
      <c r="A315">
        <v>314</v>
      </c>
      <c r="B315">
        <v>318</v>
      </c>
      <c r="C315" t="s">
        <v>1042</v>
      </c>
      <c r="D315" t="s">
        <v>1008</v>
      </c>
      <c r="E315" s="1">
        <v>43811.708333333336</v>
      </c>
      <c r="F315" t="s">
        <v>1043</v>
      </c>
      <c r="G315" t="s">
        <v>875</v>
      </c>
      <c r="H315" t="s">
        <v>1044</v>
      </c>
      <c r="I315">
        <v>16</v>
      </c>
      <c r="J315">
        <v>32</v>
      </c>
      <c r="K315" t="s">
        <v>39</v>
      </c>
      <c r="L315">
        <v>2019</v>
      </c>
      <c r="M315">
        <v>12</v>
      </c>
      <c r="N315">
        <v>12</v>
      </c>
      <c r="O315">
        <v>17</v>
      </c>
    </row>
    <row r="316" spans="1:15" x14ac:dyDescent="0.25">
      <c r="A316">
        <v>315</v>
      </c>
      <c r="B316">
        <v>319</v>
      </c>
      <c r="C316" t="s">
        <v>1045</v>
      </c>
      <c r="D316" t="s">
        <v>1012</v>
      </c>
      <c r="E316" s="1">
        <v>44701.618055555555</v>
      </c>
      <c r="F316" t="s">
        <v>1046</v>
      </c>
      <c r="G316" t="s">
        <v>27</v>
      </c>
      <c r="H316" t="s">
        <v>1047</v>
      </c>
      <c r="I316">
        <v>25</v>
      </c>
      <c r="J316">
        <v>50</v>
      </c>
      <c r="K316" t="s">
        <v>124</v>
      </c>
      <c r="L316">
        <v>2022</v>
      </c>
      <c r="M316">
        <v>5</v>
      </c>
      <c r="N316">
        <v>20</v>
      </c>
      <c r="O316">
        <v>14</v>
      </c>
    </row>
    <row r="317" spans="1:15" x14ac:dyDescent="0.25">
      <c r="A317">
        <v>316</v>
      </c>
      <c r="B317">
        <v>320</v>
      </c>
      <c r="C317" t="s">
        <v>1048</v>
      </c>
      <c r="D317" t="s">
        <v>1016</v>
      </c>
      <c r="E317" s="1">
        <v>44077.510416666664</v>
      </c>
      <c r="F317" t="s">
        <v>1049</v>
      </c>
      <c r="G317" t="s">
        <v>32</v>
      </c>
      <c r="H317" t="s">
        <v>1050</v>
      </c>
      <c r="I317">
        <v>14</v>
      </c>
      <c r="J317">
        <v>28</v>
      </c>
      <c r="K317" t="s">
        <v>110</v>
      </c>
      <c r="L317">
        <v>2020</v>
      </c>
      <c r="M317">
        <v>9</v>
      </c>
      <c r="N317">
        <v>3</v>
      </c>
      <c r="O317">
        <v>12</v>
      </c>
    </row>
    <row r="318" spans="1:15" x14ac:dyDescent="0.25">
      <c r="A318">
        <v>317</v>
      </c>
      <c r="B318">
        <v>321</v>
      </c>
      <c r="C318" t="s">
        <v>1051</v>
      </c>
      <c r="D318" t="s">
        <v>1020</v>
      </c>
      <c r="E318" s="1">
        <v>44237.8125</v>
      </c>
      <c r="F318" t="s">
        <v>1052</v>
      </c>
      <c r="G318" t="s">
        <v>875</v>
      </c>
      <c r="H318" t="s">
        <v>1053</v>
      </c>
      <c r="I318">
        <v>20</v>
      </c>
      <c r="J318">
        <v>40</v>
      </c>
      <c r="K318" t="s">
        <v>99</v>
      </c>
      <c r="L318">
        <v>2021</v>
      </c>
      <c r="M318">
        <v>2</v>
      </c>
      <c r="N318">
        <v>10</v>
      </c>
      <c r="O318">
        <v>19</v>
      </c>
    </row>
    <row r="319" spans="1:15" x14ac:dyDescent="0.25">
      <c r="A319">
        <v>318</v>
      </c>
      <c r="B319">
        <v>322</v>
      </c>
      <c r="C319" t="s">
        <v>1054</v>
      </c>
      <c r="D319" t="s">
        <v>1024</v>
      </c>
      <c r="E319" s="1">
        <v>43330.611111111109</v>
      </c>
      <c r="F319" t="s">
        <v>1055</v>
      </c>
      <c r="G319" t="s">
        <v>27</v>
      </c>
      <c r="H319" t="s">
        <v>1056</v>
      </c>
      <c r="I319">
        <v>12</v>
      </c>
      <c r="J319">
        <v>24</v>
      </c>
      <c r="K319" t="s">
        <v>39</v>
      </c>
      <c r="L319">
        <v>2018</v>
      </c>
      <c r="M319">
        <v>8</v>
      </c>
      <c r="N319">
        <v>18</v>
      </c>
      <c r="O319">
        <v>14</v>
      </c>
    </row>
    <row r="320" spans="1:15" x14ac:dyDescent="0.25">
      <c r="A320">
        <v>319</v>
      </c>
      <c r="B320">
        <v>323</v>
      </c>
      <c r="C320" t="s">
        <v>1057</v>
      </c>
      <c r="D320" t="s">
        <v>981</v>
      </c>
      <c r="E320" s="1">
        <v>44620.875</v>
      </c>
      <c r="F320" t="s">
        <v>1058</v>
      </c>
      <c r="G320" t="s">
        <v>32</v>
      </c>
      <c r="H320" t="s">
        <v>1059</v>
      </c>
      <c r="I320">
        <v>8</v>
      </c>
      <c r="J320">
        <v>16</v>
      </c>
      <c r="K320" t="s">
        <v>124</v>
      </c>
      <c r="L320">
        <v>2022</v>
      </c>
      <c r="M320">
        <v>2</v>
      </c>
      <c r="N320">
        <v>28</v>
      </c>
      <c r="O320">
        <v>21</v>
      </c>
    </row>
    <row r="321" spans="1:15" x14ac:dyDescent="0.25">
      <c r="A321">
        <v>320</v>
      </c>
      <c r="B321">
        <v>324</v>
      </c>
      <c r="C321" t="s">
        <v>1060</v>
      </c>
      <c r="D321" t="s">
        <v>985</v>
      </c>
      <c r="E321" s="1">
        <v>43753.4375</v>
      </c>
      <c r="F321" t="s">
        <v>1061</v>
      </c>
      <c r="G321" t="s">
        <v>875</v>
      </c>
      <c r="H321" t="s">
        <v>1062</v>
      </c>
      <c r="I321">
        <v>15</v>
      </c>
      <c r="J321">
        <v>30</v>
      </c>
      <c r="K321" t="s">
        <v>110</v>
      </c>
      <c r="L321">
        <v>2019</v>
      </c>
      <c r="M321">
        <v>10</v>
      </c>
      <c r="N321">
        <v>15</v>
      </c>
      <c r="O321">
        <v>10</v>
      </c>
    </row>
    <row r="322" spans="1:15" x14ac:dyDescent="0.25">
      <c r="A322">
        <v>321</v>
      </c>
      <c r="B322">
        <v>325</v>
      </c>
      <c r="C322" t="s">
        <v>1063</v>
      </c>
      <c r="D322" t="s">
        <v>650</v>
      </c>
      <c r="E322" s="1">
        <v>43070.784722222219</v>
      </c>
      <c r="F322" t="s">
        <v>1064</v>
      </c>
      <c r="G322" t="s">
        <v>27</v>
      </c>
      <c r="H322" t="s">
        <v>1065</v>
      </c>
      <c r="I322">
        <v>18</v>
      </c>
      <c r="J322">
        <v>36</v>
      </c>
      <c r="K322" t="s">
        <v>99</v>
      </c>
      <c r="L322">
        <v>2017</v>
      </c>
      <c r="M322">
        <v>12</v>
      </c>
      <c r="N322">
        <v>1</v>
      </c>
      <c r="O322">
        <v>18</v>
      </c>
    </row>
    <row r="323" spans="1:15" x14ac:dyDescent="0.25">
      <c r="A323">
        <v>322</v>
      </c>
      <c r="B323">
        <v>326</v>
      </c>
      <c r="C323" t="s">
        <v>1066</v>
      </c>
      <c r="D323" t="s">
        <v>992</v>
      </c>
      <c r="E323" s="1">
        <v>43939.677083333336</v>
      </c>
      <c r="F323" t="s">
        <v>1067</v>
      </c>
      <c r="G323" t="s">
        <v>32</v>
      </c>
      <c r="H323" t="s">
        <v>1068</v>
      </c>
      <c r="I323">
        <v>10</v>
      </c>
      <c r="J323">
        <v>20</v>
      </c>
      <c r="K323" t="s">
        <v>39</v>
      </c>
      <c r="L323">
        <v>2020</v>
      </c>
      <c r="M323">
        <v>4</v>
      </c>
      <c r="N323">
        <v>18</v>
      </c>
      <c r="O323">
        <v>16</v>
      </c>
    </row>
    <row r="324" spans="1:15" x14ac:dyDescent="0.25">
      <c r="A324">
        <v>323</v>
      </c>
      <c r="B324">
        <v>327</v>
      </c>
      <c r="C324" t="s">
        <v>1069</v>
      </c>
      <c r="D324" t="s">
        <v>996</v>
      </c>
      <c r="E324" s="1">
        <v>44933.145833333336</v>
      </c>
      <c r="F324" t="s">
        <v>997</v>
      </c>
      <c r="G324" t="s">
        <v>875</v>
      </c>
      <c r="H324" t="s">
        <v>1070</v>
      </c>
      <c r="I324">
        <v>18</v>
      </c>
      <c r="J324">
        <v>36</v>
      </c>
      <c r="K324" t="s">
        <v>165</v>
      </c>
      <c r="L324">
        <v>2023</v>
      </c>
      <c r="M324">
        <v>1</v>
      </c>
      <c r="N324">
        <v>7</v>
      </c>
      <c r="O324">
        <v>3</v>
      </c>
    </row>
    <row r="325" spans="1:15" x14ac:dyDescent="0.25">
      <c r="A325">
        <v>324</v>
      </c>
      <c r="B325">
        <v>328</v>
      </c>
      <c r="C325" t="s">
        <v>1071</v>
      </c>
      <c r="D325" t="s">
        <v>1000</v>
      </c>
      <c r="E325" s="1">
        <v>44357.416666666664</v>
      </c>
      <c r="F325" t="s">
        <v>969</v>
      </c>
      <c r="G325" t="s">
        <v>27</v>
      </c>
      <c r="H325" t="s">
        <v>1072</v>
      </c>
      <c r="I325">
        <v>14</v>
      </c>
      <c r="J325">
        <v>28</v>
      </c>
      <c r="K325" t="s">
        <v>124</v>
      </c>
      <c r="L325">
        <v>2021</v>
      </c>
      <c r="M325">
        <v>6</v>
      </c>
      <c r="N325">
        <v>10</v>
      </c>
      <c r="O325">
        <v>10</v>
      </c>
    </row>
    <row r="326" spans="1:15" x14ac:dyDescent="0.25">
      <c r="A326">
        <v>325</v>
      </c>
      <c r="B326">
        <v>329</v>
      </c>
      <c r="C326" t="s">
        <v>1073</v>
      </c>
      <c r="D326" t="s">
        <v>1004</v>
      </c>
      <c r="E326" s="1">
        <v>43883.638888888891</v>
      </c>
      <c r="F326" t="s">
        <v>1074</v>
      </c>
      <c r="G326" t="s">
        <v>32</v>
      </c>
      <c r="H326" t="s">
        <v>1075</v>
      </c>
      <c r="I326">
        <v>22</v>
      </c>
      <c r="J326">
        <v>44</v>
      </c>
      <c r="K326" t="s">
        <v>99</v>
      </c>
      <c r="L326">
        <v>2020</v>
      </c>
      <c r="M326">
        <v>2</v>
      </c>
      <c r="N326">
        <v>22</v>
      </c>
      <c r="O326">
        <v>15</v>
      </c>
    </row>
    <row r="327" spans="1:15" x14ac:dyDescent="0.25">
      <c r="A327">
        <v>326</v>
      </c>
      <c r="B327">
        <v>330</v>
      </c>
      <c r="C327" t="s">
        <v>1076</v>
      </c>
      <c r="D327" t="s">
        <v>1008</v>
      </c>
      <c r="E327" s="1">
        <v>43176.614583333336</v>
      </c>
      <c r="F327" t="s">
        <v>1077</v>
      </c>
      <c r="G327" t="s">
        <v>875</v>
      </c>
      <c r="H327" t="s">
        <v>1078</v>
      </c>
      <c r="I327">
        <v>16</v>
      </c>
      <c r="J327">
        <v>32</v>
      </c>
      <c r="K327" t="s">
        <v>110</v>
      </c>
      <c r="L327">
        <v>2018</v>
      </c>
      <c r="M327">
        <v>3</v>
      </c>
      <c r="N327">
        <v>17</v>
      </c>
      <c r="O327">
        <v>14</v>
      </c>
    </row>
    <row r="328" spans="1:15" x14ac:dyDescent="0.25">
      <c r="A328">
        <v>327</v>
      </c>
      <c r="B328">
        <v>331</v>
      </c>
      <c r="C328" t="s">
        <v>1079</v>
      </c>
      <c r="D328" t="s">
        <v>1012</v>
      </c>
      <c r="E328" s="1">
        <v>44862.46875</v>
      </c>
      <c r="F328" t="s">
        <v>1080</v>
      </c>
      <c r="G328" t="s">
        <v>27</v>
      </c>
      <c r="H328" t="s">
        <v>1081</v>
      </c>
      <c r="I328">
        <v>25</v>
      </c>
      <c r="J328">
        <v>50</v>
      </c>
      <c r="K328" t="s">
        <v>39</v>
      </c>
      <c r="L328">
        <v>2022</v>
      </c>
      <c r="M328">
        <v>10</v>
      </c>
      <c r="N328">
        <v>28</v>
      </c>
      <c r="O328">
        <v>11</v>
      </c>
    </row>
    <row r="329" spans="1:15" x14ac:dyDescent="0.25">
      <c r="A329">
        <v>328</v>
      </c>
      <c r="B329">
        <v>332</v>
      </c>
      <c r="C329" t="s">
        <v>1082</v>
      </c>
      <c r="D329" t="s">
        <v>1016</v>
      </c>
      <c r="E329" s="1">
        <v>44136.520833333336</v>
      </c>
      <c r="F329" t="s">
        <v>1083</v>
      </c>
      <c r="G329" t="s">
        <v>32</v>
      </c>
      <c r="H329" t="s">
        <v>1084</v>
      </c>
      <c r="I329">
        <v>14</v>
      </c>
      <c r="J329">
        <v>28</v>
      </c>
      <c r="K329" t="s">
        <v>165</v>
      </c>
      <c r="L329">
        <v>2020</v>
      </c>
      <c r="M329">
        <v>11</v>
      </c>
      <c r="N329">
        <v>1</v>
      </c>
      <c r="O329">
        <v>12</v>
      </c>
    </row>
    <row r="330" spans="1:15" x14ac:dyDescent="0.25">
      <c r="A330">
        <v>329</v>
      </c>
      <c r="B330">
        <v>333</v>
      </c>
      <c r="C330" t="s">
        <v>1085</v>
      </c>
      <c r="D330" t="s">
        <v>1020</v>
      </c>
      <c r="E330" s="1">
        <v>44211.923611111109</v>
      </c>
      <c r="F330" t="s">
        <v>1086</v>
      </c>
      <c r="G330" t="s">
        <v>875</v>
      </c>
      <c r="H330" t="s">
        <v>1087</v>
      </c>
      <c r="I330">
        <v>20</v>
      </c>
      <c r="J330">
        <v>40</v>
      </c>
      <c r="K330" t="s">
        <v>99</v>
      </c>
      <c r="L330">
        <v>2021</v>
      </c>
      <c r="M330">
        <v>1</v>
      </c>
      <c r="N330">
        <v>15</v>
      </c>
      <c r="O330">
        <v>22</v>
      </c>
    </row>
    <row r="331" spans="1:15" x14ac:dyDescent="0.25">
      <c r="A331">
        <v>330</v>
      </c>
      <c r="B331">
        <v>334</v>
      </c>
      <c r="C331" t="s">
        <v>1054</v>
      </c>
      <c r="D331" t="s">
        <v>1024</v>
      </c>
      <c r="E331" s="1">
        <v>43330.583333333336</v>
      </c>
      <c r="F331" t="s">
        <v>1025</v>
      </c>
      <c r="G331" t="s">
        <v>27</v>
      </c>
      <c r="H331" t="s">
        <v>1056</v>
      </c>
      <c r="I331">
        <v>12</v>
      </c>
      <c r="J331">
        <v>24</v>
      </c>
      <c r="K331" t="s">
        <v>39</v>
      </c>
      <c r="L331">
        <v>2018</v>
      </c>
      <c r="M331">
        <v>8</v>
      </c>
      <c r="N331">
        <v>18</v>
      </c>
      <c r="O331">
        <v>14</v>
      </c>
    </row>
    <row r="332" spans="1:15" x14ac:dyDescent="0.25">
      <c r="A332">
        <v>331</v>
      </c>
      <c r="B332">
        <v>335</v>
      </c>
      <c r="C332" t="s">
        <v>1027</v>
      </c>
      <c r="D332" t="s">
        <v>1016</v>
      </c>
      <c r="E332" s="1">
        <v>44568.465277777781</v>
      </c>
      <c r="F332" t="s">
        <v>1028</v>
      </c>
      <c r="G332" t="s">
        <v>875</v>
      </c>
      <c r="H332" t="s">
        <v>1029</v>
      </c>
      <c r="I332">
        <v>15</v>
      </c>
      <c r="J332">
        <v>30</v>
      </c>
      <c r="K332" t="s">
        <v>124</v>
      </c>
      <c r="L332">
        <v>2022</v>
      </c>
      <c r="M332">
        <v>1</v>
      </c>
      <c r="N332">
        <v>7</v>
      </c>
      <c r="O332">
        <v>11</v>
      </c>
    </row>
    <row r="333" spans="1:15" x14ac:dyDescent="0.25">
      <c r="A333">
        <v>332</v>
      </c>
      <c r="B333">
        <v>336</v>
      </c>
      <c r="C333" t="s">
        <v>1030</v>
      </c>
      <c r="D333" t="s">
        <v>650</v>
      </c>
      <c r="E333" s="1">
        <v>43727.145833333336</v>
      </c>
      <c r="F333" t="s">
        <v>1031</v>
      </c>
      <c r="G333" t="s">
        <v>32</v>
      </c>
      <c r="H333" t="s">
        <v>1032</v>
      </c>
      <c r="I333">
        <v>18</v>
      </c>
      <c r="J333">
        <v>36</v>
      </c>
      <c r="K333" t="s">
        <v>39</v>
      </c>
      <c r="L333">
        <v>2019</v>
      </c>
      <c r="M333">
        <v>9</v>
      </c>
      <c r="N333">
        <v>19</v>
      </c>
      <c r="O333">
        <v>3</v>
      </c>
    </row>
    <row r="334" spans="1:15" x14ac:dyDescent="0.25">
      <c r="A334">
        <v>333</v>
      </c>
      <c r="B334">
        <v>337</v>
      </c>
      <c r="C334" t="s">
        <v>1088</v>
      </c>
      <c r="D334" t="s">
        <v>1089</v>
      </c>
      <c r="E334" s="1">
        <v>44654.260416666664</v>
      </c>
      <c r="F334" t="s">
        <v>1090</v>
      </c>
      <c r="G334" t="s">
        <v>27</v>
      </c>
      <c r="H334" t="s">
        <v>1091</v>
      </c>
      <c r="I334">
        <v>28</v>
      </c>
      <c r="J334">
        <v>55</v>
      </c>
      <c r="K334" t="s">
        <v>1092</v>
      </c>
      <c r="L334">
        <v>2022</v>
      </c>
      <c r="M334">
        <v>4</v>
      </c>
      <c r="N334">
        <v>3</v>
      </c>
      <c r="O334">
        <v>6</v>
      </c>
    </row>
    <row r="335" spans="1:15" x14ac:dyDescent="0.25">
      <c r="A335">
        <v>334</v>
      </c>
      <c r="B335">
        <v>338</v>
      </c>
      <c r="C335" t="s">
        <v>1093</v>
      </c>
      <c r="D335" t="s">
        <v>1094</v>
      </c>
      <c r="E335" s="1">
        <v>45211.4375</v>
      </c>
      <c r="F335" t="s">
        <v>1095</v>
      </c>
      <c r="G335" t="s">
        <v>17</v>
      </c>
      <c r="H335" t="s">
        <v>1096</v>
      </c>
      <c r="I335">
        <v>15</v>
      </c>
      <c r="J335">
        <v>30</v>
      </c>
      <c r="K335" t="s">
        <v>1097</v>
      </c>
      <c r="L335">
        <v>2023</v>
      </c>
      <c r="M335">
        <v>10</v>
      </c>
      <c r="N335">
        <v>12</v>
      </c>
      <c r="O335">
        <v>10</v>
      </c>
    </row>
    <row r="336" spans="1:15" x14ac:dyDescent="0.25">
      <c r="A336">
        <v>335</v>
      </c>
      <c r="B336">
        <v>339</v>
      </c>
      <c r="C336" t="s">
        <v>1098</v>
      </c>
      <c r="D336" t="s">
        <v>1099</v>
      </c>
      <c r="E336" s="1">
        <v>43644.791666666664</v>
      </c>
      <c r="F336" t="s">
        <v>1100</v>
      </c>
      <c r="G336" t="s">
        <v>32</v>
      </c>
      <c r="H336" t="s">
        <v>1101</v>
      </c>
      <c r="I336">
        <v>22</v>
      </c>
      <c r="J336">
        <v>45</v>
      </c>
      <c r="K336" t="s">
        <v>1102</v>
      </c>
      <c r="L336">
        <v>2019</v>
      </c>
      <c r="M336">
        <v>6</v>
      </c>
      <c r="N336">
        <v>28</v>
      </c>
      <c r="O336">
        <v>19</v>
      </c>
    </row>
    <row r="337" spans="1:15" x14ac:dyDescent="0.25">
      <c r="A337">
        <v>336</v>
      </c>
      <c r="B337">
        <v>340</v>
      </c>
      <c r="C337" t="s">
        <v>1103</v>
      </c>
      <c r="D337" t="s">
        <v>1104</v>
      </c>
      <c r="E337" s="1">
        <v>44089.614583333336</v>
      </c>
      <c r="F337" t="s">
        <v>1105</v>
      </c>
      <c r="G337" t="s">
        <v>27</v>
      </c>
      <c r="H337" t="s">
        <v>1106</v>
      </c>
      <c r="I337">
        <v>40</v>
      </c>
      <c r="J337">
        <v>80</v>
      </c>
      <c r="K337" t="s">
        <v>1107</v>
      </c>
      <c r="L337">
        <v>2020</v>
      </c>
      <c r="M337">
        <v>9</v>
      </c>
      <c r="N337">
        <v>15</v>
      </c>
      <c r="O337">
        <v>14</v>
      </c>
    </row>
    <row r="338" spans="1:15" x14ac:dyDescent="0.25">
      <c r="A338">
        <v>337</v>
      </c>
      <c r="B338">
        <v>341</v>
      </c>
      <c r="C338" t="s">
        <v>1108</v>
      </c>
      <c r="D338" t="s">
        <v>1109</v>
      </c>
      <c r="E338" s="1">
        <v>43047.888888888891</v>
      </c>
      <c r="F338" t="s">
        <v>1110</v>
      </c>
      <c r="G338" t="s">
        <v>17</v>
      </c>
      <c r="H338" t="s">
        <v>1111</v>
      </c>
      <c r="I338">
        <v>18</v>
      </c>
      <c r="J338">
        <v>35</v>
      </c>
      <c r="K338" t="s">
        <v>1112</v>
      </c>
      <c r="L338">
        <v>2017</v>
      </c>
      <c r="M338">
        <v>11</v>
      </c>
      <c r="N338">
        <v>8</v>
      </c>
      <c r="O338">
        <v>21</v>
      </c>
    </row>
    <row r="339" spans="1:15" x14ac:dyDescent="0.25">
      <c r="A339">
        <v>338</v>
      </c>
      <c r="B339">
        <v>342</v>
      </c>
      <c r="C339" t="s">
        <v>1113</v>
      </c>
      <c r="D339" t="s">
        <v>1114</v>
      </c>
      <c r="E339" s="1">
        <v>44336.729166666664</v>
      </c>
      <c r="F339" t="s">
        <v>1115</v>
      </c>
      <c r="G339" t="s">
        <v>32</v>
      </c>
      <c r="H339" t="s">
        <v>1116</v>
      </c>
      <c r="I339">
        <v>25</v>
      </c>
      <c r="J339">
        <v>50</v>
      </c>
      <c r="K339" t="s">
        <v>1092</v>
      </c>
      <c r="L339">
        <v>2021</v>
      </c>
      <c r="M339">
        <v>5</v>
      </c>
      <c r="N339">
        <v>20</v>
      </c>
      <c r="O339">
        <v>17</v>
      </c>
    </row>
    <row r="340" spans="1:15" x14ac:dyDescent="0.25">
      <c r="A340">
        <v>339</v>
      </c>
      <c r="B340">
        <v>343</v>
      </c>
      <c r="C340" t="s">
        <v>1117</v>
      </c>
      <c r="D340" t="s">
        <v>389</v>
      </c>
      <c r="E340" s="1">
        <v>44936.5</v>
      </c>
      <c r="F340" t="s">
        <v>285</v>
      </c>
      <c r="G340" t="s">
        <v>27</v>
      </c>
      <c r="H340" t="s">
        <v>1118</v>
      </c>
      <c r="I340">
        <v>30</v>
      </c>
      <c r="J340">
        <v>60</v>
      </c>
      <c r="K340" t="s">
        <v>1119</v>
      </c>
      <c r="L340">
        <v>2023</v>
      </c>
      <c r="M340">
        <v>1</v>
      </c>
      <c r="N340">
        <v>10</v>
      </c>
      <c r="O340">
        <v>12</v>
      </c>
    </row>
    <row r="341" spans="1:15" x14ac:dyDescent="0.25">
      <c r="A341">
        <v>340</v>
      </c>
      <c r="B341">
        <v>344</v>
      </c>
      <c r="C341" t="s">
        <v>1120</v>
      </c>
      <c r="D341" t="s">
        <v>1121</v>
      </c>
      <c r="E341" s="1">
        <v>43439.364583333336</v>
      </c>
      <c r="F341" t="s">
        <v>1122</v>
      </c>
      <c r="G341" t="s">
        <v>17</v>
      </c>
      <c r="H341" t="s">
        <v>1123</v>
      </c>
      <c r="I341">
        <v>35</v>
      </c>
      <c r="J341">
        <v>70</v>
      </c>
      <c r="K341" t="s">
        <v>1124</v>
      </c>
      <c r="L341">
        <v>2018</v>
      </c>
      <c r="M341">
        <v>12</v>
      </c>
      <c r="N341">
        <v>5</v>
      </c>
      <c r="O341">
        <v>8</v>
      </c>
    </row>
    <row r="342" spans="1:15" x14ac:dyDescent="0.25">
      <c r="A342">
        <v>341</v>
      </c>
      <c r="B342">
        <v>345</v>
      </c>
      <c r="C342" t="s">
        <v>1125</v>
      </c>
      <c r="D342" t="s">
        <v>1126</v>
      </c>
      <c r="E342" s="1">
        <v>43905.770833333336</v>
      </c>
      <c r="F342" t="s">
        <v>1127</v>
      </c>
      <c r="G342" t="s">
        <v>27</v>
      </c>
      <c r="H342" t="s">
        <v>1128</v>
      </c>
      <c r="I342">
        <v>20</v>
      </c>
      <c r="J342">
        <v>40</v>
      </c>
      <c r="K342" t="s">
        <v>1129</v>
      </c>
      <c r="L342">
        <v>2020</v>
      </c>
      <c r="M342">
        <v>3</v>
      </c>
      <c r="N342">
        <v>15</v>
      </c>
      <c r="O342">
        <v>18</v>
      </c>
    </row>
    <row r="343" spans="1:15" x14ac:dyDescent="0.25">
      <c r="A343">
        <v>342</v>
      </c>
      <c r="B343">
        <v>346</v>
      </c>
      <c r="C343" t="s">
        <v>1130</v>
      </c>
      <c r="D343" t="s">
        <v>1131</v>
      </c>
      <c r="E343" s="1">
        <v>42604.631944444445</v>
      </c>
      <c r="F343" t="s">
        <v>1132</v>
      </c>
      <c r="G343" t="s">
        <v>32</v>
      </c>
      <c r="H343" t="s">
        <v>1133</v>
      </c>
      <c r="I343">
        <v>18</v>
      </c>
      <c r="J343">
        <v>35</v>
      </c>
      <c r="K343" t="s">
        <v>1134</v>
      </c>
      <c r="L343">
        <v>2016</v>
      </c>
      <c r="M343">
        <v>8</v>
      </c>
      <c r="N343">
        <v>22</v>
      </c>
      <c r="O343">
        <v>15</v>
      </c>
    </row>
    <row r="344" spans="1:15" x14ac:dyDescent="0.25">
      <c r="A344">
        <v>343</v>
      </c>
      <c r="B344">
        <v>347</v>
      </c>
      <c r="C344" t="s">
        <v>1135</v>
      </c>
      <c r="D344" t="s">
        <v>1136</v>
      </c>
      <c r="E344" s="1">
        <v>43697.666666666664</v>
      </c>
      <c r="F344" t="s">
        <v>1137</v>
      </c>
      <c r="G344" t="s">
        <v>27</v>
      </c>
      <c r="H344" t="s">
        <v>1138</v>
      </c>
      <c r="I344">
        <v>25</v>
      </c>
      <c r="J344">
        <v>50</v>
      </c>
      <c r="K344" t="s">
        <v>1092</v>
      </c>
      <c r="L344">
        <v>2019</v>
      </c>
      <c r="M344">
        <v>8</v>
      </c>
      <c r="N344">
        <v>20</v>
      </c>
      <c r="O344">
        <v>16</v>
      </c>
    </row>
    <row r="345" spans="1:15" x14ac:dyDescent="0.25">
      <c r="A345">
        <v>344</v>
      </c>
      <c r="B345">
        <v>348</v>
      </c>
      <c r="C345" t="s">
        <v>1139</v>
      </c>
      <c r="D345" t="s">
        <v>1140</v>
      </c>
      <c r="E345" s="1">
        <v>44538.8125</v>
      </c>
      <c r="F345" t="s">
        <v>1141</v>
      </c>
      <c r="G345" t="s">
        <v>17</v>
      </c>
      <c r="H345" t="s">
        <v>1142</v>
      </c>
      <c r="I345">
        <v>18</v>
      </c>
      <c r="J345">
        <v>35</v>
      </c>
      <c r="K345" t="s">
        <v>1097</v>
      </c>
      <c r="L345">
        <v>2021</v>
      </c>
      <c r="M345">
        <v>12</v>
      </c>
      <c r="N345">
        <v>8</v>
      </c>
      <c r="O345">
        <v>19</v>
      </c>
    </row>
    <row r="346" spans="1:15" x14ac:dyDescent="0.25">
      <c r="A346">
        <v>345</v>
      </c>
      <c r="B346">
        <v>349</v>
      </c>
      <c r="C346" t="s">
        <v>1143</v>
      </c>
      <c r="D346" t="s">
        <v>1144</v>
      </c>
      <c r="E346" s="1">
        <v>43992.864583333336</v>
      </c>
      <c r="F346" t="s">
        <v>1145</v>
      </c>
      <c r="G346" t="s">
        <v>27</v>
      </c>
      <c r="H346" t="s">
        <v>1146</v>
      </c>
      <c r="I346">
        <v>30</v>
      </c>
      <c r="J346">
        <v>60</v>
      </c>
      <c r="K346" t="s">
        <v>1102</v>
      </c>
      <c r="L346">
        <v>2020</v>
      </c>
      <c r="M346">
        <v>6</v>
      </c>
      <c r="N346">
        <v>10</v>
      </c>
      <c r="O346">
        <v>20</v>
      </c>
    </row>
    <row r="347" spans="1:15" x14ac:dyDescent="0.25">
      <c r="A347">
        <v>346</v>
      </c>
      <c r="B347">
        <v>350</v>
      </c>
      <c r="C347" t="s">
        <v>1147</v>
      </c>
      <c r="D347" t="s">
        <v>1148</v>
      </c>
      <c r="E347" s="1">
        <v>44620.302083333336</v>
      </c>
      <c r="F347" t="s">
        <v>1149</v>
      </c>
      <c r="G347" t="s">
        <v>32</v>
      </c>
      <c r="H347" t="s">
        <v>1150</v>
      </c>
      <c r="I347">
        <v>40</v>
      </c>
      <c r="J347">
        <v>80</v>
      </c>
      <c r="K347" t="s">
        <v>1112</v>
      </c>
      <c r="L347">
        <v>2022</v>
      </c>
      <c r="M347">
        <v>2</v>
      </c>
      <c r="N347">
        <v>28</v>
      </c>
      <c r="O347">
        <v>7</v>
      </c>
    </row>
    <row r="348" spans="1:15" x14ac:dyDescent="0.25">
      <c r="A348">
        <v>347</v>
      </c>
      <c r="B348">
        <v>351</v>
      </c>
      <c r="C348" t="s">
        <v>1151</v>
      </c>
      <c r="D348" t="s">
        <v>421</v>
      </c>
      <c r="E348" s="1">
        <v>42840.333333333336</v>
      </c>
      <c r="F348" t="s">
        <v>1152</v>
      </c>
      <c r="G348" t="s">
        <v>17</v>
      </c>
      <c r="H348" t="s">
        <v>1153</v>
      </c>
      <c r="I348">
        <v>22</v>
      </c>
      <c r="J348">
        <v>45</v>
      </c>
      <c r="K348" t="s">
        <v>1154</v>
      </c>
      <c r="L348">
        <v>2017</v>
      </c>
      <c r="M348">
        <v>4</v>
      </c>
      <c r="N348">
        <v>15</v>
      </c>
      <c r="O348">
        <v>8</v>
      </c>
    </row>
    <row r="349" spans="1:15" x14ac:dyDescent="0.25">
      <c r="A349">
        <v>348</v>
      </c>
      <c r="B349">
        <v>352</v>
      </c>
      <c r="C349" t="s">
        <v>1155</v>
      </c>
      <c r="D349" t="s">
        <v>429</v>
      </c>
      <c r="E349" s="1">
        <v>43348.597222222219</v>
      </c>
      <c r="F349" t="s">
        <v>1156</v>
      </c>
      <c r="G349" t="s">
        <v>27</v>
      </c>
      <c r="H349" t="s">
        <v>1157</v>
      </c>
      <c r="I349">
        <v>35</v>
      </c>
      <c r="J349">
        <v>70</v>
      </c>
      <c r="K349" t="s">
        <v>1092</v>
      </c>
      <c r="L349">
        <v>2018</v>
      </c>
      <c r="M349">
        <v>9</v>
      </c>
      <c r="N349">
        <v>5</v>
      </c>
      <c r="O349">
        <v>14</v>
      </c>
    </row>
    <row r="350" spans="1:15" x14ac:dyDescent="0.25">
      <c r="A350">
        <v>349</v>
      </c>
      <c r="B350">
        <v>353</v>
      </c>
      <c r="C350" t="s">
        <v>1158</v>
      </c>
      <c r="D350" t="s">
        <v>1159</v>
      </c>
      <c r="E350" s="1">
        <v>44856.53125</v>
      </c>
      <c r="F350" t="s">
        <v>1160</v>
      </c>
      <c r="G350" t="s">
        <v>32</v>
      </c>
      <c r="H350" t="s">
        <v>1161</v>
      </c>
      <c r="I350">
        <v>15</v>
      </c>
      <c r="J350">
        <v>30</v>
      </c>
      <c r="K350" t="s">
        <v>1097</v>
      </c>
      <c r="L350">
        <v>2022</v>
      </c>
      <c r="M350">
        <v>10</v>
      </c>
      <c r="N350">
        <v>22</v>
      </c>
      <c r="O350">
        <v>12</v>
      </c>
    </row>
    <row r="351" spans="1:15" x14ac:dyDescent="0.25">
      <c r="A351">
        <v>350</v>
      </c>
      <c r="B351">
        <v>354</v>
      </c>
      <c r="C351" t="s">
        <v>1162</v>
      </c>
      <c r="D351" t="s">
        <v>1163</v>
      </c>
      <c r="E351" s="1">
        <v>42553.979166666664</v>
      </c>
      <c r="F351" t="s">
        <v>333</v>
      </c>
      <c r="G351" t="s">
        <v>17</v>
      </c>
      <c r="H351" t="s">
        <v>1164</v>
      </c>
      <c r="I351">
        <v>28</v>
      </c>
      <c r="J351">
        <v>55</v>
      </c>
      <c r="K351" t="s">
        <v>1102</v>
      </c>
      <c r="L351">
        <v>2016</v>
      </c>
      <c r="M351">
        <v>7</v>
      </c>
      <c r="N351">
        <v>2</v>
      </c>
      <c r="O351">
        <v>23</v>
      </c>
    </row>
    <row r="352" spans="1:15" x14ac:dyDescent="0.25">
      <c r="A352">
        <v>351</v>
      </c>
      <c r="B352">
        <v>355</v>
      </c>
      <c r="C352" t="s">
        <v>1165</v>
      </c>
      <c r="D352" t="s">
        <v>1166</v>
      </c>
      <c r="E352" s="1">
        <v>44153.715277777781</v>
      </c>
      <c r="F352" t="s">
        <v>1167</v>
      </c>
      <c r="G352" t="s">
        <v>27</v>
      </c>
      <c r="H352" t="s">
        <v>1168</v>
      </c>
      <c r="I352">
        <v>20</v>
      </c>
      <c r="J352">
        <v>40</v>
      </c>
      <c r="K352" t="s">
        <v>1154</v>
      </c>
      <c r="L352">
        <v>2020</v>
      </c>
      <c r="M352">
        <v>11</v>
      </c>
      <c r="N352">
        <v>18</v>
      </c>
      <c r="O352">
        <v>17</v>
      </c>
    </row>
    <row r="353" spans="1:15" x14ac:dyDescent="0.25">
      <c r="A353">
        <v>352</v>
      </c>
      <c r="B353">
        <v>356</v>
      </c>
      <c r="C353" t="s">
        <v>1169</v>
      </c>
      <c r="D353" t="s">
        <v>1170</v>
      </c>
      <c r="E353" s="1">
        <v>44990.625</v>
      </c>
      <c r="F353" t="s">
        <v>1171</v>
      </c>
      <c r="G353" t="s">
        <v>32</v>
      </c>
      <c r="H353" t="s">
        <v>1172</v>
      </c>
      <c r="I353">
        <v>30</v>
      </c>
      <c r="J353">
        <v>60</v>
      </c>
      <c r="K353" t="s">
        <v>1112</v>
      </c>
      <c r="L353">
        <v>2023</v>
      </c>
      <c r="M353">
        <v>3</v>
      </c>
      <c r="N353">
        <v>5</v>
      </c>
      <c r="O353">
        <v>15</v>
      </c>
    </row>
    <row r="354" spans="1:15" x14ac:dyDescent="0.25">
      <c r="A354">
        <v>353</v>
      </c>
      <c r="B354">
        <v>357</v>
      </c>
      <c r="C354" t="s">
        <v>1173</v>
      </c>
      <c r="D354" t="s">
        <v>1174</v>
      </c>
      <c r="E354" s="1">
        <v>42339.479166666664</v>
      </c>
      <c r="F354" t="s">
        <v>575</v>
      </c>
      <c r="G354" t="s">
        <v>17</v>
      </c>
      <c r="H354" t="s">
        <v>1175</v>
      </c>
      <c r="I354">
        <v>25</v>
      </c>
      <c r="J354">
        <v>50</v>
      </c>
      <c r="K354" t="s">
        <v>1092</v>
      </c>
      <c r="L354">
        <v>2015</v>
      </c>
      <c r="M354">
        <v>12</v>
      </c>
      <c r="N354">
        <v>1</v>
      </c>
      <c r="O354">
        <v>11</v>
      </c>
    </row>
    <row r="355" spans="1:15" x14ac:dyDescent="0.25">
      <c r="A355">
        <v>354</v>
      </c>
      <c r="B355">
        <v>358</v>
      </c>
      <c r="C355" t="s">
        <v>1176</v>
      </c>
      <c r="D355" t="s">
        <v>1177</v>
      </c>
      <c r="E355" s="1">
        <v>44449.40625</v>
      </c>
      <c r="F355" t="s">
        <v>1178</v>
      </c>
      <c r="G355" t="s">
        <v>27</v>
      </c>
      <c r="H355" t="s">
        <v>1179</v>
      </c>
      <c r="I355">
        <v>18</v>
      </c>
      <c r="J355">
        <v>35</v>
      </c>
      <c r="K355" t="s">
        <v>1102</v>
      </c>
      <c r="L355">
        <v>2021</v>
      </c>
      <c r="M355">
        <v>9</v>
      </c>
      <c r="N355">
        <v>10</v>
      </c>
      <c r="O355">
        <v>9</v>
      </c>
    </row>
    <row r="356" spans="1:15" x14ac:dyDescent="0.25">
      <c r="A356">
        <v>355</v>
      </c>
      <c r="B356">
        <v>359</v>
      </c>
      <c r="C356" t="s">
        <v>1180</v>
      </c>
      <c r="D356" t="s">
        <v>416</v>
      </c>
      <c r="E356" s="1">
        <v>43232.597222222219</v>
      </c>
      <c r="F356" t="s">
        <v>1181</v>
      </c>
      <c r="G356" t="s">
        <v>32</v>
      </c>
      <c r="H356" t="s">
        <v>1182</v>
      </c>
      <c r="I356">
        <v>22</v>
      </c>
      <c r="J356">
        <v>45</v>
      </c>
      <c r="K356" t="s">
        <v>1097</v>
      </c>
      <c r="L356">
        <v>2018</v>
      </c>
      <c r="M356">
        <v>5</v>
      </c>
      <c r="N356">
        <v>12</v>
      </c>
      <c r="O356">
        <v>14</v>
      </c>
    </row>
    <row r="357" spans="1:15" x14ac:dyDescent="0.25">
      <c r="A357">
        <v>356</v>
      </c>
      <c r="B357">
        <v>360</v>
      </c>
      <c r="C357" t="s">
        <v>1183</v>
      </c>
      <c r="D357" t="s">
        <v>1184</v>
      </c>
      <c r="E357" s="1">
        <v>44767.416666666664</v>
      </c>
      <c r="F357" t="s">
        <v>1185</v>
      </c>
      <c r="G357" t="s">
        <v>17</v>
      </c>
      <c r="H357" t="s">
        <v>1186</v>
      </c>
      <c r="I357">
        <v>40</v>
      </c>
      <c r="J357">
        <v>80</v>
      </c>
      <c r="K357" t="s">
        <v>1154</v>
      </c>
      <c r="L357">
        <v>2022</v>
      </c>
      <c r="M357">
        <v>7</v>
      </c>
      <c r="N357">
        <v>25</v>
      </c>
      <c r="O357">
        <v>10</v>
      </c>
    </row>
    <row r="358" spans="1:15" x14ac:dyDescent="0.25">
      <c r="A358">
        <v>357</v>
      </c>
      <c r="B358">
        <v>361</v>
      </c>
      <c r="C358" t="s">
        <v>1187</v>
      </c>
      <c r="D358" t="s">
        <v>1188</v>
      </c>
      <c r="E358" s="1">
        <v>43532.770833333336</v>
      </c>
      <c r="F358" t="s">
        <v>478</v>
      </c>
      <c r="G358" t="s">
        <v>27</v>
      </c>
      <c r="H358" t="s">
        <v>1189</v>
      </c>
      <c r="I358">
        <v>35</v>
      </c>
      <c r="J358">
        <v>70</v>
      </c>
      <c r="K358" t="s">
        <v>1092</v>
      </c>
      <c r="L358">
        <v>2019</v>
      </c>
      <c r="M358">
        <v>3</v>
      </c>
      <c r="N358">
        <v>8</v>
      </c>
      <c r="O358">
        <v>18</v>
      </c>
    </row>
    <row r="359" spans="1:15" x14ac:dyDescent="0.25">
      <c r="A359">
        <v>358</v>
      </c>
      <c r="B359">
        <v>362</v>
      </c>
      <c r="C359" t="s">
        <v>1190</v>
      </c>
      <c r="D359" t="s">
        <v>1191</v>
      </c>
      <c r="E359" s="1">
        <v>42763.885416666664</v>
      </c>
      <c r="F359" t="s">
        <v>1192</v>
      </c>
      <c r="G359" t="s">
        <v>32</v>
      </c>
      <c r="H359" t="s">
        <v>1193</v>
      </c>
      <c r="I359">
        <v>20</v>
      </c>
      <c r="J359">
        <v>40</v>
      </c>
      <c r="K359" t="s">
        <v>1112</v>
      </c>
      <c r="L359">
        <v>2017</v>
      </c>
      <c r="M359">
        <v>1</v>
      </c>
      <c r="N359">
        <v>28</v>
      </c>
      <c r="O359">
        <v>21</v>
      </c>
    </row>
    <row r="360" spans="1:15" x14ac:dyDescent="0.25">
      <c r="A360">
        <v>359</v>
      </c>
      <c r="B360">
        <v>363</v>
      </c>
      <c r="C360" t="s">
        <v>1194</v>
      </c>
      <c r="D360" t="s">
        <v>1195</v>
      </c>
      <c r="E360" s="1">
        <v>42688.572916666664</v>
      </c>
      <c r="F360" t="s">
        <v>1196</v>
      </c>
      <c r="G360" t="s">
        <v>17</v>
      </c>
      <c r="H360" t="s">
        <v>1197</v>
      </c>
      <c r="I360">
        <v>28</v>
      </c>
      <c r="J360">
        <v>55</v>
      </c>
      <c r="K360" t="s">
        <v>1102</v>
      </c>
      <c r="L360">
        <v>2016</v>
      </c>
      <c r="M360">
        <v>11</v>
      </c>
      <c r="N360">
        <v>14</v>
      </c>
      <c r="O360">
        <v>13</v>
      </c>
    </row>
    <row r="361" spans="1:15" x14ac:dyDescent="0.25">
      <c r="A361">
        <v>360</v>
      </c>
      <c r="B361">
        <v>364</v>
      </c>
      <c r="C361" t="s">
        <v>1198</v>
      </c>
      <c r="D361" t="s">
        <v>1199</v>
      </c>
      <c r="E361" s="1">
        <v>43923.729166666664</v>
      </c>
      <c r="F361" t="s">
        <v>1200</v>
      </c>
      <c r="G361" t="s">
        <v>27</v>
      </c>
      <c r="H361" t="s">
        <v>1201</v>
      </c>
      <c r="I361">
        <v>15</v>
      </c>
      <c r="J361">
        <v>30</v>
      </c>
      <c r="K361" t="s">
        <v>1092</v>
      </c>
      <c r="L361">
        <v>2020</v>
      </c>
      <c r="M361">
        <v>4</v>
      </c>
      <c r="N361">
        <v>2</v>
      </c>
      <c r="O361">
        <v>17</v>
      </c>
    </row>
    <row r="362" spans="1:15" x14ac:dyDescent="0.25">
      <c r="A362">
        <v>361</v>
      </c>
      <c r="B362">
        <v>365</v>
      </c>
      <c r="C362" t="s">
        <v>1202</v>
      </c>
      <c r="D362" t="s">
        <v>411</v>
      </c>
      <c r="E362" s="1">
        <v>44941.791666666664</v>
      </c>
      <c r="F362" t="s">
        <v>1203</v>
      </c>
      <c r="G362" t="s">
        <v>32</v>
      </c>
      <c r="H362" t="s">
        <v>1204</v>
      </c>
      <c r="I362">
        <v>25</v>
      </c>
      <c r="J362">
        <v>50</v>
      </c>
      <c r="K362" t="s">
        <v>1097</v>
      </c>
      <c r="L362">
        <v>2023</v>
      </c>
      <c r="M362">
        <v>1</v>
      </c>
      <c r="N362">
        <v>15</v>
      </c>
      <c r="O362">
        <v>19</v>
      </c>
    </row>
    <row r="363" spans="1:15" x14ac:dyDescent="0.25">
      <c r="A363">
        <v>362</v>
      </c>
      <c r="B363">
        <v>366</v>
      </c>
      <c r="C363" t="s">
        <v>1205</v>
      </c>
      <c r="D363" t="s">
        <v>445</v>
      </c>
      <c r="E363" s="1">
        <v>43319.510416666664</v>
      </c>
      <c r="F363" t="s">
        <v>1206</v>
      </c>
      <c r="G363" t="s">
        <v>17</v>
      </c>
      <c r="H363" t="s">
        <v>1207</v>
      </c>
      <c r="I363">
        <v>30</v>
      </c>
      <c r="J363">
        <v>60</v>
      </c>
      <c r="K363" t="s">
        <v>1154</v>
      </c>
      <c r="L363">
        <v>2018</v>
      </c>
      <c r="M363">
        <v>8</v>
      </c>
      <c r="N363">
        <v>7</v>
      </c>
      <c r="O363">
        <v>12</v>
      </c>
    </row>
    <row r="364" spans="1:15" x14ac:dyDescent="0.25">
      <c r="A364">
        <v>363</v>
      </c>
      <c r="B364">
        <v>367</v>
      </c>
      <c r="C364" t="s">
        <v>1208</v>
      </c>
      <c r="D364" t="s">
        <v>1209</v>
      </c>
      <c r="E364" s="1">
        <v>43756.697916666664</v>
      </c>
      <c r="F364" t="s">
        <v>1210</v>
      </c>
      <c r="G364" t="s">
        <v>27</v>
      </c>
      <c r="H364" t="s">
        <v>1211</v>
      </c>
      <c r="I364">
        <v>18</v>
      </c>
      <c r="J364">
        <v>35</v>
      </c>
      <c r="K364" t="s">
        <v>1102</v>
      </c>
      <c r="L364">
        <v>2019</v>
      </c>
      <c r="M364">
        <v>10</v>
      </c>
      <c r="N364">
        <v>18</v>
      </c>
      <c r="O364">
        <v>16</v>
      </c>
    </row>
    <row r="365" spans="1:15" x14ac:dyDescent="0.25">
      <c r="A365">
        <v>364</v>
      </c>
      <c r="B365">
        <v>368</v>
      </c>
      <c r="C365" t="s">
        <v>1212</v>
      </c>
      <c r="D365" t="s">
        <v>1213</v>
      </c>
      <c r="E365" s="1">
        <v>44742.291666666664</v>
      </c>
      <c r="F365" t="s">
        <v>493</v>
      </c>
      <c r="G365" t="s">
        <v>32</v>
      </c>
      <c r="H365" t="s">
        <v>1214</v>
      </c>
      <c r="I365">
        <v>22</v>
      </c>
      <c r="J365">
        <v>45</v>
      </c>
      <c r="K365" t="s">
        <v>1112</v>
      </c>
      <c r="L365">
        <v>2022</v>
      </c>
      <c r="M365">
        <v>6</v>
      </c>
      <c r="N365">
        <v>30</v>
      </c>
      <c r="O365">
        <v>7</v>
      </c>
    </row>
    <row r="366" spans="1:15" x14ac:dyDescent="0.25">
      <c r="A366">
        <v>365</v>
      </c>
      <c r="B366">
        <v>369</v>
      </c>
      <c r="C366" t="s">
        <v>1215</v>
      </c>
      <c r="D366" t="s">
        <v>1216</v>
      </c>
      <c r="E366" s="1">
        <v>42898.763888888891</v>
      </c>
      <c r="F366" t="s">
        <v>1217</v>
      </c>
      <c r="G366" t="s">
        <v>17</v>
      </c>
      <c r="H366" t="s">
        <v>1218</v>
      </c>
      <c r="I366">
        <v>35</v>
      </c>
      <c r="J366">
        <v>70</v>
      </c>
      <c r="K366" t="s">
        <v>1092</v>
      </c>
      <c r="L366">
        <v>2017</v>
      </c>
      <c r="M366">
        <v>6</v>
      </c>
      <c r="N366">
        <v>12</v>
      </c>
      <c r="O366">
        <v>18</v>
      </c>
    </row>
    <row r="367" spans="1:15" x14ac:dyDescent="0.25">
      <c r="A367">
        <v>366</v>
      </c>
      <c r="B367">
        <v>370</v>
      </c>
      <c r="C367" t="s">
        <v>1219</v>
      </c>
      <c r="D367" t="s">
        <v>1220</v>
      </c>
      <c r="E367" s="1">
        <v>44382.395833333336</v>
      </c>
      <c r="F367" t="s">
        <v>1221</v>
      </c>
      <c r="G367" t="s">
        <v>27</v>
      </c>
      <c r="H367" t="s">
        <v>1222</v>
      </c>
      <c r="I367">
        <v>20</v>
      </c>
      <c r="J367">
        <v>40</v>
      </c>
      <c r="K367" t="s">
        <v>1097</v>
      </c>
      <c r="L367">
        <v>2021</v>
      </c>
      <c r="M367">
        <v>7</v>
      </c>
      <c r="N367">
        <v>5</v>
      </c>
      <c r="O367">
        <v>9</v>
      </c>
    </row>
    <row r="368" spans="1:15" x14ac:dyDescent="0.25">
      <c r="A368">
        <v>367</v>
      </c>
      <c r="B368">
        <v>371</v>
      </c>
      <c r="C368" t="s">
        <v>1223</v>
      </c>
      <c r="D368" t="s">
        <v>1224</v>
      </c>
      <c r="E368" s="1">
        <v>42475.618055555555</v>
      </c>
      <c r="F368" t="s">
        <v>1225</v>
      </c>
      <c r="G368" t="s">
        <v>32</v>
      </c>
      <c r="H368" t="s">
        <v>1226</v>
      </c>
      <c r="I368">
        <v>28</v>
      </c>
      <c r="J368">
        <v>55</v>
      </c>
      <c r="K368" t="s">
        <v>1102</v>
      </c>
      <c r="L368">
        <v>2016</v>
      </c>
      <c r="M368">
        <v>4</v>
      </c>
      <c r="N368">
        <v>15</v>
      </c>
      <c r="O368">
        <v>14</v>
      </c>
    </row>
    <row r="369" spans="1:15" x14ac:dyDescent="0.25">
      <c r="A369">
        <v>368</v>
      </c>
      <c r="B369">
        <v>372</v>
      </c>
      <c r="C369" t="s">
        <v>1227</v>
      </c>
      <c r="D369" t="s">
        <v>1228</v>
      </c>
      <c r="E369" s="1">
        <v>43871.46875</v>
      </c>
      <c r="F369" t="s">
        <v>1229</v>
      </c>
      <c r="G369" t="s">
        <v>17</v>
      </c>
      <c r="H369" t="s">
        <v>1230</v>
      </c>
      <c r="I369">
        <v>15</v>
      </c>
      <c r="J369">
        <v>30</v>
      </c>
      <c r="K369" t="s">
        <v>1154</v>
      </c>
      <c r="L369">
        <v>2020</v>
      </c>
      <c r="M369">
        <v>2</v>
      </c>
      <c r="N369">
        <v>10</v>
      </c>
      <c r="O369">
        <v>11</v>
      </c>
    </row>
    <row r="370" spans="1:15" x14ac:dyDescent="0.25">
      <c r="A370">
        <v>369</v>
      </c>
      <c r="B370">
        <v>373</v>
      </c>
      <c r="C370" t="s">
        <v>1231</v>
      </c>
      <c r="D370" t="s">
        <v>403</v>
      </c>
      <c r="E370" s="1">
        <v>43365.6875</v>
      </c>
      <c r="F370" t="s">
        <v>1232</v>
      </c>
      <c r="G370" t="s">
        <v>27</v>
      </c>
      <c r="H370" t="s">
        <v>1233</v>
      </c>
      <c r="I370">
        <v>40</v>
      </c>
      <c r="J370">
        <v>80</v>
      </c>
      <c r="K370" t="s">
        <v>1092</v>
      </c>
      <c r="L370">
        <v>2018</v>
      </c>
      <c r="M370">
        <v>9</v>
      </c>
      <c r="N370">
        <v>22</v>
      </c>
      <c r="O370">
        <v>16</v>
      </c>
    </row>
    <row r="371" spans="1:15" x14ac:dyDescent="0.25">
      <c r="A371">
        <v>370</v>
      </c>
      <c r="B371">
        <v>374</v>
      </c>
      <c r="C371" t="s">
        <v>1234</v>
      </c>
      <c r="D371" t="s">
        <v>1235</v>
      </c>
      <c r="E371" s="1">
        <v>42316.416666666664</v>
      </c>
      <c r="F371" t="s">
        <v>1236</v>
      </c>
      <c r="G371" t="s">
        <v>32</v>
      </c>
      <c r="H371" t="s">
        <v>1237</v>
      </c>
      <c r="I371">
        <v>18</v>
      </c>
      <c r="J371">
        <v>35</v>
      </c>
      <c r="K371" t="s">
        <v>1112</v>
      </c>
      <c r="L371">
        <v>2015</v>
      </c>
      <c r="M371">
        <v>11</v>
      </c>
      <c r="N371">
        <v>8</v>
      </c>
      <c r="O371">
        <v>10</v>
      </c>
    </row>
    <row r="372" spans="1:15" x14ac:dyDescent="0.25">
      <c r="A372">
        <v>371</v>
      </c>
      <c r="B372">
        <v>375</v>
      </c>
      <c r="C372" t="s">
        <v>1238</v>
      </c>
      <c r="D372" t="s">
        <v>1239</v>
      </c>
      <c r="E372" s="1">
        <v>44783.916666666664</v>
      </c>
      <c r="F372" t="s">
        <v>1240</v>
      </c>
      <c r="G372" t="s">
        <v>27</v>
      </c>
      <c r="H372" t="s">
        <v>1241</v>
      </c>
      <c r="I372">
        <v>25</v>
      </c>
      <c r="J372">
        <v>50</v>
      </c>
      <c r="K372" t="s">
        <v>1242</v>
      </c>
      <c r="L372">
        <v>2022</v>
      </c>
      <c r="M372">
        <v>8</v>
      </c>
      <c r="N372">
        <v>10</v>
      </c>
      <c r="O372">
        <v>22</v>
      </c>
    </row>
    <row r="373" spans="1:15" x14ac:dyDescent="0.25">
      <c r="A373">
        <v>372</v>
      </c>
      <c r="B373">
        <v>376</v>
      </c>
      <c r="C373" t="s">
        <v>1243</v>
      </c>
      <c r="D373" t="s">
        <v>1244</v>
      </c>
      <c r="E373" s="1">
        <v>43560.729166666664</v>
      </c>
      <c r="F373" t="s">
        <v>1245</v>
      </c>
      <c r="G373" t="s">
        <v>17</v>
      </c>
      <c r="H373" t="s">
        <v>1246</v>
      </c>
      <c r="I373">
        <v>18</v>
      </c>
      <c r="J373">
        <v>35</v>
      </c>
      <c r="K373" t="s">
        <v>1247</v>
      </c>
      <c r="L373">
        <v>2019</v>
      </c>
      <c r="M373">
        <v>4</v>
      </c>
      <c r="N373">
        <v>5</v>
      </c>
      <c r="O373">
        <v>17</v>
      </c>
    </row>
    <row r="374" spans="1:15" x14ac:dyDescent="0.25">
      <c r="A374">
        <v>373</v>
      </c>
      <c r="B374">
        <v>377</v>
      </c>
      <c r="C374" t="s">
        <v>1248</v>
      </c>
      <c r="D374" t="s">
        <v>1249</v>
      </c>
      <c r="E374" s="1">
        <v>44180.65625</v>
      </c>
      <c r="F374" t="s">
        <v>1250</v>
      </c>
      <c r="G374" t="s">
        <v>32</v>
      </c>
      <c r="H374" t="s">
        <v>1251</v>
      </c>
      <c r="I374">
        <v>22</v>
      </c>
      <c r="J374">
        <v>45</v>
      </c>
      <c r="K374" t="s">
        <v>1252</v>
      </c>
      <c r="L374">
        <v>2020</v>
      </c>
      <c r="M374">
        <v>12</v>
      </c>
      <c r="N374">
        <v>15</v>
      </c>
      <c r="O374">
        <v>15</v>
      </c>
    </row>
    <row r="375" spans="1:15" x14ac:dyDescent="0.25">
      <c r="A375">
        <v>374</v>
      </c>
      <c r="B375">
        <v>378</v>
      </c>
      <c r="C375" t="s">
        <v>1253</v>
      </c>
      <c r="D375" t="s">
        <v>1254</v>
      </c>
      <c r="E375" s="1">
        <v>43028.34375</v>
      </c>
      <c r="F375" t="s">
        <v>1255</v>
      </c>
      <c r="G375" t="s">
        <v>27</v>
      </c>
      <c r="H375" t="s">
        <v>1256</v>
      </c>
      <c r="I375">
        <v>35</v>
      </c>
      <c r="J375">
        <v>70</v>
      </c>
      <c r="K375" t="s">
        <v>1257</v>
      </c>
      <c r="L375">
        <v>2017</v>
      </c>
      <c r="M375">
        <v>10</v>
      </c>
      <c r="N375">
        <v>20</v>
      </c>
      <c r="O375">
        <v>8</v>
      </c>
    </row>
    <row r="376" spans="1:15" x14ac:dyDescent="0.25">
      <c r="A376">
        <v>375</v>
      </c>
      <c r="B376">
        <v>379</v>
      </c>
      <c r="C376" t="s">
        <v>1258</v>
      </c>
      <c r="D376" t="s">
        <v>1259</v>
      </c>
      <c r="E376" s="1">
        <v>44255.541666666664</v>
      </c>
      <c r="F376" t="s">
        <v>1260</v>
      </c>
      <c r="G376" t="s">
        <v>17</v>
      </c>
      <c r="H376" t="s">
        <v>1261</v>
      </c>
      <c r="I376">
        <v>30</v>
      </c>
      <c r="J376">
        <v>60</v>
      </c>
      <c r="K376" t="s">
        <v>1262</v>
      </c>
      <c r="L376">
        <v>2021</v>
      </c>
      <c r="M376">
        <v>2</v>
      </c>
      <c r="N376">
        <v>28</v>
      </c>
      <c r="O376">
        <v>13</v>
      </c>
    </row>
    <row r="377" spans="1:15" x14ac:dyDescent="0.25">
      <c r="A377">
        <v>376</v>
      </c>
      <c r="B377">
        <v>380</v>
      </c>
      <c r="C377" t="s">
        <v>1263</v>
      </c>
      <c r="D377" t="s">
        <v>1264</v>
      </c>
      <c r="E377" s="1">
        <v>43263.854166666664</v>
      </c>
      <c r="F377" t="s">
        <v>1265</v>
      </c>
      <c r="G377" t="s">
        <v>32</v>
      </c>
      <c r="H377" t="s">
        <v>1266</v>
      </c>
      <c r="I377">
        <v>28</v>
      </c>
      <c r="J377">
        <v>55</v>
      </c>
      <c r="K377" t="s">
        <v>1267</v>
      </c>
      <c r="L377">
        <v>2018</v>
      </c>
      <c r="M377">
        <v>6</v>
      </c>
      <c r="N377">
        <v>12</v>
      </c>
      <c r="O377">
        <v>20</v>
      </c>
    </row>
    <row r="378" spans="1:15" x14ac:dyDescent="0.25">
      <c r="A378">
        <v>377</v>
      </c>
      <c r="B378">
        <v>381</v>
      </c>
      <c r="C378" t="s">
        <v>1268</v>
      </c>
      <c r="D378" t="s">
        <v>1269</v>
      </c>
      <c r="E378" s="1">
        <v>42437.597222222219</v>
      </c>
      <c r="F378" t="s">
        <v>1270</v>
      </c>
      <c r="G378" t="s">
        <v>27</v>
      </c>
      <c r="H378" t="s">
        <v>1271</v>
      </c>
      <c r="I378">
        <v>20</v>
      </c>
      <c r="J378">
        <v>40</v>
      </c>
      <c r="K378" t="s">
        <v>1272</v>
      </c>
      <c r="L378">
        <v>2016</v>
      </c>
      <c r="M378">
        <v>3</v>
      </c>
      <c r="N378">
        <v>8</v>
      </c>
      <c r="O378">
        <v>14</v>
      </c>
    </row>
    <row r="379" spans="1:15" x14ac:dyDescent="0.25">
      <c r="A379">
        <v>378</v>
      </c>
      <c r="B379">
        <v>382</v>
      </c>
      <c r="C379" t="s">
        <v>1273</v>
      </c>
      <c r="D379" t="s">
        <v>1274</v>
      </c>
      <c r="E379" s="1">
        <v>45034.715277777781</v>
      </c>
      <c r="F379" t="s">
        <v>1275</v>
      </c>
      <c r="G379" t="s">
        <v>17</v>
      </c>
      <c r="H379" t="s">
        <v>1276</v>
      </c>
      <c r="I379">
        <v>18</v>
      </c>
      <c r="J379">
        <v>35</v>
      </c>
      <c r="K379" t="s">
        <v>1277</v>
      </c>
      <c r="L379">
        <v>2023</v>
      </c>
      <c r="M379">
        <v>4</v>
      </c>
      <c r="N379">
        <v>18</v>
      </c>
      <c r="O379">
        <v>17</v>
      </c>
    </row>
    <row r="380" spans="1:15" x14ac:dyDescent="0.25">
      <c r="A380">
        <v>379</v>
      </c>
      <c r="B380">
        <v>383</v>
      </c>
      <c r="C380" t="s">
        <v>1278</v>
      </c>
      <c r="D380" t="s">
        <v>1279</v>
      </c>
      <c r="E380" s="1">
        <v>44037.53125</v>
      </c>
      <c r="F380" t="s">
        <v>1280</v>
      </c>
      <c r="G380" t="s">
        <v>32</v>
      </c>
      <c r="H380" t="s">
        <v>1281</v>
      </c>
      <c r="I380">
        <v>22</v>
      </c>
      <c r="J380">
        <v>45</v>
      </c>
      <c r="K380" t="s">
        <v>1282</v>
      </c>
      <c r="L380">
        <v>2020</v>
      </c>
      <c r="M380">
        <v>7</v>
      </c>
      <c r="N380">
        <v>25</v>
      </c>
      <c r="O380">
        <v>12</v>
      </c>
    </row>
    <row r="381" spans="1:15" x14ac:dyDescent="0.25">
      <c r="A381">
        <v>380</v>
      </c>
      <c r="B381">
        <v>384</v>
      </c>
      <c r="C381" t="s">
        <v>1283</v>
      </c>
      <c r="D381" t="s">
        <v>1284</v>
      </c>
      <c r="E381" s="1">
        <v>43799.8125</v>
      </c>
      <c r="F381" t="s">
        <v>1285</v>
      </c>
      <c r="G381" t="s">
        <v>27</v>
      </c>
      <c r="H381" t="s">
        <v>1286</v>
      </c>
      <c r="I381">
        <v>35</v>
      </c>
      <c r="J381">
        <v>70</v>
      </c>
      <c r="K381" t="s">
        <v>1287</v>
      </c>
      <c r="L381">
        <v>2019</v>
      </c>
      <c r="M381">
        <v>11</v>
      </c>
      <c r="N381">
        <v>30</v>
      </c>
      <c r="O381">
        <v>19</v>
      </c>
    </row>
    <row r="382" spans="1:15" x14ac:dyDescent="0.25">
      <c r="A382">
        <v>381</v>
      </c>
      <c r="B382">
        <v>385</v>
      </c>
      <c r="C382" t="s">
        <v>1288</v>
      </c>
      <c r="D382" t="s">
        <v>1289</v>
      </c>
      <c r="E382" s="1">
        <v>42248.666666666664</v>
      </c>
      <c r="F382" t="s">
        <v>1290</v>
      </c>
      <c r="G382" t="s">
        <v>17</v>
      </c>
      <c r="H382" t="s">
        <v>1291</v>
      </c>
      <c r="I382">
        <v>15</v>
      </c>
      <c r="J382">
        <v>30</v>
      </c>
      <c r="K382" t="s">
        <v>1292</v>
      </c>
      <c r="L382">
        <v>2015</v>
      </c>
      <c r="M382">
        <v>9</v>
      </c>
      <c r="N382">
        <v>1</v>
      </c>
      <c r="O382">
        <v>16</v>
      </c>
    </row>
    <row r="383" spans="1:15" x14ac:dyDescent="0.25">
      <c r="A383">
        <v>382</v>
      </c>
      <c r="B383">
        <v>386</v>
      </c>
      <c r="C383" t="s">
        <v>1293</v>
      </c>
      <c r="D383" t="s">
        <v>1294</v>
      </c>
      <c r="E383" s="1">
        <v>44686.427083333336</v>
      </c>
      <c r="F383" t="s">
        <v>1295</v>
      </c>
      <c r="G383" t="s">
        <v>32</v>
      </c>
      <c r="H383" t="s">
        <v>1296</v>
      </c>
      <c r="I383">
        <v>25</v>
      </c>
      <c r="J383">
        <v>50</v>
      </c>
      <c r="K383" t="s">
        <v>1297</v>
      </c>
      <c r="L383">
        <v>2022</v>
      </c>
      <c r="M383">
        <v>5</v>
      </c>
      <c r="N383">
        <v>5</v>
      </c>
      <c r="O383">
        <v>10</v>
      </c>
    </row>
    <row r="384" spans="1:15" x14ac:dyDescent="0.25">
      <c r="A384">
        <v>383</v>
      </c>
      <c r="B384">
        <v>387</v>
      </c>
      <c r="C384" t="s">
        <v>1298</v>
      </c>
      <c r="D384" t="s">
        <v>1299</v>
      </c>
      <c r="E384" s="1">
        <v>43289.958333333336</v>
      </c>
      <c r="F384" t="s">
        <v>1300</v>
      </c>
      <c r="G384" t="s">
        <v>27</v>
      </c>
      <c r="H384" t="s">
        <v>1301</v>
      </c>
      <c r="I384">
        <v>40</v>
      </c>
      <c r="J384">
        <v>80</v>
      </c>
      <c r="K384" t="s">
        <v>1302</v>
      </c>
      <c r="L384">
        <v>2018</v>
      </c>
      <c r="M384">
        <v>7</v>
      </c>
      <c r="N384">
        <v>8</v>
      </c>
      <c r="O384">
        <v>23</v>
      </c>
    </row>
    <row r="385" spans="1:15" x14ac:dyDescent="0.25">
      <c r="A385">
        <v>384</v>
      </c>
      <c r="B385">
        <v>388</v>
      </c>
      <c r="C385" t="s">
        <v>1303</v>
      </c>
      <c r="D385" t="s">
        <v>1304</v>
      </c>
      <c r="E385" s="1">
        <v>44459.604166666664</v>
      </c>
      <c r="F385" t="s">
        <v>1305</v>
      </c>
      <c r="G385" t="s">
        <v>17</v>
      </c>
      <c r="H385" t="s">
        <v>1306</v>
      </c>
      <c r="I385">
        <v>18</v>
      </c>
      <c r="J385">
        <v>35</v>
      </c>
      <c r="K385" t="s">
        <v>1307</v>
      </c>
      <c r="L385">
        <v>2021</v>
      </c>
      <c r="M385">
        <v>9</v>
      </c>
      <c r="N385">
        <v>20</v>
      </c>
      <c r="O385">
        <v>14</v>
      </c>
    </row>
    <row r="386" spans="1:15" x14ac:dyDescent="0.25">
      <c r="A386">
        <v>385</v>
      </c>
      <c r="B386">
        <v>389</v>
      </c>
      <c r="C386" t="s">
        <v>1308</v>
      </c>
      <c r="D386" t="s">
        <v>1309</v>
      </c>
      <c r="E386" s="1">
        <v>42689.489583333336</v>
      </c>
      <c r="F386" t="s">
        <v>1310</v>
      </c>
      <c r="G386" t="s">
        <v>32</v>
      </c>
      <c r="H386" t="s">
        <v>1311</v>
      </c>
      <c r="I386">
        <v>28</v>
      </c>
      <c r="J386">
        <v>55</v>
      </c>
      <c r="K386" t="s">
        <v>1312</v>
      </c>
      <c r="L386">
        <v>2016</v>
      </c>
      <c r="M386">
        <v>11</v>
      </c>
      <c r="N386">
        <v>15</v>
      </c>
      <c r="O386">
        <v>11</v>
      </c>
    </row>
    <row r="387" spans="1:15" x14ac:dyDescent="0.25">
      <c r="A387">
        <v>386</v>
      </c>
      <c r="B387">
        <v>390</v>
      </c>
      <c r="C387" t="s">
        <v>1313</v>
      </c>
      <c r="D387" t="s">
        <v>1314</v>
      </c>
      <c r="E387" s="1">
        <v>43842.75</v>
      </c>
      <c r="F387" t="s">
        <v>484</v>
      </c>
      <c r="G387" t="s">
        <v>27</v>
      </c>
      <c r="H387" t="s">
        <v>1315</v>
      </c>
      <c r="I387">
        <v>30</v>
      </c>
      <c r="J387">
        <v>60</v>
      </c>
      <c r="K387" t="s">
        <v>1316</v>
      </c>
      <c r="L387">
        <v>2020</v>
      </c>
      <c r="M387">
        <v>1</v>
      </c>
      <c r="N387">
        <v>12</v>
      </c>
      <c r="O387">
        <v>18</v>
      </c>
    </row>
    <row r="388" spans="1:15" x14ac:dyDescent="0.25">
      <c r="A388">
        <v>387</v>
      </c>
      <c r="B388">
        <v>391</v>
      </c>
      <c r="C388" t="s">
        <v>1317</v>
      </c>
      <c r="D388" t="s">
        <v>1318</v>
      </c>
      <c r="E388" s="1">
        <v>43097.802083333336</v>
      </c>
      <c r="F388" t="s">
        <v>1319</v>
      </c>
      <c r="G388" t="s">
        <v>32</v>
      </c>
      <c r="H388" t="s">
        <v>1320</v>
      </c>
      <c r="I388">
        <v>22</v>
      </c>
      <c r="J388">
        <v>45</v>
      </c>
      <c r="K388" t="s">
        <v>1321</v>
      </c>
      <c r="L388">
        <v>2017</v>
      </c>
      <c r="M388">
        <v>12</v>
      </c>
      <c r="N388">
        <v>28</v>
      </c>
      <c r="O388">
        <v>19</v>
      </c>
    </row>
    <row r="389" spans="1:15" x14ac:dyDescent="0.25">
      <c r="A389">
        <v>388</v>
      </c>
      <c r="B389">
        <v>392</v>
      </c>
      <c r="C389" t="s">
        <v>1322</v>
      </c>
      <c r="D389" t="s">
        <v>1323</v>
      </c>
      <c r="E389" s="1">
        <v>43526.847222222219</v>
      </c>
      <c r="F389" t="s">
        <v>1324</v>
      </c>
      <c r="G389" t="s">
        <v>17</v>
      </c>
      <c r="H389" t="s">
        <v>1325</v>
      </c>
      <c r="I389">
        <v>35</v>
      </c>
      <c r="J389">
        <v>70</v>
      </c>
      <c r="K389" t="s">
        <v>1326</v>
      </c>
      <c r="L389">
        <v>2019</v>
      </c>
      <c r="M389">
        <v>3</v>
      </c>
      <c r="N389">
        <v>2</v>
      </c>
      <c r="O389">
        <v>20</v>
      </c>
    </row>
    <row r="390" spans="1:15" x14ac:dyDescent="0.25">
      <c r="A390">
        <v>389</v>
      </c>
      <c r="B390">
        <v>393</v>
      </c>
      <c r="C390" t="s">
        <v>1327</v>
      </c>
      <c r="D390" t="s">
        <v>1328</v>
      </c>
      <c r="E390" s="1">
        <v>44720.645833333336</v>
      </c>
      <c r="F390" t="s">
        <v>1329</v>
      </c>
      <c r="G390" t="s">
        <v>27</v>
      </c>
      <c r="H390" t="s">
        <v>1330</v>
      </c>
      <c r="I390">
        <v>20</v>
      </c>
      <c r="J390">
        <v>40</v>
      </c>
      <c r="K390" t="s">
        <v>1331</v>
      </c>
      <c r="L390">
        <v>2022</v>
      </c>
      <c r="M390">
        <v>6</v>
      </c>
      <c r="N390">
        <v>8</v>
      </c>
      <c r="O390">
        <v>15</v>
      </c>
    </row>
    <row r="391" spans="1:15" x14ac:dyDescent="0.25">
      <c r="A391">
        <v>390</v>
      </c>
      <c r="B391">
        <v>394</v>
      </c>
      <c r="C391" t="s">
        <v>1332</v>
      </c>
      <c r="D391" t="s">
        <v>1333</v>
      </c>
      <c r="E391" s="1">
        <v>43330.614583333336</v>
      </c>
      <c r="F391" t="s">
        <v>1334</v>
      </c>
      <c r="G391" t="s">
        <v>32</v>
      </c>
      <c r="H391" t="s">
        <v>1335</v>
      </c>
      <c r="I391">
        <v>18</v>
      </c>
      <c r="J391">
        <v>35</v>
      </c>
      <c r="K391" t="s">
        <v>1336</v>
      </c>
      <c r="L391">
        <v>2018</v>
      </c>
      <c r="M391">
        <v>8</v>
      </c>
      <c r="N391">
        <v>18</v>
      </c>
      <c r="O391">
        <v>14</v>
      </c>
    </row>
    <row r="392" spans="1:15" x14ac:dyDescent="0.25">
      <c r="A392">
        <v>391</v>
      </c>
      <c r="B392">
        <v>395</v>
      </c>
      <c r="C392" t="s">
        <v>1337</v>
      </c>
      <c r="D392" t="s">
        <v>1239</v>
      </c>
      <c r="E392" s="1">
        <v>44783.916666666664</v>
      </c>
      <c r="F392" t="s">
        <v>1240</v>
      </c>
      <c r="G392" t="s">
        <v>27</v>
      </c>
      <c r="H392" t="s">
        <v>1338</v>
      </c>
      <c r="I392">
        <v>25</v>
      </c>
      <c r="J392">
        <v>50</v>
      </c>
      <c r="K392" t="s">
        <v>1242</v>
      </c>
      <c r="L392">
        <v>2022</v>
      </c>
      <c r="M392">
        <v>8</v>
      </c>
      <c r="N392">
        <v>10</v>
      </c>
      <c r="O392">
        <v>22</v>
      </c>
    </row>
    <row r="393" spans="1:15" x14ac:dyDescent="0.25">
      <c r="A393">
        <v>392</v>
      </c>
      <c r="B393">
        <v>396</v>
      </c>
      <c r="C393" t="s">
        <v>1339</v>
      </c>
      <c r="D393" t="s">
        <v>1340</v>
      </c>
      <c r="E393" s="1">
        <v>43560.729166666664</v>
      </c>
      <c r="F393" t="s">
        <v>1341</v>
      </c>
      <c r="G393" t="s">
        <v>17</v>
      </c>
      <c r="H393" t="s">
        <v>1342</v>
      </c>
      <c r="I393">
        <v>18</v>
      </c>
      <c r="J393">
        <v>35</v>
      </c>
      <c r="K393" t="s">
        <v>1247</v>
      </c>
      <c r="L393">
        <v>2019</v>
      </c>
      <c r="M393">
        <v>4</v>
      </c>
      <c r="N393">
        <v>5</v>
      </c>
      <c r="O393">
        <v>17</v>
      </c>
    </row>
    <row r="394" spans="1:15" x14ac:dyDescent="0.25">
      <c r="A394">
        <v>393</v>
      </c>
      <c r="B394">
        <v>397</v>
      </c>
      <c r="C394" t="s">
        <v>1343</v>
      </c>
      <c r="D394" t="s">
        <v>1344</v>
      </c>
      <c r="E394" s="1">
        <v>44180.65625</v>
      </c>
      <c r="F394" t="s">
        <v>1345</v>
      </c>
      <c r="G394" t="s">
        <v>32</v>
      </c>
      <c r="H394" t="s">
        <v>1346</v>
      </c>
      <c r="I394">
        <v>22</v>
      </c>
      <c r="J394">
        <v>45</v>
      </c>
      <c r="K394" t="s">
        <v>1252</v>
      </c>
      <c r="L394">
        <v>2020</v>
      </c>
      <c r="M394">
        <v>12</v>
      </c>
      <c r="N394">
        <v>15</v>
      </c>
      <c r="O394">
        <v>15</v>
      </c>
    </row>
    <row r="395" spans="1:15" x14ac:dyDescent="0.25">
      <c r="A395">
        <v>394</v>
      </c>
      <c r="B395">
        <v>398</v>
      </c>
      <c r="C395" t="s">
        <v>1347</v>
      </c>
      <c r="D395" t="s">
        <v>1348</v>
      </c>
      <c r="E395" s="1">
        <v>43028.34375</v>
      </c>
      <c r="F395" t="s">
        <v>1349</v>
      </c>
      <c r="G395" t="s">
        <v>27</v>
      </c>
      <c r="H395" t="s">
        <v>1350</v>
      </c>
      <c r="I395">
        <v>35</v>
      </c>
      <c r="J395">
        <v>70</v>
      </c>
      <c r="K395" t="s">
        <v>1257</v>
      </c>
      <c r="L395">
        <v>2017</v>
      </c>
      <c r="M395">
        <v>10</v>
      </c>
      <c r="N395">
        <v>20</v>
      </c>
      <c r="O395">
        <v>8</v>
      </c>
    </row>
    <row r="396" spans="1:15" x14ac:dyDescent="0.25">
      <c r="A396">
        <v>395</v>
      </c>
      <c r="B396">
        <v>399</v>
      </c>
      <c r="C396" t="s">
        <v>1351</v>
      </c>
      <c r="D396" t="s">
        <v>1352</v>
      </c>
      <c r="E396" s="1">
        <v>44255.541666666664</v>
      </c>
      <c r="F396" t="s">
        <v>1353</v>
      </c>
      <c r="G396" t="s">
        <v>17</v>
      </c>
      <c r="H396" t="s">
        <v>1354</v>
      </c>
      <c r="I396">
        <v>30</v>
      </c>
      <c r="J396">
        <v>60</v>
      </c>
      <c r="K396" t="s">
        <v>1262</v>
      </c>
      <c r="L396">
        <v>2021</v>
      </c>
      <c r="M396">
        <v>2</v>
      </c>
      <c r="N396">
        <v>28</v>
      </c>
      <c r="O396">
        <v>13</v>
      </c>
    </row>
    <row r="397" spans="1:15" x14ac:dyDescent="0.25">
      <c r="A397">
        <v>396</v>
      </c>
      <c r="B397">
        <v>400</v>
      </c>
      <c r="C397" t="s">
        <v>1355</v>
      </c>
      <c r="D397" t="s">
        <v>1356</v>
      </c>
      <c r="E397" s="1">
        <v>43263.854166666664</v>
      </c>
      <c r="F397" t="s">
        <v>1357</v>
      </c>
      <c r="G397" t="s">
        <v>32</v>
      </c>
      <c r="H397" t="s">
        <v>1358</v>
      </c>
      <c r="I397">
        <v>28</v>
      </c>
      <c r="J397">
        <v>55</v>
      </c>
      <c r="K397" t="s">
        <v>1267</v>
      </c>
      <c r="L397">
        <v>2018</v>
      </c>
      <c r="M397">
        <v>6</v>
      </c>
      <c r="N397">
        <v>12</v>
      </c>
      <c r="O397">
        <v>20</v>
      </c>
    </row>
    <row r="398" spans="1:15" x14ac:dyDescent="0.25">
      <c r="A398">
        <v>397</v>
      </c>
      <c r="B398">
        <v>401</v>
      </c>
      <c r="C398" t="s">
        <v>1359</v>
      </c>
      <c r="D398" t="s">
        <v>1269</v>
      </c>
      <c r="E398" s="1">
        <v>42437.597222222219</v>
      </c>
      <c r="F398" t="s">
        <v>1360</v>
      </c>
      <c r="G398" t="s">
        <v>27</v>
      </c>
      <c r="H398" t="s">
        <v>1361</v>
      </c>
      <c r="I398">
        <v>20</v>
      </c>
      <c r="J398">
        <v>40</v>
      </c>
      <c r="K398" t="s">
        <v>1272</v>
      </c>
      <c r="L398">
        <v>2016</v>
      </c>
      <c r="M398">
        <v>3</v>
      </c>
      <c r="N398">
        <v>8</v>
      </c>
      <c r="O398">
        <v>14</v>
      </c>
    </row>
    <row r="399" spans="1:15" x14ac:dyDescent="0.25">
      <c r="A399">
        <v>398</v>
      </c>
      <c r="B399">
        <v>402</v>
      </c>
      <c r="C399" t="s">
        <v>1362</v>
      </c>
      <c r="D399" t="s">
        <v>1188</v>
      </c>
      <c r="E399" s="1">
        <v>45034.715277777781</v>
      </c>
      <c r="F399" t="s">
        <v>1275</v>
      </c>
      <c r="G399" t="s">
        <v>17</v>
      </c>
      <c r="H399" t="s">
        <v>1363</v>
      </c>
      <c r="I399">
        <v>18</v>
      </c>
      <c r="J399">
        <v>35</v>
      </c>
      <c r="K399" t="s">
        <v>1277</v>
      </c>
      <c r="L399">
        <v>2023</v>
      </c>
      <c r="M399">
        <v>4</v>
      </c>
      <c r="N399">
        <v>18</v>
      </c>
      <c r="O399">
        <v>17</v>
      </c>
    </row>
    <row r="400" spans="1:15" x14ac:dyDescent="0.25">
      <c r="A400">
        <v>399</v>
      </c>
      <c r="B400">
        <v>403</v>
      </c>
      <c r="C400" t="s">
        <v>1364</v>
      </c>
      <c r="D400" t="s">
        <v>1365</v>
      </c>
      <c r="E400" s="1">
        <v>44037.53125</v>
      </c>
      <c r="F400" t="s">
        <v>1366</v>
      </c>
      <c r="G400" t="s">
        <v>32</v>
      </c>
      <c r="H400" t="s">
        <v>1367</v>
      </c>
      <c r="I400">
        <v>22</v>
      </c>
      <c r="J400">
        <v>45</v>
      </c>
      <c r="K400" t="s">
        <v>1282</v>
      </c>
      <c r="L400">
        <v>2020</v>
      </c>
      <c r="M400">
        <v>7</v>
      </c>
      <c r="N400">
        <v>25</v>
      </c>
      <c r="O400">
        <v>12</v>
      </c>
    </row>
    <row r="401" spans="1:15" x14ac:dyDescent="0.25">
      <c r="A401">
        <v>400</v>
      </c>
      <c r="B401">
        <v>404</v>
      </c>
      <c r="C401" t="s">
        <v>1368</v>
      </c>
      <c r="D401" t="s">
        <v>1369</v>
      </c>
      <c r="E401" s="1">
        <v>43799.8125</v>
      </c>
      <c r="F401" t="s">
        <v>1285</v>
      </c>
      <c r="G401" t="s">
        <v>27</v>
      </c>
      <c r="H401" t="s">
        <v>1286</v>
      </c>
      <c r="I401">
        <v>35</v>
      </c>
      <c r="J401">
        <v>70</v>
      </c>
      <c r="K401" t="s">
        <v>1287</v>
      </c>
      <c r="L401">
        <v>2019</v>
      </c>
      <c r="M401">
        <v>11</v>
      </c>
      <c r="N401">
        <v>30</v>
      </c>
      <c r="O401">
        <v>19</v>
      </c>
    </row>
    <row r="402" spans="1:15" x14ac:dyDescent="0.25">
      <c r="A402">
        <v>401</v>
      </c>
      <c r="B402">
        <v>405</v>
      </c>
      <c r="C402" t="s">
        <v>1370</v>
      </c>
      <c r="D402" t="s">
        <v>1371</v>
      </c>
      <c r="E402" s="1">
        <v>42248.666666666664</v>
      </c>
      <c r="F402" t="s">
        <v>1290</v>
      </c>
      <c r="G402" t="s">
        <v>17</v>
      </c>
      <c r="H402" t="s">
        <v>1372</v>
      </c>
      <c r="I402">
        <v>15</v>
      </c>
      <c r="J402">
        <v>30</v>
      </c>
      <c r="K402" t="s">
        <v>1292</v>
      </c>
      <c r="L402">
        <v>2015</v>
      </c>
      <c r="M402">
        <v>9</v>
      </c>
      <c r="N402">
        <v>1</v>
      </c>
      <c r="O402">
        <v>16</v>
      </c>
    </row>
    <row r="403" spans="1:15" x14ac:dyDescent="0.25">
      <c r="A403">
        <v>402</v>
      </c>
      <c r="B403">
        <v>406</v>
      </c>
      <c r="C403" t="s">
        <v>1373</v>
      </c>
      <c r="D403" t="s">
        <v>1374</v>
      </c>
      <c r="E403" s="1">
        <v>44686.427083333336</v>
      </c>
      <c r="F403" t="s">
        <v>1295</v>
      </c>
      <c r="G403" t="s">
        <v>32</v>
      </c>
      <c r="H403" t="s">
        <v>1296</v>
      </c>
      <c r="I403">
        <v>25</v>
      </c>
      <c r="J403">
        <v>50</v>
      </c>
      <c r="K403" t="s">
        <v>1297</v>
      </c>
      <c r="L403">
        <v>2022</v>
      </c>
      <c r="M403">
        <v>5</v>
      </c>
      <c r="N403">
        <v>5</v>
      </c>
      <c r="O403">
        <v>10</v>
      </c>
    </row>
    <row r="404" spans="1:15" x14ac:dyDescent="0.25">
      <c r="A404">
        <v>403</v>
      </c>
      <c r="B404">
        <v>407</v>
      </c>
      <c r="C404" t="s">
        <v>1375</v>
      </c>
      <c r="D404" t="s">
        <v>1376</v>
      </c>
      <c r="E404" s="1">
        <v>43289.958333333336</v>
      </c>
      <c r="F404" t="s">
        <v>1300</v>
      </c>
      <c r="G404" t="s">
        <v>27</v>
      </c>
      <c r="H404" t="s">
        <v>1301</v>
      </c>
      <c r="I404">
        <v>40</v>
      </c>
      <c r="J404">
        <v>80</v>
      </c>
      <c r="K404" t="s">
        <v>1302</v>
      </c>
      <c r="L404">
        <v>2018</v>
      </c>
      <c r="M404">
        <v>7</v>
      </c>
      <c r="N404">
        <v>8</v>
      </c>
      <c r="O404">
        <v>23</v>
      </c>
    </row>
    <row r="405" spans="1:15" x14ac:dyDescent="0.25">
      <c r="A405">
        <v>404</v>
      </c>
      <c r="B405">
        <v>408</v>
      </c>
      <c r="C405" t="s">
        <v>1303</v>
      </c>
      <c r="D405" t="s">
        <v>1304</v>
      </c>
      <c r="E405" s="1">
        <v>44459.604166666664</v>
      </c>
      <c r="F405" t="s">
        <v>1305</v>
      </c>
      <c r="G405" t="s">
        <v>17</v>
      </c>
      <c r="H405" t="s">
        <v>1306</v>
      </c>
      <c r="I405">
        <v>18</v>
      </c>
      <c r="J405">
        <v>35</v>
      </c>
      <c r="K405" t="s">
        <v>1307</v>
      </c>
      <c r="L405">
        <v>2021</v>
      </c>
      <c r="M405">
        <v>9</v>
      </c>
      <c r="N405">
        <v>20</v>
      </c>
      <c r="O405">
        <v>14</v>
      </c>
    </row>
    <row r="406" spans="1:15" x14ac:dyDescent="0.25">
      <c r="A406">
        <v>405</v>
      </c>
      <c r="B406">
        <v>409</v>
      </c>
      <c r="C406" t="s">
        <v>1308</v>
      </c>
      <c r="D406" t="s">
        <v>1377</v>
      </c>
      <c r="E406" s="1">
        <v>42689.489583333336</v>
      </c>
      <c r="F406" t="s">
        <v>1310</v>
      </c>
      <c r="G406" t="s">
        <v>32</v>
      </c>
      <c r="H406" t="s">
        <v>1311</v>
      </c>
      <c r="I406">
        <v>28</v>
      </c>
      <c r="J406">
        <v>55</v>
      </c>
      <c r="K406" t="s">
        <v>1312</v>
      </c>
      <c r="L406">
        <v>2016</v>
      </c>
      <c r="M406">
        <v>11</v>
      </c>
      <c r="N406">
        <v>15</v>
      </c>
      <c r="O406">
        <v>11</v>
      </c>
    </row>
    <row r="407" spans="1:15" x14ac:dyDescent="0.25">
      <c r="A407">
        <v>406</v>
      </c>
      <c r="B407">
        <v>410</v>
      </c>
      <c r="C407" t="s">
        <v>1313</v>
      </c>
      <c r="D407" t="s">
        <v>1314</v>
      </c>
      <c r="E407" s="1">
        <v>43842.75</v>
      </c>
      <c r="F407" t="s">
        <v>484</v>
      </c>
      <c r="G407" t="s">
        <v>27</v>
      </c>
      <c r="H407" t="s">
        <v>1315</v>
      </c>
      <c r="I407">
        <v>30</v>
      </c>
      <c r="J407">
        <v>60</v>
      </c>
      <c r="K407" t="s">
        <v>1316</v>
      </c>
      <c r="L407">
        <v>2020</v>
      </c>
      <c r="M407">
        <v>1</v>
      </c>
      <c r="N407">
        <v>12</v>
      </c>
      <c r="O407">
        <v>18</v>
      </c>
    </row>
    <row r="408" spans="1:15" x14ac:dyDescent="0.25">
      <c r="A408">
        <v>407</v>
      </c>
      <c r="B408">
        <v>411</v>
      </c>
      <c r="C408" t="s">
        <v>1317</v>
      </c>
      <c r="D408" t="s">
        <v>1318</v>
      </c>
      <c r="E408" s="1">
        <v>43097.802083333336</v>
      </c>
      <c r="F408" t="s">
        <v>1319</v>
      </c>
      <c r="G408" t="s">
        <v>32</v>
      </c>
      <c r="H408" t="s">
        <v>1320</v>
      </c>
      <c r="I408">
        <v>22</v>
      </c>
      <c r="J408">
        <v>45</v>
      </c>
      <c r="K408" t="s">
        <v>1321</v>
      </c>
      <c r="L408">
        <v>2017</v>
      </c>
      <c r="M408">
        <v>12</v>
      </c>
      <c r="N408">
        <v>28</v>
      </c>
      <c r="O408">
        <v>19</v>
      </c>
    </row>
    <row r="409" spans="1:15" x14ac:dyDescent="0.25">
      <c r="A409">
        <v>408</v>
      </c>
      <c r="B409">
        <v>412</v>
      </c>
      <c r="C409" t="s">
        <v>1378</v>
      </c>
      <c r="D409" t="s">
        <v>1379</v>
      </c>
      <c r="E409" s="1">
        <v>43526.847222222219</v>
      </c>
      <c r="F409" t="s">
        <v>1324</v>
      </c>
      <c r="G409" t="s">
        <v>17</v>
      </c>
      <c r="H409" t="s">
        <v>1380</v>
      </c>
      <c r="I409">
        <v>35</v>
      </c>
      <c r="J409">
        <v>70</v>
      </c>
      <c r="K409" t="s">
        <v>1326</v>
      </c>
      <c r="L409">
        <v>2019</v>
      </c>
      <c r="M409">
        <v>3</v>
      </c>
      <c r="N409">
        <v>2</v>
      </c>
      <c r="O409">
        <v>20</v>
      </c>
    </row>
    <row r="410" spans="1:15" x14ac:dyDescent="0.25">
      <c r="A410">
        <v>409</v>
      </c>
      <c r="B410">
        <v>413</v>
      </c>
      <c r="C410" t="s">
        <v>1381</v>
      </c>
      <c r="D410" t="s">
        <v>1382</v>
      </c>
      <c r="E410" s="1">
        <v>44720.645833333336</v>
      </c>
      <c r="F410" t="s">
        <v>1329</v>
      </c>
      <c r="G410" t="s">
        <v>27</v>
      </c>
      <c r="H410" t="s">
        <v>1383</v>
      </c>
      <c r="I410">
        <v>20</v>
      </c>
      <c r="J410">
        <v>40</v>
      </c>
      <c r="K410" t="s">
        <v>1331</v>
      </c>
      <c r="L410">
        <v>2022</v>
      </c>
      <c r="M410">
        <v>6</v>
      </c>
      <c r="N410">
        <v>8</v>
      </c>
      <c r="O410">
        <v>15</v>
      </c>
    </row>
    <row r="411" spans="1:15" x14ac:dyDescent="0.25">
      <c r="A411">
        <v>410</v>
      </c>
      <c r="B411">
        <v>414</v>
      </c>
      <c r="C411" t="s">
        <v>1384</v>
      </c>
      <c r="D411" t="s">
        <v>1333</v>
      </c>
      <c r="E411" s="1">
        <v>43330.614583333336</v>
      </c>
      <c r="F411" t="s">
        <v>1334</v>
      </c>
      <c r="G411" t="s">
        <v>32</v>
      </c>
      <c r="H411" t="s">
        <v>1335</v>
      </c>
      <c r="I411">
        <v>18</v>
      </c>
      <c r="J411">
        <v>35</v>
      </c>
      <c r="K411" t="s">
        <v>1336</v>
      </c>
      <c r="L411">
        <v>2018</v>
      </c>
      <c r="M411">
        <v>8</v>
      </c>
      <c r="N411">
        <v>18</v>
      </c>
      <c r="O411">
        <v>14</v>
      </c>
    </row>
    <row r="412" spans="1:15" x14ac:dyDescent="0.25">
      <c r="A412">
        <v>411</v>
      </c>
      <c r="B412">
        <v>415</v>
      </c>
      <c r="C412" t="s">
        <v>1385</v>
      </c>
      <c r="D412" t="s">
        <v>1386</v>
      </c>
      <c r="E412" s="1">
        <v>42316.416666666664</v>
      </c>
      <c r="F412" t="s">
        <v>1236</v>
      </c>
      <c r="G412" t="s">
        <v>27</v>
      </c>
      <c r="H412" t="s">
        <v>1387</v>
      </c>
      <c r="I412">
        <v>18</v>
      </c>
      <c r="J412">
        <v>35</v>
      </c>
      <c r="K412" t="s">
        <v>39</v>
      </c>
      <c r="L412">
        <v>2015</v>
      </c>
      <c r="M412">
        <v>11</v>
      </c>
      <c r="N412">
        <v>8</v>
      </c>
      <c r="O412">
        <v>10</v>
      </c>
    </row>
    <row r="413" spans="1:15" x14ac:dyDescent="0.25">
      <c r="A413">
        <v>412</v>
      </c>
      <c r="B413">
        <v>416</v>
      </c>
      <c r="C413" t="s">
        <v>1388</v>
      </c>
      <c r="D413" t="s">
        <v>284</v>
      </c>
      <c r="E413" s="1">
        <v>44167.729166666664</v>
      </c>
      <c r="F413" t="s">
        <v>1389</v>
      </c>
      <c r="G413" t="s">
        <v>17</v>
      </c>
      <c r="H413" t="s">
        <v>1390</v>
      </c>
      <c r="I413">
        <v>22</v>
      </c>
      <c r="J413">
        <v>45</v>
      </c>
      <c r="K413" t="s">
        <v>1391</v>
      </c>
      <c r="L413">
        <v>2020</v>
      </c>
      <c r="M413">
        <v>12</v>
      </c>
      <c r="N413">
        <v>2</v>
      </c>
      <c r="O413">
        <v>17</v>
      </c>
    </row>
    <row r="414" spans="1:15" x14ac:dyDescent="0.25">
      <c r="A414">
        <v>413</v>
      </c>
      <c r="B414">
        <v>417</v>
      </c>
      <c r="C414" t="s">
        <v>1392</v>
      </c>
      <c r="D414" t="s">
        <v>878</v>
      </c>
      <c r="E414" s="1">
        <v>42896.510416666664</v>
      </c>
      <c r="F414" t="s">
        <v>1393</v>
      </c>
      <c r="G414" t="s">
        <v>27</v>
      </c>
      <c r="H414" t="s">
        <v>1394</v>
      </c>
      <c r="I414">
        <v>28</v>
      </c>
      <c r="J414">
        <v>55</v>
      </c>
      <c r="K414" t="s">
        <v>1395</v>
      </c>
      <c r="L414">
        <v>2017</v>
      </c>
      <c r="M414">
        <v>6</v>
      </c>
      <c r="N414">
        <v>10</v>
      </c>
      <c r="O414">
        <v>12</v>
      </c>
    </row>
    <row r="415" spans="1:15" x14ac:dyDescent="0.25">
      <c r="A415">
        <v>414</v>
      </c>
      <c r="B415">
        <v>418</v>
      </c>
      <c r="C415" t="s">
        <v>1396</v>
      </c>
      <c r="D415" t="s">
        <v>1397</v>
      </c>
      <c r="E415" s="1">
        <v>44301.597222222219</v>
      </c>
      <c r="F415" t="s">
        <v>1398</v>
      </c>
      <c r="G415" t="s">
        <v>32</v>
      </c>
      <c r="H415" t="s">
        <v>1399</v>
      </c>
      <c r="I415">
        <v>35</v>
      </c>
      <c r="J415">
        <v>70</v>
      </c>
      <c r="K415" t="s">
        <v>1272</v>
      </c>
      <c r="L415">
        <v>2021</v>
      </c>
      <c r="M415">
        <v>4</v>
      </c>
      <c r="N415">
        <v>15</v>
      </c>
      <c r="O415">
        <v>14</v>
      </c>
    </row>
    <row r="416" spans="1:15" x14ac:dyDescent="0.25">
      <c r="A416">
        <v>415</v>
      </c>
      <c r="B416">
        <v>419</v>
      </c>
      <c r="C416" t="s">
        <v>1400</v>
      </c>
      <c r="D416" t="s">
        <v>1401</v>
      </c>
      <c r="E416" s="1">
        <v>43736.822916666664</v>
      </c>
      <c r="F416" t="s">
        <v>1402</v>
      </c>
      <c r="G416" t="s">
        <v>17</v>
      </c>
      <c r="H416" t="s">
        <v>1403</v>
      </c>
      <c r="I416">
        <v>20</v>
      </c>
      <c r="J416">
        <v>40</v>
      </c>
      <c r="K416" t="s">
        <v>1404</v>
      </c>
      <c r="L416">
        <v>2019</v>
      </c>
      <c r="M416">
        <v>9</v>
      </c>
      <c r="N416">
        <v>28</v>
      </c>
      <c r="O416">
        <v>19</v>
      </c>
    </row>
    <row r="417" spans="1:15" x14ac:dyDescent="0.25">
      <c r="A417">
        <v>416</v>
      </c>
      <c r="B417">
        <v>420</v>
      </c>
      <c r="C417" t="s">
        <v>1405</v>
      </c>
      <c r="D417" t="s">
        <v>1406</v>
      </c>
      <c r="E417" s="1">
        <v>42709.875</v>
      </c>
      <c r="F417" t="s">
        <v>1407</v>
      </c>
      <c r="G417" t="s">
        <v>27</v>
      </c>
      <c r="H417" t="s">
        <v>1408</v>
      </c>
      <c r="I417">
        <v>25</v>
      </c>
      <c r="J417">
        <v>50</v>
      </c>
      <c r="K417" t="s">
        <v>1409</v>
      </c>
      <c r="L417">
        <v>2016</v>
      </c>
      <c r="M417">
        <v>12</v>
      </c>
      <c r="N417">
        <v>5</v>
      </c>
      <c r="O417">
        <v>21</v>
      </c>
    </row>
    <row r="418" spans="1:15" x14ac:dyDescent="0.25">
      <c r="A418">
        <v>417</v>
      </c>
      <c r="B418">
        <v>421</v>
      </c>
      <c r="C418" t="s">
        <v>1410</v>
      </c>
      <c r="D418" t="s">
        <v>1411</v>
      </c>
      <c r="E418" s="1">
        <v>43141.979166666664</v>
      </c>
      <c r="F418" t="s">
        <v>1412</v>
      </c>
      <c r="G418" t="s">
        <v>32</v>
      </c>
      <c r="H418" t="s">
        <v>1413</v>
      </c>
      <c r="I418">
        <v>30</v>
      </c>
      <c r="J418">
        <v>60</v>
      </c>
      <c r="K418" t="s">
        <v>1414</v>
      </c>
      <c r="L418">
        <v>2018</v>
      </c>
      <c r="M418">
        <v>2</v>
      </c>
      <c r="N418">
        <v>10</v>
      </c>
      <c r="O418">
        <v>23</v>
      </c>
    </row>
    <row r="419" spans="1:15" x14ac:dyDescent="0.25">
      <c r="A419">
        <v>418</v>
      </c>
      <c r="B419">
        <v>422</v>
      </c>
      <c r="C419" t="s">
        <v>1415</v>
      </c>
      <c r="D419" t="s">
        <v>1416</v>
      </c>
      <c r="E419" s="1">
        <v>44972.354166666664</v>
      </c>
      <c r="F419" t="s">
        <v>1417</v>
      </c>
      <c r="G419" t="s">
        <v>17</v>
      </c>
      <c r="H419" t="s">
        <v>1418</v>
      </c>
      <c r="I419">
        <v>18</v>
      </c>
      <c r="J419">
        <v>35</v>
      </c>
      <c r="K419" t="s">
        <v>1419</v>
      </c>
      <c r="L419">
        <v>2023</v>
      </c>
      <c r="M419">
        <v>2</v>
      </c>
      <c r="N419">
        <v>15</v>
      </c>
      <c r="O419">
        <v>8</v>
      </c>
    </row>
    <row r="420" spans="1:15" x14ac:dyDescent="0.25">
      <c r="A420">
        <v>419</v>
      </c>
      <c r="B420">
        <v>423</v>
      </c>
      <c r="C420" t="s">
        <v>1420</v>
      </c>
      <c r="D420" t="s">
        <v>1421</v>
      </c>
      <c r="E420" s="1">
        <v>42238.625</v>
      </c>
      <c r="F420" t="s">
        <v>1422</v>
      </c>
      <c r="G420" t="s">
        <v>27</v>
      </c>
      <c r="H420" t="s">
        <v>1423</v>
      </c>
      <c r="I420">
        <v>22</v>
      </c>
      <c r="J420">
        <v>45</v>
      </c>
      <c r="K420" t="s">
        <v>1424</v>
      </c>
      <c r="L420">
        <v>2015</v>
      </c>
      <c r="M420">
        <v>8</v>
      </c>
      <c r="N420">
        <v>22</v>
      </c>
      <c r="O420">
        <v>15</v>
      </c>
    </row>
    <row r="421" spans="1:15" x14ac:dyDescent="0.25">
      <c r="A421">
        <v>420</v>
      </c>
      <c r="B421">
        <v>424</v>
      </c>
      <c r="C421" t="s">
        <v>1425</v>
      </c>
      <c r="D421" t="s">
        <v>1426</v>
      </c>
      <c r="E421" s="1">
        <v>44155.78125</v>
      </c>
      <c r="F421" t="s">
        <v>1427</v>
      </c>
      <c r="G421" t="s">
        <v>32</v>
      </c>
      <c r="H421" t="s">
        <v>1428</v>
      </c>
      <c r="I421">
        <v>28</v>
      </c>
      <c r="J421">
        <v>55</v>
      </c>
      <c r="K421" t="s">
        <v>1429</v>
      </c>
      <c r="L421">
        <v>2020</v>
      </c>
      <c r="M421">
        <v>11</v>
      </c>
      <c r="N421">
        <v>20</v>
      </c>
      <c r="O421">
        <v>18</v>
      </c>
    </row>
    <row r="422" spans="1:15" x14ac:dyDescent="0.25">
      <c r="A422">
        <v>421</v>
      </c>
      <c r="B422">
        <v>425</v>
      </c>
      <c r="C422" t="s">
        <v>1430</v>
      </c>
      <c r="D422" t="s">
        <v>1431</v>
      </c>
      <c r="E422" s="1">
        <v>43682.875</v>
      </c>
      <c r="F422" t="s">
        <v>1432</v>
      </c>
      <c r="G422" t="s">
        <v>27</v>
      </c>
      <c r="H422" t="s">
        <v>1433</v>
      </c>
      <c r="I422">
        <v>15</v>
      </c>
      <c r="J422">
        <v>30</v>
      </c>
      <c r="K422" t="s">
        <v>1272</v>
      </c>
      <c r="L422">
        <v>2019</v>
      </c>
      <c r="M422">
        <v>8</v>
      </c>
      <c r="N422">
        <v>5</v>
      </c>
      <c r="O422">
        <v>21</v>
      </c>
    </row>
    <row r="423" spans="1:15" x14ac:dyDescent="0.25">
      <c r="A423">
        <v>422</v>
      </c>
      <c r="B423">
        <v>426</v>
      </c>
      <c r="C423" t="s">
        <v>1434</v>
      </c>
      <c r="D423" t="s">
        <v>1435</v>
      </c>
      <c r="E423" s="1">
        <v>44239.697916666664</v>
      </c>
      <c r="F423" t="s">
        <v>1436</v>
      </c>
      <c r="G423" t="s">
        <v>17</v>
      </c>
      <c r="H423" t="s">
        <v>1437</v>
      </c>
      <c r="I423">
        <v>18</v>
      </c>
      <c r="J423">
        <v>35</v>
      </c>
      <c r="K423" t="s">
        <v>594</v>
      </c>
      <c r="L423">
        <v>2021</v>
      </c>
      <c r="M423">
        <v>2</v>
      </c>
      <c r="N423">
        <v>12</v>
      </c>
      <c r="O423">
        <v>16</v>
      </c>
    </row>
    <row r="424" spans="1:15" x14ac:dyDescent="0.25">
      <c r="A424">
        <v>423</v>
      </c>
      <c r="B424">
        <v>427</v>
      </c>
      <c r="C424" t="s">
        <v>1438</v>
      </c>
      <c r="D424" t="s">
        <v>1439</v>
      </c>
      <c r="E424" s="1">
        <v>44163.597222222219</v>
      </c>
      <c r="F424" t="s">
        <v>1440</v>
      </c>
      <c r="G424" t="s">
        <v>32</v>
      </c>
      <c r="H424" t="s">
        <v>1441</v>
      </c>
      <c r="I424">
        <v>22</v>
      </c>
      <c r="J424">
        <v>45</v>
      </c>
      <c r="K424" t="s">
        <v>1404</v>
      </c>
      <c r="L424">
        <v>2020</v>
      </c>
      <c r="M424">
        <v>11</v>
      </c>
      <c r="N424">
        <v>28</v>
      </c>
      <c r="O424">
        <v>14</v>
      </c>
    </row>
    <row r="425" spans="1:15" x14ac:dyDescent="0.25">
      <c r="A425">
        <v>424</v>
      </c>
      <c r="B425">
        <v>428</v>
      </c>
      <c r="C425" t="s">
        <v>1442</v>
      </c>
      <c r="D425" t="s">
        <v>1443</v>
      </c>
      <c r="E425" s="1">
        <v>42505.9375</v>
      </c>
      <c r="F425" t="s">
        <v>1444</v>
      </c>
      <c r="G425" t="s">
        <v>27</v>
      </c>
      <c r="H425" t="s">
        <v>1445</v>
      </c>
      <c r="I425">
        <v>28</v>
      </c>
      <c r="J425">
        <v>55</v>
      </c>
      <c r="K425" t="s">
        <v>1446</v>
      </c>
      <c r="L425">
        <v>2016</v>
      </c>
      <c r="M425">
        <v>5</v>
      </c>
      <c r="N425">
        <v>15</v>
      </c>
      <c r="O425">
        <v>22</v>
      </c>
    </row>
    <row r="426" spans="1:15" x14ac:dyDescent="0.25">
      <c r="A426">
        <v>425</v>
      </c>
      <c r="B426">
        <v>429</v>
      </c>
      <c r="C426" t="s">
        <v>1447</v>
      </c>
      <c r="D426" t="s">
        <v>1448</v>
      </c>
      <c r="E426" s="1">
        <v>43353.552083333336</v>
      </c>
      <c r="F426" t="s">
        <v>1449</v>
      </c>
      <c r="G426" t="s">
        <v>17</v>
      </c>
      <c r="H426" t="s">
        <v>1450</v>
      </c>
      <c r="I426">
        <v>22</v>
      </c>
      <c r="J426">
        <v>45</v>
      </c>
      <c r="K426" t="s">
        <v>1282</v>
      </c>
      <c r="L426">
        <v>2018</v>
      </c>
      <c r="M426">
        <v>9</v>
      </c>
      <c r="N426">
        <v>10</v>
      </c>
      <c r="O426">
        <v>13</v>
      </c>
    </row>
    <row r="427" spans="1:15" x14ac:dyDescent="0.25">
      <c r="A427">
        <v>426</v>
      </c>
      <c r="B427">
        <v>430</v>
      </c>
      <c r="C427" t="s">
        <v>1451</v>
      </c>
      <c r="D427" t="s">
        <v>1452</v>
      </c>
      <c r="E427" s="1">
        <v>44640.8125</v>
      </c>
      <c r="F427" t="s">
        <v>1453</v>
      </c>
      <c r="G427" t="s">
        <v>32</v>
      </c>
      <c r="H427" t="s">
        <v>1454</v>
      </c>
      <c r="I427">
        <v>25</v>
      </c>
      <c r="J427">
        <v>50</v>
      </c>
      <c r="K427" t="s">
        <v>1424</v>
      </c>
      <c r="L427">
        <v>2022</v>
      </c>
      <c r="M427">
        <v>3</v>
      </c>
      <c r="N427">
        <v>20</v>
      </c>
      <c r="O427">
        <v>19</v>
      </c>
    </row>
    <row r="428" spans="1:15" x14ac:dyDescent="0.25">
      <c r="A428">
        <v>427</v>
      </c>
      <c r="B428">
        <v>431</v>
      </c>
      <c r="C428" t="s">
        <v>1455</v>
      </c>
      <c r="D428" t="s">
        <v>1456</v>
      </c>
      <c r="E428" s="1">
        <v>42934.739583333336</v>
      </c>
      <c r="F428" t="s">
        <v>1457</v>
      </c>
      <c r="G428" t="s">
        <v>27</v>
      </c>
      <c r="H428" t="s">
        <v>1458</v>
      </c>
      <c r="I428">
        <v>30</v>
      </c>
      <c r="J428">
        <v>60</v>
      </c>
      <c r="K428" t="s">
        <v>1409</v>
      </c>
      <c r="L428">
        <v>2017</v>
      </c>
      <c r="M428">
        <v>7</v>
      </c>
      <c r="N428">
        <v>18</v>
      </c>
      <c r="O428">
        <v>17</v>
      </c>
    </row>
    <row r="429" spans="1:15" x14ac:dyDescent="0.25">
      <c r="A429">
        <v>428</v>
      </c>
      <c r="B429">
        <v>432</v>
      </c>
      <c r="C429" t="s">
        <v>1459</v>
      </c>
      <c r="D429" t="s">
        <v>1460</v>
      </c>
      <c r="E429" s="1">
        <v>43449.416666666664</v>
      </c>
      <c r="F429" t="s">
        <v>1461</v>
      </c>
      <c r="G429" t="s">
        <v>17</v>
      </c>
      <c r="H429" t="s">
        <v>1462</v>
      </c>
      <c r="I429">
        <v>18</v>
      </c>
      <c r="J429">
        <v>35</v>
      </c>
      <c r="K429" t="s">
        <v>1463</v>
      </c>
      <c r="L429">
        <v>2018</v>
      </c>
      <c r="M429">
        <v>12</v>
      </c>
      <c r="N429">
        <v>15</v>
      </c>
      <c r="O429">
        <v>10</v>
      </c>
    </row>
    <row r="430" spans="1:15" x14ac:dyDescent="0.25">
      <c r="A430">
        <v>429</v>
      </c>
      <c r="B430">
        <v>433</v>
      </c>
      <c r="C430" t="s">
        <v>1464</v>
      </c>
      <c r="D430" t="s">
        <v>1439</v>
      </c>
      <c r="E430" s="1">
        <v>42183.885416666664</v>
      </c>
      <c r="F430" t="s">
        <v>1465</v>
      </c>
      <c r="G430" t="s">
        <v>32</v>
      </c>
      <c r="H430" t="s">
        <v>1466</v>
      </c>
      <c r="I430">
        <v>28</v>
      </c>
      <c r="J430">
        <v>55</v>
      </c>
      <c r="K430" t="s">
        <v>1467</v>
      </c>
      <c r="L430">
        <v>2015</v>
      </c>
      <c r="M430">
        <v>6</v>
      </c>
      <c r="N430">
        <v>28</v>
      </c>
      <c r="O430">
        <v>21</v>
      </c>
    </row>
    <row r="431" spans="1:15" x14ac:dyDescent="0.25">
      <c r="A431">
        <v>430</v>
      </c>
      <c r="B431">
        <v>434</v>
      </c>
      <c r="C431" t="s">
        <v>1468</v>
      </c>
      <c r="D431" t="s">
        <v>1469</v>
      </c>
      <c r="E431" s="1">
        <v>43923.597222222219</v>
      </c>
      <c r="F431" t="s">
        <v>1470</v>
      </c>
      <c r="G431" t="s">
        <v>27</v>
      </c>
      <c r="H431" t="s">
        <v>1471</v>
      </c>
      <c r="I431">
        <v>35</v>
      </c>
      <c r="J431">
        <v>70</v>
      </c>
      <c r="K431" t="s">
        <v>1472</v>
      </c>
      <c r="L431">
        <v>2020</v>
      </c>
      <c r="M431">
        <v>4</v>
      </c>
      <c r="N431">
        <v>2</v>
      </c>
      <c r="O431">
        <v>14</v>
      </c>
    </row>
    <row r="432" spans="1:15" x14ac:dyDescent="0.25">
      <c r="A432">
        <v>431</v>
      </c>
      <c r="B432">
        <v>435</v>
      </c>
      <c r="C432" t="s">
        <v>1473</v>
      </c>
      <c r="D432" t="s">
        <v>1474</v>
      </c>
      <c r="E432" s="1">
        <v>43746.770833333336</v>
      </c>
      <c r="F432" t="s">
        <v>1475</v>
      </c>
      <c r="G432" t="s">
        <v>17</v>
      </c>
      <c r="H432" t="s">
        <v>1476</v>
      </c>
      <c r="I432">
        <v>20</v>
      </c>
      <c r="J432">
        <v>40</v>
      </c>
      <c r="K432" t="s">
        <v>1477</v>
      </c>
      <c r="L432">
        <v>2019</v>
      </c>
      <c r="M432">
        <v>10</v>
      </c>
      <c r="N432">
        <v>8</v>
      </c>
      <c r="O432">
        <v>18</v>
      </c>
    </row>
    <row r="433" spans="1:15" x14ac:dyDescent="0.25">
      <c r="A433">
        <v>432</v>
      </c>
      <c r="B433">
        <v>436</v>
      </c>
      <c r="C433" t="s">
        <v>1478</v>
      </c>
      <c r="D433" t="s">
        <v>1479</v>
      </c>
      <c r="E433" s="1">
        <v>42696.40625</v>
      </c>
      <c r="F433" t="s">
        <v>1480</v>
      </c>
      <c r="G433" t="s">
        <v>32</v>
      </c>
      <c r="H433" t="s">
        <v>1481</v>
      </c>
      <c r="I433">
        <v>22</v>
      </c>
      <c r="J433">
        <v>45</v>
      </c>
      <c r="K433" t="s">
        <v>1482</v>
      </c>
      <c r="L433">
        <v>2016</v>
      </c>
      <c r="M433">
        <v>11</v>
      </c>
      <c r="N433">
        <v>22</v>
      </c>
      <c r="O433">
        <v>9</v>
      </c>
    </row>
    <row r="434" spans="1:15" x14ac:dyDescent="0.25">
      <c r="A434">
        <v>433</v>
      </c>
      <c r="B434">
        <v>437</v>
      </c>
      <c r="C434" t="s">
        <v>1483</v>
      </c>
      <c r="D434" t="s">
        <v>1443</v>
      </c>
      <c r="E434" s="1">
        <v>44791.916666666664</v>
      </c>
      <c r="F434" t="s">
        <v>1484</v>
      </c>
      <c r="G434" t="s">
        <v>27</v>
      </c>
      <c r="H434" t="s">
        <v>1485</v>
      </c>
      <c r="I434">
        <v>40</v>
      </c>
      <c r="J434">
        <v>80</v>
      </c>
      <c r="K434" t="s">
        <v>1486</v>
      </c>
      <c r="L434">
        <v>2022</v>
      </c>
      <c r="M434">
        <v>8</v>
      </c>
      <c r="N434">
        <v>18</v>
      </c>
      <c r="O434">
        <v>22</v>
      </c>
    </row>
    <row r="435" spans="1:15" x14ac:dyDescent="0.25">
      <c r="A435">
        <v>434</v>
      </c>
      <c r="B435">
        <v>438</v>
      </c>
      <c r="C435" t="s">
        <v>1487</v>
      </c>
      <c r="D435" t="s">
        <v>1488</v>
      </c>
      <c r="E435" s="1">
        <v>42806.979166666664</v>
      </c>
      <c r="F435" t="s">
        <v>1489</v>
      </c>
      <c r="G435" t="s">
        <v>875</v>
      </c>
      <c r="H435" t="s">
        <v>1490</v>
      </c>
      <c r="I435">
        <v>18</v>
      </c>
      <c r="J435">
        <v>35</v>
      </c>
      <c r="K435" t="s">
        <v>191</v>
      </c>
      <c r="L435">
        <v>2017</v>
      </c>
      <c r="M435">
        <v>3</v>
      </c>
      <c r="N435">
        <v>12</v>
      </c>
      <c r="O435">
        <v>23</v>
      </c>
    </row>
    <row r="436" spans="1:15" x14ac:dyDescent="0.25">
      <c r="A436">
        <v>435</v>
      </c>
      <c r="B436">
        <v>439</v>
      </c>
      <c r="C436" t="s">
        <v>1491</v>
      </c>
      <c r="D436" t="s">
        <v>985</v>
      </c>
      <c r="E436" s="1">
        <v>42353.677083333336</v>
      </c>
      <c r="F436" t="s">
        <v>1492</v>
      </c>
      <c r="G436" t="s">
        <v>32</v>
      </c>
      <c r="H436" t="s">
        <v>1493</v>
      </c>
      <c r="I436">
        <v>25</v>
      </c>
      <c r="J436">
        <v>50</v>
      </c>
      <c r="K436" t="s">
        <v>250</v>
      </c>
      <c r="L436">
        <v>2015</v>
      </c>
      <c r="M436">
        <v>12</v>
      </c>
      <c r="N436">
        <v>15</v>
      </c>
      <c r="O436">
        <v>16</v>
      </c>
    </row>
    <row r="437" spans="1:15" x14ac:dyDescent="0.25">
      <c r="A437">
        <v>436</v>
      </c>
      <c r="B437">
        <v>440</v>
      </c>
      <c r="C437" t="s">
        <v>1494</v>
      </c>
      <c r="D437" t="s">
        <v>1495</v>
      </c>
      <c r="E437" s="1">
        <v>44444.5625</v>
      </c>
      <c r="F437" t="s">
        <v>1496</v>
      </c>
      <c r="G437" t="s">
        <v>27</v>
      </c>
      <c r="H437" t="s">
        <v>1497</v>
      </c>
      <c r="I437">
        <v>35</v>
      </c>
      <c r="J437">
        <v>70</v>
      </c>
      <c r="K437" t="s">
        <v>200</v>
      </c>
      <c r="L437">
        <v>2021</v>
      </c>
      <c r="M437">
        <v>9</v>
      </c>
      <c r="N437">
        <v>5</v>
      </c>
      <c r="O437">
        <v>13</v>
      </c>
    </row>
    <row r="438" spans="1:15" x14ac:dyDescent="0.25">
      <c r="A438">
        <v>437</v>
      </c>
      <c r="B438">
        <v>441</v>
      </c>
      <c r="C438" t="s">
        <v>1498</v>
      </c>
      <c r="D438" t="s">
        <v>1499</v>
      </c>
      <c r="E438" s="1">
        <v>43242.864583333336</v>
      </c>
      <c r="F438" t="s">
        <v>1500</v>
      </c>
      <c r="G438" t="s">
        <v>17</v>
      </c>
      <c r="H438" t="s">
        <v>1501</v>
      </c>
      <c r="I438">
        <v>18</v>
      </c>
      <c r="J438">
        <v>35</v>
      </c>
      <c r="K438" t="s">
        <v>1502</v>
      </c>
      <c r="L438">
        <v>2018</v>
      </c>
      <c r="M438">
        <v>5</v>
      </c>
      <c r="N438">
        <v>22</v>
      </c>
      <c r="O438">
        <v>20</v>
      </c>
    </row>
    <row r="439" spans="1:15" x14ac:dyDescent="0.25">
      <c r="A439">
        <v>438</v>
      </c>
      <c r="B439">
        <v>442</v>
      </c>
      <c r="C439" t="s">
        <v>1503</v>
      </c>
      <c r="D439" t="s">
        <v>1504</v>
      </c>
      <c r="E439" s="1">
        <v>42561.763888888891</v>
      </c>
      <c r="F439" t="s">
        <v>1505</v>
      </c>
      <c r="G439" t="s">
        <v>32</v>
      </c>
      <c r="H439" t="s">
        <v>1506</v>
      </c>
      <c r="I439">
        <v>28</v>
      </c>
      <c r="J439">
        <v>55</v>
      </c>
      <c r="K439" t="s">
        <v>1507</v>
      </c>
      <c r="L439">
        <v>2016</v>
      </c>
      <c r="M439">
        <v>7</v>
      </c>
      <c r="N439">
        <v>10</v>
      </c>
      <c r="O439">
        <v>18</v>
      </c>
    </row>
    <row r="440" spans="1:15" x14ac:dyDescent="0.25">
      <c r="A440">
        <v>439</v>
      </c>
      <c r="B440">
        <v>443</v>
      </c>
      <c r="C440" t="s">
        <v>1508</v>
      </c>
      <c r="D440" t="s">
        <v>1509</v>
      </c>
      <c r="E440" s="1">
        <v>43585.583333333336</v>
      </c>
      <c r="F440" t="s">
        <v>1510</v>
      </c>
      <c r="G440" t="s">
        <v>27</v>
      </c>
      <c r="H440" t="s">
        <v>1511</v>
      </c>
      <c r="I440">
        <v>22</v>
      </c>
      <c r="J440">
        <v>45</v>
      </c>
      <c r="K440" t="s">
        <v>1512</v>
      </c>
      <c r="L440">
        <v>2019</v>
      </c>
      <c r="M440">
        <v>4</v>
      </c>
      <c r="N440">
        <v>30</v>
      </c>
      <c r="O440">
        <v>14</v>
      </c>
    </row>
    <row r="441" spans="1:15" x14ac:dyDescent="0.25">
      <c r="A441">
        <v>440</v>
      </c>
      <c r="B441">
        <v>444</v>
      </c>
      <c r="C441" t="s">
        <v>1513</v>
      </c>
      <c r="D441" t="s">
        <v>1514</v>
      </c>
      <c r="E441" s="1">
        <v>44569.479166666664</v>
      </c>
      <c r="F441" t="s">
        <v>1515</v>
      </c>
      <c r="G441" t="s">
        <v>17</v>
      </c>
      <c r="H441" t="s">
        <v>1516</v>
      </c>
      <c r="I441">
        <v>20</v>
      </c>
      <c r="J441">
        <v>40</v>
      </c>
      <c r="K441" t="s">
        <v>1517</v>
      </c>
      <c r="L441">
        <v>2022</v>
      </c>
      <c r="M441">
        <v>1</v>
      </c>
      <c r="N441">
        <v>8</v>
      </c>
      <c r="O441">
        <v>11</v>
      </c>
    </row>
    <row r="442" spans="1:15" x14ac:dyDescent="0.25">
      <c r="A442">
        <v>441</v>
      </c>
      <c r="B442">
        <v>445</v>
      </c>
      <c r="C442" t="s">
        <v>1518</v>
      </c>
      <c r="D442" t="s">
        <v>1519</v>
      </c>
      <c r="E442" s="1">
        <v>42988.802083333336</v>
      </c>
      <c r="F442" t="s">
        <v>1520</v>
      </c>
      <c r="G442" t="s">
        <v>875</v>
      </c>
      <c r="H442" t="s">
        <v>1521</v>
      </c>
      <c r="I442">
        <v>20</v>
      </c>
      <c r="J442">
        <v>40</v>
      </c>
      <c r="K442" t="s">
        <v>39</v>
      </c>
      <c r="L442">
        <v>2017</v>
      </c>
      <c r="M442">
        <v>9</v>
      </c>
      <c r="N442">
        <v>10</v>
      </c>
      <c r="O442">
        <v>19</v>
      </c>
    </row>
    <row r="443" spans="1:15" x14ac:dyDescent="0.25">
      <c r="A443">
        <v>442</v>
      </c>
      <c r="B443">
        <v>446</v>
      </c>
      <c r="C443" t="s">
        <v>1522</v>
      </c>
      <c r="D443" t="s">
        <v>1523</v>
      </c>
      <c r="E443" s="1">
        <v>44669.479166666664</v>
      </c>
      <c r="F443" t="s">
        <v>1524</v>
      </c>
      <c r="G443" t="s">
        <v>27</v>
      </c>
      <c r="H443" t="s">
        <v>1525</v>
      </c>
      <c r="I443">
        <v>25</v>
      </c>
      <c r="J443">
        <v>50</v>
      </c>
      <c r="K443" t="s">
        <v>124</v>
      </c>
      <c r="L443">
        <v>2022</v>
      </c>
      <c r="M443">
        <v>4</v>
      </c>
      <c r="N443">
        <v>18</v>
      </c>
      <c r="O443">
        <v>11</v>
      </c>
    </row>
    <row r="444" spans="1:15" x14ac:dyDescent="0.25">
      <c r="A444">
        <v>443</v>
      </c>
      <c r="B444">
        <v>447</v>
      </c>
      <c r="C444" t="s">
        <v>1526</v>
      </c>
      <c r="D444" t="s">
        <v>1527</v>
      </c>
      <c r="E444" s="1">
        <v>43439.90625</v>
      </c>
      <c r="F444" t="s">
        <v>1528</v>
      </c>
      <c r="G444" t="s">
        <v>32</v>
      </c>
      <c r="H444" t="s">
        <v>1529</v>
      </c>
      <c r="I444">
        <v>18</v>
      </c>
      <c r="J444">
        <v>35</v>
      </c>
      <c r="K444" t="s">
        <v>99</v>
      </c>
      <c r="L444">
        <v>2018</v>
      </c>
      <c r="M444">
        <v>12</v>
      </c>
      <c r="N444">
        <v>5</v>
      </c>
      <c r="O444">
        <v>21</v>
      </c>
    </row>
    <row r="445" spans="1:15" x14ac:dyDescent="0.25">
      <c r="A445">
        <v>444</v>
      </c>
      <c r="B445">
        <v>448</v>
      </c>
      <c r="C445" t="s">
        <v>1530</v>
      </c>
      <c r="D445" t="s">
        <v>650</v>
      </c>
      <c r="E445" s="1">
        <v>42549.597222222219</v>
      </c>
      <c r="F445" t="s">
        <v>1531</v>
      </c>
      <c r="G445" t="s">
        <v>875</v>
      </c>
      <c r="H445" t="s">
        <v>1532</v>
      </c>
      <c r="I445">
        <v>22</v>
      </c>
      <c r="J445">
        <v>45</v>
      </c>
      <c r="K445" t="s">
        <v>110</v>
      </c>
      <c r="L445">
        <v>2016</v>
      </c>
      <c r="M445">
        <v>6</v>
      </c>
      <c r="N445">
        <v>28</v>
      </c>
      <c r="O445">
        <v>14</v>
      </c>
    </row>
    <row r="446" spans="1:15" x14ac:dyDescent="0.25">
      <c r="A446">
        <v>445</v>
      </c>
      <c r="B446">
        <v>449</v>
      </c>
      <c r="C446" t="s">
        <v>1533</v>
      </c>
      <c r="D446" t="s">
        <v>985</v>
      </c>
      <c r="E446" s="1">
        <v>43760.708333333336</v>
      </c>
      <c r="F446" t="s">
        <v>1534</v>
      </c>
      <c r="G446" t="s">
        <v>27</v>
      </c>
      <c r="H446" t="s">
        <v>1535</v>
      </c>
      <c r="I446">
        <v>15</v>
      </c>
      <c r="J446">
        <v>30</v>
      </c>
      <c r="K446" t="s">
        <v>1536</v>
      </c>
      <c r="L446">
        <v>2019</v>
      </c>
      <c r="M446">
        <v>10</v>
      </c>
      <c r="N446">
        <v>22</v>
      </c>
      <c r="O446">
        <v>17</v>
      </c>
    </row>
    <row r="447" spans="1:15" x14ac:dyDescent="0.25">
      <c r="A447">
        <v>446</v>
      </c>
      <c r="B447">
        <v>450</v>
      </c>
      <c r="C447" t="s">
        <v>1537</v>
      </c>
      <c r="D447" t="s">
        <v>1519</v>
      </c>
      <c r="E447" s="1">
        <v>44270.947916666664</v>
      </c>
      <c r="F447" t="s">
        <v>1538</v>
      </c>
      <c r="G447" t="s">
        <v>32</v>
      </c>
      <c r="H447" t="s">
        <v>1539</v>
      </c>
      <c r="I447">
        <v>28</v>
      </c>
      <c r="J447">
        <v>55</v>
      </c>
      <c r="K447" t="s">
        <v>1540</v>
      </c>
      <c r="L447">
        <v>2021</v>
      </c>
      <c r="M447">
        <v>3</v>
      </c>
      <c r="N447">
        <v>15</v>
      </c>
      <c r="O447">
        <v>22</v>
      </c>
    </row>
    <row r="448" spans="1:15" x14ac:dyDescent="0.25">
      <c r="A448">
        <v>447</v>
      </c>
      <c r="B448">
        <v>451</v>
      </c>
      <c r="C448" t="s">
        <v>1541</v>
      </c>
      <c r="D448" t="s">
        <v>1542</v>
      </c>
      <c r="E448" s="1">
        <v>42957.8125</v>
      </c>
      <c r="F448" t="s">
        <v>1543</v>
      </c>
      <c r="G448" t="s">
        <v>875</v>
      </c>
      <c r="H448" t="s">
        <v>1544</v>
      </c>
      <c r="I448">
        <v>22</v>
      </c>
      <c r="J448">
        <v>45</v>
      </c>
      <c r="K448" t="s">
        <v>1545</v>
      </c>
      <c r="L448">
        <v>2017</v>
      </c>
      <c r="M448">
        <v>8</v>
      </c>
      <c r="N448">
        <v>10</v>
      </c>
      <c r="O448">
        <v>19</v>
      </c>
    </row>
    <row r="449" spans="1:15" x14ac:dyDescent="0.25">
      <c r="A449">
        <v>448</v>
      </c>
      <c r="B449">
        <v>452</v>
      </c>
      <c r="C449" t="s">
        <v>1546</v>
      </c>
      <c r="D449" t="s">
        <v>1527</v>
      </c>
      <c r="E449" s="1">
        <v>44954.604166666664</v>
      </c>
      <c r="F449" t="s">
        <v>1547</v>
      </c>
      <c r="G449" t="s">
        <v>27</v>
      </c>
      <c r="H449" t="s">
        <v>1548</v>
      </c>
      <c r="I449">
        <v>30</v>
      </c>
      <c r="J449">
        <v>60</v>
      </c>
      <c r="K449" t="s">
        <v>165</v>
      </c>
      <c r="L449">
        <v>2023</v>
      </c>
      <c r="M449">
        <v>1</v>
      </c>
      <c r="N449">
        <v>28</v>
      </c>
      <c r="O449">
        <v>14</v>
      </c>
    </row>
    <row r="450" spans="1:15" x14ac:dyDescent="0.25">
      <c r="A450">
        <v>449</v>
      </c>
      <c r="B450">
        <v>453</v>
      </c>
      <c r="C450" t="s">
        <v>1549</v>
      </c>
      <c r="D450" t="s">
        <v>1550</v>
      </c>
      <c r="E450" s="1">
        <v>42716.416666666664</v>
      </c>
      <c r="F450" t="s">
        <v>1551</v>
      </c>
      <c r="G450" t="s">
        <v>32</v>
      </c>
      <c r="H450" t="s">
        <v>1552</v>
      </c>
      <c r="I450">
        <v>25</v>
      </c>
      <c r="J450">
        <v>50</v>
      </c>
      <c r="K450" t="s">
        <v>1553</v>
      </c>
      <c r="L450">
        <v>2016</v>
      </c>
      <c r="M450">
        <v>12</v>
      </c>
      <c r="N450">
        <v>12</v>
      </c>
      <c r="O450">
        <v>10</v>
      </c>
    </row>
    <row r="451" spans="1:15" x14ac:dyDescent="0.25">
      <c r="A451">
        <v>450</v>
      </c>
      <c r="B451">
        <v>454</v>
      </c>
      <c r="C451" t="s">
        <v>1554</v>
      </c>
      <c r="D451" t="s">
        <v>1555</v>
      </c>
      <c r="E451" s="1">
        <v>44030.635416666664</v>
      </c>
      <c r="F451" t="s">
        <v>1556</v>
      </c>
      <c r="G451" t="s">
        <v>875</v>
      </c>
      <c r="H451" t="s">
        <v>1557</v>
      </c>
      <c r="I451">
        <v>35</v>
      </c>
      <c r="J451">
        <v>70</v>
      </c>
      <c r="K451" t="s">
        <v>1558</v>
      </c>
      <c r="L451">
        <v>2020</v>
      </c>
      <c r="M451">
        <v>7</v>
      </c>
      <c r="N451">
        <v>18</v>
      </c>
      <c r="O451">
        <v>15</v>
      </c>
    </row>
    <row r="452" spans="1:15" x14ac:dyDescent="0.25">
      <c r="A452">
        <v>451</v>
      </c>
      <c r="B452">
        <v>455</v>
      </c>
      <c r="C452" t="s">
        <v>1559</v>
      </c>
      <c r="D452" t="s">
        <v>1469</v>
      </c>
      <c r="E452" s="1">
        <v>44701.854166666664</v>
      </c>
      <c r="F452" t="s">
        <v>1560</v>
      </c>
      <c r="G452" t="s">
        <v>27</v>
      </c>
      <c r="H452" t="s">
        <v>1561</v>
      </c>
      <c r="I452">
        <v>30</v>
      </c>
      <c r="J452">
        <v>60</v>
      </c>
      <c r="K452" t="s">
        <v>1486</v>
      </c>
      <c r="L452">
        <v>2022</v>
      </c>
      <c r="M452">
        <v>5</v>
      </c>
      <c r="N452">
        <v>20</v>
      </c>
      <c r="O452">
        <v>20</v>
      </c>
    </row>
    <row r="453" spans="1:15" x14ac:dyDescent="0.25">
      <c r="A453">
        <v>452</v>
      </c>
      <c r="B453">
        <v>456</v>
      </c>
      <c r="C453" t="s">
        <v>1562</v>
      </c>
      <c r="D453" t="s">
        <v>1523</v>
      </c>
      <c r="E453" s="1">
        <v>43777.614583333336</v>
      </c>
      <c r="F453" t="s">
        <v>1563</v>
      </c>
      <c r="G453" t="s">
        <v>875</v>
      </c>
      <c r="H453" t="s">
        <v>1564</v>
      </c>
      <c r="I453">
        <v>18</v>
      </c>
      <c r="J453">
        <v>35</v>
      </c>
      <c r="K453" t="s">
        <v>1565</v>
      </c>
      <c r="L453">
        <v>2019</v>
      </c>
      <c r="M453">
        <v>11</v>
      </c>
      <c r="N453">
        <v>8</v>
      </c>
      <c r="O453">
        <v>14</v>
      </c>
    </row>
    <row r="454" spans="1:15" x14ac:dyDescent="0.25">
      <c r="A454">
        <v>453</v>
      </c>
      <c r="B454">
        <v>457</v>
      </c>
      <c r="C454" t="s">
        <v>1566</v>
      </c>
      <c r="D454" t="s">
        <v>981</v>
      </c>
      <c r="E454" s="1">
        <v>42822.916666666664</v>
      </c>
      <c r="F454" t="s">
        <v>1567</v>
      </c>
      <c r="G454" t="s">
        <v>32</v>
      </c>
      <c r="H454" t="s">
        <v>1568</v>
      </c>
      <c r="I454">
        <v>28</v>
      </c>
      <c r="J454">
        <v>55</v>
      </c>
      <c r="K454" t="s">
        <v>39</v>
      </c>
      <c r="L454">
        <v>2017</v>
      </c>
      <c r="M454">
        <v>3</v>
      </c>
      <c r="N454">
        <v>28</v>
      </c>
      <c r="O454">
        <v>22</v>
      </c>
    </row>
    <row r="455" spans="1:15" x14ac:dyDescent="0.25">
      <c r="A455">
        <v>454</v>
      </c>
      <c r="B455">
        <v>458</v>
      </c>
      <c r="C455" t="s">
        <v>1569</v>
      </c>
      <c r="D455" t="s">
        <v>1570</v>
      </c>
      <c r="E455" s="1">
        <v>44089.760416666664</v>
      </c>
      <c r="F455" t="s">
        <v>1571</v>
      </c>
      <c r="G455" t="s">
        <v>27</v>
      </c>
      <c r="H455" t="s">
        <v>1572</v>
      </c>
      <c r="I455">
        <v>22</v>
      </c>
      <c r="J455">
        <v>45</v>
      </c>
      <c r="K455" t="s">
        <v>124</v>
      </c>
      <c r="L455">
        <v>2020</v>
      </c>
      <c r="M455">
        <v>9</v>
      </c>
      <c r="N455">
        <v>15</v>
      </c>
      <c r="O455">
        <v>18</v>
      </c>
    </row>
    <row r="456" spans="1:15" x14ac:dyDescent="0.25">
      <c r="A456">
        <v>455</v>
      </c>
      <c r="B456">
        <v>459</v>
      </c>
      <c r="C456" t="s">
        <v>1573</v>
      </c>
      <c r="D456" t="s">
        <v>1519</v>
      </c>
      <c r="E456" s="1">
        <v>43261.5625</v>
      </c>
      <c r="F456" t="s">
        <v>1574</v>
      </c>
      <c r="G456" t="s">
        <v>875</v>
      </c>
      <c r="H456" t="s">
        <v>1575</v>
      </c>
      <c r="I456">
        <v>20</v>
      </c>
      <c r="J456">
        <v>40</v>
      </c>
      <c r="K456" t="s">
        <v>110</v>
      </c>
      <c r="L456">
        <v>2018</v>
      </c>
      <c r="M456">
        <v>6</v>
      </c>
      <c r="N456">
        <v>10</v>
      </c>
      <c r="O456">
        <v>13</v>
      </c>
    </row>
    <row r="457" spans="1:15" x14ac:dyDescent="0.25">
      <c r="A457">
        <v>456</v>
      </c>
      <c r="B457">
        <v>460</v>
      </c>
      <c r="C457" t="s">
        <v>1576</v>
      </c>
      <c r="D457" t="s">
        <v>1527</v>
      </c>
      <c r="E457" s="1">
        <v>42726.90625</v>
      </c>
      <c r="F457" t="s">
        <v>1577</v>
      </c>
      <c r="G457" t="s">
        <v>32</v>
      </c>
      <c r="H457" t="s">
        <v>1578</v>
      </c>
      <c r="I457">
        <v>25</v>
      </c>
      <c r="J457">
        <v>50</v>
      </c>
      <c r="K457" t="s">
        <v>99</v>
      </c>
      <c r="L457">
        <v>2016</v>
      </c>
      <c r="M457">
        <v>12</v>
      </c>
      <c r="N457">
        <v>22</v>
      </c>
      <c r="O457">
        <v>21</v>
      </c>
    </row>
    <row r="458" spans="1:15" x14ac:dyDescent="0.25">
      <c r="A458">
        <v>457</v>
      </c>
      <c r="B458">
        <v>461</v>
      </c>
      <c r="C458" t="s">
        <v>1579</v>
      </c>
      <c r="D458" t="s">
        <v>1550</v>
      </c>
      <c r="E458" s="1">
        <v>44201.680555555555</v>
      </c>
      <c r="F458" t="s">
        <v>1580</v>
      </c>
      <c r="G458" t="s">
        <v>27</v>
      </c>
      <c r="H458" t="s">
        <v>1581</v>
      </c>
      <c r="I458">
        <v>15</v>
      </c>
      <c r="J458">
        <v>30</v>
      </c>
      <c r="K458" t="s">
        <v>1536</v>
      </c>
      <c r="L458">
        <v>2021</v>
      </c>
      <c r="M458">
        <v>1</v>
      </c>
      <c r="N458">
        <v>5</v>
      </c>
      <c r="O458">
        <v>16</v>
      </c>
    </row>
    <row r="459" spans="1:15" x14ac:dyDescent="0.25">
      <c r="A459">
        <v>458</v>
      </c>
      <c r="B459">
        <v>462</v>
      </c>
      <c r="C459" t="s">
        <v>1582</v>
      </c>
      <c r="D459" t="s">
        <v>1542</v>
      </c>
      <c r="E459" s="1">
        <v>43573.458333333336</v>
      </c>
      <c r="F459" t="s">
        <v>1583</v>
      </c>
      <c r="G459" t="s">
        <v>875</v>
      </c>
      <c r="H459" t="s">
        <v>1584</v>
      </c>
      <c r="I459">
        <v>22</v>
      </c>
      <c r="J459">
        <v>45</v>
      </c>
      <c r="K459" t="s">
        <v>1540</v>
      </c>
      <c r="L459">
        <v>2019</v>
      </c>
      <c r="M459">
        <v>4</v>
      </c>
      <c r="N459">
        <v>18</v>
      </c>
      <c r="O459">
        <v>11</v>
      </c>
    </row>
    <row r="460" spans="1:15" x14ac:dyDescent="0.25">
      <c r="A460">
        <v>459</v>
      </c>
      <c r="B460">
        <v>463</v>
      </c>
      <c r="C460" t="s">
        <v>1585</v>
      </c>
      <c r="D460" t="s">
        <v>981</v>
      </c>
      <c r="E460" s="1">
        <v>42975.8125</v>
      </c>
      <c r="F460" t="s">
        <v>1586</v>
      </c>
      <c r="G460" t="s">
        <v>32</v>
      </c>
      <c r="H460" t="s">
        <v>1587</v>
      </c>
      <c r="I460">
        <v>18</v>
      </c>
      <c r="J460">
        <v>35</v>
      </c>
      <c r="K460" t="s">
        <v>165</v>
      </c>
      <c r="L460">
        <v>2017</v>
      </c>
      <c r="M460">
        <v>8</v>
      </c>
      <c r="N460">
        <v>28</v>
      </c>
      <c r="O460">
        <v>19</v>
      </c>
    </row>
    <row r="461" spans="1:15" x14ac:dyDescent="0.25">
      <c r="A461">
        <v>460</v>
      </c>
      <c r="B461">
        <v>464</v>
      </c>
      <c r="C461" t="s">
        <v>1588</v>
      </c>
      <c r="D461" t="s">
        <v>1589</v>
      </c>
      <c r="E461" s="1">
        <v>44967.604166666664</v>
      </c>
      <c r="F461" t="s">
        <v>1590</v>
      </c>
      <c r="G461" t="s">
        <v>27</v>
      </c>
      <c r="H461" t="s">
        <v>1591</v>
      </c>
      <c r="I461">
        <v>28</v>
      </c>
      <c r="J461">
        <v>55</v>
      </c>
      <c r="K461" t="s">
        <v>1545</v>
      </c>
      <c r="L461">
        <v>2023</v>
      </c>
      <c r="M461">
        <v>2</v>
      </c>
      <c r="N461">
        <v>10</v>
      </c>
      <c r="O461">
        <v>14</v>
      </c>
    </row>
    <row r="462" spans="1:15" x14ac:dyDescent="0.25">
      <c r="A462">
        <v>461</v>
      </c>
      <c r="B462">
        <v>465</v>
      </c>
      <c r="C462" t="s">
        <v>1592</v>
      </c>
      <c r="D462" t="s">
        <v>1593</v>
      </c>
      <c r="E462" s="1">
        <v>44752.927083333336</v>
      </c>
      <c r="F462" t="s">
        <v>1594</v>
      </c>
      <c r="G462" t="s">
        <v>27</v>
      </c>
      <c r="H462" t="s">
        <v>1595</v>
      </c>
      <c r="I462">
        <v>30</v>
      </c>
      <c r="J462">
        <v>60</v>
      </c>
      <c r="K462" t="s">
        <v>1558</v>
      </c>
      <c r="L462">
        <v>2022</v>
      </c>
      <c r="M462">
        <v>7</v>
      </c>
      <c r="N462">
        <v>10</v>
      </c>
      <c r="O462">
        <v>22</v>
      </c>
    </row>
    <row r="463" spans="1:15" x14ac:dyDescent="0.25">
      <c r="A463">
        <v>462</v>
      </c>
      <c r="B463">
        <v>466</v>
      </c>
      <c r="C463" t="s">
        <v>1596</v>
      </c>
      <c r="D463" t="s">
        <v>1406</v>
      </c>
      <c r="E463" s="1">
        <v>43600.895833333336</v>
      </c>
      <c r="F463" t="s">
        <v>1597</v>
      </c>
      <c r="G463" t="s">
        <v>875</v>
      </c>
      <c r="H463" t="s">
        <v>1598</v>
      </c>
      <c r="I463">
        <v>18</v>
      </c>
      <c r="J463">
        <v>35</v>
      </c>
      <c r="K463" t="s">
        <v>1553</v>
      </c>
      <c r="L463">
        <v>2019</v>
      </c>
      <c r="M463">
        <v>5</v>
      </c>
      <c r="N463">
        <v>15</v>
      </c>
      <c r="O463">
        <v>21</v>
      </c>
    </row>
    <row r="464" spans="1:15" x14ac:dyDescent="0.25">
      <c r="A464">
        <v>463</v>
      </c>
      <c r="B464">
        <v>467</v>
      </c>
      <c r="C464" t="s">
        <v>1599</v>
      </c>
      <c r="D464" t="s">
        <v>1527</v>
      </c>
      <c r="E464" s="1">
        <v>43432.583333333336</v>
      </c>
      <c r="F464" t="s">
        <v>1600</v>
      </c>
      <c r="G464" t="s">
        <v>32</v>
      </c>
      <c r="H464" t="s">
        <v>1601</v>
      </c>
      <c r="I464">
        <v>22</v>
      </c>
      <c r="J464">
        <v>45</v>
      </c>
      <c r="K464" t="s">
        <v>1536</v>
      </c>
      <c r="L464">
        <v>2018</v>
      </c>
      <c r="M464">
        <v>11</v>
      </c>
      <c r="N464">
        <v>28</v>
      </c>
      <c r="O464">
        <v>14</v>
      </c>
    </row>
    <row r="465" spans="1:15" x14ac:dyDescent="0.25">
      <c r="A465">
        <v>464</v>
      </c>
      <c r="B465">
        <v>468</v>
      </c>
      <c r="C465" t="s">
        <v>1602</v>
      </c>
      <c r="D465" t="s">
        <v>1550</v>
      </c>
      <c r="E465" s="1">
        <v>44257.739583333336</v>
      </c>
      <c r="F465" t="s">
        <v>1603</v>
      </c>
      <c r="G465" t="s">
        <v>27</v>
      </c>
      <c r="H465" t="s">
        <v>1604</v>
      </c>
      <c r="I465">
        <v>25</v>
      </c>
      <c r="J465">
        <v>50</v>
      </c>
      <c r="K465" t="s">
        <v>124</v>
      </c>
      <c r="L465">
        <v>2021</v>
      </c>
      <c r="M465">
        <v>3</v>
      </c>
      <c r="N465">
        <v>2</v>
      </c>
      <c r="O465">
        <v>17</v>
      </c>
    </row>
    <row r="466" spans="1:15" x14ac:dyDescent="0.25">
      <c r="A466">
        <v>465</v>
      </c>
      <c r="B466">
        <v>469</v>
      </c>
      <c r="C466" t="s">
        <v>1605</v>
      </c>
      <c r="D466" t="s">
        <v>981</v>
      </c>
      <c r="E466" s="1">
        <v>42661.8125</v>
      </c>
      <c r="F466" t="s">
        <v>1606</v>
      </c>
      <c r="G466" t="s">
        <v>875</v>
      </c>
      <c r="H466" t="s">
        <v>1607</v>
      </c>
      <c r="I466">
        <v>20</v>
      </c>
      <c r="J466">
        <v>40</v>
      </c>
      <c r="K466" t="s">
        <v>99</v>
      </c>
      <c r="L466">
        <v>2016</v>
      </c>
      <c r="M466">
        <v>10</v>
      </c>
      <c r="N466">
        <v>18</v>
      </c>
      <c r="O466">
        <v>19</v>
      </c>
    </row>
    <row r="467" spans="1:15" x14ac:dyDescent="0.25">
      <c r="A467">
        <v>466</v>
      </c>
      <c r="B467">
        <v>470</v>
      </c>
      <c r="C467" t="s">
        <v>1608</v>
      </c>
      <c r="D467" t="s">
        <v>1519</v>
      </c>
      <c r="E467" s="1">
        <v>44058.520833333336</v>
      </c>
      <c r="F467" t="s">
        <v>1609</v>
      </c>
      <c r="G467" t="s">
        <v>32</v>
      </c>
      <c r="H467" t="s">
        <v>1610</v>
      </c>
      <c r="I467">
        <v>28</v>
      </c>
      <c r="J467">
        <v>55</v>
      </c>
      <c r="K467" t="s">
        <v>1545</v>
      </c>
      <c r="L467">
        <v>2020</v>
      </c>
      <c r="M467">
        <v>8</v>
      </c>
      <c r="N467">
        <v>15</v>
      </c>
      <c r="O467">
        <v>12</v>
      </c>
    </row>
    <row r="468" spans="1:15" x14ac:dyDescent="0.25">
      <c r="A468">
        <v>467</v>
      </c>
      <c r="B468">
        <v>471</v>
      </c>
      <c r="C468" t="s">
        <v>1611</v>
      </c>
      <c r="D468" t="s">
        <v>1523</v>
      </c>
      <c r="E468" s="1">
        <v>42853.680555555555</v>
      </c>
      <c r="F468" t="s">
        <v>1612</v>
      </c>
      <c r="G468" t="s">
        <v>27</v>
      </c>
      <c r="H468" t="s">
        <v>1613</v>
      </c>
      <c r="I468">
        <v>18</v>
      </c>
      <c r="J468">
        <v>35</v>
      </c>
      <c r="K468" t="s">
        <v>110</v>
      </c>
      <c r="L468">
        <v>2017</v>
      </c>
      <c r="M468">
        <v>4</v>
      </c>
      <c r="N468">
        <v>28</v>
      </c>
      <c r="O468">
        <v>16</v>
      </c>
    </row>
    <row r="469" spans="1:15" x14ac:dyDescent="0.25">
      <c r="A469">
        <v>468</v>
      </c>
      <c r="B469">
        <v>472</v>
      </c>
      <c r="C469" t="s">
        <v>1614</v>
      </c>
      <c r="D469" t="s">
        <v>1589</v>
      </c>
      <c r="E469" s="1">
        <v>43718.875</v>
      </c>
      <c r="F469" t="s">
        <v>1615</v>
      </c>
      <c r="G469" t="s">
        <v>875</v>
      </c>
      <c r="H469" t="s">
        <v>1616</v>
      </c>
      <c r="I469">
        <v>22</v>
      </c>
      <c r="J469">
        <v>45</v>
      </c>
      <c r="K469" t="s">
        <v>39</v>
      </c>
      <c r="L469">
        <v>2019</v>
      </c>
      <c r="M469">
        <v>9</v>
      </c>
      <c r="N469">
        <v>10</v>
      </c>
      <c r="O469">
        <v>21</v>
      </c>
    </row>
    <row r="470" spans="1:15" x14ac:dyDescent="0.25">
      <c r="A470">
        <v>469</v>
      </c>
      <c r="B470">
        <v>473</v>
      </c>
      <c r="C470" t="s">
        <v>1617</v>
      </c>
      <c r="D470" t="s">
        <v>1550</v>
      </c>
      <c r="E470" s="1">
        <v>44589.572916666664</v>
      </c>
      <c r="F470" t="s">
        <v>1618</v>
      </c>
      <c r="G470" t="s">
        <v>32</v>
      </c>
      <c r="H470" t="s">
        <v>1619</v>
      </c>
      <c r="I470">
        <v>15</v>
      </c>
      <c r="J470">
        <v>30</v>
      </c>
      <c r="K470" t="s">
        <v>1540</v>
      </c>
      <c r="L470">
        <v>2022</v>
      </c>
      <c r="M470">
        <v>1</v>
      </c>
      <c r="N470">
        <v>28</v>
      </c>
      <c r="O470">
        <v>13</v>
      </c>
    </row>
    <row r="471" spans="1:15" x14ac:dyDescent="0.25">
      <c r="A471">
        <v>470</v>
      </c>
      <c r="B471">
        <v>474</v>
      </c>
      <c r="C471" t="s">
        <v>1620</v>
      </c>
      <c r="D471" t="s">
        <v>1621</v>
      </c>
      <c r="E471" s="1">
        <v>42536.9375</v>
      </c>
      <c r="F471" t="s">
        <v>1622</v>
      </c>
      <c r="G471" t="s">
        <v>27</v>
      </c>
      <c r="H471" t="s">
        <v>1623</v>
      </c>
      <c r="I471">
        <v>30</v>
      </c>
      <c r="J471">
        <v>60</v>
      </c>
      <c r="K471" t="s">
        <v>1565</v>
      </c>
      <c r="L471">
        <v>2016</v>
      </c>
      <c r="M471">
        <v>6</v>
      </c>
      <c r="N471">
        <v>15</v>
      </c>
      <c r="O471">
        <v>22</v>
      </c>
    </row>
    <row r="472" spans="1:15" x14ac:dyDescent="0.25">
      <c r="A472">
        <v>471</v>
      </c>
      <c r="B472">
        <v>475</v>
      </c>
      <c r="C472" t="s">
        <v>1624</v>
      </c>
      <c r="D472" t="s">
        <v>1625</v>
      </c>
      <c r="E472" s="1">
        <v>44428.65625</v>
      </c>
      <c r="F472" t="s">
        <v>1626</v>
      </c>
      <c r="G472" t="s">
        <v>27</v>
      </c>
      <c r="H472" t="s">
        <v>1627</v>
      </c>
      <c r="I472">
        <v>40</v>
      </c>
      <c r="J472">
        <v>80</v>
      </c>
      <c r="K472" t="s">
        <v>99</v>
      </c>
      <c r="L472">
        <v>2021</v>
      </c>
      <c r="M472">
        <v>8</v>
      </c>
      <c r="N472">
        <v>20</v>
      </c>
      <c r="O472">
        <v>15</v>
      </c>
    </row>
    <row r="473" spans="1:15" x14ac:dyDescent="0.25">
      <c r="A473">
        <v>472</v>
      </c>
      <c r="B473">
        <v>476</v>
      </c>
      <c r="C473" t="s">
        <v>1628</v>
      </c>
      <c r="D473" t="s">
        <v>1629</v>
      </c>
      <c r="E473" s="1">
        <v>43202.770833333336</v>
      </c>
      <c r="F473" t="s">
        <v>1560</v>
      </c>
      <c r="G473" t="s">
        <v>875</v>
      </c>
      <c r="H473" t="s">
        <v>1630</v>
      </c>
      <c r="I473">
        <v>35</v>
      </c>
      <c r="J473">
        <v>70</v>
      </c>
      <c r="K473" t="s">
        <v>124</v>
      </c>
      <c r="L473">
        <v>2018</v>
      </c>
      <c r="M473">
        <v>4</v>
      </c>
      <c r="N473">
        <v>12</v>
      </c>
      <c r="O473">
        <v>18</v>
      </c>
    </row>
    <row r="474" spans="1:15" x14ac:dyDescent="0.25">
      <c r="A474">
        <v>473</v>
      </c>
      <c r="B474">
        <v>477</v>
      </c>
      <c r="C474" t="s">
        <v>1631</v>
      </c>
      <c r="D474" t="s">
        <v>878</v>
      </c>
      <c r="E474" s="1">
        <v>44607.513888888891</v>
      </c>
      <c r="F474" t="s">
        <v>1632</v>
      </c>
      <c r="G474" t="s">
        <v>32</v>
      </c>
      <c r="H474" t="s">
        <v>1633</v>
      </c>
      <c r="I474">
        <v>25</v>
      </c>
      <c r="J474">
        <v>50</v>
      </c>
      <c r="K474" t="s">
        <v>110</v>
      </c>
      <c r="L474">
        <v>2022</v>
      </c>
      <c r="M474">
        <v>2</v>
      </c>
      <c r="N474">
        <v>15</v>
      </c>
      <c r="O474">
        <v>12</v>
      </c>
    </row>
    <row r="475" spans="1:15" x14ac:dyDescent="0.25">
      <c r="A475">
        <v>474</v>
      </c>
      <c r="B475">
        <v>478</v>
      </c>
      <c r="C475" t="s">
        <v>1634</v>
      </c>
      <c r="D475" t="s">
        <v>1635</v>
      </c>
      <c r="E475" s="1">
        <v>43766.59375</v>
      </c>
      <c r="F475" t="s">
        <v>1636</v>
      </c>
      <c r="G475" t="s">
        <v>27</v>
      </c>
      <c r="H475" t="s">
        <v>1637</v>
      </c>
      <c r="I475">
        <v>30</v>
      </c>
      <c r="J475">
        <v>60</v>
      </c>
      <c r="K475" t="s">
        <v>39</v>
      </c>
      <c r="L475">
        <v>2019</v>
      </c>
      <c r="M475">
        <v>10</v>
      </c>
      <c r="N475">
        <v>28</v>
      </c>
      <c r="O475">
        <v>14</v>
      </c>
    </row>
    <row r="476" spans="1:15" x14ac:dyDescent="0.25">
      <c r="A476">
        <v>475</v>
      </c>
      <c r="B476">
        <v>479</v>
      </c>
      <c r="C476" t="s">
        <v>1638</v>
      </c>
      <c r="D476" t="s">
        <v>1639</v>
      </c>
      <c r="E476" s="1">
        <v>43091.875</v>
      </c>
      <c r="F476" t="s">
        <v>1640</v>
      </c>
      <c r="G476" t="s">
        <v>875</v>
      </c>
      <c r="H476" t="s">
        <v>1641</v>
      </c>
      <c r="I476">
        <v>22</v>
      </c>
      <c r="J476">
        <v>45</v>
      </c>
      <c r="K476" t="s">
        <v>165</v>
      </c>
      <c r="L476">
        <v>2017</v>
      </c>
      <c r="M476">
        <v>12</v>
      </c>
      <c r="N476">
        <v>22</v>
      </c>
      <c r="O476">
        <v>21</v>
      </c>
    </row>
    <row r="477" spans="1:15" x14ac:dyDescent="0.25">
      <c r="A477">
        <v>476</v>
      </c>
      <c r="B477">
        <v>480</v>
      </c>
      <c r="C477" t="s">
        <v>1642</v>
      </c>
      <c r="D477" t="s">
        <v>1213</v>
      </c>
      <c r="E477" s="1">
        <v>43992.729166666664</v>
      </c>
      <c r="F477" t="s">
        <v>1643</v>
      </c>
      <c r="G477" t="s">
        <v>32</v>
      </c>
      <c r="H477" t="s">
        <v>1644</v>
      </c>
      <c r="I477">
        <v>28</v>
      </c>
      <c r="J477">
        <v>55</v>
      </c>
      <c r="K477" t="s">
        <v>1536</v>
      </c>
      <c r="L477">
        <v>2020</v>
      </c>
      <c r="M477">
        <v>6</v>
      </c>
      <c r="N477">
        <v>10</v>
      </c>
      <c r="O477">
        <v>17</v>
      </c>
    </row>
    <row r="478" spans="1:15" x14ac:dyDescent="0.25">
      <c r="A478">
        <v>477</v>
      </c>
      <c r="B478">
        <v>481</v>
      </c>
      <c r="C478" t="s">
        <v>1645</v>
      </c>
      <c r="D478" t="s">
        <v>1646</v>
      </c>
      <c r="E478" s="1">
        <v>42631.822916666664</v>
      </c>
      <c r="F478" t="s">
        <v>1647</v>
      </c>
      <c r="G478" t="s">
        <v>27</v>
      </c>
      <c r="H478" t="s">
        <v>1648</v>
      </c>
      <c r="I478">
        <v>18</v>
      </c>
      <c r="J478">
        <v>35</v>
      </c>
      <c r="K478" t="s">
        <v>1545</v>
      </c>
      <c r="L478">
        <v>2016</v>
      </c>
      <c r="M478">
        <v>9</v>
      </c>
      <c r="N478">
        <v>18</v>
      </c>
      <c r="O478">
        <v>19</v>
      </c>
    </row>
    <row r="479" spans="1:15" x14ac:dyDescent="0.25">
      <c r="A479">
        <v>478</v>
      </c>
      <c r="B479">
        <v>482</v>
      </c>
      <c r="C479" t="s">
        <v>1649</v>
      </c>
      <c r="D479" t="s">
        <v>1625</v>
      </c>
      <c r="E479" s="1">
        <v>44995.604166666664</v>
      </c>
      <c r="F479" t="s">
        <v>1650</v>
      </c>
      <c r="G479" t="s">
        <v>875</v>
      </c>
      <c r="H479" t="s">
        <v>1651</v>
      </c>
      <c r="I479">
        <v>20</v>
      </c>
      <c r="J479">
        <v>40</v>
      </c>
      <c r="K479" t="s">
        <v>1558</v>
      </c>
      <c r="L479">
        <v>2023</v>
      </c>
      <c r="M479">
        <v>3</v>
      </c>
      <c r="N479">
        <v>10</v>
      </c>
      <c r="O479">
        <v>14</v>
      </c>
    </row>
    <row r="480" spans="1:15" x14ac:dyDescent="0.25">
      <c r="A480">
        <v>479</v>
      </c>
      <c r="B480">
        <v>483</v>
      </c>
      <c r="C480" t="s">
        <v>1652</v>
      </c>
      <c r="D480" t="s">
        <v>1653</v>
      </c>
      <c r="E480" s="1">
        <v>43590.510416666664</v>
      </c>
      <c r="F480" t="s">
        <v>1654</v>
      </c>
      <c r="G480" t="s">
        <v>32</v>
      </c>
      <c r="H480" t="s">
        <v>1655</v>
      </c>
      <c r="I480">
        <v>25</v>
      </c>
      <c r="J480">
        <v>50</v>
      </c>
      <c r="K480" t="s">
        <v>1540</v>
      </c>
      <c r="L480">
        <v>2019</v>
      </c>
      <c r="M480">
        <v>5</v>
      </c>
      <c r="N480">
        <v>5</v>
      </c>
      <c r="O480">
        <v>12</v>
      </c>
    </row>
    <row r="481" spans="1:15" x14ac:dyDescent="0.25">
      <c r="A481">
        <v>480</v>
      </c>
      <c r="B481">
        <v>484</v>
      </c>
      <c r="C481" t="s">
        <v>1656</v>
      </c>
      <c r="D481" t="s">
        <v>1657</v>
      </c>
      <c r="E481" s="1">
        <v>43340.666666666664</v>
      </c>
      <c r="F481" t="s">
        <v>1658</v>
      </c>
      <c r="G481" t="s">
        <v>27</v>
      </c>
      <c r="H481" t="s">
        <v>1659</v>
      </c>
      <c r="I481">
        <v>30</v>
      </c>
      <c r="J481">
        <v>60</v>
      </c>
      <c r="K481" t="s">
        <v>1486</v>
      </c>
      <c r="L481">
        <v>2018</v>
      </c>
      <c r="M481">
        <v>8</v>
      </c>
      <c r="N481">
        <v>28</v>
      </c>
      <c r="O481">
        <v>16</v>
      </c>
    </row>
    <row r="482" spans="1:15" x14ac:dyDescent="0.25">
      <c r="A482">
        <v>481</v>
      </c>
      <c r="B482">
        <v>485</v>
      </c>
      <c r="C482" t="s">
        <v>1660</v>
      </c>
      <c r="D482" t="s">
        <v>1661</v>
      </c>
      <c r="E482" s="1">
        <v>44880.864583333336</v>
      </c>
      <c r="F482" t="s">
        <v>1662</v>
      </c>
      <c r="G482" t="s">
        <v>875</v>
      </c>
      <c r="H482" t="s">
        <v>1663</v>
      </c>
      <c r="I482">
        <v>35</v>
      </c>
      <c r="J482">
        <v>70</v>
      </c>
      <c r="K482" t="s">
        <v>99</v>
      </c>
      <c r="L482">
        <v>2022</v>
      </c>
      <c r="M482">
        <v>11</v>
      </c>
      <c r="N482">
        <v>15</v>
      </c>
      <c r="O482">
        <v>20</v>
      </c>
    </row>
    <row r="483" spans="1:15" x14ac:dyDescent="0.25">
      <c r="A483">
        <v>482</v>
      </c>
      <c r="B483">
        <v>486</v>
      </c>
      <c r="C483" t="s">
        <v>1664</v>
      </c>
      <c r="D483" t="s">
        <v>1625</v>
      </c>
      <c r="E483" s="1">
        <v>43648.708333333336</v>
      </c>
      <c r="F483" t="s">
        <v>1665</v>
      </c>
      <c r="G483" t="s">
        <v>27</v>
      </c>
      <c r="H483" t="s">
        <v>1666</v>
      </c>
      <c r="I483">
        <v>40</v>
      </c>
      <c r="J483">
        <v>80</v>
      </c>
      <c r="K483" t="s">
        <v>124</v>
      </c>
      <c r="L483">
        <v>2019</v>
      </c>
      <c r="M483">
        <v>7</v>
      </c>
      <c r="N483">
        <v>2</v>
      </c>
      <c r="O483">
        <v>17</v>
      </c>
    </row>
    <row r="484" spans="1:15" x14ac:dyDescent="0.25">
      <c r="A484">
        <v>483</v>
      </c>
      <c r="B484">
        <v>487</v>
      </c>
      <c r="C484" t="s">
        <v>1667</v>
      </c>
      <c r="D484" t="s">
        <v>389</v>
      </c>
      <c r="E484" s="1">
        <v>44304.597222222219</v>
      </c>
      <c r="F484" t="s">
        <v>1668</v>
      </c>
      <c r="G484" t="s">
        <v>32</v>
      </c>
      <c r="H484" t="s">
        <v>1669</v>
      </c>
      <c r="I484">
        <v>30</v>
      </c>
      <c r="J484">
        <v>60</v>
      </c>
      <c r="K484" t="s">
        <v>110</v>
      </c>
      <c r="L484">
        <v>2021</v>
      </c>
      <c r="M484">
        <v>4</v>
      </c>
      <c r="N484">
        <v>18</v>
      </c>
      <c r="O484">
        <v>14</v>
      </c>
    </row>
    <row r="485" spans="1:15" x14ac:dyDescent="0.25">
      <c r="A485">
        <v>484</v>
      </c>
      <c r="B485">
        <v>488</v>
      </c>
      <c r="C485" t="s">
        <v>1670</v>
      </c>
      <c r="D485" t="s">
        <v>1671</v>
      </c>
      <c r="E485" s="1">
        <v>44962.8125</v>
      </c>
      <c r="F485" t="s">
        <v>1672</v>
      </c>
      <c r="G485" t="s">
        <v>875</v>
      </c>
      <c r="H485" t="s">
        <v>1673</v>
      </c>
      <c r="I485">
        <v>25</v>
      </c>
      <c r="J485">
        <v>50</v>
      </c>
      <c r="K485" t="s">
        <v>39</v>
      </c>
      <c r="L485">
        <v>2023</v>
      </c>
      <c r="M485">
        <v>2</v>
      </c>
      <c r="N485">
        <v>5</v>
      </c>
      <c r="O485">
        <v>19</v>
      </c>
    </row>
    <row r="486" spans="1:15" x14ac:dyDescent="0.25">
      <c r="A486">
        <v>485</v>
      </c>
      <c r="B486">
        <v>489</v>
      </c>
      <c r="C486" t="s">
        <v>1674</v>
      </c>
      <c r="D486" t="s">
        <v>925</v>
      </c>
      <c r="E486" s="1">
        <v>43365.53125</v>
      </c>
      <c r="F486" t="s">
        <v>1675</v>
      </c>
      <c r="G486" t="s">
        <v>27</v>
      </c>
      <c r="H486" t="s">
        <v>1676</v>
      </c>
      <c r="I486">
        <v>22</v>
      </c>
      <c r="J486">
        <v>45</v>
      </c>
      <c r="K486" t="s">
        <v>165</v>
      </c>
      <c r="L486">
        <v>2018</v>
      </c>
      <c r="M486">
        <v>9</v>
      </c>
      <c r="N486">
        <v>22</v>
      </c>
      <c r="O486">
        <v>12</v>
      </c>
    </row>
    <row r="487" spans="1:15" x14ac:dyDescent="0.25">
      <c r="A487">
        <v>486</v>
      </c>
      <c r="B487">
        <v>490</v>
      </c>
      <c r="C487" t="s">
        <v>1677</v>
      </c>
      <c r="D487" t="s">
        <v>1639</v>
      </c>
      <c r="E487" s="1">
        <v>42714.885416666664</v>
      </c>
      <c r="F487" t="s">
        <v>1678</v>
      </c>
      <c r="G487" t="s">
        <v>32</v>
      </c>
      <c r="H487" t="s">
        <v>1679</v>
      </c>
      <c r="I487">
        <v>28</v>
      </c>
      <c r="J487">
        <v>55</v>
      </c>
      <c r="K487" t="s">
        <v>1536</v>
      </c>
      <c r="L487">
        <v>2016</v>
      </c>
      <c r="M487">
        <v>12</v>
      </c>
      <c r="N487">
        <v>10</v>
      </c>
      <c r="O487">
        <v>21</v>
      </c>
    </row>
    <row r="488" spans="1:15" x14ac:dyDescent="0.25">
      <c r="A488">
        <v>487</v>
      </c>
      <c r="B488">
        <v>491</v>
      </c>
      <c r="C488" t="s">
        <v>1680</v>
      </c>
      <c r="D488" t="s">
        <v>1309</v>
      </c>
      <c r="E488" s="1">
        <v>43979.666666666664</v>
      </c>
      <c r="F488" t="s">
        <v>1681</v>
      </c>
      <c r="G488" t="s">
        <v>875</v>
      </c>
      <c r="H488" t="s">
        <v>1682</v>
      </c>
      <c r="I488">
        <v>18</v>
      </c>
      <c r="J488">
        <v>35</v>
      </c>
      <c r="K488" t="s">
        <v>1545</v>
      </c>
      <c r="L488">
        <v>2020</v>
      </c>
      <c r="M488">
        <v>5</v>
      </c>
      <c r="N488">
        <v>28</v>
      </c>
      <c r="O488">
        <v>16</v>
      </c>
    </row>
    <row r="489" spans="1:15" x14ac:dyDescent="0.25">
      <c r="A489">
        <v>488</v>
      </c>
      <c r="B489">
        <v>492</v>
      </c>
      <c r="C489" t="s">
        <v>1683</v>
      </c>
      <c r="D489" t="s">
        <v>1684</v>
      </c>
      <c r="E489" s="1">
        <v>43054.9375</v>
      </c>
      <c r="F489" t="s">
        <v>1685</v>
      </c>
      <c r="G489" t="s">
        <v>27</v>
      </c>
      <c r="H489" t="s">
        <v>1686</v>
      </c>
      <c r="I489">
        <v>22</v>
      </c>
      <c r="J489">
        <v>45</v>
      </c>
      <c r="K489" t="s">
        <v>1558</v>
      </c>
      <c r="L489">
        <v>2017</v>
      </c>
      <c r="M489">
        <v>11</v>
      </c>
      <c r="N489">
        <v>15</v>
      </c>
      <c r="O489">
        <v>22</v>
      </c>
    </row>
    <row r="490" spans="1:15" x14ac:dyDescent="0.25">
      <c r="A490">
        <v>489</v>
      </c>
      <c r="B490">
        <v>493</v>
      </c>
      <c r="C490" t="s">
        <v>1687</v>
      </c>
      <c r="D490" t="s">
        <v>1629</v>
      </c>
      <c r="E490" s="1">
        <v>44410.791666666664</v>
      </c>
      <c r="F490" t="s">
        <v>1688</v>
      </c>
      <c r="G490" t="s">
        <v>32</v>
      </c>
      <c r="H490" t="s">
        <v>1689</v>
      </c>
      <c r="I490">
        <v>30</v>
      </c>
      <c r="J490">
        <v>60</v>
      </c>
      <c r="K490" t="s">
        <v>1540</v>
      </c>
      <c r="L490">
        <v>2021</v>
      </c>
      <c r="M490">
        <v>8</v>
      </c>
      <c r="N490">
        <v>2</v>
      </c>
      <c r="O490">
        <v>19</v>
      </c>
    </row>
    <row r="491" spans="1:15" x14ac:dyDescent="0.25">
      <c r="A491">
        <v>490</v>
      </c>
      <c r="B491">
        <v>494</v>
      </c>
      <c r="C491" t="s">
        <v>1690</v>
      </c>
      <c r="D491" t="s">
        <v>1691</v>
      </c>
      <c r="E491" s="1">
        <v>43552.645833333336</v>
      </c>
      <c r="F491" t="s">
        <v>1692</v>
      </c>
      <c r="G491" t="s">
        <v>27</v>
      </c>
      <c r="H491" t="s">
        <v>1693</v>
      </c>
      <c r="I491">
        <v>35</v>
      </c>
      <c r="J491">
        <v>70</v>
      </c>
      <c r="K491" t="s">
        <v>1486</v>
      </c>
      <c r="L491">
        <v>2019</v>
      </c>
      <c r="M491">
        <v>3</v>
      </c>
      <c r="N491">
        <v>28</v>
      </c>
      <c r="O491">
        <v>15</v>
      </c>
    </row>
    <row r="492" spans="1:15" x14ac:dyDescent="0.25">
      <c r="A492">
        <v>491</v>
      </c>
      <c r="B492">
        <v>495</v>
      </c>
      <c r="C492" t="s">
        <v>1694</v>
      </c>
      <c r="D492" t="s">
        <v>1695</v>
      </c>
      <c r="E492" s="1">
        <v>43232.729166666664</v>
      </c>
      <c r="F492" t="s">
        <v>1696</v>
      </c>
      <c r="G492" t="s">
        <v>875</v>
      </c>
      <c r="H492" t="s">
        <v>1697</v>
      </c>
      <c r="I492">
        <v>28</v>
      </c>
      <c r="J492">
        <v>55</v>
      </c>
      <c r="K492" t="s">
        <v>1545</v>
      </c>
      <c r="L492">
        <v>2018</v>
      </c>
      <c r="M492">
        <v>5</v>
      </c>
      <c r="N492">
        <v>12</v>
      </c>
      <c r="O492">
        <v>17</v>
      </c>
    </row>
    <row r="493" spans="1:15" x14ac:dyDescent="0.25">
      <c r="A493">
        <v>492</v>
      </c>
      <c r="B493">
        <v>496</v>
      </c>
      <c r="C493" t="s">
        <v>1698</v>
      </c>
      <c r="D493" t="s">
        <v>1699</v>
      </c>
      <c r="E493" s="1">
        <v>44832.65625</v>
      </c>
      <c r="F493" t="s">
        <v>1700</v>
      </c>
      <c r="G493" t="s">
        <v>27</v>
      </c>
      <c r="H493" t="s">
        <v>1701</v>
      </c>
      <c r="I493">
        <v>30</v>
      </c>
      <c r="J493">
        <v>60</v>
      </c>
      <c r="K493" t="s">
        <v>99</v>
      </c>
      <c r="L493">
        <v>2022</v>
      </c>
      <c r="M493">
        <v>9</v>
      </c>
      <c r="N493">
        <v>28</v>
      </c>
      <c r="O493">
        <v>15</v>
      </c>
    </row>
    <row r="494" spans="1:15" x14ac:dyDescent="0.25">
      <c r="A494">
        <v>493</v>
      </c>
      <c r="B494">
        <v>497</v>
      </c>
      <c r="C494" t="s">
        <v>1702</v>
      </c>
      <c r="D494" t="s">
        <v>389</v>
      </c>
      <c r="E494" s="1">
        <v>43779.583333333336</v>
      </c>
      <c r="F494" t="s">
        <v>1703</v>
      </c>
      <c r="G494" t="s">
        <v>32</v>
      </c>
      <c r="H494" t="s">
        <v>1704</v>
      </c>
      <c r="I494">
        <v>22</v>
      </c>
      <c r="J494">
        <v>45</v>
      </c>
      <c r="K494" t="s">
        <v>1553</v>
      </c>
      <c r="L494">
        <v>2019</v>
      </c>
      <c r="M494">
        <v>11</v>
      </c>
      <c r="N494">
        <v>10</v>
      </c>
      <c r="O494">
        <v>14</v>
      </c>
    </row>
    <row r="495" spans="1:15" x14ac:dyDescent="0.25">
      <c r="A495">
        <v>494</v>
      </c>
      <c r="B495">
        <v>498</v>
      </c>
      <c r="C495" t="s">
        <v>1705</v>
      </c>
      <c r="D495" t="s">
        <v>1625</v>
      </c>
      <c r="E495" s="1">
        <v>44288.763888888891</v>
      </c>
      <c r="F495" t="s">
        <v>1706</v>
      </c>
      <c r="G495" t="s">
        <v>27</v>
      </c>
      <c r="H495" t="s">
        <v>1707</v>
      </c>
      <c r="I495">
        <v>35</v>
      </c>
      <c r="J495">
        <v>70</v>
      </c>
      <c r="K495" t="s">
        <v>1708</v>
      </c>
      <c r="L495">
        <v>2021</v>
      </c>
      <c r="M495">
        <v>4</v>
      </c>
      <c r="N495">
        <v>2</v>
      </c>
      <c r="O495">
        <v>18</v>
      </c>
    </row>
    <row r="496" spans="1:15" x14ac:dyDescent="0.25">
      <c r="A496">
        <v>495</v>
      </c>
      <c r="B496">
        <v>499</v>
      </c>
      <c r="C496" t="s">
        <v>1709</v>
      </c>
      <c r="D496" t="s">
        <v>1710</v>
      </c>
      <c r="E496" s="1">
        <v>42969.895833333336</v>
      </c>
      <c r="F496" t="s">
        <v>1711</v>
      </c>
      <c r="G496" t="s">
        <v>875</v>
      </c>
      <c r="H496" t="s">
        <v>1712</v>
      </c>
      <c r="I496">
        <v>18</v>
      </c>
      <c r="J496">
        <v>35</v>
      </c>
      <c r="K496" t="s">
        <v>1558</v>
      </c>
      <c r="L496">
        <v>2017</v>
      </c>
      <c r="M496">
        <v>8</v>
      </c>
      <c r="N496">
        <v>22</v>
      </c>
      <c r="O496">
        <v>21</v>
      </c>
    </row>
    <row r="497" spans="1:15" x14ac:dyDescent="0.25">
      <c r="A497">
        <v>496</v>
      </c>
      <c r="B497">
        <v>500</v>
      </c>
      <c r="C497" t="s">
        <v>1713</v>
      </c>
      <c r="D497" t="s">
        <v>1714</v>
      </c>
      <c r="E497" s="1">
        <v>43997.697916666664</v>
      </c>
      <c r="F497" t="s">
        <v>1715</v>
      </c>
      <c r="G497" t="s">
        <v>27</v>
      </c>
      <c r="H497" t="s">
        <v>1716</v>
      </c>
      <c r="I497">
        <v>25</v>
      </c>
      <c r="J497">
        <v>50</v>
      </c>
      <c r="K497" t="s">
        <v>99</v>
      </c>
      <c r="L497">
        <v>2020</v>
      </c>
      <c r="M497">
        <v>6</v>
      </c>
      <c r="N497">
        <v>15</v>
      </c>
      <c r="O497">
        <v>16</v>
      </c>
    </row>
    <row r="498" spans="1:15" x14ac:dyDescent="0.25">
      <c r="A498">
        <v>497</v>
      </c>
      <c r="B498">
        <v>501</v>
      </c>
      <c r="C498" t="s">
        <v>1717</v>
      </c>
      <c r="D498" t="s">
        <v>921</v>
      </c>
      <c r="E498" s="1">
        <v>42623.802083333336</v>
      </c>
      <c r="F498" t="s">
        <v>1718</v>
      </c>
      <c r="G498" t="s">
        <v>32</v>
      </c>
      <c r="H498" t="s">
        <v>1719</v>
      </c>
      <c r="I498">
        <v>22</v>
      </c>
      <c r="J498">
        <v>45</v>
      </c>
      <c r="K498" t="s">
        <v>1720</v>
      </c>
      <c r="L498">
        <v>2016</v>
      </c>
      <c r="M498">
        <v>9</v>
      </c>
      <c r="N498">
        <v>10</v>
      </c>
      <c r="O498">
        <v>19</v>
      </c>
    </row>
    <row r="499" spans="1:15" x14ac:dyDescent="0.25">
      <c r="A499">
        <v>498</v>
      </c>
      <c r="B499">
        <v>502</v>
      </c>
      <c r="C499" t="s">
        <v>1721</v>
      </c>
      <c r="D499" t="s">
        <v>1722</v>
      </c>
      <c r="E499" s="1">
        <v>44954.541666666664</v>
      </c>
      <c r="F499" t="s">
        <v>1723</v>
      </c>
      <c r="G499" t="s">
        <v>875</v>
      </c>
      <c r="H499" t="s">
        <v>1724</v>
      </c>
      <c r="I499">
        <v>30</v>
      </c>
      <c r="J499">
        <v>60</v>
      </c>
      <c r="K499" t="s">
        <v>1725</v>
      </c>
      <c r="L499">
        <v>2023</v>
      </c>
      <c r="M499">
        <v>1</v>
      </c>
      <c r="N499">
        <v>28</v>
      </c>
      <c r="O499">
        <v>13</v>
      </c>
    </row>
    <row r="500" spans="1:15" x14ac:dyDescent="0.25">
      <c r="A500">
        <v>499</v>
      </c>
      <c r="B500">
        <v>503</v>
      </c>
      <c r="C500" t="s">
        <v>1726</v>
      </c>
      <c r="D500" t="s">
        <v>1727</v>
      </c>
      <c r="E500" s="1">
        <v>43573.6875</v>
      </c>
      <c r="F500" t="s">
        <v>1728</v>
      </c>
      <c r="G500" t="s">
        <v>27</v>
      </c>
      <c r="H500" t="s">
        <v>1729</v>
      </c>
      <c r="I500">
        <v>20</v>
      </c>
      <c r="J500">
        <v>40</v>
      </c>
      <c r="K500" t="s">
        <v>1553</v>
      </c>
      <c r="L500">
        <v>2019</v>
      </c>
      <c r="M500">
        <v>4</v>
      </c>
      <c r="N500">
        <v>18</v>
      </c>
      <c r="O500">
        <v>16</v>
      </c>
    </row>
    <row r="501" spans="1:15" x14ac:dyDescent="0.25">
      <c r="A501">
        <v>500</v>
      </c>
      <c r="B501">
        <v>504</v>
      </c>
      <c r="C501" t="s">
        <v>1730</v>
      </c>
      <c r="D501" t="s">
        <v>1714</v>
      </c>
      <c r="E501" s="1">
        <v>43044.916666666664</v>
      </c>
      <c r="F501" t="s">
        <v>1731</v>
      </c>
      <c r="G501" t="s">
        <v>32</v>
      </c>
      <c r="H501" t="s">
        <v>1732</v>
      </c>
      <c r="I501">
        <v>28</v>
      </c>
      <c r="J501">
        <v>55</v>
      </c>
      <c r="K501" t="s">
        <v>1733</v>
      </c>
      <c r="L501">
        <v>2017</v>
      </c>
      <c r="M501">
        <v>11</v>
      </c>
      <c r="N501">
        <v>5</v>
      </c>
      <c r="O501">
        <v>22</v>
      </c>
    </row>
    <row r="502" spans="1:15" x14ac:dyDescent="0.25">
      <c r="A502">
        <v>501</v>
      </c>
      <c r="B502">
        <v>505</v>
      </c>
      <c r="C502" t="s">
        <v>1734</v>
      </c>
      <c r="D502" t="s">
        <v>389</v>
      </c>
      <c r="E502" s="1">
        <v>44762.90625</v>
      </c>
      <c r="F502" t="s">
        <v>1735</v>
      </c>
      <c r="G502" t="s">
        <v>27</v>
      </c>
      <c r="H502" t="s">
        <v>1736</v>
      </c>
      <c r="I502">
        <v>35</v>
      </c>
      <c r="J502">
        <v>70</v>
      </c>
      <c r="K502" t="s">
        <v>99</v>
      </c>
      <c r="L502">
        <v>2022</v>
      </c>
      <c r="M502">
        <v>7</v>
      </c>
      <c r="N502">
        <v>20</v>
      </c>
      <c r="O502">
        <v>21</v>
      </c>
    </row>
    <row r="503" spans="1:15" x14ac:dyDescent="0.25">
      <c r="A503">
        <v>502</v>
      </c>
      <c r="B503">
        <v>506</v>
      </c>
      <c r="C503" t="s">
        <v>1737</v>
      </c>
      <c r="D503" t="s">
        <v>1738</v>
      </c>
      <c r="E503" s="1">
        <v>43174.729166666664</v>
      </c>
      <c r="F503" t="s">
        <v>1739</v>
      </c>
      <c r="G503" t="s">
        <v>875</v>
      </c>
      <c r="H503" t="s">
        <v>1740</v>
      </c>
      <c r="I503">
        <v>25</v>
      </c>
      <c r="J503">
        <v>50</v>
      </c>
      <c r="K503" t="s">
        <v>1553</v>
      </c>
      <c r="L503">
        <v>2018</v>
      </c>
      <c r="M503">
        <v>3</v>
      </c>
      <c r="N503">
        <v>15</v>
      </c>
      <c r="O503">
        <v>17</v>
      </c>
    </row>
    <row r="504" spans="1:15" x14ac:dyDescent="0.25">
      <c r="A504">
        <v>503</v>
      </c>
      <c r="B504">
        <v>507</v>
      </c>
      <c r="C504" t="s">
        <v>1741</v>
      </c>
      <c r="D504" t="s">
        <v>921</v>
      </c>
      <c r="E504" s="1">
        <v>43766.59375</v>
      </c>
      <c r="F504" t="s">
        <v>1742</v>
      </c>
      <c r="G504" t="s">
        <v>32</v>
      </c>
      <c r="H504" t="s">
        <v>1743</v>
      </c>
      <c r="I504">
        <v>22</v>
      </c>
      <c r="J504">
        <v>45</v>
      </c>
      <c r="K504" t="s">
        <v>1744</v>
      </c>
      <c r="L504">
        <v>2019</v>
      </c>
      <c r="M504">
        <v>10</v>
      </c>
      <c r="N504">
        <v>28</v>
      </c>
      <c r="O504">
        <v>14</v>
      </c>
    </row>
    <row r="505" spans="1:15" x14ac:dyDescent="0.25">
      <c r="A505">
        <v>504</v>
      </c>
      <c r="B505">
        <v>508</v>
      </c>
      <c r="C505" t="s">
        <v>1745</v>
      </c>
      <c r="D505" t="s">
        <v>1746</v>
      </c>
      <c r="E505" s="1">
        <v>44357.666666666664</v>
      </c>
      <c r="F505" t="s">
        <v>1747</v>
      </c>
      <c r="G505" t="s">
        <v>27</v>
      </c>
      <c r="H505" t="s">
        <v>1748</v>
      </c>
      <c r="I505">
        <v>30</v>
      </c>
      <c r="J505">
        <v>60</v>
      </c>
      <c r="K505" t="s">
        <v>1540</v>
      </c>
      <c r="L505">
        <v>2021</v>
      </c>
      <c r="M505">
        <v>6</v>
      </c>
      <c r="N505">
        <v>10</v>
      </c>
      <c r="O505">
        <v>16</v>
      </c>
    </row>
    <row r="506" spans="1:15" x14ac:dyDescent="0.25">
      <c r="A506">
        <v>505</v>
      </c>
      <c r="B506">
        <v>509</v>
      </c>
      <c r="C506" t="s">
        <v>1749</v>
      </c>
      <c r="D506" t="s">
        <v>1714</v>
      </c>
      <c r="E506" s="1">
        <v>42965.8125</v>
      </c>
      <c r="F506" t="s">
        <v>1750</v>
      </c>
      <c r="G506" t="s">
        <v>875</v>
      </c>
      <c r="H506" t="s">
        <v>1751</v>
      </c>
      <c r="I506">
        <v>18</v>
      </c>
      <c r="J506">
        <v>35</v>
      </c>
      <c r="K506" t="s">
        <v>1752</v>
      </c>
      <c r="L506">
        <v>2017</v>
      </c>
      <c r="M506">
        <v>8</v>
      </c>
      <c r="N506">
        <v>18</v>
      </c>
      <c r="O506">
        <v>19</v>
      </c>
    </row>
    <row r="507" spans="1:15" x14ac:dyDescent="0.25">
      <c r="A507">
        <v>506</v>
      </c>
      <c r="B507">
        <v>510</v>
      </c>
      <c r="C507" t="s">
        <v>1753</v>
      </c>
      <c r="D507" t="s">
        <v>1213</v>
      </c>
      <c r="E507" s="1">
        <v>43936.229166666664</v>
      </c>
      <c r="F507" t="s">
        <v>1754</v>
      </c>
      <c r="G507" t="s">
        <v>32</v>
      </c>
      <c r="H507" t="s">
        <v>1755</v>
      </c>
      <c r="I507">
        <v>28</v>
      </c>
      <c r="J507">
        <v>55</v>
      </c>
      <c r="K507" t="s">
        <v>1558</v>
      </c>
      <c r="L507">
        <v>2020</v>
      </c>
      <c r="M507">
        <v>4</v>
      </c>
      <c r="N507">
        <v>15</v>
      </c>
      <c r="O507">
        <v>5</v>
      </c>
    </row>
    <row r="508" spans="1:15" x14ac:dyDescent="0.25">
      <c r="A508">
        <v>507</v>
      </c>
      <c r="B508">
        <v>511</v>
      </c>
      <c r="C508" t="s">
        <v>1756</v>
      </c>
      <c r="D508" t="s">
        <v>1710</v>
      </c>
      <c r="E508" s="1">
        <v>42696.541666666664</v>
      </c>
      <c r="F508" t="s">
        <v>1757</v>
      </c>
      <c r="G508" t="s">
        <v>27</v>
      </c>
      <c r="H508" t="s">
        <v>1758</v>
      </c>
      <c r="I508">
        <v>20</v>
      </c>
      <c r="J508">
        <v>40</v>
      </c>
      <c r="K508" t="s">
        <v>1759</v>
      </c>
      <c r="L508">
        <v>2016</v>
      </c>
      <c r="M508">
        <v>11</v>
      </c>
      <c r="N508">
        <v>22</v>
      </c>
      <c r="O508">
        <v>13</v>
      </c>
    </row>
    <row r="509" spans="1:15" x14ac:dyDescent="0.25">
      <c r="A509">
        <v>508</v>
      </c>
      <c r="B509">
        <v>512</v>
      </c>
      <c r="C509" t="s">
        <v>1760</v>
      </c>
      <c r="D509" t="s">
        <v>1323</v>
      </c>
      <c r="E509" s="1">
        <v>43475.614583333336</v>
      </c>
      <c r="F509" t="s">
        <v>1761</v>
      </c>
      <c r="G509" t="s">
        <v>875</v>
      </c>
      <c r="H509" t="s">
        <v>1762</v>
      </c>
      <c r="I509">
        <v>22</v>
      </c>
      <c r="J509">
        <v>45</v>
      </c>
      <c r="K509" t="s">
        <v>1763</v>
      </c>
      <c r="L509">
        <v>2019</v>
      </c>
      <c r="M509">
        <v>1</v>
      </c>
      <c r="N509">
        <v>10</v>
      </c>
      <c r="O509">
        <v>14</v>
      </c>
    </row>
    <row r="510" spans="1:15" x14ac:dyDescent="0.25">
      <c r="A510">
        <v>509</v>
      </c>
      <c r="B510">
        <v>513</v>
      </c>
      <c r="C510" t="s">
        <v>1764</v>
      </c>
      <c r="D510" t="s">
        <v>1765</v>
      </c>
      <c r="E510" s="1">
        <v>44985.680555555555</v>
      </c>
      <c r="F510" t="s">
        <v>1766</v>
      </c>
      <c r="G510" t="s">
        <v>32</v>
      </c>
      <c r="H510" t="s">
        <v>1767</v>
      </c>
      <c r="I510">
        <v>25</v>
      </c>
      <c r="J510">
        <v>50</v>
      </c>
      <c r="K510" t="s">
        <v>1558</v>
      </c>
      <c r="L510">
        <v>2023</v>
      </c>
      <c r="M510">
        <v>2</v>
      </c>
      <c r="N510">
        <v>28</v>
      </c>
      <c r="O510">
        <v>16</v>
      </c>
    </row>
    <row r="511" spans="1:15" x14ac:dyDescent="0.25">
      <c r="A511">
        <v>510</v>
      </c>
      <c r="B511">
        <v>514</v>
      </c>
      <c r="C511" t="s">
        <v>1768</v>
      </c>
      <c r="D511" t="s">
        <v>1769</v>
      </c>
      <c r="E511" s="1">
        <v>43248.770833333336</v>
      </c>
      <c r="F511" t="s">
        <v>1770</v>
      </c>
      <c r="G511" t="s">
        <v>27</v>
      </c>
      <c r="H511" t="s">
        <v>1771</v>
      </c>
      <c r="I511">
        <v>22</v>
      </c>
      <c r="J511">
        <v>45</v>
      </c>
      <c r="K511" t="s">
        <v>1772</v>
      </c>
      <c r="L511">
        <v>2018</v>
      </c>
      <c r="M511">
        <v>5</v>
      </c>
      <c r="N511">
        <v>28</v>
      </c>
      <c r="O511">
        <v>18</v>
      </c>
    </row>
    <row r="512" spans="1:15" x14ac:dyDescent="0.25">
      <c r="A512">
        <v>511</v>
      </c>
      <c r="B512">
        <v>515</v>
      </c>
      <c r="C512" t="s">
        <v>1773</v>
      </c>
      <c r="D512" t="s">
        <v>1774</v>
      </c>
      <c r="E512" s="1">
        <v>44819.833333333336</v>
      </c>
      <c r="F512" t="s">
        <v>1775</v>
      </c>
      <c r="G512" t="s">
        <v>27</v>
      </c>
      <c r="H512" t="s">
        <v>1776</v>
      </c>
      <c r="I512">
        <v>40</v>
      </c>
      <c r="J512">
        <v>80</v>
      </c>
      <c r="K512" t="s">
        <v>99</v>
      </c>
      <c r="L512">
        <v>2022</v>
      </c>
      <c r="M512">
        <v>9</v>
      </c>
      <c r="N512">
        <v>15</v>
      </c>
      <c r="O512">
        <v>20</v>
      </c>
    </row>
    <row r="513" spans="1:15" x14ac:dyDescent="0.25">
      <c r="A513">
        <v>512</v>
      </c>
      <c r="B513">
        <v>516</v>
      </c>
      <c r="C513" t="s">
        <v>1777</v>
      </c>
      <c r="D513" t="s">
        <v>1778</v>
      </c>
      <c r="E513" s="1">
        <v>43674.895833333336</v>
      </c>
      <c r="F513" t="s">
        <v>1779</v>
      </c>
      <c r="G513" t="s">
        <v>875</v>
      </c>
      <c r="H513" t="s">
        <v>1780</v>
      </c>
      <c r="I513">
        <v>35</v>
      </c>
      <c r="J513">
        <v>70</v>
      </c>
      <c r="K513" t="s">
        <v>99</v>
      </c>
      <c r="L513">
        <v>2019</v>
      </c>
      <c r="M513">
        <v>7</v>
      </c>
      <c r="N513">
        <v>28</v>
      </c>
      <c r="O513">
        <v>21</v>
      </c>
    </row>
    <row r="514" spans="1:15" x14ac:dyDescent="0.25">
      <c r="A514">
        <v>513</v>
      </c>
      <c r="B514">
        <v>517</v>
      </c>
      <c r="C514" t="s">
        <v>1781</v>
      </c>
      <c r="D514" t="s">
        <v>1699</v>
      </c>
      <c r="E514" s="1">
        <v>44326.822916666664</v>
      </c>
      <c r="F514" t="s">
        <v>1782</v>
      </c>
      <c r="G514" t="s">
        <v>32</v>
      </c>
      <c r="H514" t="s">
        <v>1783</v>
      </c>
      <c r="I514">
        <v>30</v>
      </c>
      <c r="J514">
        <v>60</v>
      </c>
      <c r="K514" t="s">
        <v>99</v>
      </c>
      <c r="L514">
        <v>2021</v>
      </c>
      <c r="M514">
        <v>5</v>
      </c>
      <c r="N514">
        <v>10</v>
      </c>
      <c r="O514">
        <v>19</v>
      </c>
    </row>
    <row r="515" spans="1:15" x14ac:dyDescent="0.25">
      <c r="A515">
        <v>514</v>
      </c>
      <c r="B515">
        <v>518</v>
      </c>
      <c r="C515" t="s">
        <v>1784</v>
      </c>
      <c r="D515" t="s">
        <v>1406</v>
      </c>
      <c r="E515" s="1">
        <v>43436.927083333336</v>
      </c>
      <c r="F515" t="s">
        <v>1785</v>
      </c>
      <c r="G515" t="s">
        <v>27</v>
      </c>
      <c r="H515" t="s">
        <v>1786</v>
      </c>
      <c r="I515">
        <v>22</v>
      </c>
      <c r="J515">
        <v>45</v>
      </c>
      <c r="K515" t="s">
        <v>110</v>
      </c>
      <c r="L515">
        <v>2018</v>
      </c>
      <c r="M515">
        <v>12</v>
      </c>
      <c r="N515">
        <v>2</v>
      </c>
      <c r="O515">
        <v>22</v>
      </c>
    </row>
    <row r="516" spans="1:15" x14ac:dyDescent="0.25">
      <c r="A516">
        <v>515</v>
      </c>
      <c r="B516">
        <v>519</v>
      </c>
      <c r="C516" t="s">
        <v>1787</v>
      </c>
      <c r="D516" t="s">
        <v>921</v>
      </c>
      <c r="E516" s="1">
        <v>44061.791666666664</v>
      </c>
      <c r="F516" t="s">
        <v>1788</v>
      </c>
      <c r="G516" t="s">
        <v>875</v>
      </c>
      <c r="H516" t="s">
        <v>1789</v>
      </c>
      <c r="I516">
        <v>18</v>
      </c>
      <c r="J516">
        <v>35</v>
      </c>
      <c r="K516" t="s">
        <v>110</v>
      </c>
      <c r="L516">
        <v>2020</v>
      </c>
      <c r="M516">
        <v>8</v>
      </c>
      <c r="N516">
        <v>18</v>
      </c>
      <c r="O516">
        <v>19</v>
      </c>
    </row>
    <row r="517" spans="1:15" x14ac:dyDescent="0.25">
      <c r="A517">
        <v>516</v>
      </c>
      <c r="B517">
        <v>520</v>
      </c>
      <c r="C517" t="s">
        <v>1790</v>
      </c>
      <c r="D517" t="s">
        <v>1625</v>
      </c>
      <c r="E517" s="1">
        <v>42822.854166666664</v>
      </c>
      <c r="F517" t="s">
        <v>1791</v>
      </c>
      <c r="G517" t="s">
        <v>32</v>
      </c>
      <c r="H517" t="s">
        <v>1792</v>
      </c>
      <c r="I517">
        <v>28</v>
      </c>
      <c r="J517">
        <v>55</v>
      </c>
      <c r="K517" t="s">
        <v>99</v>
      </c>
      <c r="L517">
        <v>2017</v>
      </c>
      <c r="M517">
        <v>3</v>
      </c>
      <c r="N517">
        <v>28</v>
      </c>
      <c r="O517">
        <v>20</v>
      </c>
    </row>
    <row r="518" spans="1:15" x14ac:dyDescent="0.25">
      <c r="A518">
        <v>517</v>
      </c>
      <c r="B518">
        <v>521</v>
      </c>
      <c r="C518" t="s">
        <v>1793</v>
      </c>
      <c r="D518" t="s">
        <v>1794</v>
      </c>
      <c r="E518" s="1">
        <v>44576.885416666664</v>
      </c>
      <c r="F518" t="s">
        <v>1795</v>
      </c>
      <c r="G518" t="s">
        <v>27</v>
      </c>
      <c r="H518" t="s">
        <v>1796</v>
      </c>
      <c r="I518">
        <v>25</v>
      </c>
      <c r="J518">
        <v>50</v>
      </c>
      <c r="K518" t="s">
        <v>99</v>
      </c>
      <c r="L518">
        <v>2022</v>
      </c>
      <c r="M518">
        <v>1</v>
      </c>
      <c r="N518">
        <v>15</v>
      </c>
      <c r="O518">
        <v>21</v>
      </c>
    </row>
    <row r="519" spans="1:15" x14ac:dyDescent="0.25">
      <c r="A519">
        <v>518</v>
      </c>
      <c r="B519">
        <v>522</v>
      </c>
      <c r="C519" t="s">
        <v>1797</v>
      </c>
      <c r="D519" t="s">
        <v>1798</v>
      </c>
      <c r="E519" s="1">
        <v>43626.78125</v>
      </c>
      <c r="F519" t="s">
        <v>1799</v>
      </c>
      <c r="G519" t="s">
        <v>875</v>
      </c>
      <c r="H519" t="s">
        <v>1800</v>
      </c>
      <c r="I519">
        <v>22</v>
      </c>
      <c r="J519">
        <v>45</v>
      </c>
      <c r="K519" t="s">
        <v>99</v>
      </c>
      <c r="L519">
        <v>2019</v>
      </c>
      <c r="M519">
        <v>6</v>
      </c>
      <c r="N519">
        <v>10</v>
      </c>
      <c r="O519">
        <v>18</v>
      </c>
    </row>
    <row r="520" spans="1:15" x14ac:dyDescent="0.25">
      <c r="A520">
        <v>519</v>
      </c>
      <c r="B520">
        <v>523</v>
      </c>
      <c r="C520" t="s">
        <v>1801</v>
      </c>
      <c r="D520" t="s">
        <v>1802</v>
      </c>
      <c r="E520" s="1">
        <v>45005.9375</v>
      </c>
      <c r="F520" t="s">
        <v>1803</v>
      </c>
      <c r="G520" t="s">
        <v>32</v>
      </c>
      <c r="H520" t="s">
        <v>1804</v>
      </c>
      <c r="I520">
        <v>35</v>
      </c>
      <c r="J520">
        <v>70</v>
      </c>
      <c r="K520" t="s">
        <v>99</v>
      </c>
      <c r="L520">
        <v>2023</v>
      </c>
      <c r="M520">
        <v>3</v>
      </c>
      <c r="N520">
        <v>20</v>
      </c>
      <c r="O520">
        <v>22</v>
      </c>
    </row>
    <row r="521" spans="1:15" x14ac:dyDescent="0.25">
      <c r="A521">
        <v>520</v>
      </c>
      <c r="B521">
        <v>524</v>
      </c>
      <c r="C521" t="s">
        <v>1805</v>
      </c>
      <c r="D521" t="s">
        <v>1806</v>
      </c>
      <c r="E521" s="1">
        <v>42702.791666666664</v>
      </c>
      <c r="F521" t="s">
        <v>1807</v>
      </c>
      <c r="G521" t="s">
        <v>27</v>
      </c>
      <c r="H521" t="s">
        <v>1808</v>
      </c>
      <c r="I521">
        <v>30</v>
      </c>
      <c r="J521">
        <v>60</v>
      </c>
      <c r="K521" t="s">
        <v>110</v>
      </c>
      <c r="L521">
        <v>2016</v>
      </c>
      <c r="M521">
        <v>11</v>
      </c>
      <c r="N521">
        <v>28</v>
      </c>
      <c r="O521">
        <v>19</v>
      </c>
    </row>
    <row r="522" spans="1:15" x14ac:dyDescent="0.25">
      <c r="A522">
        <v>521</v>
      </c>
      <c r="B522">
        <v>525</v>
      </c>
      <c r="C522" t="s">
        <v>1809</v>
      </c>
      <c r="D522" t="s">
        <v>1635</v>
      </c>
      <c r="E522" s="1">
        <v>43317.833333333336</v>
      </c>
      <c r="F522" t="s">
        <v>1810</v>
      </c>
      <c r="G522" t="s">
        <v>27</v>
      </c>
      <c r="H522" t="s">
        <v>1811</v>
      </c>
      <c r="I522">
        <v>40</v>
      </c>
      <c r="J522">
        <v>80</v>
      </c>
      <c r="K522" t="s">
        <v>124</v>
      </c>
      <c r="L522">
        <v>2018</v>
      </c>
      <c r="M522">
        <v>8</v>
      </c>
      <c r="N522">
        <v>5</v>
      </c>
      <c r="O522">
        <v>20</v>
      </c>
    </row>
    <row r="523" spans="1:15" x14ac:dyDescent="0.25">
      <c r="A523">
        <v>522</v>
      </c>
      <c r="B523">
        <v>526</v>
      </c>
      <c r="C523" t="s">
        <v>1812</v>
      </c>
      <c r="D523" t="s">
        <v>1813</v>
      </c>
      <c r="E523" s="1">
        <v>44301.895833333336</v>
      </c>
      <c r="F523" t="s">
        <v>1814</v>
      </c>
      <c r="G523" t="s">
        <v>875</v>
      </c>
      <c r="H523" t="s">
        <v>1815</v>
      </c>
      <c r="I523">
        <v>35</v>
      </c>
      <c r="J523">
        <v>70</v>
      </c>
      <c r="K523" t="s">
        <v>99</v>
      </c>
      <c r="L523">
        <v>2021</v>
      </c>
      <c r="M523">
        <v>4</v>
      </c>
      <c r="N523">
        <v>15</v>
      </c>
      <c r="O523">
        <v>21</v>
      </c>
    </row>
    <row r="524" spans="1:15" x14ac:dyDescent="0.25">
      <c r="A524">
        <v>523</v>
      </c>
      <c r="B524">
        <v>527</v>
      </c>
      <c r="C524" t="s">
        <v>1816</v>
      </c>
      <c r="D524" t="s">
        <v>1774</v>
      </c>
      <c r="E524" s="1">
        <v>43797.822916666664</v>
      </c>
      <c r="F524" t="s">
        <v>1817</v>
      </c>
      <c r="G524" t="s">
        <v>32</v>
      </c>
      <c r="H524" t="s">
        <v>1818</v>
      </c>
      <c r="I524">
        <v>30</v>
      </c>
      <c r="J524">
        <v>60</v>
      </c>
      <c r="K524" t="s">
        <v>110</v>
      </c>
      <c r="L524">
        <v>2019</v>
      </c>
      <c r="M524">
        <v>11</v>
      </c>
      <c r="N524">
        <v>28</v>
      </c>
      <c r="O524">
        <v>19</v>
      </c>
    </row>
    <row r="525" spans="1:15" x14ac:dyDescent="0.25">
      <c r="A525">
        <v>524</v>
      </c>
      <c r="B525">
        <v>528</v>
      </c>
      <c r="C525" t="s">
        <v>1819</v>
      </c>
      <c r="D525" t="s">
        <v>1820</v>
      </c>
      <c r="E525" s="1">
        <v>44004.916666666664</v>
      </c>
      <c r="F525" t="s">
        <v>1821</v>
      </c>
      <c r="G525" t="s">
        <v>27</v>
      </c>
      <c r="H525" t="s">
        <v>1822</v>
      </c>
      <c r="I525">
        <v>22</v>
      </c>
      <c r="J525">
        <v>45</v>
      </c>
      <c r="K525" t="s">
        <v>99</v>
      </c>
      <c r="L525">
        <v>2020</v>
      </c>
      <c r="M525">
        <v>6</v>
      </c>
      <c r="N525">
        <v>22</v>
      </c>
      <c r="O525">
        <v>22</v>
      </c>
    </row>
    <row r="526" spans="1:15" x14ac:dyDescent="0.25">
      <c r="A526">
        <v>525</v>
      </c>
      <c r="B526">
        <v>529</v>
      </c>
      <c r="C526" t="s">
        <v>1823</v>
      </c>
      <c r="D526" t="s">
        <v>1824</v>
      </c>
      <c r="E526" s="1">
        <v>42988.84375</v>
      </c>
      <c r="F526" t="s">
        <v>1825</v>
      </c>
      <c r="G526" t="s">
        <v>875</v>
      </c>
      <c r="H526" t="s">
        <v>1826</v>
      </c>
      <c r="I526">
        <v>18</v>
      </c>
      <c r="J526">
        <v>35</v>
      </c>
      <c r="K526" t="s">
        <v>99</v>
      </c>
      <c r="L526">
        <v>2017</v>
      </c>
      <c r="M526">
        <v>9</v>
      </c>
      <c r="N526">
        <v>10</v>
      </c>
      <c r="O526">
        <v>20</v>
      </c>
    </row>
    <row r="527" spans="1:15" x14ac:dyDescent="0.25">
      <c r="A527">
        <v>526</v>
      </c>
      <c r="B527">
        <v>530</v>
      </c>
      <c r="C527" t="s">
        <v>1827</v>
      </c>
      <c r="D527" t="s">
        <v>1828</v>
      </c>
      <c r="E527" s="1">
        <v>44620.885416666664</v>
      </c>
      <c r="F527" t="s">
        <v>1829</v>
      </c>
      <c r="G527" t="s">
        <v>32</v>
      </c>
      <c r="H527" t="s">
        <v>1830</v>
      </c>
      <c r="I527">
        <v>28</v>
      </c>
      <c r="J527">
        <v>55</v>
      </c>
      <c r="K527" t="s">
        <v>1831</v>
      </c>
      <c r="L527">
        <v>2022</v>
      </c>
      <c r="M527">
        <v>2</v>
      </c>
      <c r="N527">
        <v>28</v>
      </c>
      <c r="O527">
        <v>21</v>
      </c>
    </row>
    <row r="528" spans="1:15" x14ac:dyDescent="0.25">
      <c r="A528">
        <v>527</v>
      </c>
      <c r="B528">
        <v>531</v>
      </c>
      <c r="C528" t="s">
        <v>1832</v>
      </c>
      <c r="D528" t="s">
        <v>1833</v>
      </c>
      <c r="E528" s="1">
        <v>42505.8125</v>
      </c>
      <c r="F528" t="s">
        <v>1834</v>
      </c>
      <c r="G528" t="s">
        <v>27</v>
      </c>
      <c r="H528" t="s">
        <v>1835</v>
      </c>
      <c r="I528">
        <v>25</v>
      </c>
      <c r="J528">
        <v>50</v>
      </c>
      <c r="K528" t="s">
        <v>1836</v>
      </c>
      <c r="L528">
        <v>2016</v>
      </c>
      <c r="M528">
        <v>5</v>
      </c>
      <c r="N528">
        <v>15</v>
      </c>
      <c r="O528">
        <v>19</v>
      </c>
    </row>
    <row r="529" spans="1:15" x14ac:dyDescent="0.25">
      <c r="A529">
        <v>528</v>
      </c>
      <c r="B529">
        <v>532</v>
      </c>
      <c r="C529" t="s">
        <v>1837</v>
      </c>
      <c r="D529" t="s">
        <v>1838</v>
      </c>
      <c r="E529" s="1">
        <v>43444.9375</v>
      </c>
      <c r="F529" t="s">
        <v>1839</v>
      </c>
      <c r="G529" t="s">
        <v>875</v>
      </c>
      <c r="H529" t="s">
        <v>1840</v>
      </c>
      <c r="I529">
        <v>22</v>
      </c>
      <c r="J529">
        <v>45</v>
      </c>
      <c r="K529" t="s">
        <v>99</v>
      </c>
      <c r="L529">
        <v>2018</v>
      </c>
      <c r="M529">
        <v>12</v>
      </c>
      <c r="N529">
        <v>10</v>
      </c>
      <c r="O529">
        <v>22</v>
      </c>
    </row>
    <row r="530" spans="1:15" x14ac:dyDescent="0.25">
      <c r="A530">
        <v>529</v>
      </c>
      <c r="B530">
        <v>533</v>
      </c>
      <c r="C530" t="s">
        <v>1841</v>
      </c>
      <c r="D530" t="s">
        <v>1842</v>
      </c>
      <c r="E530" s="1">
        <v>44948.833333333336</v>
      </c>
      <c r="F530" t="s">
        <v>1843</v>
      </c>
      <c r="G530" t="s">
        <v>32</v>
      </c>
      <c r="H530" t="s">
        <v>1844</v>
      </c>
      <c r="I530">
        <v>35</v>
      </c>
      <c r="J530">
        <v>70</v>
      </c>
      <c r="K530" t="s">
        <v>99</v>
      </c>
      <c r="L530">
        <v>2023</v>
      </c>
      <c r="M530">
        <v>1</v>
      </c>
      <c r="N530">
        <v>22</v>
      </c>
      <c r="O530">
        <v>20</v>
      </c>
    </row>
    <row r="531" spans="1:15" x14ac:dyDescent="0.25">
      <c r="A531">
        <v>530</v>
      </c>
      <c r="B531">
        <v>534</v>
      </c>
      <c r="C531" t="s">
        <v>1845</v>
      </c>
      <c r="D531" t="s">
        <v>1846</v>
      </c>
      <c r="E531" s="1">
        <v>43895.78125</v>
      </c>
      <c r="F531" t="s">
        <v>1847</v>
      </c>
      <c r="G531" t="s">
        <v>27</v>
      </c>
      <c r="H531" t="s">
        <v>1848</v>
      </c>
      <c r="I531">
        <v>30</v>
      </c>
      <c r="J531">
        <v>60</v>
      </c>
      <c r="K531" t="s">
        <v>1849</v>
      </c>
      <c r="L531">
        <v>2020</v>
      </c>
      <c r="M531">
        <v>3</v>
      </c>
      <c r="N531">
        <v>5</v>
      </c>
      <c r="O531">
        <v>18</v>
      </c>
    </row>
    <row r="532" spans="1:15" x14ac:dyDescent="0.25">
      <c r="A532">
        <v>531</v>
      </c>
      <c r="B532">
        <v>535</v>
      </c>
      <c r="C532" t="s">
        <v>1850</v>
      </c>
      <c r="D532" t="s">
        <v>389</v>
      </c>
      <c r="E532" s="1">
        <v>43385.833333333336</v>
      </c>
      <c r="F532" t="s">
        <v>1851</v>
      </c>
      <c r="G532" t="s">
        <v>875</v>
      </c>
      <c r="H532" t="s">
        <v>1852</v>
      </c>
      <c r="I532">
        <v>40</v>
      </c>
      <c r="J532">
        <v>80</v>
      </c>
      <c r="K532" t="s">
        <v>99</v>
      </c>
      <c r="L532">
        <v>2018</v>
      </c>
      <c r="M532">
        <v>10</v>
      </c>
      <c r="N532">
        <v>12</v>
      </c>
      <c r="O532">
        <v>20</v>
      </c>
    </row>
    <row r="533" spans="1:15" x14ac:dyDescent="0.25">
      <c r="A533">
        <v>532</v>
      </c>
      <c r="B533">
        <v>536</v>
      </c>
      <c r="C533" t="s">
        <v>1853</v>
      </c>
      <c r="D533" t="s">
        <v>1406</v>
      </c>
      <c r="E533" s="1">
        <v>43641.927083333336</v>
      </c>
      <c r="F533" t="s">
        <v>1854</v>
      </c>
      <c r="G533" t="s">
        <v>27</v>
      </c>
      <c r="H533" t="s">
        <v>1855</v>
      </c>
      <c r="I533">
        <v>35</v>
      </c>
      <c r="J533">
        <v>70</v>
      </c>
      <c r="K533" t="s">
        <v>110</v>
      </c>
      <c r="L533">
        <v>2019</v>
      </c>
      <c r="M533">
        <v>6</v>
      </c>
      <c r="N533">
        <v>25</v>
      </c>
      <c r="O533">
        <v>22</v>
      </c>
    </row>
    <row r="534" spans="1:15" x14ac:dyDescent="0.25">
      <c r="A534">
        <v>533</v>
      </c>
      <c r="B534">
        <v>537</v>
      </c>
      <c r="C534" t="s">
        <v>1856</v>
      </c>
      <c r="D534" t="s">
        <v>1857</v>
      </c>
      <c r="E534" s="1">
        <v>44020.8125</v>
      </c>
      <c r="F534" t="s">
        <v>1858</v>
      </c>
      <c r="G534" t="s">
        <v>32</v>
      </c>
      <c r="H534" t="s">
        <v>1859</v>
      </c>
      <c r="I534">
        <v>30</v>
      </c>
      <c r="J534">
        <v>60</v>
      </c>
      <c r="K534" t="s">
        <v>124</v>
      </c>
      <c r="L534">
        <v>2020</v>
      </c>
      <c r="M534">
        <v>7</v>
      </c>
      <c r="N534">
        <v>8</v>
      </c>
      <c r="O534">
        <v>19</v>
      </c>
    </row>
    <row r="535" spans="1:15" x14ac:dyDescent="0.25">
      <c r="A535">
        <v>534</v>
      </c>
      <c r="B535">
        <v>538</v>
      </c>
      <c r="C535" t="s">
        <v>1860</v>
      </c>
      <c r="D535" t="s">
        <v>1824</v>
      </c>
      <c r="E535" s="1">
        <v>42996.90625</v>
      </c>
      <c r="F535" t="s">
        <v>1861</v>
      </c>
      <c r="G535" t="s">
        <v>875</v>
      </c>
      <c r="H535" t="s">
        <v>1862</v>
      </c>
      <c r="I535">
        <v>22</v>
      </c>
      <c r="J535">
        <v>45</v>
      </c>
      <c r="K535" t="s">
        <v>39</v>
      </c>
      <c r="L535">
        <v>2017</v>
      </c>
      <c r="M535">
        <v>9</v>
      </c>
      <c r="N535">
        <v>18</v>
      </c>
      <c r="O535">
        <v>21</v>
      </c>
    </row>
    <row r="536" spans="1:15" x14ac:dyDescent="0.25">
      <c r="A536">
        <v>535</v>
      </c>
      <c r="B536">
        <v>539</v>
      </c>
      <c r="C536" t="s">
        <v>1863</v>
      </c>
      <c r="D536" t="s">
        <v>1864</v>
      </c>
      <c r="E536" s="1">
        <v>44211.75</v>
      </c>
      <c r="F536" t="s">
        <v>1865</v>
      </c>
      <c r="G536" t="s">
        <v>27</v>
      </c>
      <c r="H536" t="s">
        <v>1866</v>
      </c>
      <c r="I536">
        <v>28</v>
      </c>
      <c r="J536">
        <v>55</v>
      </c>
      <c r="K536" t="s">
        <v>165</v>
      </c>
      <c r="L536">
        <v>2021</v>
      </c>
      <c r="M536">
        <v>1</v>
      </c>
      <c r="N536">
        <v>15</v>
      </c>
      <c r="O536">
        <v>18</v>
      </c>
    </row>
    <row r="537" spans="1:15" x14ac:dyDescent="0.25">
      <c r="A537">
        <v>536</v>
      </c>
      <c r="B537">
        <v>540</v>
      </c>
      <c r="C537" t="s">
        <v>1867</v>
      </c>
      <c r="D537" t="s">
        <v>1639</v>
      </c>
      <c r="E537" s="1">
        <v>42428.854166666664</v>
      </c>
      <c r="F537" t="s">
        <v>1868</v>
      </c>
      <c r="G537" t="s">
        <v>32</v>
      </c>
      <c r="H537" t="s">
        <v>1869</v>
      </c>
      <c r="I537">
        <v>18</v>
      </c>
      <c r="J537">
        <v>35</v>
      </c>
      <c r="K537" t="s">
        <v>99</v>
      </c>
      <c r="L537">
        <v>2016</v>
      </c>
      <c r="M537">
        <v>2</v>
      </c>
      <c r="N537">
        <v>28</v>
      </c>
      <c r="O537">
        <v>20</v>
      </c>
    </row>
    <row r="538" spans="1:15" x14ac:dyDescent="0.25">
      <c r="A538">
        <v>537</v>
      </c>
      <c r="B538">
        <v>541</v>
      </c>
      <c r="C538" t="s">
        <v>1870</v>
      </c>
      <c r="D538" t="s">
        <v>1309</v>
      </c>
      <c r="E538" s="1">
        <v>44671.729166666664</v>
      </c>
      <c r="F538" t="s">
        <v>1871</v>
      </c>
      <c r="G538" t="s">
        <v>875</v>
      </c>
      <c r="H538" t="s">
        <v>1872</v>
      </c>
      <c r="I538">
        <v>22</v>
      </c>
      <c r="J538">
        <v>45</v>
      </c>
      <c r="K538" t="s">
        <v>1545</v>
      </c>
      <c r="L538">
        <v>2022</v>
      </c>
      <c r="M538">
        <v>4</v>
      </c>
      <c r="N538">
        <v>20</v>
      </c>
      <c r="O538">
        <v>17</v>
      </c>
    </row>
    <row r="539" spans="1:15" x14ac:dyDescent="0.25">
      <c r="A539">
        <v>538</v>
      </c>
      <c r="B539">
        <v>542</v>
      </c>
      <c r="C539" t="s">
        <v>1873</v>
      </c>
      <c r="D539" t="s">
        <v>1163</v>
      </c>
      <c r="E539" s="1">
        <v>43774.885416666664</v>
      </c>
      <c r="F539" t="s">
        <v>1874</v>
      </c>
      <c r="G539" t="s">
        <v>27</v>
      </c>
      <c r="H539" t="s">
        <v>1875</v>
      </c>
      <c r="I539">
        <v>28</v>
      </c>
      <c r="J539">
        <v>55</v>
      </c>
      <c r="K539" t="s">
        <v>1536</v>
      </c>
      <c r="L539">
        <v>2019</v>
      </c>
      <c r="M539">
        <v>11</v>
      </c>
      <c r="N539">
        <v>5</v>
      </c>
      <c r="O539">
        <v>21</v>
      </c>
    </row>
    <row r="540" spans="1:15" x14ac:dyDescent="0.25">
      <c r="A540">
        <v>539</v>
      </c>
      <c r="B540">
        <v>543</v>
      </c>
      <c r="C540" t="s">
        <v>1876</v>
      </c>
      <c r="D540" t="s">
        <v>1877</v>
      </c>
      <c r="E540" s="1">
        <v>42197.916666666664</v>
      </c>
      <c r="F540" t="s">
        <v>1878</v>
      </c>
      <c r="G540" t="s">
        <v>32</v>
      </c>
      <c r="H540" t="s">
        <v>1879</v>
      </c>
      <c r="I540">
        <v>35</v>
      </c>
      <c r="J540">
        <v>70</v>
      </c>
      <c r="K540" t="s">
        <v>1558</v>
      </c>
      <c r="L540">
        <v>2015</v>
      </c>
      <c r="M540">
        <v>7</v>
      </c>
      <c r="N540">
        <v>12</v>
      </c>
      <c r="O540">
        <v>22</v>
      </c>
    </row>
    <row r="541" spans="1:15" x14ac:dyDescent="0.25">
      <c r="A541">
        <v>540</v>
      </c>
      <c r="B541">
        <v>544</v>
      </c>
      <c r="C541" t="s">
        <v>1880</v>
      </c>
      <c r="D541" t="s">
        <v>1881</v>
      </c>
      <c r="E541" s="1">
        <v>44084.822916666664</v>
      </c>
      <c r="F541" t="s">
        <v>1882</v>
      </c>
      <c r="G541" t="s">
        <v>875</v>
      </c>
      <c r="H541" t="s">
        <v>1883</v>
      </c>
      <c r="I541">
        <v>22</v>
      </c>
      <c r="J541">
        <v>45</v>
      </c>
      <c r="K541" t="s">
        <v>1540</v>
      </c>
      <c r="L541">
        <v>2020</v>
      </c>
      <c r="M541">
        <v>9</v>
      </c>
      <c r="N541">
        <v>10</v>
      </c>
      <c r="O541">
        <v>19</v>
      </c>
    </row>
    <row r="542" spans="1:15" x14ac:dyDescent="0.25">
      <c r="A542">
        <v>541</v>
      </c>
      <c r="B542">
        <v>545</v>
      </c>
      <c r="C542" t="s">
        <v>1884</v>
      </c>
      <c r="D542" t="s">
        <v>1625</v>
      </c>
      <c r="E542" s="1">
        <v>43296.895833333336</v>
      </c>
      <c r="F542" t="s">
        <v>1885</v>
      </c>
      <c r="G542" t="s">
        <v>27</v>
      </c>
      <c r="H542" t="s">
        <v>1886</v>
      </c>
      <c r="I542">
        <v>40</v>
      </c>
      <c r="J542">
        <v>80</v>
      </c>
      <c r="K542" t="s">
        <v>1540</v>
      </c>
      <c r="L542">
        <v>2018</v>
      </c>
      <c r="M542">
        <v>7</v>
      </c>
      <c r="N542">
        <v>15</v>
      </c>
      <c r="O542">
        <v>21</v>
      </c>
    </row>
    <row r="543" spans="1:15" x14ac:dyDescent="0.25">
      <c r="A543">
        <v>542</v>
      </c>
      <c r="B543">
        <v>546</v>
      </c>
      <c r="C543" t="s">
        <v>1887</v>
      </c>
      <c r="D543" t="s">
        <v>1309</v>
      </c>
      <c r="E543" s="1">
        <v>44051.822916666664</v>
      </c>
      <c r="F543" t="s">
        <v>1888</v>
      </c>
      <c r="G543" t="s">
        <v>875</v>
      </c>
      <c r="H543" t="s">
        <v>1889</v>
      </c>
      <c r="I543">
        <v>35</v>
      </c>
      <c r="J543">
        <v>70</v>
      </c>
      <c r="K543" t="s">
        <v>99</v>
      </c>
      <c r="L543">
        <v>2020</v>
      </c>
      <c r="M543">
        <v>8</v>
      </c>
      <c r="N543">
        <v>8</v>
      </c>
      <c r="O543">
        <v>19</v>
      </c>
    </row>
    <row r="544" spans="1:15" x14ac:dyDescent="0.25">
      <c r="A544">
        <v>543</v>
      </c>
      <c r="B544">
        <v>547</v>
      </c>
      <c r="C544" t="s">
        <v>1890</v>
      </c>
      <c r="D544" t="s">
        <v>389</v>
      </c>
      <c r="E544" s="1">
        <v>43641.927083333336</v>
      </c>
      <c r="F544" t="s">
        <v>1891</v>
      </c>
      <c r="G544" t="s">
        <v>32</v>
      </c>
      <c r="H544" t="s">
        <v>1892</v>
      </c>
      <c r="I544">
        <v>30</v>
      </c>
      <c r="J544">
        <v>60</v>
      </c>
      <c r="K544" t="s">
        <v>165</v>
      </c>
      <c r="L544">
        <v>2019</v>
      </c>
      <c r="M544">
        <v>6</v>
      </c>
      <c r="N544">
        <v>25</v>
      </c>
      <c r="O544">
        <v>22</v>
      </c>
    </row>
    <row r="545" spans="1:15" x14ac:dyDescent="0.25">
      <c r="A545">
        <v>544</v>
      </c>
      <c r="B545">
        <v>548</v>
      </c>
      <c r="C545" t="s">
        <v>1893</v>
      </c>
      <c r="D545" t="s">
        <v>1894</v>
      </c>
      <c r="E545" s="1">
        <v>44507.729166666664</v>
      </c>
      <c r="F545" t="s">
        <v>1895</v>
      </c>
      <c r="G545" t="s">
        <v>27</v>
      </c>
      <c r="H545" t="s">
        <v>1896</v>
      </c>
      <c r="I545">
        <v>22</v>
      </c>
      <c r="J545">
        <v>45</v>
      </c>
      <c r="K545" t="s">
        <v>1897</v>
      </c>
      <c r="L545">
        <v>2021</v>
      </c>
      <c r="M545">
        <v>11</v>
      </c>
      <c r="N545">
        <v>7</v>
      </c>
      <c r="O545">
        <v>17</v>
      </c>
    </row>
    <row r="546" spans="1:15" x14ac:dyDescent="0.25">
      <c r="A546">
        <v>545</v>
      </c>
      <c r="B546">
        <v>549</v>
      </c>
      <c r="C546" t="s">
        <v>1898</v>
      </c>
      <c r="D546" t="s">
        <v>1738</v>
      </c>
      <c r="E546" s="1">
        <v>42988.84375</v>
      </c>
      <c r="F546" t="s">
        <v>1899</v>
      </c>
      <c r="G546" t="s">
        <v>875</v>
      </c>
      <c r="H546" t="s">
        <v>1900</v>
      </c>
      <c r="I546">
        <v>28</v>
      </c>
      <c r="J546">
        <v>55</v>
      </c>
      <c r="K546" t="s">
        <v>110</v>
      </c>
      <c r="L546">
        <v>2017</v>
      </c>
      <c r="M546">
        <v>9</v>
      </c>
      <c r="N546">
        <v>10</v>
      </c>
      <c r="O546">
        <v>20</v>
      </c>
    </row>
    <row r="547" spans="1:15" x14ac:dyDescent="0.25">
      <c r="A547">
        <v>546</v>
      </c>
      <c r="B547">
        <v>550</v>
      </c>
      <c r="C547" t="s">
        <v>1901</v>
      </c>
      <c r="D547" t="s">
        <v>1902</v>
      </c>
      <c r="E547" s="1">
        <v>44732.875</v>
      </c>
      <c r="F547" t="s">
        <v>1903</v>
      </c>
      <c r="G547" t="s">
        <v>32</v>
      </c>
      <c r="H547" t="s">
        <v>1904</v>
      </c>
      <c r="I547">
        <v>18</v>
      </c>
      <c r="J547">
        <v>35</v>
      </c>
      <c r="K547" t="s">
        <v>99</v>
      </c>
      <c r="L547">
        <v>2022</v>
      </c>
      <c r="M547">
        <v>6</v>
      </c>
      <c r="N547">
        <v>20</v>
      </c>
      <c r="O547">
        <v>21</v>
      </c>
    </row>
    <row r="548" spans="1:15" x14ac:dyDescent="0.25">
      <c r="A548">
        <v>547</v>
      </c>
      <c r="B548">
        <v>551</v>
      </c>
      <c r="C548" t="s">
        <v>1905</v>
      </c>
      <c r="D548" t="s">
        <v>1714</v>
      </c>
      <c r="E548" s="1">
        <v>42470.770833333336</v>
      </c>
      <c r="F548" t="s">
        <v>1906</v>
      </c>
      <c r="G548" t="s">
        <v>27</v>
      </c>
      <c r="H548" t="s">
        <v>1907</v>
      </c>
      <c r="I548">
        <v>22</v>
      </c>
      <c r="J548">
        <v>45</v>
      </c>
      <c r="K548" t="s">
        <v>1908</v>
      </c>
      <c r="L548">
        <v>2016</v>
      </c>
      <c r="M548">
        <v>4</v>
      </c>
      <c r="N548">
        <v>10</v>
      </c>
      <c r="O548">
        <v>18</v>
      </c>
    </row>
    <row r="549" spans="1:15" x14ac:dyDescent="0.25">
      <c r="A549">
        <v>548</v>
      </c>
      <c r="B549">
        <v>552</v>
      </c>
      <c r="C549" t="s">
        <v>1909</v>
      </c>
      <c r="D549" t="s">
        <v>1691</v>
      </c>
      <c r="E549" s="1">
        <v>43793.822916666664</v>
      </c>
      <c r="F549" t="s">
        <v>1910</v>
      </c>
      <c r="G549" t="s">
        <v>875</v>
      </c>
      <c r="H549" t="s">
        <v>1911</v>
      </c>
      <c r="I549">
        <v>28</v>
      </c>
      <c r="J549">
        <v>55</v>
      </c>
      <c r="K549" t="s">
        <v>1536</v>
      </c>
      <c r="L549">
        <v>2019</v>
      </c>
      <c r="M549">
        <v>11</v>
      </c>
      <c r="N549">
        <v>24</v>
      </c>
      <c r="O549">
        <v>19</v>
      </c>
    </row>
    <row r="550" spans="1:15" x14ac:dyDescent="0.25">
      <c r="A550">
        <v>549</v>
      </c>
      <c r="B550">
        <v>553</v>
      </c>
      <c r="C550" t="s">
        <v>1912</v>
      </c>
      <c r="D550" t="s">
        <v>1094</v>
      </c>
      <c r="E550" s="1">
        <v>42275.9375</v>
      </c>
      <c r="F550" t="s">
        <v>1913</v>
      </c>
      <c r="G550" t="s">
        <v>32</v>
      </c>
      <c r="H550" t="s">
        <v>1914</v>
      </c>
      <c r="I550">
        <v>35</v>
      </c>
      <c r="J550">
        <v>70</v>
      </c>
      <c r="K550" t="s">
        <v>1553</v>
      </c>
      <c r="L550">
        <v>2015</v>
      </c>
      <c r="M550">
        <v>9</v>
      </c>
      <c r="N550">
        <v>28</v>
      </c>
      <c r="O550">
        <v>22</v>
      </c>
    </row>
    <row r="551" spans="1:15" x14ac:dyDescent="0.25">
      <c r="A551">
        <v>550</v>
      </c>
      <c r="B551">
        <v>554</v>
      </c>
      <c r="C551" t="s">
        <v>1915</v>
      </c>
      <c r="D551" t="s">
        <v>1916</v>
      </c>
      <c r="E551" s="1">
        <v>44177.833333333336</v>
      </c>
      <c r="F551" t="s">
        <v>1917</v>
      </c>
      <c r="G551" t="s">
        <v>27</v>
      </c>
      <c r="H551" t="s">
        <v>1918</v>
      </c>
      <c r="I551">
        <v>22</v>
      </c>
      <c r="J551">
        <v>45</v>
      </c>
      <c r="K551" t="s">
        <v>124</v>
      </c>
      <c r="L551">
        <v>2020</v>
      </c>
      <c r="M551">
        <v>12</v>
      </c>
      <c r="N551">
        <v>12</v>
      </c>
      <c r="O551">
        <v>20</v>
      </c>
    </row>
    <row r="552" spans="1:15" x14ac:dyDescent="0.25">
      <c r="A552">
        <v>551</v>
      </c>
      <c r="B552">
        <v>555</v>
      </c>
      <c r="C552" t="s">
        <v>1919</v>
      </c>
      <c r="D552" t="s">
        <v>1474</v>
      </c>
      <c r="E552" s="1">
        <v>43771.78125</v>
      </c>
      <c r="F552" t="s">
        <v>1920</v>
      </c>
      <c r="G552" t="s">
        <v>875</v>
      </c>
      <c r="H552" t="s">
        <v>1921</v>
      </c>
      <c r="I552">
        <v>40</v>
      </c>
      <c r="J552">
        <v>80</v>
      </c>
      <c r="K552" t="s">
        <v>1540</v>
      </c>
      <c r="L552">
        <v>2019</v>
      </c>
      <c r="M552">
        <v>11</v>
      </c>
      <c r="N552">
        <v>2</v>
      </c>
      <c r="O552">
        <v>18</v>
      </c>
    </row>
    <row r="553" spans="1:15" x14ac:dyDescent="0.25">
      <c r="A553">
        <v>552</v>
      </c>
      <c r="B553">
        <v>556</v>
      </c>
      <c r="C553" t="s">
        <v>1922</v>
      </c>
      <c r="D553" t="s">
        <v>661</v>
      </c>
      <c r="E553" s="1">
        <v>43291.885416666664</v>
      </c>
      <c r="F553" t="s">
        <v>1923</v>
      </c>
      <c r="G553" t="s">
        <v>27</v>
      </c>
      <c r="H553" t="s">
        <v>1924</v>
      </c>
      <c r="I553">
        <v>35</v>
      </c>
      <c r="J553">
        <v>70</v>
      </c>
      <c r="K553" t="s">
        <v>99</v>
      </c>
      <c r="L553">
        <v>2018</v>
      </c>
      <c r="M553">
        <v>7</v>
      </c>
      <c r="N553">
        <v>10</v>
      </c>
      <c r="O553">
        <v>21</v>
      </c>
    </row>
    <row r="554" spans="1:15" x14ac:dyDescent="0.25">
      <c r="A554">
        <v>553</v>
      </c>
      <c r="B554">
        <v>557</v>
      </c>
      <c r="C554" t="s">
        <v>1925</v>
      </c>
      <c r="D554" t="s">
        <v>1695</v>
      </c>
      <c r="E554" s="1">
        <v>44092.8125</v>
      </c>
      <c r="F554" t="s">
        <v>1926</v>
      </c>
      <c r="G554" t="s">
        <v>32</v>
      </c>
      <c r="H554" t="s">
        <v>1927</v>
      </c>
      <c r="I554">
        <v>30</v>
      </c>
      <c r="J554">
        <v>60</v>
      </c>
      <c r="K554" t="s">
        <v>110</v>
      </c>
      <c r="L554">
        <v>2020</v>
      </c>
      <c r="M554">
        <v>9</v>
      </c>
      <c r="N554">
        <v>18</v>
      </c>
      <c r="O554">
        <v>19</v>
      </c>
    </row>
    <row r="555" spans="1:15" x14ac:dyDescent="0.25">
      <c r="A555">
        <v>554</v>
      </c>
      <c r="B555">
        <v>558</v>
      </c>
      <c r="C555" t="s">
        <v>1928</v>
      </c>
      <c r="D555" t="s">
        <v>1929</v>
      </c>
      <c r="E555" s="1">
        <v>42870.916666666664</v>
      </c>
      <c r="F555" t="s">
        <v>1930</v>
      </c>
      <c r="G555" t="s">
        <v>875</v>
      </c>
      <c r="H555" t="s">
        <v>1931</v>
      </c>
      <c r="I555">
        <v>22</v>
      </c>
      <c r="J555">
        <v>45</v>
      </c>
      <c r="K555" t="s">
        <v>1545</v>
      </c>
      <c r="L555">
        <v>2017</v>
      </c>
      <c r="M555">
        <v>5</v>
      </c>
      <c r="N555">
        <v>15</v>
      </c>
      <c r="O555">
        <v>22</v>
      </c>
    </row>
    <row r="556" spans="1:15" x14ac:dyDescent="0.25">
      <c r="A556">
        <v>555</v>
      </c>
      <c r="B556">
        <v>559</v>
      </c>
      <c r="C556" t="s">
        <v>1932</v>
      </c>
      <c r="D556" t="s">
        <v>1933</v>
      </c>
      <c r="E556" s="1">
        <v>44291.84375</v>
      </c>
      <c r="F556" t="s">
        <v>1934</v>
      </c>
      <c r="G556" t="s">
        <v>27</v>
      </c>
      <c r="H556" t="s">
        <v>1935</v>
      </c>
      <c r="I556">
        <v>28</v>
      </c>
      <c r="J556">
        <v>55</v>
      </c>
      <c r="K556" t="s">
        <v>1558</v>
      </c>
      <c r="L556">
        <v>2021</v>
      </c>
      <c r="M556">
        <v>4</v>
      </c>
      <c r="N556">
        <v>5</v>
      </c>
      <c r="O556">
        <v>20</v>
      </c>
    </row>
    <row r="557" spans="1:15" x14ac:dyDescent="0.25">
      <c r="A557">
        <v>556</v>
      </c>
      <c r="B557">
        <v>560</v>
      </c>
      <c r="C557" t="s">
        <v>1936</v>
      </c>
      <c r="D557" t="s">
        <v>1937</v>
      </c>
      <c r="E557" s="1">
        <v>42602.770833333336</v>
      </c>
      <c r="F557" t="s">
        <v>1938</v>
      </c>
      <c r="G557" t="s">
        <v>32</v>
      </c>
      <c r="H557" t="s">
        <v>1939</v>
      </c>
      <c r="I557">
        <v>18</v>
      </c>
      <c r="J557">
        <v>35</v>
      </c>
      <c r="K557" t="s">
        <v>99</v>
      </c>
      <c r="L557">
        <v>2016</v>
      </c>
      <c r="M557">
        <v>8</v>
      </c>
      <c r="N557">
        <v>20</v>
      </c>
      <c r="O557">
        <v>18</v>
      </c>
    </row>
    <row r="558" spans="1:15" x14ac:dyDescent="0.25">
      <c r="A558">
        <v>557</v>
      </c>
      <c r="B558">
        <v>561</v>
      </c>
      <c r="C558" t="s">
        <v>1940</v>
      </c>
      <c r="D558" t="s">
        <v>1941</v>
      </c>
      <c r="E558" s="1">
        <v>43508.822916666664</v>
      </c>
      <c r="F558" t="s">
        <v>1942</v>
      </c>
      <c r="G558" t="s">
        <v>875</v>
      </c>
      <c r="H558" t="s">
        <v>1943</v>
      </c>
      <c r="I558">
        <v>22</v>
      </c>
      <c r="J558">
        <v>45</v>
      </c>
      <c r="K558" t="s">
        <v>124</v>
      </c>
      <c r="L558">
        <v>2019</v>
      </c>
      <c r="M558">
        <v>2</v>
      </c>
      <c r="N558">
        <v>12</v>
      </c>
      <c r="O558">
        <v>19</v>
      </c>
    </row>
    <row r="559" spans="1:15" x14ac:dyDescent="0.25">
      <c r="A559">
        <v>558</v>
      </c>
      <c r="B559">
        <v>562</v>
      </c>
      <c r="C559" t="s">
        <v>1944</v>
      </c>
      <c r="D559" t="s">
        <v>1945</v>
      </c>
      <c r="E559" s="1">
        <v>42183.833333333336</v>
      </c>
      <c r="F559" t="s">
        <v>1946</v>
      </c>
      <c r="G559" t="s">
        <v>27</v>
      </c>
      <c r="H559" t="s">
        <v>1947</v>
      </c>
      <c r="I559">
        <v>28</v>
      </c>
      <c r="J559">
        <v>55</v>
      </c>
      <c r="K559" t="s">
        <v>39</v>
      </c>
      <c r="L559">
        <v>2015</v>
      </c>
      <c r="M559">
        <v>6</v>
      </c>
      <c r="N559">
        <v>28</v>
      </c>
      <c r="O559">
        <v>20</v>
      </c>
    </row>
    <row r="560" spans="1:15" x14ac:dyDescent="0.25">
      <c r="A560">
        <v>559</v>
      </c>
      <c r="B560">
        <v>563</v>
      </c>
      <c r="C560" t="s">
        <v>1948</v>
      </c>
      <c r="D560" t="s">
        <v>1949</v>
      </c>
      <c r="E560" s="1">
        <v>44569.895833333336</v>
      </c>
      <c r="F560" t="s">
        <v>1950</v>
      </c>
      <c r="G560" t="s">
        <v>32</v>
      </c>
      <c r="H560" t="s">
        <v>1951</v>
      </c>
      <c r="I560">
        <v>35</v>
      </c>
      <c r="J560">
        <v>70</v>
      </c>
      <c r="K560" t="s">
        <v>1536</v>
      </c>
      <c r="L560">
        <v>2022</v>
      </c>
      <c r="M560">
        <v>1</v>
      </c>
      <c r="N560">
        <v>8</v>
      </c>
      <c r="O560">
        <v>21</v>
      </c>
    </row>
    <row r="561" spans="1:15" x14ac:dyDescent="0.25">
      <c r="A561">
        <v>560</v>
      </c>
      <c r="B561">
        <v>564</v>
      </c>
      <c r="C561" t="s">
        <v>1952</v>
      </c>
      <c r="D561" t="s">
        <v>981</v>
      </c>
      <c r="E561" s="1">
        <v>43449.84375</v>
      </c>
      <c r="F561" t="s">
        <v>1953</v>
      </c>
      <c r="G561" t="s">
        <v>875</v>
      </c>
      <c r="H561" t="s">
        <v>1954</v>
      </c>
      <c r="I561">
        <v>22</v>
      </c>
      <c r="J561">
        <v>45</v>
      </c>
      <c r="K561" t="s">
        <v>1565</v>
      </c>
      <c r="L561">
        <v>2018</v>
      </c>
      <c r="M561">
        <v>12</v>
      </c>
      <c r="N561">
        <v>15</v>
      </c>
      <c r="O561">
        <v>20</v>
      </c>
    </row>
    <row r="562" spans="1:15" x14ac:dyDescent="0.25">
      <c r="A562">
        <v>561</v>
      </c>
      <c r="B562">
        <v>565</v>
      </c>
      <c r="C562" t="s">
        <v>1955</v>
      </c>
      <c r="D562" t="s">
        <v>1765</v>
      </c>
      <c r="E562" s="1">
        <v>44387.791666666664</v>
      </c>
      <c r="F562" t="s">
        <v>1956</v>
      </c>
      <c r="G562" t="s">
        <v>27</v>
      </c>
      <c r="H562" t="s">
        <v>1957</v>
      </c>
      <c r="I562">
        <v>40</v>
      </c>
      <c r="J562">
        <v>80</v>
      </c>
      <c r="K562" t="s">
        <v>124</v>
      </c>
      <c r="L562">
        <v>2021</v>
      </c>
      <c r="M562">
        <v>7</v>
      </c>
      <c r="N562">
        <v>10</v>
      </c>
      <c r="O562">
        <v>19</v>
      </c>
    </row>
    <row r="563" spans="1:15" x14ac:dyDescent="0.25">
      <c r="A563">
        <v>562</v>
      </c>
      <c r="B563">
        <v>566</v>
      </c>
      <c r="C563" t="s">
        <v>1958</v>
      </c>
      <c r="D563" t="s">
        <v>1323</v>
      </c>
      <c r="E563" s="1">
        <v>43736.854166666664</v>
      </c>
      <c r="F563" t="s">
        <v>1959</v>
      </c>
      <c r="G563" t="s">
        <v>875</v>
      </c>
      <c r="H563" t="s">
        <v>1960</v>
      </c>
      <c r="I563">
        <v>35</v>
      </c>
      <c r="J563">
        <v>70</v>
      </c>
      <c r="K563" t="s">
        <v>99</v>
      </c>
      <c r="L563">
        <v>2019</v>
      </c>
      <c r="M563">
        <v>9</v>
      </c>
      <c r="N563">
        <v>28</v>
      </c>
      <c r="O563">
        <v>20</v>
      </c>
    </row>
    <row r="564" spans="1:15" x14ac:dyDescent="0.25">
      <c r="A564">
        <v>563</v>
      </c>
      <c r="B564">
        <v>567</v>
      </c>
      <c r="C564" t="s">
        <v>1961</v>
      </c>
      <c r="D564" t="s">
        <v>1962</v>
      </c>
      <c r="E564" s="1">
        <v>44635.78125</v>
      </c>
      <c r="F564" t="s">
        <v>1963</v>
      </c>
      <c r="G564" t="s">
        <v>32</v>
      </c>
      <c r="H564" t="s">
        <v>1964</v>
      </c>
      <c r="I564">
        <v>30</v>
      </c>
      <c r="J564">
        <v>60</v>
      </c>
      <c r="K564" t="s">
        <v>1545</v>
      </c>
      <c r="L564">
        <v>2022</v>
      </c>
      <c r="M564">
        <v>3</v>
      </c>
      <c r="N564">
        <v>15</v>
      </c>
      <c r="O564">
        <v>18</v>
      </c>
    </row>
    <row r="565" spans="1:15" x14ac:dyDescent="0.25">
      <c r="A565">
        <v>564</v>
      </c>
      <c r="B565">
        <v>568</v>
      </c>
      <c r="C565" t="s">
        <v>1965</v>
      </c>
      <c r="D565" t="s">
        <v>1813</v>
      </c>
      <c r="E565" s="1">
        <v>43044.885416666664</v>
      </c>
      <c r="F565" t="s">
        <v>1966</v>
      </c>
      <c r="G565" t="s">
        <v>27</v>
      </c>
      <c r="H565" t="s">
        <v>1967</v>
      </c>
      <c r="I565">
        <v>22</v>
      </c>
      <c r="J565">
        <v>45</v>
      </c>
      <c r="K565" t="s">
        <v>1540</v>
      </c>
      <c r="L565">
        <v>2017</v>
      </c>
      <c r="M565">
        <v>11</v>
      </c>
      <c r="N565">
        <v>5</v>
      </c>
      <c r="O565">
        <v>21</v>
      </c>
    </row>
    <row r="566" spans="1:15" x14ac:dyDescent="0.25">
      <c r="A566">
        <v>565</v>
      </c>
      <c r="B566">
        <v>569</v>
      </c>
      <c r="C566" t="s">
        <v>1968</v>
      </c>
      <c r="D566" t="s">
        <v>1969</v>
      </c>
      <c r="E566" s="1">
        <v>43971.6875</v>
      </c>
      <c r="F566" t="s">
        <v>1970</v>
      </c>
      <c r="G566" t="s">
        <v>875</v>
      </c>
      <c r="H566" t="s">
        <v>1971</v>
      </c>
      <c r="I566">
        <v>28</v>
      </c>
      <c r="J566">
        <v>55</v>
      </c>
      <c r="K566" t="s">
        <v>1536</v>
      </c>
      <c r="L566">
        <v>2020</v>
      </c>
      <c r="M566">
        <v>5</v>
      </c>
      <c r="N566">
        <v>20</v>
      </c>
      <c r="O566">
        <v>16</v>
      </c>
    </row>
    <row r="567" spans="1:15" x14ac:dyDescent="0.25">
      <c r="A567">
        <v>566</v>
      </c>
      <c r="B567">
        <v>570</v>
      </c>
      <c r="C567" t="s">
        <v>1972</v>
      </c>
      <c r="D567" t="s">
        <v>1973</v>
      </c>
      <c r="E567" s="1">
        <v>42604.822916666664</v>
      </c>
      <c r="F567" t="s">
        <v>1974</v>
      </c>
      <c r="G567" t="s">
        <v>32</v>
      </c>
      <c r="H567" t="s">
        <v>1975</v>
      </c>
      <c r="I567">
        <v>18</v>
      </c>
      <c r="J567">
        <v>35</v>
      </c>
      <c r="K567" t="s">
        <v>110</v>
      </c>
      <c r="L567">
        <v>2016</v>
      </c>
      <c r="M567">
        <v>8</v>
      </c>
      <c r="N567">
        <v>22</v>
      </c>
      <c r="O567">
        <v>19</v>
      </c>
    </row>
    <row r="568" spans="1:15" x14ac:dyDescent="0.25">
      <c r="A568">
        <v>567</v>
      </c>
      <c r="B568">
        <v>571</v>
      </c>
      <c r="C568" t="s">
        <v>1976</v>
      </c>
      <c r="D568" t="s">
        <v>1977</v>
      </c>
      <c r="E568" s="1">
        <v>45026.71875</v>
      </c>
      <c r="F568" t="s">
        <v>1978</v>
      </c>
      <c r="G568" t="s">
        <v>27</v>
      </c>
      <c r="H568" t="s">
        <v>1979</v>
      </c>
      <c r="I568">
        <v>22</v>
      </c>
      <c r="J568">
        <v>45</v>
      </c>
      <c r="K568" t="s">
        <v>165</v>
      </c>
      <c r="L568">
        <v>2023</v>
      </c>
      <c r="M568">
        <v>4</v>
      </c>
      <c r="N568">
        <v>10</v>
      </c>
      <c r="O568">
        <v>17</v>
      </c>
    </row>
    <row r="569" spans="1:15" x14ac:dyDescent="0.25">
      <c r="A569">
        <v>568</v>
      </c>
      <c r="B569">
        <v>572</v>
      </c>
      <c r="C569" t="s">
        <v>1980</v>
      </c>
      <c r="D569" t="s">
        <v>1981</v>
      </c>
      <c r="E569" s="1">
        <v>42356.75</v>
      </c>
      <c r="F569" t="s">
        <v>1982</v>
      </c>
      <c r="G569" t="s">
        <v>875</v>
      </c>
      <c r="H569" t="s">
        <v>1983</v>
      </c>
      <c r="I569">
        <v>28</v>
      </c>
      <c r="J569">
        <v>55</v>
      </c>
      <c r="K569" t="s">
        <v>1553</v>
      </c>
      <c r="L569">
        <v>2015</v>
      </c>
      <c r="M569">
        <v>12</v>
      </c>
      <c r="N569">
        <v>18</v>
      </c>
      <c r="O569">
        <v>18</v>
      </c>
    </row>
    <row r="570" spans="1:15" x14ac:dyDescent="0.25">
      <c r="A570">
        <v>569</v>
      </c>
      <c r="B570">
        <v>573</v>
      </c>
      <c r="C570" t="s">
        <v>1984</v>
      </c>
      <c r="D570" t="s">
        <v>1985</v>
      </c>
      <c r="E570" s="1">
        <v>44477.854166666664</v>
      </c>
      <c r="F570" t="s">
        <v>1986</v>
      </c>
      <c r="G570" t="s">
        <v>32</v>
      </c>
      <c r="H570" t="s">
        <v>1987</v>
      </c>
      <c r="I570">
        <v>35</v>
      </c>
      <c r="J570">
        <v>70</v>
      </c>
      <c r="K570" t="s">
        <v>1558</v>
      </c>
      <c r="L570">
        <v>2021</v>
      </c>
      <c r="M570">
        <v>10</v>
      </c>
      <c r="N570">
        <v>8</v>
      </c>
      <c r="O570">
        <v>20</v>
      </c>
    </row>
    <row r="571" spans="1:15" x14ac:dyDescent="0.25">
      <c r="A571">
        <v>570</v>
      </c>
      <c r="B571">
        <v>574</v>
      </c>
      <c r="C571" t="s">
        <v>1988</v>
      </c>
      <c r="D571" t="s">
        <v>1989</v>
      </c>
      <c r="E571" s="1">
        <v>43546.90625</v>
      </c>
      <c r="F571" t="s">
        <v>1990</v>
      </c>
      <c r="G571" t="s">
        <v>27</v>
      </c>
      <c r="H571" t="s">
        <v>1991</v>
      </c>
      <c r="I571">
        <v>22</v>
      </c>
      <c r="J571">
        <v>45</v>
      </c>
      <c r="K571" t="s">
        <v>39</v>
      </c>
      <c r="L571">
        <v>2019</v>
      </c>
      <c r="M571">
        <v>3</v>
      </c>
      <c r="N571">
        <v>22</v>
      </c>
      <c r="O571">
        <v>21</v>
      </c>
    </row>
    <row r="572" spans="1:15" x14ac:dyDescent="0.25">
      <c r="A572">
        <v>571</v>
      </c>
      <c r="B572">
        <v>575</v>
      </c>
      <c r="C572" t="s">
        <v>1992</v>
      </c>
      <c r="D572" t="s">
        <v>1993</v>
      </c>
      <c r="E572" s="1">
        <v>43266.916666666664</v>
      </c>
      <c r="F572" t="s">
        <v>1994</v>
      </c>
      <c r="G572" t="s">
        <v>875</v>
      </c>
      <c r="H572" t="s">
        <v>1995</v>
      </c>
      <c r="I572">
        <v>40</v>
      </c>
      <c r="J572">
        <v>80</v>
      </c>
      <c r="K572" t="s">
        <v>99</v>
      </c>
      <c r="L572">
        <v>2018</v>
      </c>
      <c r="M572">
        <v>6</v>
      </c>
      <c r="N572">
        <v>15</v>
      </c>
      <c r="O572">
        <v>22</v>
      </c>
    </row>
    <row r="573" spans="1:15" x14ac:dyDescent="0.25">
      <c r="A573">
        <v>572</v>
      </c>
      <c r="B573">
        <v>576</v>
      </c>
      <c r="C573" t="s">
        <v>1996</v>
      </c>
      <c r="D573" t="s">
        <v>1997</v>
      </c>
      <c r="E573" s="1">
        <v>43705.8125</v>
      </c>
      <c r="F573" t="s">
        <v>1998</v>
      </c>
      <c r="G573" t="s">
        <v>27</v>
      </c>
      <c r="H573" t="s">
        <v>1999</v>
      </c>
      <c r="I573">
        <v>35</v>
      </c>
      <c r="J573">
        <v>70</v>
      </c>
      <c r="K573" t="s">
        <v>2000</v>
      </c>
      <c r="L573">
        <v>2019</v>
      </c>
      <c r="M573">
        <v>8</v>
      </c>
      <c r="N573">
        <v>28</v>
      </c>
      <c r="O573">
        <v>19</v>
      </c>
    </row>
    <row r="574" spans="1:15" x14ac:dyDescent="0.25">
      <c r="A574">
        <v>573</v>
      </c>
      <c r="B574">
        <v>577</v>
      </c>
      <c r="C574" t="s">
        <v>2001</v>
      </c>
      <c r="D574" t="s">
        <v>2002</v>
      </c>
      <c r="E574" s="1">
        <v>44896.739583333336</v>
      </c>
      <c r="F574" t="s">
        <v>2003</v>
      </c>
      <c r="G574" t="s">
        <v>32</v>
      </c>
      <c r="H574" t="s">
        <v>2004</v>
      </c>
      <c r="I574">
        <v>30</v>
      </c>
      <c r="J574">
        <v>60</v>
      </c>
      <c r="K574" t="s">
        <v>124</v>
      </c>
      <c r="L574">
        <v>2022</v>
      </c>
      <c r="M574">
        <v>12</v>
      </c>
      <c r="N574">
        <v>1</v>
      </c>
      <c r="O574">
        <v>17</v>
      </c>
    </row>
    <row r="575" spans="1:15" x14ac:dyDescent="0.25">
      <c r="A575">
        <v>574</v>
      </c>
      <c r="B575">
        <v>578</v>
      </c>
      <c r="C575" t="s">
        <v>2005</v>
      </c>
      <c r="D575" t="s">
        <v>2006</v>
      </c>
      <c r="E575" s="1">
        <v>42835.885416666664</v>
      </c>
      <c r="F575" t="s">
        <v>2007</v>
      </c>
      <c r="G575" t="s">
        <v>875</v>
      </c>
      <c r="H575" t="s">
        <v>2008</v>
      </c>
      <c r="I575">
        <v>22</v>
      </c>
      <c r="J575">
        <v>45</v>
      </c>
      <c r="K575" t="s">
        <v>110</v>
      </c>
      <c r="L575">
        <v>2017</v>
      </c>
      <c r="M575">
        <v>4</v>
      </c>
      <c r="N575">
        <v>10</v>
      </c>
      <c r="O575">
        <v>21</v>
      </c>
    </row>
    <row r="576" spans="1:15" x14ac:dyDescent="0.25">
      <c r="A576">
        <v>575</v>
      </c>
      <c r="B576">
        <v>579</v>
      </c>
      <c r="C576" t="s">
        <v>2009</v>
      </c>
      <c r="D576" t="s">
        <v>2010</v>
      </c>
      <c r="E576" s="1">
        <v>43966.770833333336</v>
      </c>
      <c r="F576" t="s">
        <v>2011</v>
      </c>
      <c r="G576" t="s">
        <v>27</v>
      </c>
      <c r="H576" t="s">
        <v>2012</v>
      </c>
      <c r="I576">
        <v>28</v>
      </c>
      <c r="J576">
        <v>55</v>
      </c>
      <c r="K576" t="s">
        <v>39</v>
      </c>
      <c r="L576">
        <v>2020</v>
      </c>
      <c r="M576">
        <v>5</v>
      </c>
      <c r="N576">
        <v>15</v>
      </c>
      <c r="O576">
        <v>18</v>
      </c>
    </row>
    <row r="577" spans="1:15" x14ac:dyDescent="0.25">
      <c r="A577">
        <v>576</v>
      </c>
      <c r="B577">
        <v>580</v>
      </c>
      <c r="C577" t="s">
        <v>2013</v>
      </c>
      <c r="D577" t="s">
        <v>2014</v>
      </c>
      <c r="E577" s="1">
        <v>42635.833333333336</v>
      </c>
      <c r="F577" t="s">
        <v>2015</v>
      </c>
      <c r="G577" t="s">
        <v>32</v>
      </c>
      <c r="H577" t="s">
        <v>2016</v>
      </c>
      <c r="I577">
        <v>18</v>
      </c>
      <c r="J577">
        <v>35</v>
      </c>
      <c r="K577" t="s">
        <v>99</v>
      </c>
      <c r="L577">
        <v>2016</v>
      </c>
      <c r="M577">
        <v>9</v>
      </c>
      <c r="N577">
        <v>22</v>
      </c>
      <c r="O577">
        <v>20</v>
      </c>
    </row>
    <row r="578" spans="1:15" x14ac:dyDescent="0.25">
      <c r="A578">
        <v>577</v>
      </c>
      <c r="B578">
        <v>581</v>
      </c>
      <c r="C578" t="s">
        <v>2017</v>
      </c>
      <c r="D578" t="s">
        <v>2018</v>
      </c>
      <c r="E578" s="1">
        <v>44969.822916666664</v>
      </c>
      <c r="F578" t="s">
        <v>2019</v>
      </c>
      <c r="G578" t="s">
        <v>875</v>
      </c>
      <c r="H578" t="s">
        <v>2020</v>
      </c>
      <c r="I578">
        <v>22</v>
      </c>
      <c r="J578">
        <v>45</v>
      </c>
      <c r="K578" t="s">
        <v>1545</v>
      </c>
      <c r="L578">
        <v>2023</v>
      </c>
      <c r="M578">
        <v>2</v>
      </c>
      <c r="N578">
        <v>12</v>
      </c>
      <c r="O578">
        <v>19</v>
      </c>
    </row>
    <row r="579" spans="1:15" x14ac:dyDescent="0.25">
      <c r="A579">
        <v>578</v>
      </c>
      <c r="B579">
        <v>582</v>
      </c>
      <c r="C579" t="s">
        <v>2021</v>
      </c>
      <c r="D579" t="s">
        <v>2022</v>
      </c>
      <c r="E579" s="1">
        <v>42318.875</v>
      </c>
      <c r="F579" t="s">
        <v>2023</v>
      </c>
      <c r="G579" t="s">
        <v>27</v>
      </c>
      <c r="H579" t="s">
        <v>2024</v>
      </c>
      <c r="I579">
        <v>28</v>
      </c>
      <c r="J579">
        <v>55</v>
      </c>
      <c r="K579" t="s">
        <v>1553</v>
      </c>
      <c r="L579">
        <v>2015</v>
      </c>
      <c r="M579">
        <v>11</v>
      </c>
      <c r="N579">
        <v>10</v>
      </c>
      <c r="O579">
        <v>21</v>
      </c>
    </row>
    <row r="580" spans="1:15" x14ac:dyDescent="0.25">
      <c r="A580">
        <v>579</v>
      </c>
      <c r="B580">
        <v>583</v>
      </c>
      <c r="C580" t="s">
        <v>2025</v>
      </c>
      <c r="D580" t="s">
        <v>2026</v>
      </c>
      <c r="E580" s="1">
        <v>44397.760416666664</v>
      </c>
      <c r="F580" t="s">
        <v>2027</v>
      </c>
      <c r="G580" t="s">
        <v>32</v>
      </c>
      <c r="H580" t="s">
        <v>2028</v>
      </c>
      <c r="I580">
        <v>22</v>
      </c>
      <c r="J580">
        <v>45</v>
      </c>
      <c r="K580" t="s">
        <v>1540</v>
      </c>
      <c r="L580">
        <v>2021</v>
      </c>
      <c r="M580">
        <v>7</v>
      </c>
      <c r="N580">
        <v>20</v>
      </c>
      <c r="O580">
        <v>18</v>
      </c>
    </row>
    <row r="581" spans="1:15" x14ac:dyDescent="0.25">
      <c r="A581">
        <v>580</v>
      </c>
      <c r="B581">
        <v>584</v>
      </c>
      <c r="C581" t="s">
        <v>2029</v>
      </c>
      <c r="D581" t="s">
        <v>2030</v>
      </c>
      <c r="E581" s="1">
        <v>43573.854166666664</v>
      </c>
      <c r="F581" t="s">
        <v>2031</v>
      </c>
      <c r="G581" t="s">
        <v>875</v>
      </c>
      <c r="H581" t="s">
        <v>2032</v>
      </c>
      <c r="I581">
        <v>35</v>
      </c>
      <c r="J581">
        <v>70</v>
      </c>
      <c r="K581" t="s">
        <v>1720</v>
      </c>
      <c r="L581">
        <v>2019</v>
      </c>
      <c r="M581">
        <v>4</v>
      </c>
      <c r="N581">
        <v>18</v>
      </c>
      <c r="O581">
        <v>20</v>
      </c>
    </row>
    <row r="582" spans="1:15" x14ac:dyDescent="0.25">
      <c r="A582">
        <v>581</v>
      </c>
      <c r="B582">
        <v>585</v>
      </c>
      <c r="C582" t="s">
        <v>2033</v>
      </c>
      <c r="D582" t="s">
        <v>389</v>
      </c>
      <c r="E582" s="1">
        <v>45066.822916666664</v>
      </c>
      <c r="F582" t="s">
        <v>2034</v>
      </c>
      <c r="G582" t="s">
        <v>875</v>
      </c>
      <c r="H582" t="s">
        <v>2035</v>
      </c>
      <c r="I582">
        <v>15</v>
      </c>
      <c r="J582">
        <v>30</v>
      </c>
      <c r="K582" t="s">
        <v>2036</v>
      </c>
      <c r="L582">
        <v>2023</v>
      </c>
      <c r="M582">
        <v>5</v>
      </c>
      <c r="N582">
        <v>20</v>
      </c>
      <c r="O582">
        <v>19</v>
      </c>
    </row>
    <row r="583" spans="1:15" x14ac:dyDescent="0.25">
      <c r="A583">
        <v>582</v>
      </c>
      <c r="B583">
        <v>586</v>
      </c>
      <c r="C583" t="s">
        <v>2037</v>
      </c>
      <c r="D583" t="s">
        <v>2038</v>
      </c>
      <c r="E583" s="1">
        <v>45067.875</v>
      </c>
      <c r="F583" t="s">
        <v>2039</v>
      </c>
      <c r="G583" t="s">
        <v>27</v>
      </c>
      <c r="H583" t="s">
        <v>2040</v>
      </c>
      <c r="I583">
        <v>18</v>
      </c>
      <c r="J583">
        <v>35</v>
      </c>
      <c r="K583" t="s">
        <v>2041</v>
      </c>
      <c r="L583">
        <v>2023</v>
      </c>
      <c r="M583">
        <v>5</v>
      </c>
      <c r="N583">
        <v>21</v>
      </c>
      <c r="O583">
        <v>21</v>
      </c>
    </row>
    <row r="584" spans="1:15" x14ac:dyDescent="0.25">
      <c r="A584">
        <v>583</v>
      </c>
      <c r="B584">
        <v>587</v>
      </c>
      <c r="C584" t="s">
        <v>2042</v>
      </c>
      <c r="D584" t="s">
        <v>1625</v>
      </c>
      <c r="E584" s="1">
        <v>45068.604166666664</v>
      </c>
      <c r="F584" t="s">
        <v>2043</v>
      </c>
      <c r="G584" t="s">
        <v>32</v>
      </c>
      <c r="H584" t="s">
        <v>2044</v>
      </c>
      <c r="I584">
        <v>22</v>
      </c>
      <c r="J584">
        <v>45</v>
      </c>
      <c r="K584" t="s">
        <v>2045</v>
      </c>
      <c r="L584">
        <v>2023</v>
      </c>
      <c r="M584">
        <v>5</v>
      </c>
      <c r="N584">
        <v>22</v>
      </c>
      <c r="O584">
        <v>14</v>
      </c>
    </row>
    <row r="585" spans="1:15" x14ac:dyDescent="0.25">
      <c r="A585">
        <v>584</v>
      </c>
      <c r="B585">
        <v>588</v>
      </c>
      <c r="C585" t="s">
        <v>2046</v>
      </c>
      <c r="D585" t="s">
        <v>661</v>
      </c>
      <c r="E585" s="1">
        <v>45069.697916666664</v>
      </c>
      <c r="F585" t="s">
        <v>2047</v>
      </c>
      <c r="G585" t="s">
        <v>875</v>
      </c>
      <c r="H585" t="s">
        <v>2048</v>
      </c>
      <c r="I585">
        <v>20</v>
      </c>
      <c r="J585">
        <v>40</v>
      </c>
      <c r="K585" t="s">
        <v>2036</v>
      </c>
      <c r="L585">
        <v>2023</v>
      </c>
      <c r="M585">
        <v>5</v>
      </c>
      <c r="N585">
        <v>23</v>
      </c>
      <c r="O585">
        <v>16</v>
      </c>
    </row>
    <row r="586" spans="1:15" x14ac:dyDescent="0.25">
      <c r="A586">
        <v>585</v>
      </c>
      <c r="B586">
        <v>589</v>
      </c>
      <c r="C586" t="s">
        <v>2049</v>
      </c>
      <c r="D586" t="s">
        <v>1671</v>
      </c>
      <c r="E586" s="1">
        <v>45070.552083333336</v>
      </c>
      <c r="F586" t="s">
        <v>2050</v>
      </c>
      <c r="G586" t="s">
        <v>27</v>
      </c>
      <c r="H586" t="s">
        <v>2051</v>
      </c>
      <c r="I586">
        <v>25</v>
      </c>
      <c r="J586">
        <v>50</v>
      </c>
      <c r="K586" t="s">
        <v>2041</v>
      </c>
      <c r="L586">
        <v>2023</v>
      </c>
      <c r="M586">
        <v>5</v>
      </c>
      <c r="N586">
        <v>24</v>
      </c>
      <c r="O586">
        <v>13</v>
      </c>
    </row>
    <row r="587" spans="1:15" x14ac:dyDescent="0.25">
      <c r="A587">
        <v>586</v>
      </c>
      <c r="B587">
        <v>590</v>
      </c>
      <c r="C587" t="s">
        <v>2052</v>
      </c>
      <c r="D587" t="s">
        <v>2053</v>
      </c>
      <c r="E587" s="1">
        <v>45071.791666666664</v>
      </c>
      <c r="F587" t="s">
        <v>2054</v>
      </c>
      <c r="G587" t="s">
        <v>32</v>
      </c>
      <c r="H587" t="s">
        <v>2055</v>
      </c>
      <c r="I587">
        <v>20</v>
      </c>
      <c r="J587">
        <v>40</v>
      </c>
      <c r="K587" t="s">
        <v>2036</v>
      </c>
      <c r="L587">
        <v>2023</v>
      </c>
      <c r="M587">
        <v>5</v>
      </c>
      <c r="N587">
        <v>25</v>
      </c>
      <c r="O587">
        <v>19</v>
      </c>
    </row>
    <row r="588" spans="1:15" x14ac:dyDescent="0.25">
      <c r="A588">
        <v>587</v>
      </c>
      <c r="B588">
        <v>591</v>
      </c>
      <c r="C588" t="s">
        <v>2056</v>
      </c>
      <c r="D588" t="s">
        <v>1881</v>
      </c>
      <c r="E588" s="1">
        <v>45072.597222222219</v>
      </c>
      <c r="F588" t="s">
        <v>2057</v>
      </c>
      <c r="G588" t="s">
        <v>875</v>
      </c>
      <c r="H588" t="s">
        <v>2058</v>
      </c>
      <c r="I588">
        <v>28</v>
      </c>
      <c r="J588">
        <v>55</v>
      </c>
      <c r="K588" t="s">
        <v>2045</v>
      </c>
      <c r="L588">
        <v>2023</v>
      </c>
      <c r="M588">
        <v>5</v>
      </c>
      <c r="N588">
        <v>26</v>
      </c>
      <c r="O588">
        <v>14</v>
      </c>
    </row>
    <row r="589" spans="1:15" x14ac:dyDescent="0.25">
      <c r="A589">
        <v>588</v>
      </c>
      <c r="B589">
        <v>592</v>
      </c>
      <c r="C589" t="s">
        <v>2059</v>
      </c>
      <c r="D589" t="s">
        <v>2060</v>
      </c>
      <c r="E589" s="1">
        <v>45073.885416666664</v>
      </c>
      <c r="F589" t="s">
        <v>2061</v>
      </c>
      <c r="G589" t="s">
        <v>27</v>
      </c>
      <c r="H589" t="s">
        <v>2062</v>
      </c>
      <c r="I589">
        <v>22</v>
      </c>
      <c r="J589">
        <v>45</v>
      </c>
      <c r="K589" t="s">
        <v>2041</v>
      </c>
      <c r="L589">
        <v>2023</v>
      </c>
      <c r="M589">
        <v>5</v>
      </c>
      <c r="N589">
        <v>27</v>
      </c>
      <c r="O589">
        <v>21</v>
      </c>
    </row>
    <row r="590" spans="1:15" x14ac:dyDescent="0.25">
      <c r="A590">
        <v>589</v>
      </c>
      <c r="B590">
        <v>593</v>
      </c>
      <c r="C590" t="s">
        <v>2063</v>
      </c>
      <c r="D590" t="s">
        <v>1671</v>
      </c>
      <c r="E590" s="1">
        <v>45074.5</v>
      </c>
      <c r="F590" t="s">
        <v>2064</v>
      </c>
      <c r="G590" t="s">
        <v>32</v>
      </c>
      <c r="H590" t="s">
        <v>2065</v>
      </c>
      <c r="I590">
        <v>18</v>
      </c>
      <c r="J590">
        <v>35</v>
      </c>
      <c r="K590" t="s">
        <v>2036</v>
      </c>
      <c r="L590">
        <v>2023</v>
      </c>
      <c r="M590">
        <v>5</v>
      </c>
      <c r="N590">
        <v>28</v>
      </c>
      <c r="O590">
        <v>12</v>
      </c>
    </row>
    <row r="591" spans="1:15" x14ac:dyDescent="0.25">
      <c r="A591">
        <v>590</v>
      </c>
      <c r="B591">
        <v>594</v>
      </c>
      <c r="C591" t="s">
        <v>2066</v>
      </c>
      <c r="D591" t="s">
        <v>1625</v>
      </c>
      <c r="E591" s="1">
        <v>45075.979166666664</v>
      </c>
      <c r="F591" t="s">
        <v>2067</v>
      </c>
      <c r="G591" t="s">
        <v>875</v>
      </c>
      <c r="H591" t="s">
        <v>2068</v>
      </c>
      <c r="I591">
        <v>30</v>
      </c>
      <c r="J591">
        <v>60</v>
      </c>
      <c r="K591" t="s">
        <v>2045</v>
      </c>
      <c r="L591">
        <v>2023</v>
      </c>
      <c r="M591">
        <v>5</v>
      </c>
      <c r="N591">
        <v>29</v>
      </c>
      <c r="O591">
        <v>23</v>
      </c>
    </row>
    <row r="592" spans="1:15" x14ac:dyDescent="0.25">
      <c r="A592">
        <v>591</v>
      </c>
      <c r="B592">
        <v>595</v>
      </c>
      <c r="C592" t="s">
        <v>2069</v>
      </c>
      <c r="D592" t="s">
        <v>389</v>
      </c>
      <c r="E592" s="1">
        <v>45076.864583333336</v>
      </c>
      <c r="F592" t="s">
        <v>2070</v>
      </c>
      <c r="G592" t="s">
        <v>27</v>
      </c>
      <c r="H592" t="s">
        <v>2071</v>
      </c>
      <c r="I592">
        <v>22</v>
      </c>
      <c r="J592">
        <v>45</v>
      </c>
      <c r="K592" t="s">
        <v>2036</v>
      </c>
      <c r="L592">
        <v>2023</v>
      </c>
      <c r="M592">
        <v>5</v>
      </c>
      <c r="N592">
        <v>30</v>
      </c>
      <c r="O592">
        <v>20</v>
      </c>
    </row>
    <row r="593" spans="1:15" x14ac:dyDescent="0.25">
      <c r="A593">
        <v>592</v>
      </c>
      <c r="B593">
        <v>596</v>
      </c>
      <c r="C593" t="s">
        <v>2072</v>
      </c>
      <c r="D593" t="s">
        <v>1625</v>
      </c>
      <c r="E593" s="1">
        <v>45077.645833333336</v>
      </c>
      <c r="F593" t="s">
        <v>2073</v>
      </c>
      <c r="G593" t="s">
        <v>32</v>
      </c>
      <c r="H593" t="s">
        <v>2074</v>
      </c>
      <c r="I593">
        <v>35</v>
      </c>
      <c r="J593">
        <v>70</v>
      </c>
      <c r="K593" t="s">
        <v>2041</v>
      </c>
      <c r="L593">
        <v>2023</v>
      </c>
      <c r="M593">
        <v>5</v>
      </c>
      <c r="N593">
        <v>31</v>
      </c>
      <c r="O593">
        <v>15</v>
      </c>
    </row>
    <row r="594" spans="1:15" x14ac:dyDescent="0.25">
      <c r="A594">
        <v>593</v>
      </c>
      <c r="B594">
        <v>597</v>
      </c>
      <c r="C594" t="s">
        <v>2075</v>
      </c>
      <c r="D594" t="s">
        <v>389</v>
      </c>
      <c r="E594" s="1">
        <v>45078.75</v>
      </c>
      <c r="F594" t="s">
        <v>2076</v>
      </c>
      <c r="G594" t="s">
        <v>875</v>
      </c>
      <c r="H594" t="s">
        <v>2077</v>
      </c>
      <c r="I594">
        <v>20</v>
      </c>
      <c r="J594">
        <v>40</v>
      </c>
      <c r="K594" t="s">
        <v>2036</v>
      </c>
      <c r="L594">
        <v>2023</v>
      </c>
      <c r="M594">
        <v>6</v>
      </c>
      <c r="N594">
        <v>1</v>
      </c>
      <c r="O594">
        <v>18</v>
      </c>
    </row>
    <row r="595" spans="1:15" x14ac:dyDescent="0.25">
      <c r="A595">
        <v>594</v>
      </c>
      <c r="B595">
        <v>598</v>
      </c>
      <c r="C595" t="s">
        <v>2078</v>
      </c>
      <c r="D595" t="s">
        <v>661</v>
      </c>
      <c r="E595" s="1">
        <v>45079.604166666664</v>
      </c>
      <c r="F595" t="s">
        <v>2079</v>
      </c>
      <c r="G595" t="s">
        <v>27</v>
      </c>
      <c r="H595" t="s">
        <v>2080</v>
      </c>
      <c r="I595">
        <v>28</v>
      </c>
      <c r="J595">
        <v>55</v>
      </c>
      <c r="K595" t="s">
        <v>2045</v>
      </c>
      <c r="L595">
        <v>2023</v>
      </c>
      <c r="M595">
        <v>6</v>
      </c>
      <c r="N595">
        <v>2</v>
      </c>
      <c r="O595">
        <v>14</v>
      </c>
    </row>
    <row r="596" spans="1:15" x14ac:dyDescent="0.25">
      <c r="A596">
        <v>595</v>
      </c>
      <c r="B596">
        <v>599</v>
      </c>
      <c r="C596" t="s">
        <v>2081</v>
      </c>
      <c r="D596" t="s">
        <v>1625</v>
      </c>
      <c r="E596" s="1">
        <v>45080.885416666664</v>
      </c>
      <c r="F596" t="s">
        <v>2082</v>
      </c>
      <c r="G596" t="s">
        <v>32</v>
      </c>
      <c r="H596" t="s">
        <v>2083</v>
      </c>
      <c r="I596">
        <v>22</v>
      </c>
      <c r="J596">
        <v>45</v>
      </c>
      <c r="K596" t="s">
        <v>2041</v>
      </c>
      <c r="L596">
        <v>2023</v>
      </c>
      <c r="M596">
        <v>6</v>
      </c>
      <c r="N596">
        <v>3</v>
      </c>
      <c r="O596">
        <v>21</v>
      </c>
    </row>
    <row r="597" spans="1:15" x14ac:dyDescent="0.25">
      <c r="A597">
        <v>596</v>
      </c>
      <c r="B597">
        <v>600</v>
      </c>
      <c r="C597" t="s">
        <v>2084</v>
      </c>
      <c r="D597" t="s">
        <v>1824</v>
      </c>
      <c r="E597" s="1">
        <v>45081.8125</v>
      </c>
      <c r="F597" t="s">
        <v>2085</v>
      </c>
      <c r="G597" t="s">
        <v>875</v>
      </c>
      <c r="H597" t="s">
        <v>2086</v>
      </c>
      <c r="I597">
        <v>25</v>
      </c>
      <c r="J597">
        <v>50</v>
      </c>
      <c r="K597" t="s">
        <v>2036</v>
      </c>
      <c r="L597">
        <v>2023</v>
      </c>
      <c r="M597">
        <v>6</v>
      </c>
      <c r="N597">
        <v>4</v>
      </c>
      <c r="O597">
        <v>19</v>
      </c>
    </row>
    <row r="598" spans="1:15" x14ac:dyDescent="0.25">
      <c r="A598">
        <v>597</v>
      </c>
      <c r="B598">
        <v>601</v>
      </c>
      <c r="C598" t="s">
        <v>2087</v>
      </c>
      <c r="D598" t="s">
        <v>389</v>
      </c>
      <c r="E598" s="1">
        <v>45082.416666666664</v>
      </c>
      <c r="F598" t="s">
        <v>2088</v>
      </c>
      <c r="G598" t="s">
        <v>27</v>
      </c>
      <c r="H598" t="s">
        <v>2089</v>
      </c>
      <c r="I598">
        <v>18</v>
      </c>
      <c r="J598">
        <v>35</v>
      </c>
      <c r="K598" t="s">
        <v>2045</v>
      </c>
      <c r="L598">
        <v>2023</v>
      </c>
      <c r="M598">
        <v>6</v>
      </c>
      <c r="N598">
        <v>5</v>
      </c>
      <c r="O598">
        <v>10</v>
      </c>
    </row>
    <row r="599" spans="1:15" x14ac:dyDescent="0.25">
      <c r="A599">
        <v>598</v>
      </c>
      <c r="B599">
        <v>602</v>
      </c>
      <c r="C599" t="s">
        <v>2090</v>
      </c>
      <c r="D599" t="s">
        <v>1625</v>
      </c>
      <c r="E599" s="1">
        <v>45083.9375</v>
      </c>
      <c r="F599" t="s">
        <v>1265</v>
      </c>
      <c r="G599" t="s">
        <v>32</v>
      </c>
      <c r="H599" t="s">
        <v>2091</v>
      </c>
      <c r="I599">
        <v>28</v>
      </c>
      <c r="J599">
        <v>55</v>
      </c>
      <c r="K599" t="s">
        <v>2041</v>
      </c>
      <c r="L599">
        <v>2023</v>
      </c>
      <c r="M599">
        <v>6</v>
      </c>
      <c r="N599">
        <v>6</v>
      </c>
      <c r="O599">
        <v>22</v>
      </c>
    </row>
    <row r="600" spans="1:15" x14ac:dyDescent="0.25">
      <c r="A600">
        <v>599</v>
      </c>
      <c r="B600">
        <v>603</v>
      </c>
      <c r="C600" t="s">
        <v>2092</v>
      </c>
      <c r="D600" t="s">
        <v>1625</v>
      </c>
      <c r="E600" s="1">
        <v>45084.53125</v>
      </c>
      <c r="F600" t="s">
        <v>2093</v>
      </c>
      <c r="G600" t="s">
        <v>875</v>
      </c>
      <c r="H600" t="s">
        <v>2094</v>
      </c>
      <c r="I600">
        <v>22</v>
      </c>
      <c r="J600">
        <v>45</v>
      </c>
      <c r="K600" t="s">
        <v>2036</v>
      </c>
      <c r="L600">
        <v>2023</v>
      </c>
      <c r="M600">
        <v>6</v>
      </c>
      <c r="N600">
        <v>7</v>
      </c>
      <c r="O600">
        <v>12</v>
      </c>
    </row>
    <row r="601" spans="1:15" x14ac:dyDescent="0.25">
      <c r="A601">
        <v>600</v>
      </c>
      <c r="B601">
        <v>604</v>
      </c>
      <c r="C601" t="s">
        <v>2095</v>
      </c>
      <c r="D601" t="s">
        <v>389</v>
      </c>
      <c r="E601" s="1">
        <v>45085.666666666664</v>
      </c>
      <c r="F601" t="s">
        <v>2096</v>
      </c>
      <c r="G601" t="s">
        <v>27</v>
      </c>
      <c r="H601" t="s">
        <v>2097</v>
      </c>
      <c r="I601">
        <v>35</v>
      </c>
      <c r="J601">
        <v>70</v>
      </c>
      <c r="K601" t="s">
        <v>2045</v>
      </c>
      <c r="L601">
        <v>2023</v>
      </c>
      <c r="M601">
        <v>6</v>
      </c>
      <c r="N601">
        <v>8</v>
      </c>
      <c r="O601">
        <v>16</v>
      </c>
    </row>
    <row r="602" spans="1:15" x14ac:dyDescent="0.25">
      <c r="A602">
        <v>601</v>
      </c>
      <c r="B602">
        <v>605</v>
      </c>
      <c r="C602" t="s">
        <v>2098</v>
      </c>
      <c r="D602" t="s">
        <v>925</v>
      </c>
      <c r="E602" s="1">
        <v>45086.583333333336</v>
      </c>
      <c r="F602" t="s">
        <v>2099</v>
      </c>
      <c r="G602" t="s">
        <v>32</v>
      </c>
      <c r="H602" t="s">
        <v>2100</v>
      </c>
      <c r="I602">
        <v>20</v>
      </c>
      <c r="J602">
        <v>40</v>
      </c>
      <c r="K602" t="s">
        <v>2036</v>
      </c>
      <c r="L602">
        <v>2023</v>
      </c>
      <c r="M602">
        <v>6</v>
      </c>
      <c r="N602">
        <v>9</v>
      </c>
      <c r="O602">
        <v>14</v>
      </c>
    </row>
    <row r="603" spans="1:15" x14ac:dyDescent="0.25">
      <c r="A603">
        <v>602</v>
      </c>
      <c r="B603">
        <v>606</v>
      </c>
      <c r="C603" t="s">
        <v>2101</v>
      </c>
      <c r="D603" t="s">
        <v>925</v>
      </c>
      <c r="E603" s="1">
        <v>45087.729166666664</v>
      </c>
      <c r="F603" t="s">
        <v>2102</v>
      </c>
      <c r="G603" t="s">
        <v>875</v>
      </c>
      <c r="H603" t="s">
        <v>2103</v>
      </c>
      <c r="I603">
        <v>30</v>
      </c>
      <c r="J603">
        <v>60</v>
      </c>
      <c r="K603" t="s">
        <v>2041</v>
      </c>
      <c r="L603">
        <v>2023</v>
      </c>
      <c r="M603">
        <v>6</v>
      </c>
      <c r="N603">
        <v>10</v>
      </c>
      <c r="O603">
        <v>17</v>
      </c>
    </row>
    <row r="604" spans="1:15" x14ac:dyDescent="0.25">
      <c r="A604">
        <v>603</v>
      </c>
      <c r="B604">
        <v>607</v>
      </c>
      <c r="C604" t="s">
        <v>2104</v>
      </c>
      <c r="D604" t="s">
        <v>878</v>
      </c>
      <c r="E604" s="1">
        <v>45088.645833333336</v>
      </c>
      <c r="F604" t="s">
        <v>2105</v>
      </c>
      <c r="G604" t="s">
        <v>27</v>
      </c>
      <c r="H604" t="s">
        <v>2106</v>
      </c>
      <c r="I604">
        <v>35</v>
      </c>
      <c r="J604">
        <v>70</v>
      </c>
      <c r="K604" t="s">
        <v>2036</v>
      </c>
      <c r="L604">
        <v>2023</v>
      </c>
      <c r="M604">
        <v>6</v>
      </c>
      <c r="N604">
        <v>11</v>
      </c>
      <c r="O604">
        <v>15</v>
      </c>
    </row>
    <row r="605" spans="1:15" x14ac:dyDescent="0.25">
      <c r="A605">
        <v>604</v>
      </c>
      <c r="B605">
        <v>608</v>
      </c>
      <c r="C605" t="s">
        <v>2107</v>
      </c>
      <c r="D605" t="s">
        <v>1639</v>
      </c>
      <c r="E605" s="1">
        <v>45089.75</v>
      </c>
      <c r="F605" t="s">
        <v>2108</v>
      </c>
      <c r="G605" t="s">
        <v>875</v>
      </c>
      <c r="H605" t="s">
        <v>2109</v>
      </c>
      <c r="I605">
        <v>28</v>
      </c>
      <c r="J605">
        <v>55</v>
      </c>
      <c r="K605" t="s">
        <v>2045</v>
      </c>
      <c r="L605">
        <v>2023</v>
      </c>
      <c r="M605">
        <v>6</v>
      </c>
      <c r="N605">
        <v>12</v>
      </c>
      <c r="O605">
        <v>18</v>
      </c>
    </row>
    <row r="606" spans="1:15" x14ac:dyDescent="0.25">
      <c r="A606">
        <v>605</v>
      </c>
      <c r="B606">
        <v>609</v>
      </c>
      <c r="C606" t="s">
        <v>2110</v>
      </c>
      <c r="D606" t="s">
        <v>925</v>
      </c>
      <c r="E606" s="1">
        <v>45090.614583333336</v>
      </c>
      <c r="F606" t="s">
        <v>2111</v>
      </c>
      <c r="G606" t="s">
        <v>32</v>
      </c>
      <c r="H606" t="s">
        <v>2112</v>
      </c>
      <c r="I606">
        <v>22</v>
      </c>
      <c r="J606">
        <v>45</v>
      </c>
      <c r="K606" t="s">
        <v>2041</v>
      </c>
      <c r="L606">
        <v>2023</v>
      </c>
      <c r="M606">
        <v>6</v>
      </c>
      <c r="N606">
        <v>13</v>
      </c>
      <c r="O606">
        <v>14</v>
      </c>
    </row>
    <row r="607" spans="1:15" x14ac:dyDescent="0.25">
      <c r="A607">
        <v>606</v>
      </c>
      <c r="B607">
        <v>610</v>
      </c>
      <c r="C607" t="s">
        <v>2113</v>
      </c>
      <c r="D607" t="s">
        <v>878</v>
      </c>
      <c r="E607" s="1">
        <v>45091.8125</v>
      </c>
      <c r="F607" t="s">
        <v>2114</v>
      </c>
      <c r="G607" t="s">
        <v>27</v>
      </c>
      <c r="H607" t="s">
        <v>2115</v>
      </c>
      <c r="I607">
        <v>25</v>
      </c>
      <c r="J607">
        <v>50</v>
      </c>
      <c r="K607" t="s">
        <v>2036</v>
      </c>
      <c r="L607">
        <v>2023</v>
      </c>
      <c r="M607">
        <v>6</v>
      </c>
      <c r="N607">
        <v>14</v>
      </c>
      <c r="O607">
        <v>19</v>
      </c>
    </row>
    <row r="608" spans="1:15" x14ac:dyDescent="0.25">
      <c r="A608">
        <v>607</v>
      </c>
      <c r="B608">
        <v>611</v>
      </c>
      <c r="C608" t="s">
        <v>2116</v>
      </c>
      <c r="D608" t="s">
        <v>925</v>
      </c>
      <c r="E608" s="1">
        <v>45092.510416666664</v>
      </c>
      <c r="F608" t="s">
        <v>2117</v>
      </c>
      <c r="G608" t="s">
        <v>875</v>
      </c>
      <c r="H608" t="s">
        <v>2118</v>
      </c>
      <c r="I608">
        <v>30</v>
      </c>
      <c r="J608">
        <v>60</v>
      </c>
      <c r="K608" t="s">
        <v>2045</v>
      </c>
      <c r="L608">
        <v>2023</v>
      </c>
      <c r="M608">
        <v>6</v>
      </c>
      <c r="N608">
        <v>15</v>
      </c>
      <c r="O608">
        <v>12</v>
      </c>
    </row>
    <row r="609" spans="1:15" x14ac:dyDescent="0.25">
      <c r="A609">
        <v>608</v>
      </c>
      <c r="B609">
        <v>612</v>
      </c>
      <c r="C609" t="s">
        <v>2119</v>
      </c>
      <c r="D609" t="s">
        <v>1625</v>
      </c>
      <c r="E609" s="1">
        <v>45093.90625</v>
      </c>
      <c r="F609" t="s">
        <v>2120</v>
      </c>
      <c r="G609" t="s">
        <v>32</v>
      </c>
      <c r="H609" t="s">
        <v>2121</v>
      </c>
      <c r="I609">
        <v>18</v>
      </c>
      <c r="J609">
        <v>35</v>
      </c>
      <c r="K609" t="s">
        <v>2041</v>
      </c>
      <c r="L609">
        <v>2023</v>
      </c>
      <c r="M609">
        <v>6</v>
      </c>
      <c r="N609">
        <v>16</v>
      </c>
      <c r="O609">
        <v>21</v>
      </c>
    </row>
    <row r="610" spans="1:15" x14ac:dyDescent="0.25">
      <c r="A610">
        <v>609</v>
      </c>
      <c r="B610">
        <v>613</v>
      </c>
      <c r="C610" t="s">
        <v>2122</v>
      </c>
      <c r="D610" t="s">
        <v>1625</v>
      </c>
      <c r="E610" s="1">
        <v>45094.625</v>
      </c>
      <c r="F610" t="s">
        <v>2123</v>
      </c>
      <c r="G610" t="s">
        <v>27</v>
      </c>
      <c r="H610" t="s">
        <v>2124</v>
      </c>
      <c r="I610">
        <v>35</v>
      </c>
      <c r="J610">
        <v>70</v>
      </c>
      <c r="K610" t="s">
        <v>2036</v>
      </c>
      <c r="L610">
        <v>2023</v>
      </c>
      <c r="M610">
        <v>6</v>
      </c>
      <c r="N610">
        <v>17</v>
      </c>
      <c r="O610">
        <v>15</v>
      </c>
    </row>
    <row r="611" spans="1:15" x14ac:dyDescent="0.25">
      <c r="A611">
        <v>610</v>
      </c>
      <c r="B611">
        <v>614</v>
      </c>
      <c r="C611" t="s">
        <v>2125</v>
      </c>
      <c r="D611" t="s">
        <v>878</v>
      </c>
      <c r="E611" s="1">
        <v>45095.479166666664</v>
      </c>
      <c r="F611" t="s">
        <v>2126</v>
      </c>
      <c r="G611" t="s">
        <v>875</v>
      </c>
      <c r="H611" t="s">
        <v>2127</v>
      </c>
      <c r="I611">
        <v>28</v>
      </c>
      <c r="J611">
        <v>55</v>
      </c>
      <c r="K611" t="s">
        <v>2045</v>
      </c>
      <c r="L611">
        <v>2023</v>
      </c>
      <c r="M611">
        <v>6</v>
      </c>
      <c r="N611">
        <v>18</v>
      </c>
      <c r="O611">
        <v>11</v>
      </c>
    </row>
    <row r="612" spans="1:15" x14ac:dyDescent="0.25">
      <c r="A612">
        <v>611</v>
      </c>
      <c r="B612">
        <v>615</v>
      </c>
      <c r="C612" t="s">
        <v>2128</v>
      </c>
      <c r="D612" t="s">
        <v>1625</v>
      </c>
      <c r="E612" s="1">
        <v>45096.6875</v>
      </c>
      <c r="F612" t="s">
        <v>2129</v>
      </c>
      <c r="G612" t="s">
        <v>32</v>
      </c>
      <c r="H612" t="s">
        <v>2130</v>
      </c>
      <c r="I612">
        <v>22</v>
      </c>
      <c r="J612">
        <v>45</v>
      </c>
      <c r="K612" t="s">
        <v>2041</v>
      </c>
      <c r="L612">
        <v>2023</v>
      </c>
      <c r="M612">
        <v>6</v>
      </c>
      <c r="N612">
        <v>19</v>
      </c>
      <c r="O612">
        <v>16</v>
      </c>
    </row>
    <row r="613" spans="1:15" x14ac:dyDescent="0.25">
      <c r="A613">
        <v>612</v>
      </c>
      <c r="B613">
        <v>616</v>
      </c>
      <c r="C613" t="s">
        <v>2131</v>
      </c>
      <c r="D613" t="s">
        <v>1625</v>
      </c>
      <c r="E613" s="1">
        <v>45097.597222222219</v>
      </c>
      <c r="F613" t="s">
        <v>2132</v>
      </c>
      <c r="G613" t="s">
        <v>27</v>
      </c>
      <c r="H613" t="s">
        <v>2133</v>
      </c>
      <c r="I613">
        <v>20</v>
      </c>
      <c r="J613">
        <v>40</v>
      </c>
      <c r="K613" t="s">
        <v>2036</v>
      </c>
      <c r="L613">
        <v>2023</v>
      </c>
      <c r="M613">
        <v>6</v>
      </c>
      <c r="N613">
        <v>20</v>
      </c>
      <c r="O613">
        <v>14</v>
      </c>
    </row>
    <row r="614" spans="1:15" x14ac:dyDescent="0.25">
      <c r="A614">
        <v>613</v>
      </c>
      <c r="B614">
        <v>617</v>
      </c>
      <c r="C614" t="s">
        <v>2134</v>
      </c>
      <c r="D614" t="s">
        <v>878</v>
      </c>
      <c r="E614" s="1">
        <v>45098.791666666664</v>
      </c>
      <c r="F614" t="s">
        <v>2135</v>
      </c>
      <c r="G614" t="s">
        <v>875</v>
      </c>
      <c r="H614" t="s">
        <v>2136</v>
      </c>
      <c r="I614">
        <v>18</v>
      </c>
      <c r="J614">
        <v>35</v>
      </c>
      <c r="K614" t="s">
        <v>2045</v>
      </c>
      <c r="L614">
        <v>2023</v>
      </c>
      <c r="M614">
        <v>6</v>
      </c>
      <c r="N614">
        <v>21</v>
      </c>
      <c r="O614">
        <v>19</v>
      </c>
    </row>
    <row r="615" spans="1:15" x14ac:dyDescent="0.25">
      <c r="A615">
        <v>614</v>
      </c>
      <c r="B615">
        <v>618</v>
      </c>
      <c r="C615" t="s">
        <v>2137</v>
      </c>
      <c r="D615" t="s">
        <v>878</v>
      </c>
      <c r="E615" s="1">
        <v>45099.572916666664</v>
      </c>
      <c r="F615" t="s">
        <v>1181</v>
      </c>
      <c r="G615" t="s">
        <v>32</v>
      </c>
      <c r="H615" t="s">
        <v>2138</v>
      </c>
      <c r="I615">
        <v>25</v>
      </c>
      <c r="J615">
        <v>50</v>
      </c>
      <c r="K615" t="s">
        <v>2036</v>
      </c>
      <c r="L615">
        <v>2023</v>
      </c>
      <c r="M615">
        <v>6</v>
      </c>
      <c r="N615">
        <v>22</v>
      </c>
      <c r="O615">
        <v>13</v>
      </c>
    </row>
    <row r="616" spans="1:15" x14ac:dyDescent="0.25">
      <c r="A616">
        <v>615</v>
      </c>
      <c r="B616">
        <v>619</v>
      </c>
      <c r="C616" t="s">
        <v>2139</v>
      </c>
      <c r="D616" t="s">
        <v>878</v>
      </c>
      <c r="E616" s="1">
        <v>45100.78125</v>
      </c>
      <c r="F616" t="s">
        <v>2140</v>
      </c>
      <c r="G616" t="s">
        <v>27</v>
      </c>
      <c r="H616" t="s">
        <v>2141</v>
      </c>
      <c r="I616">
        <v>28</v>
      </c>
      <c r="J616">
        <v>55</v>
      </c>
      <c r="K616" t="s">
        <v>2045</v>
      </c>
      <c r="L616">
        <v>2023</v>
      </c>
      <c r="M616">
        <v>6</v>
      </c>
      <c r="N616">
        <v>23</v>
      </c>
      <c r="O616">
        <v>18</v>
      </c>
    </row>
    <row r="617" spans="1:15" x14ac:dyDescent="0.25">
      <c r="A617">
        <v>616</v>
      </c>
      <c r="B617">
        <v>620</v>
      </c>
      <c r="C617" t="s">
        <v>2142</v>
      </c>
      <c r="D617" t="s">
        <v>1625</v>
      </c>
      <c r="E617" s="1">
        <v>45101.677083333336</v>
      </c>
      <c r="F617" t="s">
        <v>2143</v>
      </c>
      <c r="G617" t="s">
        <v>875</v>
      </c>
      <c r="H617" t="s">
        <v>2144</v>
      </c>
      <c r="I617">
        <v>22</v>
      </c>
      <c r="J617">
        <v>45</v>
      </c>
      <c r="K617" t="s">
        <v>2041</v>
      </c>
      <c r="L617">
        <v>2023</v>
      </c>
      <c r="M617">
        <v>6</v>
      </c>
      <c r="N617">
        <v>24</v>
      </c>
      <c r="O617">
        <v>16</v>
      </c>
    </row>
    <row r="618" spans="1:15" x14ac:dyDescent="0.25">
      <c r="A618">
        <v>617</v>
      </c>
      <c r="B618">
        <v>621</v>
      </c>
      <c r="C618" t="s">
        <v>2145</v>
      </c>
      <c r="D618" t="s">
        <v>1639</v>
      </c>
      <c r="E618" s="1">
        <v>45102.854166666664</v>
      </c>
      <c r="F618" t="s">
        <v>2146</v>
      </c>
      <c r="G618" t="s">
        <v>32</v>
      </c>
      <c r="H618" t="s">
        <v>2147</v>
      </c>
      <c r="I618">
        <v>35</v>
      </c>
      <c r="J618">
        <v>70</v>
      </c>
      <c r="K618" t="s">
        <v>2036</v>
      </c>
      <c r="L618">
        <v>2023</v>
      </c>
      <c r="M618">
        <v>6</v>
      </c>
      <c r="N618">
        <v>25</v>
      </c>
      <c r="O618">
        <v>20</v>
      </c>
    </row>
    <row r="619" spans="1:15" x14ac:dyDescent="0.25">
      <c r="A619">
        <v>618</v>
      </c>
      <c r="B619">
        <v>622</v>
      </c>
      <c r="C619" t="s">
        <v>2148</v>
      </c>
      <c r="D619" t="s">
        <v>925</v>
      </c>
      <c r="E619" s="1">
        <v>45103.583333333336</v>
      </c>
      <c r="F619" t="s">
        <v>2149</v>
      </c>
      <c r="G619" t="s">
        <v>27</v>
      </c>
      <c r="H619" t="s">
        <v>2150</v>
      </c>
      <c r="I619">
        <v>30</v>
      </c>
      <c r="J619">
        <v>60</v>
      </c>
      <c r="K619" t="s">
        <v>2045</v>
      </c>
      <c r="L619">
        <v>2023</v>
      </c>
      <c r="M619">
        <v>6</v>
      </c>
      <c r="N619">
        <v>26</v>
      </c>
      <c r="O619">
        <v>14</v>
      </c>
    </row>
    <row r="620" spans="1:15" x14ac:dyDescent="0.25">
      <c r="A620">
        <v>619</v>
      </c>
      <c r="B620">
        <v>623</v>
      </c>
      <c r="C620" t="s">
        <v>2151</v>
      </c>
      <c r="D620" t="s">
        <v>878</v>
      </c>
      <c r="E620" s="1">
        <v>45104.739583333336</v>
      </c>
      <c r="F620" t="s">
        <v>2152</v>
      </c>
      <c r="G620" t="s">
        <v>875</v>
      </c>
      <c r="H620" t="s">
        <v>2153</v>
      </c>
      <c r="I620">
        <v>20</v>
      </c>
      <c r="J620">
        <v>40</v>
      </c>
      <c r="K620" t="s">
        <v>2036</v>
      </c>
      <c r="L620">
        <v>2023</v>
      </c>
      <c r="M620">
        <v>6</v>
      </c>
      <c r="N620">
        <v>27</v>
      </c>
      <c r="O620">
        <v>17</v>
      </c>
    </row>
    <row r="621" spans="1:15" x14ac:dyDescent="0.25">
      <c r="A621">
        <v>620</v>
      </c>
      <c r="B621">
        <v>624</v>
      </c>
      <c r="C621" t="s">
        <v>2154</v>
      </c>
      <c r="D621" t="s">
        <v>1625</v>
      </c>
      <c r="E621" s="1">
        <v>45105.927083333336</v>
      </c>
      <c r="F621" t="s">
        <v>2155</v>
      </c>
      <c r="G621" t="s">
        <v>32</v>
      </c>
      <c r="H621" t="s">
        <v>2156</v>
      </c>
      <c r="I621">
        <v>18</v>
      </c>
      <c r="J621">
        <v>35</v>
      </c>
      <c r="K621" t="s">
        <v>2045</v>
      </c>
      <c r="L621">
        <v>2023</v>
      </c>
      <c r="M621">
        <v>6</v>
      </c>
      <c r="N621">
        <v>28</v>
      </c>
      <c r="O621">
        <v>22</v>
      </c>
    </row>
    <row r="622" spans="1:15" x14ac:dyDescent="0.25">
      <c r="A622">
        <v>621</v>
      </c>
      <c r="B622">
        <v>625</v>
      </c>
      <c r="C622" t="s">
        <v>2157</v>
      </c>
      <c r="D622" t="s">
        <v>1625</v>
      </c>
      <c r="E622" s="1">
        <v>45106.6875</v>
      </c>
      <c r="F622" t="s">
        <v>2158</v>
      </c>
      <c r="G622" t="s">
        <v>27</v>
      </c>
      <c r="H622" t="s">
        <v>2159</v>
      </c>
      <c r="I622">
        <v>25</v>
      </c>
      <c r="J622">
        <v>50</v>
      </c>
      <c r="K622" t="s">
        <v>2036</v>
      </c>
      <c r="L622">
        <v>2023</v>
      </c>
      <c r="M622">
        <v>6</v>
      </c>
      <c r="N622">
        <v>29</v>
      </c>
      <c r="O622">
        <v>16</v>
      </c>
    </row>
    <row r="623" spans="1:15" x14ac:dyDescent="0.25">
      <c r="A623">
        <v>622</v>
      </c>
      <c r="B623">
        <v>626</v>
      </c>
      <c r="C623" t="s">
        <v>2160</v>
      </c>
      <c r="D623" t="s">
        <v>1639</v>
      </c>
      <c r="E623" s="1">
        <v>45107.8125</v>
      </c>
      <c r="F623" t="s">
        <v>2161</v>
      </c>
      <c r="G623" t="s">
        <v>875</v>
      </c>
      <c r="H623" t="s">
        <v>2162</v>
      </c>
      <c r="I623">
        <v>28</v>
      </c>
      <c r="J623">
        <v>55</v>
      </c>
      <c r="K623" t="s">
        <v>2045</v>
      </c>
      <c r="L623">
        <v>2023</v>
      </c>
      <c r="M623">
        <v>6</v>
      </c>
      <c r="N623">
        <v>30</v>
      </c>
      <c r="O623">
        <v>19</v>
      </c>
    </row>
    <row r="624" spans="1:15" x14ac:dyDescent="0.25">
      <c r="A624">
        <v>623</v>
      </c>
      <c r="B624">
        <v>627</v>
      </c>
      <c r="C624" t="s">
        <v>2163</v>
      </c>
      <c r="D624" t="s">
        <v>389</v>
      </c>
      <c r="E624" s="1">
        <v>45108.583333333336</v>
      </c>
      <c r="F624" t="s">
        <v>2164</v>
      </c>
      <c r="G624" t="s">
        <v>27</v>
      </c>
      <c r="H624" t="s">
        <v>2165</v>
      </c>
      <c r="I624">
        <v>30</v>
      </c>
      <c r="J624">
        <v>60</v>
      </c>
      <c r="K624" t="s">
        <v>2036</v>
      </c>
      <c r="L624">
        <v>2023</v>
      </c>
      <c r="M624">
        <v>7</v>
      </c>
      <c r="N624">
        <v>1</v>
      </c>
      <c r="O624">
        <v>14</v>
      </c>
    </row>
    <row r="625" spans="1:15" x14ac:dyDescent="0.25">
      <c r="A625">
        <v>624</v>
      </c>
      <c r="B625">
        <v>628</v>
      </c>
      <c r="C625" t="s">
        <v>2166</v>
      </c>
      <c r="D625" t="s">
        <v>1625</v>
      </c>
      <c r="E625" s="1">
        <v>45109.770833333336</v>
      </c>
      <c r="F625" t="s">
        <v>2167</v>
      </c>
      <c r="G625" t="s">
        <v>32</v>
      </c>
      <c r="H625" t="s">
        <v>2168</v>
      </c>
      <c r="I625">
        <v>22</v>
      </c>
      <c r="J625">
        <v>45</v>
      </c>
      <c r="K625" t="s">
        <v>2045</v>
      </c>
      <c r="L625">
        <v>2023</v>
      </c>
      <c r="M625">
        <v>7</v>
      </c>
      <c r="N625">
        <v>2</v>
      </c>
      <c r="O625">
        <v>18</v>
      </c>
    </row>
    <row r="626" spans="1:15" x14ac:dyDescent="0.25">
      <c r="A626">
        <v>625</v>
      </c>
      <c r="B626">
        <v>629</v>
      </c>
      <c r="C626" t="s">
        <v>2169</v>
      </c>
      <c r="D626" t="s">
        <v>1625</v>
      </c>
      <c r="E626" s="1">
        <v>45110.53125</v>
      </c>
      <c r="F626" t="s">
        <v>2170</v>
      </c>
      <c r="G626" t="s">
        <v>875</v>
      </c>
      <c r="H626" t="s">
        <v>2171</v>
      </c>
      <c r="I626">
        <v>28</v>
      </c>
      <c r="J626">
        <v>55</v>
      </c>
      <c r="K626" t="s">
        <v>2041</v>
      </c>
      <c r="L626">
        <v>2023</v>
      </c>
      <c r="M626">
        <v>7</v>
      </c>
      <c r="N626">
        <v>3</v>
      </c>
      <c r="O626">
        <v>12</v>
      </c>
    </row>
    <row r="627" spans="1:15" x14ac:dyDescent="0.25">
      <c r="A627">
        <v>626</v>
      </c>
      <c r="B627">
        <v>630</v>
      </c>
      <c r="C627" t="s">
        <v>2172</v>
      </c>
      <c r="D627" t="s">
        <v>878</v>
      </c>
      <c r="E627" s="1">
        <v>45111.708333333336</v>
      </c>
      <c r="F627" t="s">
        <v>2173</v>
      </c>
      <c r="G627" t="s">
        <v>27</v>
      </c>
      <c r="H627" t="s">
        <v>2174</v>
      </c>
      <c r="I627">
        <v>35</v>
      </c>
      <c r="J627">
        <v>70</v>
      </c>
      <c r="K627" t="s">
        <v>2036</v>
      </c>
      <c r="L627">
        <v>2023</v>
      </c>
      <c r="M627">
        <v>7</v>
      </c>
      <c r="N627">
        <v>4</v>
      </c>
      <c r="O627">
        <v>17</v>
      </c>
    </row>
    <row r="628" spans="1:15" x14ac:dyDescent="0.25">
      <c r="A628">
        <v>627</v>
      </c>
      <c r="B628">
        <v>631</v>
      </c>
      <c r="C628" t="s">
        <v>2175</v>
      </c>
      <c r="D628" t="s">
        <v>1625</v>
      </c>
      <c r="E628" s="1">
        <v>45112.84375</v>
      </c>
      <c r="F628" t="s">
        <v>2176</v>
      </c>
      <c r="G628" t="s">
        <v>875</v>
      </c>
      <c r="H628" t="s">
        <v>2177</v>
      </c>
      <c r="I628">
        <v>18</v>
      </c>
      <c r="J628">
        <v>35</v>
      </c>
      <c r="K628" t="s">
        <v>2045</v>
      </c>
      <c r="L628">
        <v>2023</v>
      </c>
      <c r="M628">
        <v>7</v>
      </c>
      <c r="N628">
        <v>5</v>
      </c>
      <c r="O628">
        <v>20</v>
      </c>
    </row>
    <row r="629" spans="1:15" x14ac:dyDescent="0.25">
      <c r="A629">
        <v>628</v>
      </c>
      <c r="B629">
        <v>632</v>
      </c>
      <c r="C629" t="s">
        <v>2178</v>
      </c>
      <c r="D629" t="s">
        <v>1625</v>
      </c>
      <c r="E629" s="1">
        <v>45113.604166666664</v>
      </c>
      <c r="F629" t="s">
        <v>2179</v>
      </c>
      <c r="G629" t="s">
        <v>32</v>
      </c>
      <c r="H629" t="s">
        <v>2180</v>
      </c>
      <c r="I629">
        <v>25</v>
      </c>
      <c r="J629">
        <v>50</v>
      </c>
      <c r="K629" t="s">
        <v>2036</v>
      </c>
      <c r="L629">
        <v>2023</v>
      </c>
      <c r="M629">
        <v>7</v>
      </c>
      <c r="N629">
        <v>6</v>
      </c>
      <c r="O629">
        <v>14</v>
      </c>
    </row>
    <row r="630" spans="1:15" x14ac:dyDescent="0.25">
      <c r="A630">
        <v>629</v>
      </c>
      <c r="B630">
        <v>633</v>
      </c>
      <c r="C630" t="s">
        <v>2181</v>
      </c>
      <c r="D630" t="s">
        <v>1625</v>
      </c>
      <c r="E630" s="1">
        <v>45114.822916666664</v>
      </c>
      <c r="F630" t="s">
        <v>2182</v>
      </c>
      <c r="G630" t="s">
        <v>27</v>
      </c>
      <c r="H630" t="s">
        <v>2183</v>
      </c>
      <c r="I630">
        <v>22</v>
      </c>
      <c r="J630">
        <v>45</v>
      </c>
      <c r="K630" t="s">
        <v>2045</v>
      </c>
      <c r="L630">
        <v>2023</v>
      </c>
      <c r="M630">
        <v>7</v>
      </c>
      <c r="N630">
        <v>7</v>
      </c>
      <c r="O630">
        <v>19</v>
      </c>
    </row>
    <row r="631" spans="1:15" x14ac:dyDescent="0.25">
      <c r="A631">
        <v>630</v>
      </c>
      <c r="B631">
        <v>634</v>
      </c>
      <c r="C631" t="s">
        <v>2184</v>
      </c>
      <c r="D631" t="s">
        <v>878</v>
      </c>
      <c r="E631" s="1">
        <v>45115.666666666664</v>
      </c>
      <c r="F631" t="s">
        <v>2185</v>
      </c>
      <c r="G631" t="s">
        <v>875</v>
      </c>
      <c r="H631" t="s">
        <v>2186</v>
      </c>
      <c r="I631">
        <v>30</v>
      </c>
      <c r="J631">
        <v>60</v>
      </c>
      <c r="K631" t="s">
        <v>2041</v>
      </c>
      <c r="L631">
        <v>2023</v>
      </c>
      <c r="M631">
        <v>7</v>
      </c>
      <c r="N631">
        <v>8</v>
      </c>
      <c r="O631">
        <v>16</v>
      </c>
    </row>
    <row r="632" spans="1:15" x14ac:dyDescent="0.25">
      <c r="A632">
        <v>631</v>
      </c>
      <c r="B632">
        <v>635</v>
      </c>
      <c r="C632" t="s">
        <v>2187</v>
      </c>
      <c r="D632" t="s">
        <v>1625</v>
      </c>
      <c r="E632" s="1">
        <v>45116.9375</v>
      </c>
      <c r="F632" t="s">
        <v>2188</v>
      </c>
      <c r="G632" t="s">
        <v>32</v>
      </c>
      <c r="H632" t="s">
        <v>2189</v>
      </c>
      <c r="I632">
        <v>20</v>
      </c>
      <c r="J632">
        <v>40</v>
      </c>
      <c r="K632" t="s">
        <v>2036</v>
      </c>
      <c r="L632">
        <v>2023</v>
      </c>
      <c r="M632">
        <v>7</v>
      </c>
      <c r="N632">
        <v>9</v>
      </c>
      <c r="O632">
        <v>22</v>
      </c>
    </row>
    <row r="633" spans="1:15" x14ac:dyDescent="0.25">
      <c r="A633">
        <v>632</v>
      </c>
      <c r="B633">
        <v>636</v>
      </c>
      <c r="C633" t="s">
        <v>2190</v>
      </c>
      <c r="D633" t="s">
        <v>389</v>
      </c>
      <c r="E633" s="1">
        <v>45117.597222222219</v>
      </c>
      <c r="F633" t="s">
        <v>2191</v>
      </c>
      <c r="G633" t="s">
        <v>27</v>
      </c>
      <c r="H633" t="s">
        <v>2192</v>
      </c>
      <c r="I633">
        <v>28</v>
      </c>
      <c r="J633">
        <v>55</v>
      </c>
      <c r="K633" t="s">
        <v>2045</v>
      </c>
      <c r="L633">
        <v>2023</v>
      </c>
      <c r="M633">
        <v>7</v>
      </c>
      <c r="N633">
        <v>10</v>
      </c>
      <c r="O633">
        <v>14</v>
      </c>
    </row>
    <row r="634" spans="1:15" x14ac:dyDescent="0.25">
      <c r="A634">
        <v>633</v>
      </c>
      <c r="B634">
        <v>637</v>
      </c>
      <c r="C634" t="s">
        <v>2193</v>
      </c>
      <c r="D634" t="s">
        <v>1639</v>
      </c>
      <c r="E634" s="1">
        <v>45118.78125</v>
      </c>
      <c r="F634" t="s">
        <v>2194</v>
      </c>
      <c r="G634" t="s">
        <v>875</v>
      </c>
      <c r="H634" t="s">
        <v>2195</v>
      </c>
      <c r="I634">
        <v>22</v>
      </c>
      <c r="J634">
        <v>45</v>
      </c>
      <c r="K634" t="s">
        <v>2041</v>
      </c>
      <c r="L634">
        <v>2023</v>
      </c>
      <c r="M634">
        <v>7</v>
      </c>
      <c r="N634">
        <v>11</v>
      </c>
      <c r="O634">
        <v>18</v>
      </c>
    </row>
    <row r="635" spans="1:15" x14ac:dyDescent="0.25">
      <c r="A635">
        <v>634</v>
      </c>
      <c r="B635">
        <v>638</v>
      </c>
      <c r="C635" t="s">
        <v>2196</v>
      </c>
      <c r="D635" t="s">
        <v>389</v>
      </c>
      <c r="E635" s="1">
        <v>45119.572916666664</v>
      </c>
      <c r="F635" t="s">
        <v>2197</v>
      </c>
      <c r="G635" t="s">
        <v>32</v>
      </c>
      <c r="H635" t="s">
        <v>2198</v>
      </c>
      <c r="I635">
        <v>25</v>
      </c>
      <c r="J635">
        <v>50</v>
      </c>
      <c r="K635" t="s">
        <v>2036</v>
      </c>
      <c r="L635">
        <v>2023</v>
      </c>
      <c r="M635">
        <v>7</v>
      </c>
      <c r="N635">
        <v>12</v>
      </c>
      <c r="O635">
        <v>13</v>
      </c>
    </row>
    <row r="636" spans="1:15" x14ac:dyDescent="0.25">
      <c r="A636">
        <v>635</v>
      </c>
      <c r="B636">
        <v>639</v>
      </c>
      <c r="C636" t="s">
        <v>2199</v>
      </c>
      <c r="D636" t="s">
        <v>1625</v>
      </c>
      <c r="E636" s="1">
        <v>45120.833333333336</v>
      </c>
      <c r="F636" t="s">
        <v>2200</v>
      </c>
      <c r="G636" t="s">
        <v>27</v>
      </c>
      <c r="H636" t="s">
        <v>2201</v>
      </c>
      <c r="I636">
        <v>35</v>
      </c>
      <c r="J636">
        <v>70</v>
      </c>
      <c r="K636" t="s">
        <v>2045</v>
      </c>
      <c r="L636">
        <v>2023</v>
      </c>
      <c r="M636">
        <v>7</v>
      </c>
      <c r="N636">
        <v>13</v>
      </c>
      <c r="O636">
        <v>20</v>
      </c>
    </row>
    <row r="637" spans="1:15" x14ac:dyDescent="0.25">
      <c r="A637">
        <v>636</v>
      </c>
      <c r="B637">
        <v>640</v>
      </c>
      <c r="C637" t="s">
        <v>2202</v>
      </c>
      <c r="D637" t="s">
        <v>1625</v>
      </c>
      <c r="E637" s="1">
        <v>45121.677083333336</v>
      </c>
      <c r="F637" t="s">
        <v>2203</v>
      </c>
      <c r="G637" t="s">
        <v>875</v>
      </c>
      <c r="H637" t="s">
        <v>2204</v>
      </c>
      <c r="I637">
        <v>20</v>
      </c>
      <c r="J637">
        <v>40</v>
      </c>
      <c r="K637" t="s">
        <v>2036</v>
      </c>
      <c r="L637">
        <v>2023</v>
      </c>
      <c r="M637">
        <v>7</v>
      </c>
      <c r="N637">
        <v>14</v>
      </c>
      <c r="O637">
        <v>16</v>
      </c>
    </row>
    <row r="638" spans="1:15" x14ac:dyDescent="0.25">
      <c r="A638">
        <v>637</v>
      </c>
      <c r="B638">
        <v>641</v>
      </c>
      <c r="C638" t="s">
        <v>2205</v>
      </c>
      <c r="D638" t="s">
        <v>1625</v>
      </c>
      <c r="E638" s="1">
        <v>45122.8125</v>
      </c>
      <c r="F638" t="s">
        <v>2206</v>
      </c>
      <c r="G638" t="s">
        <v>32</v>
      </c>
      <c r="H638" t="s">
        <v>2207</v>
      </c>
      <c r="I638">
        <v>28</v>
      </c>
      <c r="J638">
        <v>55</v>
      </c>
      <c r="K638" t="s">
        <v>2041</v>
      </c>
      <c r="L638">
        <v>2023</v>
      </c>
      <c r="M638">
        <v>7</v>
      </c>
      <c r="N638">
        <v>15</v>
      </c>
      <c r="O638">
        <v>19</v>
      </c>
    </row>
    <row r="639" spans="1:15" x14ac:dyDescent="0.25">
      <c r="A639">
        <v>638</v>
      </c>
      <c r="B639">
        <v>642</v>
      </c>
      <c r="C639" t="s">
        <v>2208</v>
      </c>
      <c r="D639" t="s">
        <v>1639</v>
      </c>
      <c r="E639" s="1">
        <v>45123.583333333336</v>
      </c>
      <c r="F639" t="s">
        <v>2209</v>
      </c>
      <c r="G639" t="s">
        <v>27</v>
      </c>
      <c r="H639" t="s">
        <v>2210</v>
      </c>
      <c r="I639">
        <v>30</v>
      </c>
      <c r="J639">
        <v>60</v>
      </c>
      <c r="K639" t="s">
        <v>2036</v>
      </c>
      <c r="L639">
        <v>2023</v>
      </c>
      <c r="M639">
        <v>7</v>
      </c>
      <c r="N639">
        <v>16</v>
      </c>
      <c r="O639">
        <v>14</v>
      </c>
    </row>
    <row r="640" spans="1:15" x14ac:dyDescent="0.25">
      <c r="A640">
        <v>639</v>
      </c>
      <c r="B640">
        <v>643</v>
      </c>
      <c r="C640" t="s">
        <v>2211</v>
      </c>
      <c r="D640" t="s">
        <v>925</v>
      </c>
      <c r="E640" s="1">
        <v>45124.927083333336</v>
      </c>
      <c r="F640" t="s">
        <v>2212</v>
      </c>
      <c r="G640" t="s">
        <v>875</v>
      </c>
      <c r="H640" t="s">
        <v>2213</v>
      </c>
      <c r="I640">
        <v>18</v>
      </c>
      <c r="J640">
        <v>35</v>
      </c>
      <c r="K640" t="s">
        <v>2045</v>
      </c>
      <c r="L640">
        <v>2023</v>
      </c>
      <c r="M640">
        <v>7</v>
      </c>
      <c r="N640">
        <v>17</v>
      </c>
      <c r="O640">
        <v>22</v>
      </c>
    </row>
    <row r="641" spans="1:15" x14ac:dyDescent="0.25">
      <c r="A641">
        <v>640</v>
      </c>
      <c r="B641">
        <v>644</v>
      </c>
      <c r="C641" t="s">
        <v>2214</v>
      </c>
      <c r="D641" t="s">
        <v>1625</v>
      </c>
      <c r="E641" s="1">
        <v>45125.6875</v>
      </c>
      <c r="F641" t="s">
        <v>2215</v>
      </c>
      <c r="G641" t="s">
        <v>32</v>
      </c>
      <c r="H641" t="s">
        <v>2159</v>
      </c>
      <c r="I641">
        <v>25</v>
      </c>
      <c r="J641">
        <v>50</v>
      </c>
      <c r="K641" t="s">
        <v>2036</v>
      </c>
      <c r="L641">
        <v>2023</v>
      </c>
      <c r="M641">
        <v>7</v>
      </c>
      <c r="N641">
        <v>18</v>
      </c>
      <c r="O641">
        <v>16</v>
      </c>
    </row>
    <row r="642" spans="1:15" x14ac:dyDescent="0.25">
      <c r="A642">
        <v>641</v>
      </c>
      <c r="B642">
        <v>645</v>
      </c>
      <c r="C642" t="s">
        <v>2216</v>
      </c>
      <c r="D642" t="s">
        <v>1639</v>
      </c>
      <c r="E642" s="1">
        <v>45126.822916666664</v>
      </c>
      <c r="F642" t="s">
        <v>2217</v>
      </c>
      <c r="G642" t="s">
        <v>27</v>
      </c>
      <c r="H642" t="s">
        <v>2218</v>
      </c>
      <c r="I642">
        <v>22</v>
      </c>
      <c r="J642">
        <v>45</v>
      </c>
      <c r="K642" t="s">
        <v>2045</v>
      </c>
      <c r="L642">
        <v>2023</v>
      </c>
      <c r="M642">
        <v>7</v>
      </c>
      <c r="N642">
        <v>19</v>
      </c>
      <c r="O642">
        <v>19</v>
      </c>
    </row>
    <row r="643" spans="1:15" x14ac:dyDescent="0.25">
      <c r="A643">
        <v>642</v>
      </c>
      <c r="B643">
        <v>646</v>
      </c>
      <c r="C643" t="s">
        <v>2219</v>
      </c>
      <c r="D643" t="s">
        <v>389</v>
      </c>
      <c r="E643" s="1">
        <v>45127.708333333336</v>
      </c>
      <c r="F643" t="s">
        <v>2220</v>
      </c>
      <c r="G643" t="s">
        <v>875</v>
      </c>
      <c r="H643" t="s">
        <v>2221</v>
      </c>
      <c r="I643">
        <v>30</v>
      </c>
      <c r="J643">
        <v>60</v>
      </c>
      <c r="K643" t="s">
        <v>2041</v>
      </c>
      <c r="L643">
        <v>2023</v>
      </c>
      <c r="M643">
        <v>7</v>
      </c>
      <c r="N643">
        <v>20</v>
      </c>
      <c r="O643">
        <v>17</v>
      </c>
    </row>
    <row r="644" spans="1:15" x14ac:dyDescent="0.25">
      <c r="A644">
        <v>643</v>
      </c>
      <c r="B644">
        <v>647</v>
      </c>
      <c r="C644" t="s">
        <v>2222</v>
      </c>
      <c r="D644" t="s">
        <v>2223</v>
      </c>
      <c r="E644" s="1">
        <v>45139.5625</v>
      </c>
      <c r="F644" t="s">
        <v>2224</v>
      </c>
      <c r="G644" t="s">
        <v>27</v>
      </c>
      <c r="H644" t="s">
        <v>2225</v>
      </c>
      <c r="I644">
        <v>20</v>
      </c>
      <c r="J644">
        <v>40</v>
      </c>
      <c r="K644" t="s">
        <v>2036</v>
      </c>
      <c r="L644">
        <v>2023</v>
      </c>
      <c r="M644">
        <v>8</v>
      </c>
      <c r="N644">
        <v>1</v>
      </c>
      <c r="O644">
        <v>13</v>
      </c>
    </row>
    <row r="645" spans="1:15" x14ac:dyDescent="0.25">
      <c r="A645">
        <v>644</v>
      </c>
      <c r="B645">
        <v>648</v>
      </c>
      <c r="C645" t="s">
        <v>2226</v>
      </c>
      <c r="D645" t="s">
        <v>389</v>
      </c>
      <c r="E645" s="1">
        <v>45140.614583333336</v>
      </c>
      <c r="F645" t="s">
        <v>2227</v>
      </c>
      <c r="G645" t="s">
        <v>875</v>
      </c>
      <c r="H645" t="s">
        <v>2228</v>
      </c>
      <c r="I645">
        <v>25</v>
      </c>
      <c r="J645">
        <v>50</v>
      </c>
      <c r="K645" t="s">
        <v>2045</v>
      </c>
      <c r="L645">
        <v>2023</v>
      </c>
      <c r="M645">
        <v>8</v>
      </c>
      <c r="N645">
        <v>2</v>
      </c>
      <c r="O645">
        <v>14</v>
      </c>
    </row>
    <row r="646" spans="1:15" x14ac:dyDescent="0.25">
      <c r="A646">
        <v>645</v>
      </c>
      <c r="B646">
        <v>649</v>
      </c>
      <c r="C646" t="s">
        <v>2229</v>
      </c>
      <c r="D646" t="s">
        <v>389</v>
      </c>
      <c r="E646" s="1">
        <v>45141.510416666664</v>
      </c>
      <c r="F646" t="s">
        <v>2230</v>
      </c>
      <c r="G646" t="s">
        <v>32</v>
      </c>
      <c r="H646" t="s">
        <v>2231</v>
      </c>
      <c r="I646">
        <v>18</v>
      </c>
      <c r="J646">
        <v>35</v>
      </c>
      <c r="K646" t="s">
        <v>2041</v>
      </c>
      <c r="L646">
        <v>2023</v>
      </c>
      <c r="M646">
        <v>8</v>
      </c>
      <c r="N646">
        <v>3</v>
      </c>
      <c r="O646">
        <v>12</v>
      </c>
    </row>
    <row r="647" spans="1:15" x14ac:dyDescent="0.25">
      <c r="A647">
        <v>646</v>
      </c>
      <c r="B647">
        <v>650</v>
      </c>
      <c r="C647" t="s">
        <v>2232</v>
      </c>
      <c r="D647" t="s">
        <v>1625</v>
      </c>
      <c r="E647" s="1">
        <v>45142.6875</v>
      </c>
      <c r="F647" t="s">
        <v>2233</v>
      </c>
      <c r="G647" t="s">
        <v>27</v>
      </c>
      <c r="H647" t="s">
        <v>2234</v>
      </c>
      <c r="I647">
        <v>22</v>
      </c>
      <c r="J647">
        <v>45</v>
      </c>
      <c r="K647" t="s">
        <v>2036</v>
      </c>
      <c r="L647">
        <v>2023</v>
      </c>
      <c r="M647">
        <v>8</v>
      </c>
      <c r="N647">
        <v>4</v>
      </c>
      <c r="O647">
        <v>16</v>
      </c>
    </row>
    <row r="648" spans="1:15" x14ac:dyDescent="0.25">
      <c r="A648">
        <v>647</v>
      </c>
      <c r="B648">
        <v>651</v>
      </c>
      <c r="C648" t="s">
        <v>2235</v>
      </c>
      <c r="D648" t="s">
        <v>389</v>
      </c>
      <c r="E648" s="1">
        <v>45143.822916666664</v>
      </c>
      <c r="F648" t="s">
        <v>2236</v>
      </c>
      <c r="G648" t="s">
        <v>875</v>
      </c>
      <c r="H648" t="s">
        <v>2237</v>
      </c>
      <c r="I648">
        <v>30</v>
      </c>
      <c r="J648">
        <v>60</v>
      </c>
      <c r="K648" t="s">
        <v>2041</v>
      </c>
      <c r="L648">
        <v>2023</v>
      </c>
      <c r="M648">
        <v>8</v>
      </c>
      <c r="N648">
        <v>5</v>
      </c>
      <c r="O648">
        <v>19</v>
      </c>
    </row>
    <row r="649" spans="1:15" x14ac:dyDescent="0.25">
      <c r="A649">
        <v>648</v>
      </c>
      <c r="B649">
        <v>652</v>
      </c>
      <c r="C649" t="s">
        <v>2238</v>
      </c>
      <c r="D649" t="s">
        <v>2239</v>
      </c>
      <c r="E649" s="1">
        <v>45144.583333333336</v>
      </c>
      <c r="F649" t="s">
        <v>2240</v>
      </c>
      <c r="G649" t="s">
        <v>32</v>
      </c>
      <c r="H649" t="s">
        <v>2241</v>
      </c>
      <c r="I649">
        <v>28</v>
      </c>
      <c r="J649">
        <v>55</v>
      </c>
      <c r="K649" t="s">
        <v>2036</v>
      </c>
      <c r="L649">
        <v>2023</v>
      </c>
      <c r="M649">
        <v>8</v>
      </c>
      <c r="N649">
        <v>6</v>
      </c>
      <c r="O649">
        <v>14</v>
      </c>
    </row>
    <row r="650" spans="1:15" x14ac:dyDescent="0.25">
      <c r="A650">
        <v>649</v>
      </c>
      <c r="B650">
        <v>653</v>
      </c>
      <c r="C650" t="s">
        <v>2242</v>
      </c>
      <c r="D650" t="s">
        <v>2243</v>
      </c>
      <c r="E650" s="1">
        <v>45145.822916666664</v>
      </c>
      <c r="F650" t="s">
        <v>2244</v>
      </c>
      <c r="G650" t="s">
        <v>27</v>
      </c>
      <c r="H650" t="s">
        <v>2245</v>
      </c>
      <c r="I650">
        <v>22</v>
      </c>
      <c r="J650">
        <v>45</v>
      </c>
      <c r="K650" t="s">
        <v>2045</v>
      </c>
      <c r="L650">
        <v>2023</v>
      </c>
      <c r="M650">
        <v>8</v>
      </c>
      <c r="N650">
        <v>7</v>
      </c>
      <c r="O650">
        <v>19</v>
      </c>
    </row>
    <row r="651" spans="1:15" x14ac:dyDescent="0.25">
      <c r="A651">
        <v>650</v>
      </c>
      <c r="B651">
        <v>654</v>
      </c>
      <c r="C651" t="s">
        <v>2246</v>
      </c>
      <c r="D651" t="s">
        <v>389</v>
      </c>
      <c r="E651" s="1">
        <v>45146.666666666664</v>
      </c>
      <c r="F651" t="s">
        <v>2247</v>
      </c>
      <c r="G651" t="s">
        <v>875</v>
      </c>
      <c r="H651" t="s">
        <v>2248</v>
      </c>
      <c r="I651">
        <v>30</v>
      </c>
      <c r="J651">
        <v>60</v>
      </c>
      <c r="K651" t="s">
        <v>2041</v>
      </c>
      <c r="L651">
        <v>2023</v>
      </c>
      <c r="M651">
        <v>8</v>
      </c>
      <c r="N651">
        <v>8</v>
      </c>
      <c r="O651">
        <v>16</v>
      </c>
    </row>
    <row r="652" spans="1:15" x14ac:dyDescent="0.25">
      <c r="A652">
        <v>651</v>
      </c>
      <c r="B652">
        <v>655</v>
      </c>
      <c r="C652" t="s">
        <v>2249</v>
      </c>
      <c r="D652" t="s">
        <v>1625</v>
      </c>
      <c r="E652" s="1">
        <v>45147.9375</v>
      </c>
      <c r="F652" t="s">
        <v>2250</v>
      </c>
      <c r="G652" t="s">
        <v>32</v>
      </c>
      <c r="H652" t="s">
        <v>2251</v>
      </c>
      <c r="I652">
        <v>20</v>
      </c>
      <c r="J652">
        <v>40</v>
      </c>
      <c r="K652" t="s">
        <v>2036</v>
      </c>
      <c r="L652">
        <v>2023</v>
      </c>
      <c r="M652">
        <v>8</v>
      </c>
      <c r="N652">
        <v>9</v>
      </c>
      <c r="O652">
        <v>22</v>
      </c>
    </row>
    <row r="653" spans="1:15" x14ac:dyDescent="0.25">
      <c r="A653">
        <v>652</v>
      </c>
      <c r="B653">
        <v>656</v>
      </c>
      <c r="C653" t="s">
        <v>2252</v>
      </c>
      <c r="D653" t="s">
        <v>1625</v>
      </c>
      <c r="E653" s="1">
        <v>45148.597222222219</v>
      </c>
      <c r="F653" t="s">
        <v>2253</v>
      </c>
      <c r="G653" t="s">
        <v>27</v>
      </c>
      <c r="H653" t="s">
        <v>2254</v>
      </c>
      <c r="I653">
        <v>28</v>
      </c>
      <c r="J653">
        <v>55</v>
      </c>
      <c r="K653" t="s">
        <v>2045</v>
      </c>
      <c r="L653">
        <v>2023</v>
      </c>
      <c r="M653">
        <v>8</v>
      </c>
      <c r="N653">
        <v>10</v>
      </c>
      <c r="O653">
        <v>14</v>
      </c>
    </row>
    <row r="654" spans="1:15" x14ac:dyDescent="0.25">
      <c r="A654">
        <v>653</v>
      </c>
      <c r="B654">
        <v>657</v>
      </c>
      <c r="C654" t="s">
        <v>2255</v>
      </c>
      <c r="D654" t="s">
        <v>1625</v>
      </c>
      <c r="E654" s="1">
        <v>45149.78125</v>
      </c>
      <c r="F654" t="s">
        <v>2256</v>
      </c>
      <c r="G654" t="s">
        <v>875</v>
      </c>
      <c r="H654" t="s">
        <v>2257</v>
      </c>
      <c r="I654">
        <v>22</v>
      </c>
      <c r="J654">
        <v>45</v>
      </c>
      <c r="K654" t="s">
        <v>2041</v>
      </c>
      <c r="L654">
        <v>2023</v>
      </c>
      <c r="M654">
        <v>8</v>
      </c>
      <c r="N654">
        <v>11</v>
      </c>
      <c r="O654">
        <v>18</v>
      </c>
    </row>
    <row r="655" spans="1:15" x14ac:dyDescent="0.25">
      <c r="A655">
        <v>654</v>
      </c>
      <c r="B655">
        <v>658</v>
      </c>
      <c r="C655" t="s">
        <v>2258</v>
      </c>
      <c r="D655" t="s">
        <v>389</v>
      </c>
      <c r="E655" s="1">
        <v>45150.572916666664</v>
      </c>
      <c r="F655" t="s">
        <v>2259</v>
      </c>
      <c r="G655" t="s">
        <v>32</v>
      </c>
      <c r="H655" t="s">
        <v>2260</v>
      </c>
      <c r="I655">
        <v>25</v>
      </c>
      <c r="J655">
        <v>50</v>
      </c>
      <c r="K655" t="s">
        <v>2036</v>
      </c>
      <c r="L655">
        <v>2023</v>
      </c>
      <c r="M655">
        <v>8</v>
      </c>
      <c r="N655">
        <v>12</v>
      </c>
      <c r="O655">
        <v>13</v>
      </c>
    </row>
    <row r="656" spans="1:15" x14ac:dyDescent="0.25">
      <c r="A656">
        <v>655</v>
      </c>
      <c r="B656">
        <v>659</v>
      </c>
      <c r="C656" t="s">
        <v>2261</v>
      </c>
      <c r="D656" t="s">
        <v>389</v>
      </c>
      <c r="E656" s="1">
        <v>45151.833333333336</v>
      </c>
      <c r="F656" t="s">
        <v>2262</v>
      </c>
      <c r="G656" t="s">
        <v>27</v>
      </c>
      <c r="H656" t="s">
        <v>2263</v>
      </c>
      <c r="I656">
        <v>35</v>
      </c>
      <c r="J656">
        <v>70</v>
      </c>
      <c r="K656" t="s">
        <v>2045</v>
      </c>
      <c r="L656">
        <v>2023</v>
      </c>
      <c r="M656">
        <v>8</v>
      </c>
      <c r="N656">
        <v>13</v>
      </c>
      <c r="O656">
        <v>20</v>
      </c>
    </row>
    <row r="657" spans="1:15" x14ac:dyDescent="0.25">
      <c r="A657">
        <v>656</v>
      </c>
      <c r="B657">
        <v>660</v>
      </c>
      <c r="C657" t="s">
        <v>2264</v>
      </c>
      <c r="D657" t="s">
        <v>1625</v>
      </c>
      <c r="E657" s="1">
        <v>45152.677083333336</v>
      </c>
      <c r="F657" t="s">
        <v>2265</v>
      </c>
      <c r="G657" t="s">
        <v>875</v>
      </c>
      <c r="H657" t="s">
        <v>2266</v>
      </c>
      <c r="I657">
        <v>20</v>
      </c>
      <c r="J657">
        <v>40</v>
      </c>
      <c r="K657" t="s">
        <v>2036</v>
      </c>
      <c r="L657">
        <v>2023</v>
      </c>
      <c r="M657">
        <v>8</v>
      </c>
      <c r="N657">
        <v>14</v>
      </c>
      <c r="O657">
        <v>16</v>
      </c>
    </row>
    <row r="658" spans="1:15" x14ac:dyDescent="0.25">
      <c r="A658">
        <v>657</v>
      </c>
      <c r="B658">
        <v>661</v>
      </c>
      <c r="C658" t="s">
        <v>2267</v>
      </c>
      <c r="D658" t="s">
        <v>389</v>
      </c>
      <c r="E658" s="1">
        <v>45153.8125</v>
      </c>
      <c r="F658" t="s">
        <v>2268</v>
      </c>
      <c r="G658" t="s">
        <v>32</v>
      </c>
      <c r="H658" t="s">
        <v>2269</v>
      </c>
      <c r="I658">
        <v>28</v>
      </c>
      <c r="J658">
        <v>55</v>
      </c>
      <c r="K658" t="s">
        <v>2041</v>
      </c>
      <c r="L658">
        <v>2023</v>
      </c>
      <c r="M658">
        <v>8</v>
      </c>
      <c r="N658">
        <v>15</v>
      </c>
      <c r="O658">
        <v>19</v>
      </c>
    </row>
    <row r="659" spans="1:15" x14ac:dyDescent="0.25">
      <c r="A659">
        <v>658</v>
      </c>
      <c r="B659">
        <v>662</v>
      </c>
      <c r="C659" t="s">
        <v>2270</v>
      </c>
      <c r="D659" t="s">
        <v>2271</v>
      </c>
      <c r="E659" s="1">
        <v>45154.583333333336</v>
      </c>
      <c r="F659" t="s">
        <v>2272</v>
      </c>
      <c r="G659" t="s">
        <v>27</v>
      </c>
      <c r="H659" t="s">
        <v>2273</v>
      </c>
      <c r="I659">
        <v>30</v>
      </c>
      <c r="J659">
        <v>60</v>
      </c>
      <c r="K659" t="s">
        <v>2036</v>
      </c>
      <c r="L659">
        <v>2023</v>
      </c>
      <c r="M659">
        <v>8</v>
      </c>
      <c r="N659">
        <v>16</v>
      </c>
      <c r="O659">
        <v>14</v>
      </c>
    </row>
    <row r="660" spans="1:15" x14ac:dyDescent="0.25">
      <c r="A660">
        <v>659</v>
      </c>
      <c r="B660">
        <v>663</v>
      </c>
      <c r="C660" t="s">
        <v>2274</v>
      </c>
      <c r="D660" t="s">
        <v>389</v>
      </c>
      <c r="E660" s="1">
        <v>45155.927083333336</v>
      </c>
      <c r="F660" t="s">
        <v>2275</v>
      </c>
      <c r="G660" t="s">
        <v>875</v>
      </c>
      <c r="H660" t="s">
        <v>2276</v>
      </c>
      <c r="I660">
        <v>18</v>
      </c>
      <c r="J660">
        <v>35</v>
      </c>
      <c r="K660" t="s">
        <v>2045</v>
      </c>
      <c r="L660">
        <v>2023</v>
      </c>
      <c r="M660">
        <v>8</v>
      </c>
      <c r="N660">
        <v>17</v>
      </c>
      <c r="O660">
        <v>22</v>
      </c>
    </row>
    <row r="661" spans="1:15" x14ac:dyDescent="0.25">
      <c r="A661">
        <v>660</v>
      </c>
      <c r="B661">
        <v>664</v>
      </c>
      <c r="C661" t="s">
        <v>2277</v>
      </c>
      <c r="D661" t="s">
        <v>2243</v>
      </c>
      <c r="E661" s="1">
        <v>45156.6875</v>
      </c>
      <c r="F661" t="s">
        <v>2278</v>
      </c>
      <c r="G661" t="s">
        <v>32</v>
      </c>
      <c r="H661" t="s">
        <v>2279</v>
      </c>
      <c r="I661">
        <v>25</v>
      </c>
      <c r="J661">
        <v>50</v>
      </c>
      <c r="K661" t="s">
        <v>2036</v>
      </c>
      <c r="L661">
        <v>2023</v>
      </c>
      <c r="M661">
        <v>8</v>
      </c>
      <c r="N661">
        <v>18</v>
      </c>
      <c r="O661">
        <v>16</v>
      </c>
    </row>
    <row r="662" spans="1:15" x14ac:dyDescent="0.25">
      <c r="A662">
        <v>661</v>
      </c>
      <c r="B662">
        <v>665</v>
      </c>
      <c r="C662" t="s">
        <v>2280</v>
      </c>
      <c r="D662" t="s">
        <v>2243</v>
      </c>
      <c r="E662" s="1">
        <v>45157.822916666664</v>
      </c>
      <c r="F662" t="s">
        <v>2281</v>
      </c>
      <c r="G662" t="s">
        <v>27</v>
      </c>
      <c r="H662" t="s">
        <v>2282</v>
      </c>
      <c r="I662">
        <v>22</v>
      </c>
      <c r="J662">
        <v>45</v>
      </c>
      <c r="K662" t="s">
        <v>2045</v>
      </c>
      <c r="L662">
        <v>2023</v>
      </c>
      <c r="M662">
        <v>8</v>
      </c>
      <c r="N662">
        <v>19</v>
      </c>
      <c r="O662">
        <v>19</v>
      </c>
    </row>
    <row r="663" spans="1:15" x14ac:dyDescent="0.25">
      <c r="A663">
        <v>662</v>
      </c>
      <c r="B663">
        <v>666</v>
      </c>
      <c r="C663" t="s">
        <v>2283</v>
      </c>
      <c r="D663" t="s">
        <v>2243</v>
      </c>
      <c r="E663" s="1">
        <v>45158.708333333336</v>
      </c>
      <c r="F663" t="s">
        <v>2284</v>
      </c>
      <c r="G663" t="s">
        <v>875</v>
      </c>
      <c r="H663" t="s">
        <v>2285</v>
      </c>
      <c r="I663">
        <v>30</v>
      </c>
      <c r="J663">
        <v>60</v>
      </c>
      <c r="K663" t="s">
        <v>2041</v>
      </c>
      <c r="L663">
        <v>2023</v>
      </c>
      <c r="M663">
        <v>8</v>
      </c>
      <c r="N663">
        <v>20</v>
      </c>
      <c r="O663">
        <v>17</v>
      </c>
    </row>
    <row r="664" spans="1:15" x14ac:dyDescent="0.25">
      <c r="A664">
        <v>663</v>
      </c>
      <c r="B664">
        <v>667</v>
      </c>
      <c r="C664" t="s">
        <v>2286</v>
      </c>
      <c r="D664" t="s">
        <v>1625</v>
      </c>
      <c r="E664" s="1">
        <v>45159.65625</v>
      </c>
      <c r="F664" t="s">
        <v>2287</v>
      </c>
      <c r="G664" t="s">
        <v>27</v>
      </c>
      <c r="H664" t="s">
        <v>2288</v>
      </c>
      <c r="I664">
        <v>15</v>
      </c>
      <c r="J664">
        <v>30</v>
      </c>
      <c r="K664" t="s">
        <v>2036</v>
      </c>
      <c r="L664">
        <v>2023</v>
      </c>
      <c r="M664">
        <v>8</v>
      </c>
      <c r="N664">
        <v>21</v>
      </c>
      <c r="O664">
        <v>15</v>
      </c>
    </row>
    <row r="665" spans="1:15" x14ac:dyDescent="0.25">
      <c r="A665">
        <v>664</v>
      </c>
      <c r="B665">
        <v>668</v>
      </c>
      <c r="C665" t="s">
        <v>2289</v>
      </c>
      <c r="D665" t="s">
        <v>389</v>
      </c>
      <c r="E665" s="1">
        <v>45160.520833333336</v>
      </c>
      <c r="F665" t="s">
        <v>2290</v>
      </c>
      <c r="G665" t="s">
        <v>32</v>
      </c>
      <c r="H665" t="s">
        <v>2291</v>
      </c>
      <c r="I665">
        <v>22</v>
      </c>
      <c r="J665">
        <v>40</v>
      </c>
      <c r="K665" t="s">
        <v>2041</v>
      </c>
      <c r="L665">
        <v>2023</v>
      </c>
      <c r="M665">
        <v>8</v>
      </c>
      <c r="N665">
        <v>22</v>
      </c>
      <c r="O665">
        <v>12</v>
      </c>
    </row>
    <row r="666" spans="1:15" x14ac:dyDescent="0.25">
      <c r="A666">
        <v>665</v>
      </c>
      <c r="B666">
        <v>669</v>
      </c>
      <c r="C666" t="s">
        <v>2292</v>
      </c>
      <c r="D666" t="s">
        <v>2271</v>
      </c>
      <c r="E666" s="1">
        <v>45161.697916666664</v>
      </c>
      <c r="F666" t="s">
        <v>2293</v>
      </c>
      <c r="G666" t="s">
        <v>875</v>
      </c>
      <c r="H666" t="s">
        <v>2294</v>
      </c>
      <c r="I666">
        <v>28</v>
      </c>
      <c r="J666">
        <v>55</v>
      </c>
      <c r="K666" t="s">
        <v>2036</v>
      </c>
      <c r="L666">
        <v>2023</v>
      </c>
      <c r="M666">
        <v>8</v>
      </c>
      <c r="N666">
        <v>23</v>
      </c>
      <c r="O666">
        <v>16</v>
      </c>
    </row>
    <row r="667" spans="1:15" x14ac:dyDescent="0.25">
      <c r="A667">
        <v>666</v>
      </c>
      <c r="B667">
        <v>670</v>
      </c>
      <c r="C667" t="s">
        <v>2295</v>
      </c>
      <c r="D667" t="s">
        <v>389</v>
      </c>
      <c r="E667" s="1">
        <v>45162.763888888891</v>
      </c>
      <c r="F667" t="s">
        <v>2296</v>
      </c>
      <c r="G667" t="s">
        <v>27</v>
      </c>
      <c r="H667" t="s">
        <v>2297</v>
      </c>
      <c r="I667">
        <v>20</v>
      </c>
      <c r="J667">
        <v>38</v>
      </c>
      <c r="K667" t="s">
        <v>2045</v>
      </c>
      <c r="L667">
        <v>2023</v>
      </c>
      <c r="M667">
        <v>8</v>
      </c>
      <c r="N667">
        <v>24</v>
      </c>
      <c r="O667">
        <v>18</v>
      </c>
    </row>
    <row r="668" spans="1:15" x14ac:dyDescent="0.25">
      <c r="A668">
        <v>667</v>
      </c>
      <c r="B668">
        <v>671</v>
      </c>
      <c r="C668" t="s">
        <v>2298</v>
      </c>
      <c r="D668" t="s">
        <v>1625</v>
      </c>
      <c r="E668" s="1">
        <v>45163.59375</v>
      </c>
      <c r="F668" t="s">
        <v>2299</v>
      </c>
      <c r="G668" t="s">
        <v>32</v>
      </c>
      <c r="H668" t="s">
        <v>2300</v>
      </c>
      <c r="I668">
        <v>25</v>
      </c>
      <c r="J668">
        <v>50</v>
      </c>
      <c r="K668" t="s">
        <v>2041</v>
      </c>
      <c r="L668">
        <v>2023</v>
      </c>
      <c r="M668">
        <v>8</v>
      </c>
      <c r="N668">
        <v>25</v>
      </c>
      <c r="O668">
        <v>14</v>
      </c>
    </row>
    <row r="669" spans="1:15" x14ac:dyDescent="0.25">
      <c r="A669">
        <v>668</v>
      </c>
      <c r="B669">
        <v>672</v>
      </c>
      <c r="C669" t="s">
        <v>2301</v>
      </c>
      <c r="D669" t="s">
        <v>2243</v>
      </c>
      <c r="E669" s="1">
        <v>45164.729166666664</v>
      </c>
      <c r="F669" t="s">
        <v>2302</v>
      </c>
      <c r="G669" t="s">
        <v>875</v>
      </c>
      <c r="H669" t="s">
        <v>2303</v>
      </c>
      <c r="I669">
        <v>18</v>
      </c>
      <c r="J669">
        <v>35</v>
      </c>
      <c r="K669" t="s">
        <v>2036</v>
      </c>
      <c r="L669">
        <v>2023</v>
      </c>
      <c r="M669">
        <v>8</v>
      </c>
      <c r="N669">
        <v>26</v>
      </c>
      <c r="O669">
        <v>17</v>
      </c>
    </row>
    <row r="670" spans="1:15" x14ac:dyDescent="0.25">
      <c r="A670">
        <v>669</v>
      </c>
      <c r="B670">
        <v>673</v>
      </c>
      <c r="C670" t="s">
        <v>2304</v>
      </c>
      <c r="D670" t="s">
        <v>2243</v>
      </c>
      <c r="E670" s="1">
        <v>45165.864583333336</v>
      </c>
      <c r="F670" t="s">
        <v>2305</v>
      </c>
      <c r="G670" t="s">
        <v>27</v>
      </c>
      <c r="H670" t="s">
        <v>2306</v>
      </c>
      <c r="I670">
        <v>22</v>
      </c>
      <c r="J670">
        <v>45</v>
      </c>
      <c r="K670" t="s">
        <v>2045</v>
      </c>
      <c r="L670">
        <v>2023</v>
      </c>
      <c r="M670">
        <v>8</v>
      </c>
      <c r="N670">
        <v>27</v>
      </c>
      <c r="O670">
        <v>20</v>
      </c>
    </row>
    <row r="671" spans="1:15" x14ac:dyDescent="0.25">
      <c r="A671">
        <v>670</v>
      </c>
      <c r="B671">
        <v>674</v>
      </c>
      <c r="C671" t="s">
        <v>2307</v>
      </c>
      <c r="D671" t="s">
        <v>1625</v>
      </c>
      <c r="E671" s="1">
        <v>45166.666666666664</v>
      </c>
      <c r="F671" t="s">
        <v>2308</v>
      </c>
      <c r="G671" t="s">
        <v>875</v>
      </c>
      <c r="H671" t="s">
        <v>2309</v>
      </c>
      <c r="I671">
        <v>18</v>
      </c>
      <c r="J671">
        <v>36</v>
      </c>
      <c r="K671" t="s">
        <v>2036</v>
      </c>
      <c r="L671">
        <v>2023</v>
      </c>
      <c r="M671">
        <v>8</v>
      </c>
      <c r="N671">
        <v>28</v>
      </c>
      <c r="O671">
        <v>16</v>
      </c>
    </row>
    <row r="672" spans="1:15" x14ac:dyDescent="0.25">
      <c r="A672">
        <v>671</v>
      </c>
      <c r="B672">
        <v>675</v>
      </c>
      <c r="C672" t="s">
        <v>2310</v>
      </c>
      <c r="D672" t="s">
        <v>389</v>
      </c>
      <c r="E672" s="1">
        <v>45167.572916666664</v>
      </c>
      <c r="F672" t="s">
        <v>2311</v>
      </c>
      <c r="G672" t="s">
        <v>27</v>
      </c>
      <c r="H672" t="s">
        <v>2312</v>
      </c>
      <c r="I672">
        <v>26</v>
      </c>
      <c r="J672">
        <v>48</v>
      </c>
      <c r="K672" t="s">
        <v>2041</v>
      </c>
      <c r="L672">
        <v>2023</v>
      </c>
      <c r="M672">
        <v>8</v>
      </c>
      <c r="N672">
        <v>29</v>
      </c>
      <c r="O672">
        <v>13</v>
      </c>
    </row>
    <row r="673" spans="1:15" x14ac:dyDescent="0.25">
      <c r="A673">
        <v>672</v>
      </c>
      <c r="B673">
        <v>676</v>
      </c>
      <c r="C673" t="s">
        <v>2313</v>
      </c>
      <c r="D673" t="s">
        <v>1625</v>
      </c>
      <c r="E673" s="1">
        <v>45168.729166666664</v>
      </c>
      <c r="F673" t="s">
        <v>2314</v>
      </c>
      <c r="G673" t="s">
        <v>32</v>
      </c>
      <c r="H673" t="s">
        <v>2315</v>
      </c>
      <c r="I673">
        <v>20</v>
      </c>
      <c r="J673">
        <v>40</v>
      </c>
      <c r="K673" t="s">
        <v>2036</v>
      </c>
      <c r="L673">
        <v>2023</v>
      </c>
      <c r="M673">
        <v>8</v>
      </c>
      <c r="N673">
        <v>30</v>
      </c>
      <c r="O673">
        <v>17</v>
      </c>
    </row>
    <row r="674" spans="1:15" x14ac:dyDescent="0.25">
      <c r="A674">
        <v>673</v>
      </c>
      <c r="B674">
        <v>677</v>
      </c>
      <c r="C674" t="s">
        <v>2316</v>
      </c>
      <c r="D674" t="s">
        <v>389</v>
      </c>
      <c r="E674" s="1">
        <v>45169.84375</v>
      </c>
      <c r="F674" t="s">
        <v>2317</v>
      </c>
      <c r="G674" t="s">
        <v>875</v>
      </c>
      <c r="H674" t="s">
        <v>2318</v>
      </c>
      <c r="I674">
        <v>24</v>
      </c>
      <c r="J674">
        <v>42</v>
      </c>
      <c r="K674" t="s">
        <v>2045</v>
      </c>
      <c r="L674">
        <v>2023</v>
      </c>
      <c r="M674">
        <v>8</v>
      </c>
      <c r="N674">
        <v>31</v>
      </c>
      <c r="O674">
        <v>20</v>
      </c>
    </row>
    <row r="675" spans="1:15" x14ac:dyDescent="0.25">
      <c r="A675">
        <v>674</v>
      </c>
      <c r="B675">
        <v>678</v>
      </c>
      <c r="C675" t="s">
        <v>2319</v>
      </c>
      <c r="D675" t="s">
        <v>1625</v>
      </c>
      <c r="E675" s="1">
        <v>45170.614583333336</v>
      </c>
      <c r="F675" t="s">
        <v>2320</v>
      </c>
      <c r="G675" t="s">
        <v>27</v>
      </c>
      <c r="H675" t="s">
        <v>2321</v>
      </c>
      <c r="I675">
        <v>21</v>
      </c>
      <c r="J675">
        <v>39</v>
      </c>
      <c r="K675" t="s">
        <v>2041</v>
      </c>
      <c r="L675">
        <v>2023</v>
      </c>
      <c r="M675">
        <v>9</v>
      </c>
      <c r="N675">
        <v>1</v>
      </c>
      <c r="O675">
        <v>14</v>
      </c>
    </row>
    <row r="676" spans="1:15" x14ac:dyDescent="0.25">
      <c r="A676">
        <v>675</v>
      </c>
      <c r="B676">
        <v>679</v>
      </c>
      <c r="C676" t="s">
        <v>2322</v>
      </c>
      <c r="D676" t="s">
        <v>2243</v>
      </c>
      <c r="E676" s="1">
        <v>45171.770833333336</v>
      </c>
      <c r="F676" t="s">
        <v>2323</v>
      </c>
      <c r="G676" t="s">
        <v>32</v>
      </c>
      <c r="H676" t="s">
        <v>2324</v>
      </c>
      <c r="I676">
        <v>17</v>
      </c>
      <c r="J676">
        <v>33</v>
      </c>
      <c r="K676" t="s">
        <v>2036</v>
      </c>
      <c r="L676">
        <v>2023</v>
      </c>
      <c r="M676">
        <v>9</v>
      </c>
      <c r="N676">
        <v>2</v>
      </c>
      <c r="O676">
        <v>18</v>
      </c>
    </row>
    <row r="677" spans="1:15" x14ac:dyDescent="0.25">
      <c r="A677">
        <v>676</v>
      </c>
      <c r="B677">
        <v>680</v>
      </c>
      <c r="C677" t="s">
        <v>2325</v>
      </c>
      <c r="D677" t="s">
        <v>389</v>
      </c>
      <c r="E677" s="1">
        <v>45172.916666666664</v>
      </c>
      <c r="F677" t="s">
        <v>2326</v>
      </c>
      <c r="G677" t="s">
        <v>875</v>
      </c>
      <c r="H677" t="s">
        <v>2327</v>
      </c>
      <c r="I677">
        <v>23</v>
      </c>
      <c r="J677">
        <v>44</v>
      </c>
      <c r="K677" t="s">
        <v>2045</v>
      </c>
      <c r="L677">
        <v>2023</v>
      </c>
      <c r="M677">
        <v>9</v>
      </c>
      <c r="N677">
        <v>3</v>
      </c>
      <c r="O677">
        <v>22</v>
      </c>
    </row>
    <row r="678" spans="1:15" x14ac:dyDescent="0.25">
      <c r="A678">
        <v>677</v>
      </c>
      <c r="B678">
        <v>681</v>
      </c>
      <c r="C678" t="s">
        <v>2328</v>
      </c>
      <c r="D678" t="s">
        <v>1625</v>
      </c>
      <c r="E678" s="1">
        <v>45173.635416666664</v>
      </c>
      <c r="F678" t="s">
        <v>2329</v>
      </c>
      <c r="G678" t="s">
        <v>27</v>
      </c>
      <c r="H678" t="s">
        <v>2330</v>
      </c>
      <c r="I678">
        <v>19</v>
      </c>
      <c r="J678">
        <v>37</v>
      </c>
      <c r="K678" t="s">
        <v>2036</v>
      </c>
      <c r="L678">
        <v>2023</v>
      </c>
      <c r="M678">
        <v>9</v>
      </c>
      <c r="N678">
        <v>4</v>
      </c>
      <c r="O678">
        <v>15</v>
      </c>
    </row>
    <row r="679" spans="1:15" x14ac:dyDescent="0.25">
      <c r="A679">
        <v>678</v>
      </c>
      <c r="B679">
        <v>682</v>
      </c>
      <c r="C679" t="s">
        <v>2331</v>
      </c>
      <c r="D679" t="s">
        <v>389</v>
      </c>
      <c r="E679" s="1">
        <v>45174.520833333336</v>
      </c>
      <c r="F679" t="s">
        <v>2332</v>
      </c>
      <c r="G679" t="s">
        <v>875</v>
      </c>
      <c r="H679" t="s">
        <v>2333</v>
      </c>
      <c r="I679">
        <v>27</v>
      </c>
      <c r="J679">
        <v>52</v>
      </c>
      <c r="K679" t="s">
        <v>2041</v>
      </c>
      <c r="L679">
        <v>2023</v>
      </c>
      <c r="M679">
        <v>9</v>
      </c>
      <c r="N679">
        <v>5</v>
      </c>
      <c r="O679">
        <v>12</v>
      </c>
    </row>
    <row r="680" spans="1:15" x14ac:dyDescent="0.25">
      <c r="A680">
        <v>679</v>
      </c>
      <c r="B680">
        <v>683</v>
      </c>
      <c r="C680" t="s">
        <v>2334</v>
      </c>
      <c r="D680" t="s">
        <v>1625</v>
      </c>
      <c r="E680" s="1">
        <v>45175.697916666664</v>
      </c>
      <c r="F680" t="s">
        <v>2335</v>
      </c>
      <c r="G680" t="s">
        <v>32</v>
      </c>
      <c r="H680" t="s">
        <v>2336</v>
      </c>
      <c r="I680">
        <v>22</v>
      </c>
      <c r="J680">
        <v>43</v>
      </c>
      <c r="K680" t="s">
        <v>2045</v>
      </c>
      <c r="L680">
        <v>2023</v>
      </c>
      <c r="M680">
        <v>9</v>
      </c>
      <c r="N680">
        <v>6</v>
      </c>
      <c r="O680">
        <v>16</v>
      </c>
    </row>
    <row r="681" spans="1:15" x14ac:dyDescent="0.25">
      <c r="A681">
        <v>680</v>
      </c>
      <c r="B681">
        <v>684</v>
      </c>
      <c r="C681" t="s">
        <v>2337</v>
      </c>
      <c r="D681" t="s">
        <v>389</v>
      </c>
      <c r="E681" s="1">
        <v>45176.763888888891</v>
      </c>
      <c r="F681" t="s">
        <v>2338</v>
      </c>
      <c r="G681" t="s">
        <v>27</v>
      </c>
      <c r="H681" t="s">
        <v>2339</v>
      </c>
      <c r="I681">
        <v>20</v>
      </c>
      <c r="J681">
        <v>39</v>
      </c>
      <c r="K681" t="s">
        <v>2036</v>
      </c>
      <c r="L681">
        <v>2023</v>
      </c>
      <c r="M681">
        <v>9</v>
      </c>
      <c r="N681">
        <v>7</v>
      </c>
      <c r="O681">
        <v>18</v>
      </c>
    </row>
    <row r="682" spans="1:15" x14ac:dyDescent="0.25">
      <c r="A682">
        <v>681</v>
      </c>
      <c r="B682">
        <v>685</v>
      </c>
      <c r="C682" t="s">
        <v>2340</v>
      </c>
      <c r="D682" t="s">
        <v>1625</v>
      </c>
      <c r="E682" s="1">
        <v>45177.59375</v>
      </c>
      <c r="F682" t="s">
        <v>2341</v>
      </c>
      <c r="G682" t="s">
        <v>32</v>
      </c>
      <c r="H682" t="s">
        <v>2342</v>
      </c>
      <c r="I682">
        <v>26</v>
      </c>
      <c r="J682">
        <v>48</v>
      </c>
      <c r="K682" t="s">
        <v>2041</v>
      </c>
      <c r="L682">
        <v>2023</v>
      </c>
      <c r="M682">
        <v>9</v>
      </c>
      <c r="N682">
        <v>8</v>
      </c>
      <c r="O682">
        <v>14</v>
      </c>
    </row>
    <row r="683" spans="1:15" x14ac:dyDescent="0.25">
      <c r="A683">
        <v>682</v>
      </c>
      <c r="B683">
        <v>686</v>
      </c>
      <c r="C683" t="s">
        <v>2343</v>
      </c>
      <c r="D683" t="s">
        <v>2243</v>
      </c>
      <c r="E683" s="1">
        <v>45178.729166666664</v>
      </c>
      <c r="F683" t="s">
        <v>2344</v>
      </c>
      <c r="G683" t="s">
        <v>875</v>
      </c>
      <c r="H683" t="s">
        <v>2345</v>
      </c>
      <c r="I683">
        <v>16</v>
      </c>
      <c r="J683">
        <v>32</v>
      </c>
      <c r="K683" t="s">
        <v>2036</v>
      </c>
      <c r="L683">
        <v>2023</v>
      </c>
      <c r="M683">
        <v>9</v>
      </c>
      <c r="N683">
        <v>9</v>
      </c>
      <c r="O683">
        <v>17</v>
      </c>
    </row>
    <row r="684" spans="1:15" x14ac:dyDescent="0.25">
      <c r="A684">
        <v>683</v>
      </c>
      <c r="B684">
        <v>687</v>
      </c>
      <c r="C684" t="s">
        <v>2346</v>
      </c>
      <c r="D684" t="s">
        <v>389</v>
      </c>
      <c r="E684" s="1">
        <v>45179.864583333336</v>
      </c>
      <c r="F684" t="s">
        <v>2347</v>
      </c>
      <c r="G684" t="s">
        <v>27</v>
      </c>
      <c r="H684" t="s">
        <v>2348</v>
      </c>
      <c r="I684">
        <v>23</v>
      </c>
      <c r="J684">
        <v>42</v>
      </c>
      <c r="K684" t="s">
        <v>2045</v>
      </c>
      <c r="L684">
        <v>2023</v>
      </c>
      <c r="M684">
        <v>9</v>
      </c>
      <c r="N684">
        <v>10</v>
      </c>
      <c r="O684">
        <v>20</v>
      </c>
    </row>
    <row r="685" spans="1:15" x14ac:dyDescent="0.25">
      <c r="A685">
        <v>684</v>
      </c>
      <c r="B685">
        <v>688</v>
      </c>
      <c r="C685" t="s">
        <v>2349</v>
      </c>
      <c r="D685" t="s">
        <v>2350</v>
      </c>
      <c r="E685" s="1">
        <v>45180.65625</v>
      </c>
      <c r="F685" t="s">
        <v>2351</v>
      </c>
      <c r="G685" t="s">
        <v>875</v>
      </c>
      <c r="H685" t="s">
        <v>2352</v>
      </c>
      <c r="I685">
        <v>15</v>
      </c>
      <c r="J685">
        <v>28</v>
      </c>
      <c r="K685" t="s">
        <v>2036</v>
      </c>
      <c r="L685">
        <v>2023</v>
      </c>
      <c r="M685">
        <v>9</v>
      </c>
      <c r="N685">
        <v>11</v>
      </c>
      <c r="O685">
        <v>15</v>
      </c>
    </row>
    <row r="686" spans="1:15" x14ac:dyDescent="0.25">
      <c r="A686">
        <v>685</v>
      </c>
      <c r="B686">
        <v>689</v>
      </c>
      <c r="C686" t="s">
        <v>2353</v>
      </c>
      <c r="D686" t="s">
        <v>2354</v>
      </c>
      <c r="E686" s="1">
        <v>45181.520833333336</v>
      </c>
      <c r="F686" t="s">
        <v>2355</v>
      </c>
      <c r="G686" t="s">
        <v>27</v>
      </c>
      <c r="H686" t="s">
        <v>2356</v>
      </c>
      <c r="I686">
        <v>18</v>
      </c>
      <c r="J686">
        <v>36</v>
      </c>
      <c r="K686" t="s">
        <v>2041</v>
      </c>
      <c r="L686">
        <v>2023</v>
      </c>
      <c r="M686">
        <v>9</v>
      </c>
      <c r="N686">
        <v>12</v>
      </c>
      <c r="O686">
        <v>12</v>
      </c>
    </row>
    <row r="687" spans="1:15" x14ac:dyDescent="0.25">
      <c r="A687">
        <v>686</v>
      </c>
      <c r="B687">
        <v>690</v>
      </c>
      <c r="C687" t="s">
        <v>2357</v>
      </c>
      <c r="D687" t="s">
        <v>2358</v>
      </c>
      <c r="E687" s="1">
        <v>45182.697916666664</v>
      </c>
      <c r="F687" t="s">
        <v>2359</v>
      </c>
      <c r="G687" t="s">
        <v>32</v>
      </c>
      <c r="H687" t="s">
        <v>2360</v>
      </c>
      <c r="I687">
        <v>20</v>
      </c>
      <c r="J687">
        <v>40</v>
      </c>
      <c r="K687" t="s">
        <v>2045</v>
      </c>
      <c r="L687">
        <v>2023</v>
      </c>
      <c r="M687">
        <v>9</v>
      </c>
      <c r="N687">
        <v>13</v>
      </c>
      <c r="O687">
        <v>16</v>
      </c>
    </row>
    <row r="688" spans="1:15" x14ac:dyDescent="0.25">
      <c r="A688">
        <v>687</v>
      </c>
      <c r="B688">
        <v>691</v>
      </c>
      <c r="C688" t="s">
        <v>2361</v>
      </c>
      <c r="D688" t="s">
        <v>2350</v>
      </c>
      <c r="E688" s="1">
        <v>45183.763888888891</v>
      </c>
      <c r="F688" t="s">
        <v>2362</v>
      </c>
      <c r="G688" t="s">
        <v>875</v>
      </c>
      <c r="H688" t="s">
        <v>2363</v>
      </c>
      <c r="I688">
        <v>17</v>
      </c>
      <c r="J688">
        <v>34</v>
      </c>
      <c r="K688" t="s">
        <v>2036</v>
      </c>
      <c r="L688">
        <v>2023</v>
      </c>
      <c r="M688">
        <v>9</v>
      </c>
      <c r="N688">
        <v>14</v>
      </c>
      <c r="O688">
        <v>18</v>
      </c>
    </row>
    <row r="689" spans="1:15" x14ac:dyDescent="0.25">
      <c r="A689">
        <v>688</v>
      </c>
      <c r="B689">
        <v>692</v>
      </c>
      <c r="C689" t="s">
        <v>2364</v>
      </c>
      <c r="D689" t="s">
        <v>2354</v>
      </c>
      <c r="E689" s="1">
        <v>45184.59375</v>
      </c>
      <c r="F689" t="s">
        <v>2365</v>
      </c>
      <c r="G689" t="s">
        <v>27</v>
      </c>
      <c r="H689" t="s">
        <v>2366</v>
      </c>
      <c r="I689">
        <v>21</v>
      </c>
      <c r="J689">
        <v>41</v>
      </c>
      <c r="K689" t="s">
        <v>2041</v>
      </c>
      <c r="L689">
        <v>2023</v>
      </c>
      <c r="M689">
        <v>9</v>
      </c>
      <c r="N689">
        <v>15</v>
      </c>
      <c r="O689">
        <v>14</v>
      </c>
    </row>
    <row r="690" spans="1:15" x14ac:dyDescent="0.25">
      <c r="A690">
        <v>689</v>
      </c>
      <c r="B690">
        <v>693</v>
      </c>
      <c r="C690" t="s">
        <v>2367</v>
      </c>
      <c r="D690" t="s">
        <v>2358</v>
      </c>
      <c r="E690" s="1">
        <v>45185.729166666664</v>
      </c>
      <c r="F690" t="s">
        <v>2368</v>
      </c>
      <c r="G690" t="s">
        <v>32</v>
      </c>
      <c r="H690" t="s">
        <v>2369</v>
      </c>
      <c r="I690">
        <v>19</v>
      </c>
      <c r="J690">
        <v>38</v>
      </c>
      <c r="K690" t="s">
        <v>2045</v>
      </c>
      <c r="L690">
        <v>2023</v>
      </c>
      <c r="M690">
        <v>9</v>
      </c>
      <c r="N690">
        <v>16</v>
      </c>
      <c r="O690">
        <v>17</v>
      </c>
    </row>
    <row r="691" spans="1:15" x14ac:dyDescent="0.25">
      <c r="A691">
        <v>690</v>
      </c>
      <c r="B691">
        <v>694</v>
      </c>
      <c r="C691" t="s">
        <v>2370</v>
      </c>
      <c r="D691" t="s">
        <v>2350</v>
      </c>
      <c r="E691" s="1">
        <v>45186.864583333336</v>
      </c>
      <c r="F691" t="s">
        <v>2371</v>
      </c>
      <c r="G691" t="s">
        <v>875</v>
      </c>
      <c r="H691" t="s">
        <v>2372</v>
      </c>
      <c r="I691">
        <v>22</v>
      </c>
      <c r="J691">
        <v>44</v>
      </c>
      <c r="K691" t="s">
        <v>2036</v>
      </c>
      <c r="L691">
        <v>2023</v>
      </c>
      <c r="M691">
        <v>9</v>
      </c>
      <c r="N691">
        <v>17</v>
      </c>
      <c r="O691">
        <v>20</v>
      </c>
    </row>
    <row r="692" spans="1:15" x14ac:dyDescent="0.25">
      <c r="A692">
        <v>691</v>
      </c>
      <c r="B692">
        <v>695</v>
      </c>
      <c r="C692" t="s">
        <v>2373</v>
      </c>
      <c r="D692" t="s">
        <v>2350</v>
      </c>
      <c r="E692" s="1">
        <v>45187.916666666664</v>
      </c>
      <c r="F692" t="s">
        <v>2374</v>
      </c>
      <c r="G692" t="s">
        <v>27</v>
      </c>
      <c r="H692" t="s">
        <v>2375</v>
      </c>
      <c r="I692">
        <v>16</v>
      </c>
      <c r="J692">
        <v>31</v>
      </c>
      <c r="K692" t="s">
        <v>2041</v>
      </c>
      <c r="L692">
        <v>2023</v>
      </c>
      <c r="M692">
        <v>9</v>
      </c>
      <c r="N692">
        <v>18</v>
      </c>
      <c r="O692">
        <v>22</v>
      </c>
    </row>
    <row r="693" spans="1:15" x14ac:dyDescent="0.25">
      <c r="A693">
        <v>692</v>
      </c>
      <c r="B693">
        <v>696</v>
      </c>
      <c r="C693" t="s">
        <v>2376</v>
      </c>
      <c r="D693" t="s">
        <v>2354</v>
      </c>
      <c r="E693" s="1">
        <v>45188.635416666664</v>
      </c>
      <c r="F693" t="s">
        <v>2377</v>
      </c>
      <c r="G693" t="s">
        <v>32</v>
      </c>
      <c r="H693" t="s">
        <v>2378</v>
      </c>
      <c r="I693">
        <v>14</v>
      </c>
      <c r="J693">
        <v>27</v>
      </c>
      <c r="K693" t="s">
        <v>2045</v>
      </c>
      <c r="L693">
        <v>2023</v>
      </c>
      <c r="M693">
        <v>9</v>
      </c>
      <c r="N693">
        <v>19</v>
      </c>
      <c r="O693">
        <v>15</v>
      </c>
    </row>
    <row r="694" spans="1:15" x14ac:dyDescent="0.25">
      <c r="A694">
        <v>693</v>
      </c>
      <c r="B694">
        <v>697</v>
      </c>
      <c r="C694" t="s">
        <v>2379</v>
      </c>
      <c r="D694" t="s">
        <v>2358</v>
      </c>
      <c r="E694" s="1">
        <v>45189.520833333336</v>
      </c>
      <c r="F694" t="s">
        <v>2380</v>
      </c>
      <c r="G694" t="s">
        <v>875</v>
      </c>
      <c r="H694" t="s">
        <v>2381</v>
      </c>
      <c r="I694">
        <v>18</v>
      </c>
      <c r="J694">
        <v>35</v>
      </c>
      <c r="K694" t="s">
        <v>2036</v>
      </c>
      <c r="L694">
        <v>2023</v>
      </c>
      <c r="M694">
        <v>9</v>
      </c>
      <c r="N694">
        <v>20</v>
      </c>
      <c r="O694">
        <v>12</v>
      </c>
    </row>
    <row r="695" spans="1:15" x14ac:dyDescent="0.25">
      <c r="A695">
        <v>694</v>
      </c>
      <c r="B695">
        <v>698</v>
      </c>
      <c r="C695" t="s">
        <v>2382</v>
      </c>
      <c r="D695" t="s">
        <v>2350</v>
      </c>
      <c r="E695" s="1">
        <v>45190.697916666664</v>
      </c>
      <c r="F695" t="s">
        <v>2383</v>
      </c>
      <c r="G695" t="s">
        <v>27</v>
      </c>
      <c r="H695" t="s">
        <v>2384</v>
      </c>
      <c r="I695">
        <v>20</v>
      </c>
      <c r="J695">
        <v>39</v>
      </c>
      <c r="K695" t="s">
        <v>2041</v>
      </c>
      <c r="L695">
        <v>2023</v>
      </c>
      <c r="M695">
        <v>9</v>
      </c>
      <c r="N695">
        <v>21</v>
      </c>
      <c r="O695">
        <v>16</v>
      </c>
    </row>
    <row r="696" spans="1:15" x14ac:dyDescent="0.25">
      <c r="A696">
        <v>695</v>
      </c>
      <c r="B696">
        <v>699</v>
      </c>
      <c r="C696" t="s">
        <v>2385</v>
      </c>
      <c r="D696" t="s">
        <v>2354</v>
      </c>
      <c r="E696" s="1">
        <v>45191.763888888891</v>
      </c>
      <c r="F696" t="s">
        <v>2386</v>
      </c>
      <c r="G696" t="s">
        <v>32</v>
      </c>
      <c r="H696" t="s">
        <v>2387</v>
      </c>
      <c r="I696">
        <v>23</v>
      </c>
      <c r="J696">
        <v>46</v>
      </c>
      <c r="K696" t="s">
        <v>2045</v>
      </c>
      <c r="L696">
        <v>2023</v>
      </c>
      <c r="M696">
        <v>9</v>
      </c>
      <c r="N696">
        <v>22</v>
      </c>
      <c r="O696">
        <v>18</v>
      </c>
    </row>
    <row r="697" spans="1:15" x14ac:dyDescent="0.25">
      <c r="A697">
        <v>696</v>
      </c>
      <c r="B697">
        <v>700</v>
      </c>
      <c r="C697" t="s">
        <v>2388</v>
      </c>
      <c r="D697" t="s">
        <v>2358</v>
      </c>
      <c r="E697" s="1">
        <v>45192.59375</v>
      </c>
      <c r="F697" t="s">
        <v>2389</v>
      </c>
      <c r="G697" t="s">
        <v>875</v>
      </c>
      <c r="H697" t="s">
        <v>2390</v>
      </c>
      <c r="I697">
        <v>25</v>
      </c>
      <c r="J697">
        <v>50</v>
      </c>
      <c r="K697" t="s">
        <v>2036</v>
      </c>
      <c r="L697">
        <v>2023</v>
      </c>
      <c r="M697">
        <v>9</v>
      </c>
      <c r="N697">
        <v>23</v>
      </c>
      <c r="O697">
        <v>14</v>
      </c>
    </row>
    <row r="698" spans="1:15" x14ac:dyDescent="0.25">
      <c r="A698">
        <v>697</v>
      </c>
      <c r="B698">
        <v>701</v>
      </c>
      <c r="C698" t="s">
        <v>2391</v>
      </c>
      <c r="D698" t="s">
        <v>2350</v>
      </c>
      <c r="E698" s="1">
        <v>45193.729166666664</v>
      </c>
      <c r="F698" t="s">
        <v>2392</v>
      </c>
      <c r="G698" t="s">
        <v>27</v>
      </c>
      <c r="H698" t="s">
        <v>2393</v>
      </c>
      <c r="I698">
        <v>21</v>
      </c>
      <c r="J698">
        <v>42</v>
      </c>
      <c r="K698" t="s">
        <v>2041</v>
      </c>
      <c r="L698">
        <v>2023</v>
      </c>
      <c r="M698">
        <v>9</v>
      </c>
      <c r="N698">
        <v>24</v>
      </c>
      <c r="O698">
        <v>17</v>
      </c>
    </row>
    <row r="699" spans="1:15" x14ac:dyDescent="0.25">
      <c r="A699">
        <v>698</v>
      </c>
      <c r="B699">
        <v>702</v>
      </c>
      <c r="C699" t="s">
        <v>2394</v>
      </c>
      <c r="D699" t="s">
        <v>2350</v>
      </c>
      <c r="E699" s="1">
        <v>45194.864583333336</v>
      </c>
      <c r="F699" t="s">
        <v>2395</v>
      </c>
      <c r="G699" t="s">
        <v>32</v>
      </c>
      <c r="H699" t="s">
        <v>2396</v>
      </c>
      <c r="I699">
        <v>19</v>
      </c>
      <c r="J699">
        <v>37</v>
      </c>
      <c r="K699" t="s">
        <v>2045</v>
      </c>
      <c r="L699">
        <v>2023</v>
      </c>
      <c r="M699">
        <v>9</v>
      </c>
      <c r="N699">
        <v>25</v>
      </c>
      <c r="O699">
        <v>20</v>
      </c>
    </row>
    <row r="700" spans="1:15" x14ac:dyDescent="0.25">
      <c r="A700">
        <v>699</v>
      </c>
      <c r="B700">
        <v>703</v>
      </c>
      <c r="C700" t="s">
        <v>2397</v>
      </c>
      <c r="D700" t="s">
        <v>2354</v>
      </c>
      <c r="E700" s="1">
        <v>45195.59375</v>
      </c>
      <c r="F700" t="s">
        <v>2398</v>
      </c>
      <c r="G700" t="s">
        <v>875</v>
      </c>
      <c r="H700" t="s">
        <v>2399</v>
      </c>
      <c r="I700">
        <v>16</v>
      </c>
      <c r="J700">
        <v>32</v>
      </c>
      <c r="K700" t="s">
        <v>2036</v>
      </c>
      <c r="L700">
        <v>2023</v>
      </c>
      <c r="M700">
        <v>9</v>
      </c>
      <c r="N700">
        <v>26</v>
      </c>
      <c r="O700">
        <v>14</v>
      </c>
    </row>
    <row r="701" spans="1:15" x14ac:dyDescent="0.25">
      <c r="A701">
        <v>700</v>
      </c>
      <c r="B701">
        <v>704</v>
      </c>
      <c r="C701" t="s">
        <v>2400</v>
      </c>
      <c r="D701" t="s">
        <v>2358</v>
      </c>
      <c r="E701" s="1">
        <v>45196.729166666664</v>
      </c>
      <c r="F701" t="s">
        <v>2401</v>
      </c>
      <c r="G701" t="s">
        <v>27</v>
      </c>
      <c r="H701" t="s">
        <v>2402</v>
      </c>
      <c r="I701">
        <v>18</v>
      </c>
      <c r="J701">
        <v>36</v>
      </c>
      <c r="K701" t="s">
        <v>2041</v>
      </c>
      <c r="L701">
        <v>2023</v>
      </c>
      <c r="M701">
        <v>9</v>
      </c>
      <c r="N701">
        <v>27</v>
      </c>
      <c r="O701">
        <v>17</v>
      </c>
    </row>
    <row r="702" spans="1:15" x14ac:dyDescent="0.25">
      <c r="A702">
        <v>701</v>
      </c>
      <c r="B702">
        <v>705</v>
      </c>
      <c r="C702" t="s">
        <v>2403</v>
      </c>
      <c r="D702" t="s">
        <v>2350</v>
      </c>
      <c r="E702" s="1">
        <v>45197.916666666664</v>
      </c>
      <c r="F702" t="s">
        <v>2404</v>
      </c>
      <c r="G702" t="s">
        <v>32</v>
      </c>
      <c r="H702" t="s">
        <v>2405</v>
      </c>
      <c r="I702">
        <v>21</v>
      </c>
      <c r="J702">
        <v>41</v>
      </c>
      <c r="K702" t="s">
        <v>2045</v>
      </c>
      <c r="L702">
        <v>2023</v>
      </c>
      <c r="M702">
        <v>9</v>
      </c>
      <c r="N702">
        <v>28</v>
      </c>
      <c r="O702">
        <v>22</v>
      </c>
    </row>
    <row r="703" spans="1:15" x14ac:dyDescent="0.25">
      <c r="A703">
        <v>702</v>
      </c>
      <c r="B703">
        <v>706</v>
      </c>
      <c r="C703" t="s">
        <v>2406</v>
      </c>
      <c r="D703" t="s">
        <v>2354</v>
      </c>
      <c r="E703" s="1">
        <v>45198.65625</v>
      </c>
      <c r="F703" t="s">
        <v>2407</v>
      </c>
      <c r="G703" t="s">
        <v>875</v>
      </c>
      <c r="H703" t="s">
        <v>2408</v>
      </c>
      <c r="I703">
        <v>24</v>
      </c>
      <c r="J703">
        <v>48</v>
      </c>
      <c r="K703" t="s">
        <v>2036</v>
      </c>
      <c r="L703">
        <v>2023</v>
      </c>
      <c r="M703">
        <v>9</v>
      </c>
      <c r="N703">
        <v>29</v>
      </c>
      <c r="O703">
        <v>15</v>
      </c>
    </row>
    <row r="704" spans="1:15" x14ac:dyDescent="0.25">
      <c r="A704">
        <v>703</v>
      </c>
      <c r="B704">
        <v>707</v>
      </c>
      <c r="C704" t="s">
        <v>2409</v>
      </c>
      <c r="D704" t="s">
        <v>2358</v>
      </c>
      <c r="E704" s="1">
        <v>45199.763888888891</v>
      </c>
      <c r="F704" t="s">
        <v>2410</v>
      </c>
      <c r="G704" t="s">
        <v>27</v>
      </c>
      <c r="H704" t="s">
        <v>2411</v>
      </c>
      <c r="I704">
        <v>22</v>
      </c>
      <c r="J704">
        <v>43</v>
      </c>
      <c r="K704" t="s">
        <v>2041</v>
      </c>
      <c r="L704">
        <v>2023</v>
      </c>
      <c r="M704">
        <v>9</v>
      </c>
      <c r="N704">
        <v>30</v>
      </c>
      <c r="O704">
        <v>18</v>
      </c>
    </row>
    <row r="705" spans="1:15" x14ac:dyDescent="0.25">
      <c r="A705">
        <v>704</v>
      </c>
      <c r="B705">
        <v>708</v>
      </c>
      <c r="C705" t="s">
        <v>2412</v>
      </c>
      <c r="D705" t="s">
        <v>2350</v>
      </c>
      <c r="E705" s="1">
        <v>45200.59375</v>
      </c>
      <c r="F705" t="s">
        <v>2413</v>
      </c>
      <c r="G705" t="s">
        <v>32</v>
      </c>
      <c r="H705" t="s">
        <v>2414</v>
      </c>
      <c r="I705">
        <v>20</v>
      </c>
      <c r="J705">
        <v>39</v>
      </c>
      <c r="K705" t="s">
        <v>2045</v>
      </c>
      <c r="L705">
        <v>2023</v>
      </c>
      <c r="M705">
        <v>10</v>
      </c>
      <c r="N705">
        <v>1</v>
      </c>
      <c r="O705">
        <v>14</v>
      </c>
    </row>
    <row r="706" spans="1:15" x14ac:dyDescent="0.25">
      <c r="A706">
        <v>705</v>
      </c>
      <c r="B706">
        <v>709</v>
      </c>
      <c r="C706" t="s">
        <v>2415</v>
      </c>
      <c r="D706" t="s">
        <v>2416</v>
      </c>
      <c r="E706" s="1">
        <v>45201.697916666664</v>
      </c>
      <c r="F706" t="s">
        <v>2417</v>
      </c>
      <c r="G706" t="s">
        <v>27</v>
      </c>
      <c r="H706" t="s">
        <v>2418</v>
      </c>
      <c r="I706">
        <v>23</v>
      </c>
      <c r="J706">
        <v>42</v>
      </c>
      <c r="K706" t="s">
        <v>2036</v>
      </c>
      <c r="L706">
        <v>2023</v>
      </c>
      <c r="M706">
        <v>10</v>
      </c>
      <c r="N706">
        <v>2</v>
      </c>
      <c r="O706">
        <v>16</v>
      </c>
    </row>
    <row r="707" spans="1:15" x14ac:dyDescent="0.25">
      <c r="A707">
        <v>706</v>
      </c>
      <c r="B707">
        <v>710</v>
      </c>
      <c r="C707" t="s">
        <v>2419</v>
      </c>
      <c r="D707" t="s">
        <v>2416</v>
      </c>
      <c r="E707" s="1">
        <v>45202.520833333336</v>
      </c>
      <c r="F707" t="s">
        <v>2420</v>
      </c>
      <c r="G707" t="s">
        <v>875</v>
      </c>
      <c r="H707" t="s">
        <v>2421</v>
      </c>
      <c r="I707">
        <v>26</v>
      </c>
      <c r="J707">
        <v>50</v>
      </c>
      <c r="K707" t="s">
        <v>2041</v>
      </c>
      <c r="L707">
        <v>2023</v>
      </c>
      <c r="M707">
        <v>10</v>
      </c>
      <c r="N707">
        <v>3</v>
      </c>
      <c r="O707">
        <v>12</v>
      </c>
    </row>
    <row r="708" spans="1:15" x14ac:dyDescent="0.25">
      <c r="A708">
        <v>707</v>
      </c>
      <c r="B708">
        <v>711</v>
      </c>
      <c r="C708" t="s">
        <v>2422</v>
      </c>
      <c r="D708" t="s">
        <v>2416</v>
      </c>
      <c r="E708" s="1">
        <v>45203.763888888891</v>
      </c>
      <c r="F708" t="s">
        <v>2423</v>
      </c>
      <c r="G708" t="s">
        <v>32</v>
      </c>
      <c r="H708" t="s">
        <v>2424</v>
      </c>
      <c r="I708">
        <v>19</v>
      </c>
      <c r="J708">
        <v>38</v>
      </c>
      <c r="K708" t="s">
        <v>2045</v>
      </c>
      <c r="L708">
        <v>2023</v>
      </c>
      <c r="M708">
        <v>10</v>
      </c>
      <c r="N708">
        <v>4</v>
      </c>
      <c r="O708">
        <v>18</v>
      </c>
    </row>
    <row r="709" spans="1:15" x14ac:dyDescent="0.25">
      <c r="A709">
        <v>708</v>
      </c>
      <c r="B709">
        <v>712</v>
      </c>
      <c r="C709" t="s">
        <v>2425</v>
      </c>
      <c r="D709" t="s">
        <v>2416</v>
      </c>
      <c r="E709" s="1">
        <v>45204.59375</v>
      </c>
      <c r="F709" t="s">
        <v>2426</v>
      </c>
      <c r="G709" t="s">
        <v>27</v>
      </c>
      <c r="H709" t="s">
        <v>2427</v>
      </c>
      <c r="I709">
        <v>21</v>
      </c>
      <c r="J709">
        <v>43</v>
      </c>
      <c r="K709" t="s">
        <v>2036</v>
      </c>
      <c r="L709">
        <v>2023</v>
      </c>
      <c r="M709">
        <v>10</v>
      </c>
      <c r="N709">
        <v>5</v>
      </c>
      <c r="O709">
        <v>14</v>
      </c>
    </row>
    <row r="710" spans="1:15" x14ac:dyDescent="0.25">
      <c r="A710">
        <v>709</v>
      </c>
      <c r="B710">
        <v>713</v>
      </c>
      <c r="C710" t="s">
        <v>2428</v>
      </c>
      <c r="D710" t="s">
        <v>2416</v>
      </c>
      <c r="E710" s="1">
        <v>45205.729166666664</v>
      </c>
      <c r="F710" t="s">
        <v>2429</v>
      </c>
      <c r="G710" t="s">
        <v>875</v>
      </c>
      <c r="H710" t="s">
        <v>2430</v>
      </c>
      <c r="I710">
        <v>18</v>
      </c>
      <c r="J710">
        <v>36</v>
      </c>
      <c r="K710" t="s">
        <v>2041</v>
      </c>
      <c r="L710">
        <v>2023</v>
      </c>
      <c r="M710">
        <v>10</v>
      </c>
      <c r="N710">
        <v>6</v>
      </c>
      <c r="O710">
        <v>17</v>
      </c>
    </row>
    <row r="711" spans="1:15" x14ac:dyDescent="0.25">
      <c r="A711">
        <v>710</v>
      </c>
      <c r="B711">
        <v>714</v>
      </c>
      <c r="C711" t="s">
        <v>2431</v>
      </c>
      <c r="D711" t="s">
        <v>2416</v>
      </c>
      <c r="E711" s="1">
        <v>45206.864583333336</v>
      </c>
      <c r="F711" t="s">
        <v>2432</v>
      </c>
      <c r="G711" t="s">
        <v>27</v>
      </c>
      <c r="H711" t="s">
        <v>2433</v>
      </c>
      <c r="I711">
        <v>22</v>
      </c>
      <c r="J711">
        <v>45</v>
      </c>
      <c r="K711" t="s">
        <v>2045</v>
      </c>
      <c r="L711">
        <v>2023</v>
      </c>
      <c r="M711">
        <v>10</v>
      </c>
      <c r="N711">
        <v>7</v>
      </c>
      <c r="O711">
        <v>20</v>
      </c>
    </row>
    <row r="712" spans="1:15" x14ac:dyDescent="0.25">
      <c r="A712">
        <v>711</v>
      </c>
      <c r="B712">
        <v>715</v>
      </c>
      <c r="C712" t="s">
        <v>2434</v>
      </c>
      <c r="D712" t="s">
        <v>2416</v>
      </c>
      <c r="E712" s="1">
        <v>45207.635416666664</v>
      </c>
      <c r="F712" t="s">
        <v>2435</v>
      </c>
      <c r="G712" t="s">
        <v>32</v>
      </c>
      <c r="H712" t="s">
        <v>2436</v>
      </c>
      <c r="I712">
        <v>24</v>
      </c>
      <c r="J712">
        <v>48</v>
      </c>
      <c r="K712" t="s">
        <v>2036</v>
      </c>
      <c r="L712">
        <v>2023</v>
      </c>
      <c r="M712">
        <v>10</v>
      </c>
      <c r="N712">
        <v>8</v>
      </c>
      <c r="O712">
        <v>15</v>
      </c>
    </row>
    <row r="713" spans="1:15" x14ac:dyDescent="0.25">
      <c r="A713">
        <v>712</v>
      </c>
      <c r="B713">
        <v>716</v>
      </c>
      <c r="C713" t="s">
        <v>2437</v>
      </c>
      <c r="D713" t="s">
        <v>2416</v>
      </c>
      <c r="E713" s="1">
        <v>45208.916666666664</v>
      </c>
      <c r="F713" t="s">
        <v>2438</v>
      </c>
      <c r="G713" t="s">
        <v>875</v>
      </c>
      <c r="H713" t="s">
        <v>2439</v>
      </c>
      <c r="I713">
        <v>20</v>
      </c>
      <c r="J713">
        <v>40</v>
      </c>
      <c r="K713" t="s">
        <v>2041</v>
      </c>
      <c r="L713">
        <v>2023</v>
      </c>
      <c r="M713">
        <v>10</v>
      </c>
      <c r="N713">
        <v>9</v>
      </c>
      <c r="O713">
        <v>22</v>
      </c>
    </row>
    <row r="714" spans="1:15" x14ac:dyDescent="0.25">
      <c r="A714">
        <v>713</v>
      </c>
      <c r="B714">
        <v>717</v>
      </c>
      <c r="C714" t="s">
        <v>2440</v>
      </c>
      <c r="D714" t="s">
        <v>2416</v>
      </c>
      <c r="E714" s="1">
        <v>45209.59375</v>
      </c>
      <c r="F714" t="s">
        <v>2441</v>
      </c>
      <c r="G714" t="s">
        <v>27</v>
      </c>
      <c r="H714" t="s">
        <v>2442</v>
      </c>
      <c r="I714">
        <v>25</v>
      </c>
      <c r="J714">
        <v>49</v>
      </c>
      <c r="K714" t="s">
        <v>2045</v>
      </c>
      <c r="L714">
        <v>2023</v>
      </c>
      <c r="M714">
        <v>10</v>
      </c>
      <c r="N714">
        <v>10</v>
      </c>
      <c r="O714">
        <v>14</v>
      </c>
    </row>
    <row r="715" spans="1:15" x14ac:dyDescent="0.25">
      <c r="A715">
        <v>714</v>
      </c>
      <c r="B715">
        <v>718</v>
      </c>
      <c r="C715" t="s">
        <v>2443</v>
      </c>
      <c r="D715" t="s">
        <v>2416</v>
      </c>
      <c r="E715" s="1">
        <v>45210.697916666664</v>
      </c>
      <c r="F715" t="s">
        <v>2444</v>
      </c>
      <c r="G715" t="s">
        <v>32</v>
      </c>
      <c r="H715" t="s">
        <v>2445</v>
      </c>
      <c r="I715">
        <v>19</v>
      </c>
      <c r="J715">
        <v>37</v>
      </c>
      <c r="K715" t="s">
        <v>2036</v>
      </c>
      <c r="L715">
        <v>2023</v>
      </c>
      <c r="M715">
        <v>10</v>
      </c>
      <c r="N715">
        <v>11</v>
      </c>
      <c r="O715">
        <v>16</v>
      </c>
    </row>
    <row r="716" spans="1:15" x14ac:dyDescent="0.25">
      <c r="A716">
        <v>715</v>
      </c>
      <c r="B716">
        <v>719</v>
      </c>
      <c r="C716" t="s">
        <v>2446</v>
      </c>
      <c r="D716" t="s">
        <v>2416</v>
      </c>
      <c r="E716" s="1">
        <v>45211.763888888891</v>
      </c>
      <c r="F716" t="s">
        <v>2447</v>
      </c>
      <c r="G716" t="s">
        <v>875</v>
      </c>
      <c r="H716" t="s">
        <v>2448</v>
      </c>
      <c r="I716">
        <v>23</v>
      </c>
      <c r="J716">
        <v>44</v>
      </c>
      <c r="K716" t="s">
        <v>2041</v>
      </c>
      <c r="L716">
        <v>2023</v>
      </c>
      <c r="M716">
        <v>10</v>
      </c>
      <c r="N716">
        <v>12</v>
      </c>
      <c r="O716">
        <v>18</v>
      </c>
    </row>
    <row r="717" spans="1:15" x14ac:dyDescent="0.25">
      <c r="A717">
        <v>716</v>
      </c>
      <c r="B717">
        <v>720</v>
      </c>
      <c r="C717" t="s">
        <v>2449</v>
      </c>
      <c r="D717" t="s">
        <v>2416</v>
      </c>
      <c r="E717" s="1">
        <v>45212.520833333336</v>
      </c>
      <c r="F717" t="s">
        <v>2450</v>
      </c>
      <c r="G717" t="s">
        <v>27</v>
      </c>
      <c r="H717" t="s">
        <v>2451</v>
      </c>
      <c r="I717">
        <v>20</v>
      </c>
      <c r="J717">
        <v>39</v>
      </c>
      <c r="K717" t="s">
        <v>2045</v>
      </c>
      <c r="L717">
        <v>2023</v>
      </c>
      <c r="M717">
        <v>10</v>
      </c>
      <c r="N717">
        <v>13</v>
      </c>
      <c r="O717">
        <v>12</v>
      </c>
    </row>
    <row r="718" spans="1:15" x14ac:dyDescent="0.25">
      <c r="A718">
        <v>717</v>
      </c>
      <c r="B718">
        <v>721</v>
      </c>
      <c r="C718" t="s">
        <v>2452</v>
      </c>
      <c r="D718" t="s">
        <v>2416</v>
      </c>
      <c r="E718" s="1">
        <v>45213.729166666664</v>
      </c>
      <c r="F718" t="s">
        <v>2453</v>
      </c>
      <c r="G718" t="s">
        <v>32</v>
      </c>
      <c r="H718" t="s">
        <v>2454</v>
      </c>
      <c r="I718">
        <v>18</v>
      </c>
      <c r="J718">
        <v>35</v>
      </c>
      <c r="K718" t="s">
        <v>2036</v>
      </c>
      <c r="L718">
        <v>2023</v>
      </c>
      <c r="M718">
        <v>10</v>
      </c>
      <c r="N718">
        <v>14</v>
      </c>
      <c r="O718">
        <v>17</v>
      </c>
    </row>
    <row r="719" spans="1:15" x14ac:dyDescent="0.25">
      <c r="A719">
        <v>718</v>
      </c>
      <c r="B719">
        <v>722</v>
      </c>
      <c r="C719" t="s">
        <v>2455</v>
      </c>
      <c r="D719" t="s">
        <v>2416</v>
      </c>
      <c r="E719" s="1">
        <v>45214.864583333336</v>
      </c>
      <c r="F719" t="s">
        <v>2456</v>
      </c>
      <c r="G719" t="s">
        <v>875</v>
      </c>
      <c r="H719" t="s">
        <v>2457</v>
      </c>
      <c r="I719">
        <v>22</v>
      </c>
      <c r="J719">
        <v>43</v>
      </c>
      <c r="K719" t="s">
        <v>2041</v>
      </c>
      <c r="L719">
        <v>2023</v>
      </c>
      <c r="M719">
        <v>10</v>
      </c>
      <c r="N719">
        <v>15</v>
      </c>
      <c r="O719">
        <v>20</v>
      </c>
    </row>
    <row r="720" spans="1:15" x14ac:dyDescent="0.25">
      <c r="A720">
        <v>719</v>
      </c>
      <c r="B720">
        <v>723</v>
      </c>
      <c r="C720" t="s">
        <v>2458</v>
      </c>
      <c r="D720" t="s">
        <v>2459</v>
      </c>
      <c r="E720" s="1">
        <v>45215.65625</v>
      </c>
      <c r="F720" t="s">
        <v>2460</v>
      </c>
      <c r="G720" t="s">
        <v>27</v>
      </c>
      <c r="H720" t="s">
        <v>2461</v>
      </c>
      <c r="I720">
        <v>27</v>
      </c>
      <c r="J720">
        <v>52</v>
      </c>
      <c r="K720" t="s">
        <v>2045</v>
      </c>
      <c r="L720">
        <v>2023</v>
      </c>
      <c r="M720">
        <v>10</v>
      </c>
      <c r="N720">
        <v>16</v>
      </c>
      <c r="O720">
        <v>15</v>
      </c>
    </row>
    <row r="721" spans="1:15" x14ac:dyDescent="0.25">
      <c r="A721">
        <v>720</v>
      </c>
      <c r="B721">
        <v>724</v>
      </c>
      <c r="C721" t="s">
        <v>2462</v>
      </c>
      <c r="D721" t="s">
        <v>2459</v>
      </c>
      <c r="E721" s="1">
        <v>45216.520833333336</v>
      </c>
      <c r="F721" t="s">
        <v>2463</v>
      </c>
      <c r="G721" t="s">
        <v>875</v>
      </c>
      <c r="H721" t="s">
        <v>2464</v>
      </c>
      <c r="I721">
        <v>24</v>
      </c>
      <c r="J721">
        <v>48</v>
      </c>
      <c r="K721" t="s">
        <v>2036</v>
      </c>
      <c r="L721">
        <v>2023</v>
      </c>
      <c r="M721">
        <v>10</v>
      </c>
      <c r="N721">
        <v>17</v>
      </c>
      <c r="O721">
        <v>12</v>
      </c>
    </row>
    <row r="722" spans="1:15" x14ac:dyDescent="0.25">
      <c r="A722">
        <v>721</v>
      </c>
      <c r="B722">
        <v>725</v>
      </c>
      <c r="C722" t="s">
        <v>2465</v>
      </c>
      <c r="D722" t="s">
        <v>2459</v>
      </c>
      <c r="E722" s="1">
        <v>45217.697916666664</v>
      </c>
      <c r="F722" t="s">
        <v>2466</v>
      </c>
      <c r="G722" t="s">
        <v>32</v>
      </c>
      <c r="H722" t="s">
        <v>2467</v>
      </c>
      <c r="I722">
        <v>19</v>
      </c>
      <c r="J722">
        <v>38</v>
      </c>
      <c r="K722" t="s">
        <v>2041</v>
      </c>
      <c r="L722">
        <v>2023</v>
      </c>
      <c r="M722">
        <v>10</v>
      </c>
      <c r="N722">
        <v>18</v>
      </c>
      <c r="O722">
        <v>16</v>
      </c>
    </row>
    <row r="723" spans="1:15" x14ac:dyDescent="0.25">
      <c r="A723">
        <v>722</v>
      </c>
      <c r="B723">
        <v>726</v>
      </c>
      <c r="C723" t="s">
        <v>2468</v>
      </c>
      <c r="D723" t="s">
        <v>2459</v>
      </c>
      <c r="E723" s="1">
        <v>45218.763888888891</v>
      </c>
      <c r="F723" t="s">
        <v>2469</v>
      </c>
      <c r="G723" t="s">
        <v>27</v>
      </c>
      <c r="H723" t="s">
        <v>2470</v>
      </c>
      <c r="I723">
        <v>21</v>
      </c>
      <c r="J723">
        <v>42</v>
      </c>
      <c r="K723" t="s">
        <v>2045</v>
      </c>
      <c r="L723">
        <v>2023</v>
      </c>
      <c r="M723">
        <v>10</v>
      </c>
      <c r="N723">
        <v>19</v>
      </c>
      <c r="O723">
        <v>18</v>
      </c>
    </row>
    <row r="724" spans="1:15" x14ac:dyDescent="0.25">
      <c r="A724">
        <v>723</v>
      </c>
      <c r="B724">
        <v>727</v>
      </c>
      <c r="C724" t="s">
        <v>2471</v>
      </c>
      <c r="D724" t="s">
        <v>2459</v>
      </c>
      <c r="E724" s="1">
        <v>45219.59375</v>
      </c>
      <c r="F724" t="s">
        <v>2472</v>
      </c>
      <c r="G724" t="s">
        <v>875</v>
      </c>
      <c r="H724" t="s">
        <v>2473</v>
      </c>
      <c r="I724">
        <v>26</v>
      </c>
      <c r="J724">
        <v>50</v>
      </c>
      <c r="K724" t="s">
        <v>2036</v>
      </c>
      <c r="L724">
        <v>2023</v>
      </c>
      <c r="M724">
        <v>10</v>
      </c>
      <c r="N724">
        <v>20</v>
      </c>
      <c r="O724">
        <v>14</v>
      </c>
    </row>
    <row r="725" spans="1:15" x14ac:dyDescent="0.25">
      <c r="A725">
        <v>724</v>
      </c>
      <c r="B725">
        <v>728</v>
      </c>
      <c r="C725" t="s">
        <v>2474</v>
      </c>
      <c r="D725" t="s">
        <v>2459</v>
      </c>
      <c r="E725" s="1">
        <v>45220.729166666664</v>
      </c>
      <c r="F725" t="s">
        <v>2475</v>
      </c>
      <c r="G725" t="s">
        <v>32</v>
      </c>
      <c r="H725" t="s">
        <v>2476</v>
      </c>
      <c r="I725">
        <v>23</v>
      </c>
      <c r="J725">
        <v>45</v>
      </c>
      <c r="K725" t="s">
        <v>2041</v>
      </c>
      <c r="L725">
        <v>2023</v>
      </c>
      <c r="M725">
        <v>10</v>
      </c>
      <c r="N725">
        <v>21</v>
      </c>
      <c r="O725">
        <v>17</v>
      </c>
    </row>
    <row r="726" spans="1:15" x14ac:dyDescent="0.25">
      <c r="A726">
        <v>725</v>
      </c>
      <c r="B726">
        <v>729</v>
      </c>
      <c r="C726" t="s">
        <v>2477</v>
      </c>
      <c r="D726" t="s">
        <v>2459</v>
      </c>
      <c r="E726" s="1">
        <v>45221.864583333336</v>
      </c>
      <c r="F726" t="s">
        <v>2478</v>
      </c>
      <c r="G726" t="s">
        <v>27</v>
      </c>
      <c r="H726" t="s">
        <v>2479</v>
      </c>
      <c r="I726">
        <v>22</v>
      </c>
      <c r="J726">
        <v>43</v>
      </c>
      <c r="K726" t="s">
        <v>2045</v>
      </c>
      <c r="L726">
        <v>2023</v>
      </c>
      <c r="M726">
        <v>10</v>
      </c>
      <c r="N726">
        <v>22</v>
      </c>
      <c r="O726">
        <v>20</v>
      </c>
    </row>
    <row r="727" spans="1:15" x14ac:dyDescent="0.25">
      <c r="A727">
        <v>726</v>
      </c>
      <c r="B727">
        <v>730</v>
      </c>
      <c r="C727" t="s">
        <v>2480</v>
      </c>
      <c r="D727" t="s">
        <v>2459</v>
      </c>
      <c r="E727" s="1">
        <v>42318.697916666664</v>
      </c>
      <c r="F727" t="s">
        <v>2481</v>
      </c>
      <c r="G727" t="s">
        <v>27</v>
      </c>
      <c r="H727" t="s">
        <v>2482</v>
      </c>
      <c r="I727">
        <v>23</v>
      </c>
      <c r="J727">
        <v>44</v>
      </c>
      <c r="K727" t="s">
        <v>2036</v>
      </c>
      <c r="L727">
        <v>2015</v>
      </c>
      <c r="M727">
        <v>11</v>
      </c>
      <c r="N727">
        <v>10</v>
      </c>
      <c r="O727">
        <v>16</v>
      </c>
    </row>
    <row r="728" spans="1:15" x14ac:dyDescent="0.25">
      <c r="A728">
        <v>727</v>
      </c>
      <c r="B728">
        <v>731</v>
      </c>
      <c r="C728" t="s">
        <v>2483</v>
      </c>
      <c r="D728" t="s">
        <v>2459</v>
      </c>
      <c r="E728" s="1">
        <v>42627.520833333336</v>
      </c>
      <c r="F728" t="s">
        <v>2484</v>
      </c>
      <c r="G728" t="s">
        <v>875</v>
      </c>
      <c r="H728" t="s">
        <v>2485</v>
      </c>
      <c r="I728">
        <v>26</v>
      </c>
      <c r="J728">
        <v>51</v>
      </c>
      <c r="K728" t="s">
        <v>2041</v>
      </c>
      <c r="L728">
        <v>2016</v>
      </c>
      <c r="M728">
        <v>9</v>
      </c>
      <c r="N728">
        <v>14</v>
      </c>
      <c r="O728">
        <v>12</v>
      </c>
    </row>
    <row r="729" spans="1:15" x14ac:dyDescent="0.25">
      <c r="A729">
        <v>728</v>
      </c>
      <c r="B729">
        <v>732</v>
      </c>
      <c r="C729" t="s">
        <v>2486</v>
      </c>
      <c r="D729" t="s">
        <v>2459</v>
      </c>
      <c r="E729" s="1">
        <v>42965.763888888891</v>
      </c>
      <c r="F729" t="s">
        <v>2487</v>
      </c>
      <c r="G729" t="s">
        <v>32</v>
      </c>
      <c r="H729" t="s">
        <v>2488</v>
      </c>
      <c r="I729">
        <v>20</v>
      </c>
      <c r="J729">
        <v>39</v>
      </c>
      <c r="K729" t="s">
        <v>2045</v>
      </c>
      <c r="L729">
        <v>2017</v>
      </c>
      <c r="M729">
        <v>8</v>
      </c>
      <c r="N729">
        <v>18</v>
      </c>
      <c r="O729">
        <v>18</v>
      </c>
    </row>
    <row r="730" spans="1:15" x14ac:dyDescent="0.25">
      <c r="A730">
        <v>729</v>
      </c>
      <c r="B730">
        <v>733</v>
      </c>
      <c r="C730" t="s">
        <v>2489</v>
      </c>
      <c r="D730" t="s">
        <v>2459</v>
      </c>
      <c r="E730" s="1">
        <v>43273.59375</v>
      </c>
      <c r="F730" t="s">
        <v>2490</v>
      </c>
      <c r="G730" t="s">
        <v>27</v>
      </c>
      <c r="H730" t="s">
        <v>2491</v>
      </c>
      <c r="I730">
        <v>25</v>
      </c>
      <c r="J730">
        <v>48</v>
      </c>
      <c r="K730" t="s">
        <v>2036</v>
      </c>
      <c r="L730">
        <v>2018</v>
      </c>
      <c r="M730">
        <v>6</v>
      </c>
      <c r="N730">
        <v>22</v>
      </c>
      <c r="O730">
        <v>14</v>
      </c>
    </row>
    <row r="731" spans="1:15" x14ac:dyDescent="0.25">
      <c r="A731">
        <v>730</v>
      </c>
      <c r="B731">
        <v>734</v>
      </c>
      <c r="C731" t="s">
        <v>2492</v>
      </c>
      <c r="D731" t="s">
        <v>2459</v>
      </c>
      <c r="E731" s="1">
        <v>43560.729166666664</v>
      </c>
      <c r="F731" t="s">
        <v>2493</v>
      </c>
      <c r="G731" t="s">
        <v>875</v>
      </c>
      <c r="H731" t="s">
        <v>2494</v>
      </c>
      <c r="I731">
        <v>22</v>
      </c>
      <c r="J731">
        <v>42</v>
      </c>
      <c r="K731" t="s">
        <v>2041</v>
      </c>
      <c r="L731">
        <v>2019</v>
      </c>
      <c r="M731">
        <v>4</v>
      </c>
      <c r="N731">
        <v>5</v>
      </c>
      <c r="O731">
        <v>17</v>
      </c>
    </row>
    <row r="732" spans="1:15" x14ac:dyDescent="0.25">
      <c r="A732">
        <v>731</v>
      </c>
      <c r="B732">
        <v>735</v>
      </c>
      <c r="C732" t="s">
        <v>2495</v>
      </c>
      <c r="D732" t="s">
        <v>2459</v>
      </c>
      <c r="E732" s="1">
        <v>43890.864583333336</v>
      </c>
      <c r="F732" t="s">
        <v>2496</v>
      </c>
      <c r="G732" t="s">
        <v>32</v>
      </c>
      <c r="H732" t="s">
        <v>2497</v>
      </c>
      <c r="I732">
        <v>21</v>
      </c>
      <c r="J732">
        <v>43</v>
      </c>
      <c r="K732" t="s">
        <v>2045</v>
      </c>
      <c r="L732">
        <v>2020</v>
      </c>
      <c r="M732">
        <v>2</v>
      </c>
      <c r="N732">
        <v>29</v>
      </c>
      <c r="O732">
        <v>20</v>
      </c>
    </row>
    <row r="733" spans="1:15" x14ac:dyDescent="0.25">
      <c r="A733">
        <v>732</v>
      </c>
      <c r="B733">
        <v>736</v>
      </c>
      <c r="C733" t="s">
        <v>2498</v>
      </c>
      <c r="D733" t="s">
        <v>2459</v>
      </c>
      <c r="E733" s="1">
        <v>44150.635416666664</v>
      </c>
      <c r="F733" t="s">
        <v>2499</v>
      </c>
      <c r="G733" t="s">
        <v>27</v>
      </c>
      <c r="H733" t="s">
        <v>2500</v>
      </c>
      <c r="I733">
        <v>24</v>
      </c>
      <c r="J733">
        <v>47</v>
      </c>
      <c r="K733" t="s">
        <v>2036</v>
      </c>
      <c r="L733">
        <v>2020</v>
      </c>
      <c r="M733">
        <v>11</v>
      </c>
      <c r="N733">
        <v>15</v>
      </c>
      <c r="O733">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AA88-5BDE-4F2E-BF3E-7C86CAE60834}">
  <dimension ref="A1:AF733"/>
  <sheetViews>
    <sheetView topLeftCell="Q1" workbookViewId="0">
      <selection activeCell="AF6" sqref="AF6"/>
    </sheetView>
  </sheetViews>
  <sheetFormatPr defaultRowHeight="15" x14ac:dyDescent="0.25"/>
  <cols>
    <col min="5" max="5" width="14.85546875" bestFit="1" customWidth="1"/>
    <col min="16" max="16" width="146.28515625" bestFit="1" customWidth="1"/>
    <col min="18" max="18" width="39.28515625" bestFit="1" customWidth="1"/>
    <col min="25" max="25" width="16.28515625" bestFit="1" customWidth="1"/>
    <col min="26" max="26" width="12.140625" bestFit="1" customWidth="1"/>
  </cols>
  <sheetData>
    <row r="1" spans="1:32" x14ac:dyDescent="0.25">
      <c r="A1" s="8"/>
      <c r="B1" s="8" t="s">
        <v>0</v>
      </c>
      <c r="C1" s="8" t="s">
        <v>1</v>
      </c>
      <c r="D1" s="8" t="s">
        <v>2</v>
      </c>
      <c r="E1" s="8" t="s">
        <v>3</v>
      </c>
      <c r="F1" s="8" t="s">
        <v>4</v>
      </c>
      <c r="G1" s="8" t="s">
        <v>5</v>
      </c>
      <c r="H1" s="8" t="s">
        <v>6</v>
      </c>
      <c r="I1" s="8" t="s">
        <v>7</v>
      </c>
      <c r="J1" s="8" t="s">
        <v>8</v>
      </c>
      <c r="K1" s="8" t="s">
        <v>9</v>
      </c>
      <c r="L1" s="8" t="s">
        <v>10</v>
      </c>
      <c r="M1" s="8" t="s">
        <v>11</v>
      </c>
      <c r="N1" s="8" t="s">
        <v>12</v>
      </c>
      <c r="O1" s="8" t="s">
        <v>13</v>
      </c>
      <c r="P1" s="8" t="s">
        <v>2501</v>
      </c>
      <c r="Q1" s="8" t="s">
        <v>2502</v>
      </c>
      <c r="R1" s="8" t="s">
        <v>2503</v>
      </c>
      <c r="S1" s="8" t="s">
        <v>2504</v>
      </c>
      <c r="T1" s="8" t="s">
        <v>2505</v>
      </c>
      <c r="U1" s="8" t="s">
        <v>2506</v>
      </c>
      <c r="V1" s="8" t="s">
        <v>2507</v>
      </c>
      <c r="W1" s="8" t="s">
        <v>2508</v>
      </c>
      <c r="X1" s="8" t="s">
        <v>2509</v>
      </c>
      <c r="Y1" s="8" t="s">
        <v>2510</v>
      </c>
      <c r="Z1" s="8" t="s">
        <v>2597</v>
      </c>
      <c r="AA1" s="8" t="s">
        <v>11</v>
      </c>
      <c r="AB1" s="7"/>
      <c r="AC1" s="7"/>
      <c r="AD1" s="7"/>
    </row>
    <row r="2" spans="1:32" x14ac:dyDescent="0.25">
      <c r="A2" s="3">
        <f>Raw_Data!A2</f>
        <v>0</v>
      </c>
      <c r="B2" s="3">
        <f>Raw_Data!B2</f>
        <v>0</v>
      </c>
      <c r="C2" s="3" t="str">
        <f>Raw_Data!C2</f>
        <v xml:space="preserve"> Enjoying a beautiful day at the park!              </v>
      </c>
      <c r="D2" s="3" t="str">
        <f>Raw_Data!D2</f>
        <v xml:space="preserve"> Positive  </v>
      </c>
      <c r="E2" s="10">
        <f>Raw_Data!E2</f>
        <v>44941.520833333336</v>
      </c>
      <c r="F2" s="3" t="str">
        <f>Raw_Data!F2</f>
        <v xml:space="preserve"> User123      </v>
      </c>
      <c r="G2" s="3" t="str">
        <f>Raw_Data!G2</f>
        <v xml:space="preserve"> Twitter  </v>
      </c>
      <c r="H2" s="3" t="str">
        <f>Raw_Data!H2</f>
        <v xml:space="preserve"> #Nature #Park                            </v>
      </c>
      <c r="I2" s="3">
        <f>Raw_Data!I2</f>
        <v>15</v>
      </c>
      <c r="J2" s="3">
        <f>Raw_Data!J2</f>
        <v>30</v>
      </c>
      <c r="K2" s="3" t="str">
        <f>Raw_Data!K2</f>
        <v xml:space="preserve"> USA      </v>
      </c>
      <c r="L2" s="3">
        <f>Raw_Data!L2</f>
        <v>2023</v>
      </c>
      <c r="M2" s="3">
        <f>Raw_Data!M2</f>
        <v>1</v>
      </c>
      <c r="N2" s="3">
        <f>Raw_Data!N2</f>
        <v>15</v>
      </c>
      <c r="O2" s="3">
        <f>Raw_Data!O2</f>
        <v>12</v>
      </c>
      <c r="P2" s="3" t="str">
        <f>TRIM(CLEAN(C2))</f>
        <v>Enjoying a beautiful day at the park!</v>
      </c>
      <c r="Q2" s="3" t="str">
        <f>PROPER(TRIM(CLEAN(D2)))</f>
        <v>Positive</v>
      </c>
      <c r="R2" s="3" t="str">
        <f>TRIM(CLEAN(F2))</f>
        <v>User123</v>
      </c>
      <c r="S2" s="3" t="str">
        <f>TRIM(CLEAN(G2))</f>
        <v>Twitter</v>
      </c>
      <c r="T2" s="3" t="str">
        <f>SUBSTITUTE(TRIM(CLEAN(H2))," ",",")</f>
        <v>#Nature,#Park</v>
      </c>
      <c r="U2" s="3" t="str">
        <f>TRIM(CLEAN(K2))</f>
        <v>USA</v>
      </c>
      <c r="V2" s="3">
        <f>IFERROR(VALUE(E2),E2)</f>
        <v>44941.520833333336</v>
      </c>
      <c r="W2" s="3" t="b">
        <f>COUNTIFS($F$2:F2,F2,$E$2:E2,E2)&gt;1</f>
        <v>0</v>
      </c>
      <c r="X2" s="3">
        <f>I2+J2</f>
        <v>45</v>
      </c>
      <c r="Y2" s="3">
        <f>IFERROR(J2/(I2+J2),0)</f>
        <v>0.66666666666666663</v>
      </c>
      <c r="Z2" s="11" t="str">
        <f t="shared" ref="Z2:Z65" si="0">TEXT(DATE(L2, M2, N2), "mmm d, yyyy")</f>
        <v>Jan 15, 2023</v>
      </c>
      <c r="AA2" s="3" t="str">
        <f>LEFT(Z2,3)</f>
        <v>Jan</v>
      </c>
    </row>
    <row r="3" spans="1:32" x14ac:dyDescent="0.25">
      <c r="A3" s="3">
        <f>Raw_Data!A3</f>
        <v>1</v>
      </c>
      <c r="B3" s="3">
        <f>Raw_Data!B3</f>
        <v>1</v>
      </c>
      <c r="C3" s="3" t="str">
        <f>Raw_Data!C3</f>
        <v xml:space="preserve"> Traffic was terrible this morning.                 </v>
      </c>
      <c r="D3" s="3" t="str">
        <f>Raw_Data!D3</f>
        <v xml:space="preserve"> Negative  </v>
      </c>
      <c r="E3" s="10">
        <f>Raw_Data!E3</f>
        <v>44941.364583333336</v>
      </c>
      <c r="F3" s="3" t="str">
        <f>Raw_Data!F3</f>
        <v xml:space="preserve"> CommuterX    </v>
      </c>
      <c r="G3" s="3" t="str">
        <f>Raw_Data!G3</f>
        <v xml:space="preserve"> Twitter  </v>
      </c>
      <c r="H3" s="3" t="str">
        <f>Raw_Data!H3</f>
        <v xml:space="preserve"> #Traffic #Morning                        </v>
      </c>
      <c r="I3" s="3">
        <f>Raw_Data!I3</f>
        <v>5</v>
      </c>
      <c r="J3" s="3">
        <f>Raw_Data!J3</f>
        <v>10</v>
      </c>
      <c r="K3" s="3" t="str">
        <f>Raw_Data!K3</f>
        <v xml:space="preserve"> Canada   </v>
      </c>
      <c r="L3" s="3">
        <f>Raw_Data!L3</f>
        <v>2023</v>
      </c>
      <c r="M3" s="3">
        <f>Raw_Data!M3</f>
        <v>1</v>
      </c>
      <c r="N3" s="3">
        <f>Raw_Data!N3</f>
        <v>15</v>
      </c>
      <c r="O3" s="3">
        <f>Raw_Data!O3</f>
        <v>8</v>
      </c>
      <c r="P3" s="3" t="str">
        <f t="shared" ref="P3:P66" si="1">TRIM(CLEAN(C3))</f>
        <v>Traffic was terrible this morning.</v>
      </c>
      <c r="Q3" s="3" t="str">
        <f t="shared" ref="Q3:Q66" si="2">PROPER(TRIM(CLEAN(D3)))</f>
        <v>Negative</v>
      </c>
      <c r="R3" s="3" t="str">
        <f t="shared" ref="R3:R66" si="3">TRIM(CLEAN(F3))</f>
        <v>CommuterX</v>
      </c>
      <c r="S3" s="3" t="str">
        <f t="shared" ref="S3:S66" si="4">TRIM(CLEAN(G3))</f>
        <v>Twitter</v>
      </c>
      <c r="T3" s="3" t="str">
        <f t="shared" ref="T3:T66" si="5">SUBSTITUTE(TRIM(CLEAN(H3))," ",",")</f>
        <v>#Traffic,#Morning</v>
      </c>
      <c r="U3" s="3" t="str">
        <f t="shared" ref="U3:U66" si="6">TRIM(CLEAN(K3))</f>
        <v>Canada</v>
      </c>
      <c r="V3" s="3">
        <f t="shared" ref="V3:V66" si="7">IFERROR(VALUE(E3),E3)</f>
        <v>44941.364583333336</v>
      </c>
      <c r="W3" s="3" t="b">
        <f>COUNTIFS($F$2:F3,F3,$E$2:E3,E3)&gt;1</f>
        <v>0</v>
      </c>
      <c r="X3" s="3">
        <f t="shared" ref="X3:X66" si="8">I3+J3</f>
        <v>15</v>
      </c>
      <c r="Y3" s="3">
        <f t="shared" ref="Y3:Y66" si="9">IFERROR(J3/(I3+J3),0)</f>
        <v>0.66666666666666663</v>
      </c>
      <c r="Z3" s="11" t="str">
        <f t="shared" si="0"/>
        <v>Jan 15, 2023</v>
      </c>
      <c r="AA3" s="3" t="str">
        <f t="shared" ref="AA3:AA66" si="10">LEFT(Z3,3)</f>
        <v>Jan</v>
      </c>
      <c r="AE3" t="s">
        <v>8</v>
      </c>
      <c r="AF3" t="s">
        <v>7</v>
      </c>
    </row>
    <row r="4" spans="1:32" x14ac:dyDescent="0.25">
      <c r="A4" s="3">
        <f>Raw_Data!A4</f>
        <v>2</v>
      </c>
      <c r="B4" s="3">
        <f>Raw_Data!B4</f>
        <v>2</v>
      </c>
      <c r="C4" s="3" t="str">
        <f>Raw_Data!C4</f>
        <v xml:space="preserve"> Just finished an amazing workout! ðŸ’ª               </v>
      </c>
      <c r="D4" s="3" t="str">
        <f>Raw_Data!D4</f>
        <v xml:space="preserve"> Positive  </v>
      </c>
      <c r="E4" s="10">
        <f>Raw_Data!E4</f>
        <v>44941.65625</v>
      </c>
      <c r="F4" s="3" t="str">
        <f>Raw_Data!F4</f>
        <v xml:space="preserve"> FitnessFan   </v>
      </c>
      <c r="G4" s="3" t="str">
        <f>Raw_Data!G4</f>
        <v xml:space="preserve"> Instagram </v>
      </c>
      <c r="H4" s="3" t="str">
        <f>Raw_Data!H4</f>
        <v xml:space="preserve"> #Fitness #Workout                        </v>
      </c>
      <c r="I4" s="3">
        <f>Raw_Data!I4</f>
        <v>20</v>
      </c>
      <c r="J4" s="3">
        <f>Raw_Data!J4</f>
        <v>40</v>
      </c>
      <c r="K4" s="3" t="str">
        <f>Raw_Data!K4</f>
        <v xml:space="preserve"> USA        </v>
      </c>
      <c r="L4" s="3">
        <f>Raw_Data!L4</f>
        <v>2023</v>
      </c>
      <c r="M4" s="3">
        <f>Raw_Data!M4</f>
        <v>1</v>
      </c>
      <c r="N4" s="3">
        <f>Raw_Data!N4</f>
        <v>15</v>
      </c>
      <c r="O4" s="3">
        <f>Raw_Data!O4</f>
        <v>15</v>
      </c>
      <c r="P4" s="3" t="str">
        <f t="shared" si="1"/>
        <v>Just finished an amazing workout! ðŸ’ª</v>
      </c>
      <c r="Q4" s="3" t="str">
        <f t="shared" si="2"/>
        <v>Positive</v>
      </c>
      <c r="R4" s="3" t="str">
        <f t="shared" si="3"/>
        <v>FitnessFan</v>
      </c>
      <c r="S4" s="3" t="str">
        <f t="shared" si="4"/>
        <v>Instagram</v>
      </c>
      <c r="T4" s="3" t="str">
        <f t="shared" si="5"/>
        <v>#Fitness,#Workout</v>
      </c>
      <c r="U4" s="3" t="str">
        <f t="shared" si="6"/>
        <v>USA</v>
      </c>
      <c r="V4" s="3">
        <f t="shared" si="7"/>
        <v>44941.65625</v>
      </c>
      <c r="W4" s="3" t="b">
        <f>COUNTIFS($F$2:F4,F4,$E$2:E4,E4)&gt;1</f>
        <v>0</v>
      </c>
      <c r="X4" s="3">
        <f t="shared" si="8"/>
        <v>60</v>
      </c>
      <c r="Y4" s="3">
        <f t="shared" si="9"/>
        <v>0.66666666666666663</v>
      </c>
      <c r="Z4" s="11" t="str">
        <f t="shared" si="0"/>
        <v>Jan 15, 2023</v>
      </c>
      <c r="AA4" s="3" t="str">
        <f t="shared" si="10"/>
        <v>Jan</v>
      </c>
      <c r="AC4" t="s">
        <v>2602</v>
      </c>
      <c r="AE4">
        <f>SUMIF(S:S,"Twitter",J:J)</f>
        <v>10099</v>
      </c>
      <c r="AF4">
        <f>SUMIF(S:S,"Twitter",I:I)</f>
        <v>5069</v>
      </c>
    </row>
    <row r="5" spans="1:32" x14ac:dyDescent="0.25">
      <c r="A5" s="3">
        <f>Raw_Data!A5</f>
        <v>3</v>
      </c>
      <c r="B5" s="3">
        <f>Raw_Data!B5</f>
        <v>3</v>
      </c>
      <c r="C5" s="3" t="str">
        <f>Raw_Data!C5</f>
        <v xml:space="preserve"> Excited about the upcoming weekend getaway!        </v>
      </c>
      <c r="D5" s="3" t="str">
        <f>Raw_Data!D5</f>
        <v xml:space="preserve"> Positive  </v>
      </c>
      <c r="E5" s="10">
        <f>Raw_Data!E5</f>
        <v>44941.763888888891</v>
      </c>
      <c r="F5" s="3" t="str">
        <f>Raw_Data!F5</f>
        <v xml:space="preserve"> AdventureX   </v>
      </c>
      <c r="G5" s="3" t="str">
        <f>Raw_Data!G5</f>
        <v xml:space="preserve"> Facebook </v>
      </c>
      <c r="H5" s="3" t="str">
        <f>Raw_Data!H5</f>
        <v xml:space="preserve"> #Travel #Adventure                       </v>
      </c>
      <c r="I5" s="3">
        <f>Raw_Data!I5</f>
        <v>8</v>
      </c>
      <c r="J5" s="3">
        <f>Raw_Data!J5</f>
        <v>15</v>
      </c>
      <c r="K5" s="3" t="str">
        <f>Raw_Data!K5</f>
        <v xml:space="preserve"> UK       </v>
      </c>
      <c r="L5" s="3">
        <f>Raw_Data!L5</f>
        <v>2023</v>
      </c>
      <c r="M5" s="3">
        <f>Raw_Data!M5</f>
        <v>1</v>
      </c>
      <c r="N5" s="3">
        <f>Raw_Data!N5</f>
        <v>15</v>
      </c>
      <c r="O5" s="3">
        <f>Raw_Data!O5</f>
        <v>18</v>
      </c>
      <c r="P5" s="3" t="str">
        <f t="shared" si="1"/>
        <v>Excited about the upcoming weekend getaway!</v>
      </c>
      <c r="Q5" s="3" t="str">
        <f t="shared" si="2"/>
        <v>Positive</v>
      </c>
      <c r="R5" s="3" t="str">
        <f t="shared" si="3"/>
        <v>AdventureX</v>
      </c>
      <c r="S5" s="3" t="str">
        <f t="shared" si="4"/>
        <v>Facebook</v>
      </c>
      <c r="T5" s="3" t="str">
        <f t="shared" si="5"/>
        <v>#Travel,#Adventure</v>
      </c>
      <c r="U5" s="3" t="str">
        <f t="shared" si="6"/>
        <v>UK</v>
      </c>
      <c r="V5" s="3">
        <f t="shared" si="7"/>
        <v>44941.763888888891</v>
      </c>
      <c r="W5" s="3" t="b">
        <f>COUNTIFS($F$2:F5,F5,$E$2:E5,E5)&gt;1</f>
        <v>0</v>
      </c>
      <c r="X5" s="3">
        <f t="shared" si="8"/>
        <v>23</v>
      </c>
      <c r="Y5" s="3">
        <f t="shared" si="9"/>
        <v>0.65217391304347827</v>
      </c>
      <c r="Z5" s="11" t="str">
        <f t="shared" si="0"/>
        <v>Jan 15, 2023</v>
      </c>
      <c r="AA5" s="3" t="str">
        <f t="shared" si="10"/>
        <v>Jan</v>
      </c>
      <c r="AC5" t="s">
        <v>2603</v>
      </c>
      <c r="AE5">
        <f>SUMIF(S:S,"Facebook",J:J)</f>
        <v>9672</v>
      </c>
      <c r="AF5">
        <f>SUMIF(S:S,"Facebook",I:I)</f>
        <v>4844</v>
      </c>
    </row>
    <row r="6" spans="1:32" x14ac:dyDescent="0.25">
      <c r="A6" s="3">
        <f>Raw_Data!A6</f>
        <v>4</v>
      </c>
      <c r="B6" s="3">
        <f>Raw_Data!B6</f>
        <v>4</v>
      </c>
      <c r="C6" s="3" t="str">
        <f>Raw_Data!C6</f>
        <v xml:space="preserve"> Trying out a new recipe for dinner tonight.        </v>
      </c>
      <c r="D6" s="3" t="str">
        <f>Raw_Data!D6</f>
        <v xml:space="preserve"> Neutral   </v>
      </c>
      <c r="E6" s="10">
        <f>Raw_Data!E6</f>
        <v>44941.829861111109</v>
      </c>
      <c r="F6" s="3" t="str">
        <f>Raw_Data!F6</f>
        <v xml:space="preserve"> ChefCook     </v>
      </c>
      <c r="G6" s="3" t="str">
        <f>Raw_Data!G6</f>
        <v xml:space="preserve"> Instagram </v>
      </c>
      <c r="H6" s="3" t="str">
        <f>Raw_Data!H6</f>
        <v xml:space="preserve"> #Cooking #Food                           </v>
      </c>
      <c r="I6" s="3">
        <f>Raw_Data!I6</f>
        <v>12</v>
      </c>
      <c r="J6" s="3">
        <f>Raw_Data!J6</f>
        <v>25</v>
      </c>
      <c r="K6" s="3" t="str">
        <f>Raw_Data!K6</f>
        <v xml:space="preserve"> Australia </v>
      </c>
      <c r="L6" s="3">
        <f>Raw_Data!L6</f>
        <v>2023</v>
      </c>
      <c r="M6" s="3">
        <f>Raw_Data!M6</f>
        <v>1</v>
      </c>
      <c r="N6" s="3">
        <f>Raw_Data!N6</f>
        <v>15</v>
      </c>
      <c r="O6" s="3">
        <f>Raw_Data!O6</f>
        <v>19</v>
      </c>
      <c r="P6" s="3" t="str">
        <f t="shared" si="1"/>
        <v>Trying out a new recipe for dinner tonight.</v>
      </c>
      <c r="Q6" s="3" t="str">
        <f t="shared" si="2"/>
        <v>Neutral</v>
      </c>
      <c r="R6" s="3" t="str">
        <f t="shared" si="3"/>
        <v>ChefCook</v>
      </c>
      <c r="S6" s="3" t="str">
        <f t="shared" si="4"/>
        <v>Instagram</v>
      </c>
      <c r="T6" s="3" t="str">
        <f t="shared" si="5"/>
        <v>#Cooking,#Food</v>
      </c>
      <c r="U6" s="3" t="str">
        <f t="shared" si="6"/>
        <v>Australia</v>
      </c>
      <c r="V6" s="3">
        <f t="shared" si="7"/>
        <v>44941.829861111109</v>
      </c>
      <c r="W6" s="3" t="b">
        <f>COUNTIFS($F$2:F6,F6,$E$2:E6,E6)&gt;1</f>
        <v>0</v>
      </c>
      <c r="X6" s="3">
        <f t="shared" si="8"/>
        <v>37</v>
      </c>
      <c r="Y6" s="3">
        <f t="shared" si="9"/>
        <v>0.67567567567567566</v>
      </c>
      <c r="Z6" s="11" t="str">
        <f t="shared" si="0"/>
        <v>Jan 15, 2023</v>
      </c>
      <c r="AA6" s="3" t="str">
        <f t="shared" si="10"/>
        <v>Jan</v>
      </c>
      <c r="AC6" t="s">
        <v>2604</v>
      </c>
      <c r="AE6">
        <f>SUMIF(S:S,"Instagram",J:J)</f>
        <v>11633</v>
      </c>
      <c r="AF6">
        <f>SUMIF(S:S,"Instagram",I:I)</f>
        <v>5831</v>
      </c>
    </row>
    <row r="7" spans="1:32" x14ac:dyDescent="0.25">
      <c r="A7" s="3">
        <f>Raw_Data!A7</f>
        <v>5</v>
      </c>
      <c r="B7" s="3">
        <f>Raw_Data!B7</f>
        <v>5</v>
      </c>
      <c r="C7" s="3" t="str">
        <f>Raw_Data!C7</f>
        <v xml:space="preserve"> Feeling grateful for the little things in life.    </v>
      </c>
      <c r="D7" s="3" t="str">
        <f>Raw_Data!D7</f>
        <v xml:space="preserve"> Positive  </v>
      </c>
      <c r="E7" s="10">
        <f>Raw_Data!E7</f>
        <v>44942.381944444445</v>
      </c>
      <c r="F7" s="3" t="str">
        <f>Raw_Data!F7</f>
        <v xml:space="preserve"> GratitudeNow </v>
      </c>
      <c r="G7" s="3" t="str">
        <f>Raw_Data!G7</f>
        <v xml:space="preserve"> Twitter  </v>
      </c>
      <c r="H7" s="3" t="str">
        <f>Raw_Data!H7</f>
        <v xml:space="preserve"> #Gratitude #PositiveVibes              </v>
      </c>
      <c r="I7" s="3">
        <f>Raw_Data!I7</f>
        <v>25</v>
      </c>
      <c r="J7" s="3">
        <f>Raw_Data!J7</f>
        <v>50</v>
      </c>
      <c r="K7" s="3" t="str">
        <f>Raw_Data!K7</f>
        <v xml:space="preserve"> India    </v>
      </c>
      <c r="L7" s="3">
        <f>Raw_Data!L7</f>
        <v>2023</v>
      </c>
      <c r="M7" s="3">
        <f>Raw_Data!M7</f>
        <v>1</v>
      </c>
      <c r="N7" s="3">
        <f>Raw_Data!N7</f>
        <v>16</v>
      </c>
      <c r="O7" s="3">
        <f>Raw_Data!O7</f>
        <v>9</v>
      </c>
      <c r="P7" s="3" t="str">
        <f t="shared" si="1"/>
        <v>Feeling grateful for the little things in life.</v>
      </c>
      <c r="Q7" s="3" t="str">
        <f t="shared" si="2"/>
        <v>Positive</v>
      </c>
      <c r="R7" s="3" t="str">
        <f t="shared" si="3"/>
        <v>GratitudeNow</v>
      </c>
      <c r="S7" s="3" t="str">
        <f t="shared" si="4"/>
        <v>Twitter</v>
      </c>
      <c r="T7" s="3" t="str">
        <f t="shared" si="5"/>
        <v>#Gratitude,#PositiveVibes</v>
      </c>
      <c r="U7" s="3" t="str">
        <f t="shared" si="6"/>
        <v>India</v>
      </c>
      <c r="V7" s="3">
        <f t="shared" si="7"/>
        <v>44942.381944444445</v>
      </c>
      <c r="W7" s="3" t="b">
        <f>COUNTIFS($F$2:F7,F7,$E$2:E7,E7)&gt;1</f>
        <v>0</v>
      </c>
      <c r="X7" s="3">
        <f t="shared" si="8"/>
        <v>75</v>
      </c>
      <c r="Y7" s="3">
        <f t="shared" si="9"/>
        <v>0.66666666666666663</v>
      </c>
      <c r="Z7" s="11" t="str">
        <f t="shared" si="0"/>
        <v>Jan 16, 2023</v>
      </c>
      <c r="AA7" s="3" t="str">
        <f t="shared" si="10"/>
        <v>Jan</v>
      </c>
    </row>
    <row r="8" spans="1:32" x14ac:dyDescent="0.25">
      <c r="A8" s="3">
        <f>Raw_Data!A8</f>
        <v>6</v>
      </c>
      <c r="B8" s="3">
        <f>Raw_Data!B8</f>
        <v>6</v>
      </c>
      <c r="C8" s="3" t="str">
        <f>Raw_Data!C8</f>
        <v xml:space="preserve"> Rainy days call for cozy blankets and hot cocoa.   </v>
      </c>
      <c r="D8" s="3" t="str">
        <f>Raw_Data!D8</f>
        <v xml:space="preserve"> Positive  </v>
      </c>
      <c r="E8" s="10">
        <f>Raw_Data!E8</f>
        <v>44942.614583333336</v>
      </c>
      <c r="F8" s="3" t="str">
        <f>Raw_Data!F8</f>
        <v xml:space="preserve"> RainyDays    </v>
      </c>
      <c r="G8" s="3" t="str">
        <f>Raw_Data!G8</f>
        <v xml:space="preserve"> Facebook </v>
      </c>
      <c r="H8" s="3" t="str">
        <f>Raw_Data!H8</f>
        <v xml:space="preserve"> #RainyDays #Cozy                         </v>
      </c>
      <c r="I8" s="3">
        <f>Raw_Data!I8</f>
        <v>10</v>
      </c>
      <c r="J8" s="3">
        <f>Raw_Data!J8</f>
        <v>20</v>
      </c>
      <c r="K8" s="3" t="str">
        <f>Raw_Data!K8</f>
        <v xml:space="preserve"> Canada   </v>
      </c>
      <c r="L8" s="3">
        <f>Raw_Data!L8</f>
        <v>2023</v>
      </c>
      <c r="M8" s="3">
        <f>Raw_Data!M8</f>
        <v>1</v>
      </c>
      <c r="N8" s="3">
        <f>Raw_Data!N8</f>
        <v>16</v>
      </c>
      <c r="O8" s="3">
        <f>Raw_Data!O8</f>
        <v>14</v>
      </c>
      <c r="P8" s="3" t="str">
        <f t="shared" si="1"/>
        <v>Rainy days call for cozy blankets and hot cocoa.</v>
      </c>
      <c r="Q8" s="3" t="str">
        <f t="shared" si="2"/>
        <v>Positive</v>
      </c>
      <c r="R8" s="3" t="str">
        <f t="shared" si="3"/>
        <v>RainyDays</v>
      </c>
      <c r="S8" s="3" t="str">
        <f t="shared" si="4"/>
        <v>Facebook</v>
      </c>
      <c r="T8" s="3" t="str">
        <f t="shared" si="5"/>
        <v>#RainyDays,#Cozy</v>
      </c>
      <c r="U8" s="3" t="str">
        <f t="shared" si="6"/>
        <v>Canada</v>
      </c>
      <c r="V8" s="3">
        <f t="shared" si="7"/>
        <v>44942.614583333336</v>
      </c>
      <c r="W8" s="3" t="b">
        <f>COUNTIFS($F$2:F8,F8,$E$2:E8,E8)&gt;1</f>
        <v>0</v>
      </c>
      <c r="X8" s="3">
        <f t="shared" si="8"/>
        <v>30</v>
      </c>
      <c r="Y8" s="3">
        <f t="shared" si="9"/>
        <v>0.66666666666666663</v>
      </c>
      <c r="Z8" s="11" t="str">
        <f t="shared" si="0"/>
        <v>Jan 16, 2023</v>
      </c>
      <c r="AA8" s="3" t="str">
        <f t="shared" si="10"/>
        <v>Jan</v>
      </c>
    </row>
    <row r="9" spans="1:32" x14ac:dyDescent="0.25">
      <c r="A9" s="3">
        <f>Raw_Data!A9</f>
        <v>7</v>
      </c>
      <c r="B9" s="3">
        <f>Raw_Data!B9</f>
        <v>7</v>
      </c>
      <c r="C9" s="3" t="str">
        <f>Raw_Data!C9</f>
        <v xml:space="preserve"> The new movie release is a must-watch!             </v>
      </c>
      <c r="D9" s="3" t="str">
        <f>Raw_Data!D9</f>
        <v xml:space="preserve"> Positive  </v>
      </c>
      <c r="E9" s="10">
        <f>Raw_Data!E9</f>
        <v>44942.8125</v>
      </c>
      <c r="F9" s="3" t="str">
        <f>Raw_Data!F9</f>
        <v xml:space="preserve"> MovieBuff    </v>
      </c>
      <c r="G9" s="3" t="str">
        <f>Raw_Data!G9</f>
        <v xml:space="preserve"> Instagram </v>
      </c>
      <c r="H9" s="3" t="str">
        <f>Raw_Data!H9</f>
        <v xml:space="preserve"> #MovieNight #MustWatch                  </v>
      </c>
      <c r="I9" s="3">
        <f>Raw_Data!I9</f>
        <v>15</v>
      </c>
      <c r="J9" s="3">
        <f>Raw_Data!J9</f>
        <v>30</v>
      </c>
      <c r="K9" s="3" t="str">
        <f>Raw_Data!K9</f>
        <v xml:space="preserve"> USA    </v>
      </c>
      <c r="L9" s="3">
        <f>Raw_Data!L9</f>
        <v>2023</v>
      </c>
      <c r="M9" s="3">
        <f>Raw_Data!M9</f>
        <v>1</v>
      </c>
      <c r="N9" s="3">
        <f>Raw_Data!N9</f>
        <v>16</v>
      </c>
      <c r="O9" s="3">
        <f>Raw_Data!O9</f>
        <v>19</v>
      </c>
      <c r="P9" s="3" t="str">
        <f t="shared" si="1"/>
        <v>The new movie release is a must-watch!</v>
      </c>
      <c r="Q9" s="3" t="str">
        <f t="shared" si="2"/>
        <v>Positive</v>
      </c>
      <c r="R9" s="3" t="str">
        <f t="shared" si="3"/>
        <v>MovieBuff</v>
      </c>
      <c r="S9" s="3" t="str">
        <f t="shared" si="4"/>
        <v>Instagram</v>
      </c>
      <c r="T9" s="3" t="str">
        <f t="shared" si="5"/>
        <v>#MovieNight,#MustWatch</v>
      </c>
      <c r="U9" s="3" t="str">
        <f t="shared" si="6"/>
        <v>USA</v>
      </c>
      <c r="V9" s="3">
        <f t="shared" si="7"/>
        <v>44942.8125</v>
      </c>
      <c r="W9" s="3" t="b">
        <f>COUNTIFS($F$2:F9,F9,$E$2:E9,E9)&gt;1</f>
        <v>0</v>
      </c>
      <c r="X9" s="3">
        <f t="shared" si="8"/>
        <v>45</v>
      </c>
      <c r="Y9" s="3">
        <f t="shared" si="9"/>
        <v>0.66666666666666663</v>
      </c>
      <c r="Z9" s="11" t="str">
        <f t="shared" si="0"/>
        <v>Jan 16, 2023</v>
      </c>
      <c r="AA9" s="3" t="str">
        <f t="shared" si="10"/>
        <v>Jan</v>
      </c>
    </row>
    <row r="10" spans="1:32" x14ac:dyDescent="0.25">
      <c r="A10" s="3">
        <f>Raw_Data!A10</f>
        <v>8</v>
      </c>
      <c r="B10" s="3">
        <f>Raw_Data!B10</f>
        <v>8</v>
      </c>
      <c r="C10" s="3" t="str">
        <f>Raw_Data!C10</f>
        <v xml:space="preserve"> Political discussions heating up on the timeline.  </v>
      </c>
      <c r="D10" s="3" t="str">
        <f>Raw_Data!D10</f>
        <v xml:space="preserve"> Negative  </v>
      </c>
      <c r="E10" s="10">
        <f>Raw_Data!E10</f>
        <v>44943.333333333336</v>
      </c>
      <c r="F10" s="3" t="str">
        <f>Raw_Data!F10</f>
        <v xml:space="preserve"> DebateTalk   </v>
      </c>
      <c r="G10" s="3" t="str">
        <f>Raw_Data!G10</f>
        <v xml:space="preserve"> Twitter  </v>
      </c>
      <c r="H10" s="3" t="str">
        <f>Raw_Data!H10</f>
        <v xml:space="preserve"> #Politics #Debate                       </v>
      </c>
      <c r="I10" s="3">
        <f>Raw_Data!I10</f>
        <v>30</v>
      </c>
      <c r="J10" s="3">
        <f>Raw_Data!J10</f>
        <v>60</v>
      </c>
      <c r="K10" s="3" t="str">
        <f>Raw_Data!K10</f>
        <v xml:space="preserve"> USA      </v>
      </c>
      <c r="L10" s="3">
        <f>Raw_Data!L10</f>
        <v>2023</v>
      </c>
      <c r="M10" s="3">
        <f>Raw_Data!M10</f>
        <v>1</v>
      </c>
      <c r="N10" s="3">
        <f>Raw_Data!N10</f>
        <v>17</v>
      </c>
      <c r="O10" s="3">
        <f>Raw_Data!O10</f>
        <v>8</v>
      </c>
      <c r="P10" s="3" t="str">
        <f t="shared" si="1"/>
        <v>Political discussions heating up on the timeline.</v>
      </c>
      <c r="Q10" s="3" t="str">
        <f t="shared" si="2"/>
        <v>Negative</v>
      </c>
      <c r="R10" s="3" t="str">
        <f t="shared" si="3"/>
        <v>DebateTalk</v>
      </c>
      <c r="S10" s="3" t="str">
        <f t="shared" si="4"/>
        <v>Twitter</v>
      </c>
      <c r="T10" s="3" t="str">
        <f t="shared" si="5"/>
        <v>#Politics,#Debate</v>
      </c>
      <c r="U10" s="3" t="str">
        <f t="shared" si="6"/>
        <v>USA</v>
      </c>
      <c r="V10" s="3">
        <f t="shared" si="7"/>
        <v>44943.333333333336</v>
      </c>
      <c r="W10" s="3" t="b">
        <f>COUNTIFS($F$2:F10,F10,$E$2:E10,E10)&gt;1</f>
        <v>0</v>
      </c>
      <c r="X10" s="3">
        <f t="shared" si="8"/>
        <v>90</v>
      </c>
      <c r="Y10" s="3">
        <f t="shared" si="9"/>
        <v>0.66666666666666663</v>
      </c>
      <c r="Z10" s="11" t="str">
        <f t="shared" si="0"/>
        <v>Jan 17, 2023</v>
      </c>
      <c r="AA10" s="3" t="str">
        <f t="shared" si="10"/>
        <v>Jan</v>
      </c>
    </row>
    <row r="11" spans="1:32" x14ac:dyDescent="0.25">
      <c r="A11" s="3">
        <f>Raw_Data!A11</f>
        <v>9</v>
      </c>
      <c r="B11" s="3">
        <f>Raw_Data!B11</f>
        <v>9</v>
      </c>
      <c r="C11" s="3" t="str">
        <f>Raw_Data!C11</f>
        <v xml:space="preserve"> Missing summer vibes and beach days.               </v>
      </c>
      <c r="D11" s="3" t="str">
        <f>Raw_Data!D11</f>
        <v xml:space="preserve"> Neutral   </v>
      </c>
      <c r="E11" s="10">
        <f>Raw_Data!E11</f>
        <v>44943.513888888891</v>
      </c>
      <c r="F11" s="3" t="str">
        <f>Raw_Data!F11</f>
        <v xml:space="preserve"> BeachLover   </v>
      </c>
      <c r="G11" s="3" t="str">
        <f>Raw_Data!G11</f>
        <v xml:space="preserve"> Facebook </v>
      </c>
      <c r="H11" s="3" t="str">
        <f>Raw_Data!H11</f>
        <v xml:space="preserve"> #Summer #BeachDays                      </v>
      </c>
      <c r="I11" s="3">
        <f>Raw_Data!I11</f>
        <v>18</v>
      </c>
      <c r="J11" s="3">
        <f>Raw_Data!J11</f>
        <v>35</v>
      </c>
      <c r="K11" s="3" t="str">
        <f>Raw_Data!K11</f>
        <v xml:space="preserve"> Australia </v>
      </c>
      <c r="L11" s="3">
        <f>Raw_Data!L11</f>
        <v>2023</v>
      </c>
      <c r="M11" s="3">
        <f>Raw_Data!M11</f>
        <v>1</v>
      </c>
      <c r="N11" s="3">
        <f>Raw_Data!N11</f>
        <v>17</v>
      </c>
      <c r="O11" s="3">
        <f>Raw_Data!O11</f>
        <v>12</v>
      </c>
      <c r="P11" s="3" t="str">
        <f t="shared" si="1"/>
        <v>Missing summer vibes and beach days.</v>
      </c>
      <c r="Q11" s="3" t="str">
        <f t="shared" si="2"/>
        <v>Neutral</v>
      </c>
      <c r="R11" s="3" t="str">
        <f t="shared" si="3"/>
        <v>BeachLover</v>
      </c>
      <c r="S11" s="3" t="str">
        <f t="shared" si="4"/>
        <v>Facebook</v>
      </c>
      <c r="T11" s="3" t="str">
        <f t="shared" si="5"/>
        <v>#Summer,#BeachDays</v>
      </c>
      <c r="U11" s="3" t="str">
        <f t="shared" si="6"/>
        <v>Australia</v>
      </c>
      <c r="V11" s="3">
        <f t="shared" si="7"/>
        <v>44943.513888888891</v>
      </c>
      <c r="W11" s="3" t="b">
        <f>COUNTIFS($F$2:F11,F11,$E$2:E11,E11)&gt;1</f>
        <v>0</v>
      </c>
      <c r="X11" s="3">
        <f t="shared" si="8"/>
        <v>53</v>
      </c>
      <c r="Y11" s="3">
        <f t="shared" si="9"/>
        <v>0.660377358490566</v>
      </c>
      <c r="Z11" s="11" t="str">
        <f t="shared" si="0"/>
        <v>Jan 17, 2023</v>
      </c>
      <c r="AA11" s="3" t="str">
        <f t="shared" si="10"/>
        <v>Jan</v>
      </c>
    </row>
    <row r="12" spans="1:32" x14ac:dyDescent="0.25">
      <c r="A12" s="3">
        <f>Raw_Data!A12</f>
        <v>10</v>
      </c>
      <c r="B12" s="3">
        <f>Raw_Data!B12</f>
        <v>10</v>
      </c>
      <c r="C12" s="3" t="str">
        <f>Raw_Data!C12</f>
        <v xml:space="preserve"> Just published a new blog post. Check it out!      </v>
      </c>
      <c r="D12" s="3" t="str">
        <f>Raw_Data!D12</f>
        <v xml:space="preserve"> Positive  </v>
      </c>
      <c r="E12" s="10">
        <f>Raw_Data!E12</f>
        <v>44943.635416666664</v>
      </c>
      <c r="F12" s="3" t="str">
        <f>Raw_Data!F12</f>
        <v xml:space="preserve"> BloggerX     </v>
      </c>
      <c r="G12" s="3" t="str">
        <f>Raw_Data!G12</f>
        <v xml:space="preserve"> Instagram </v>
      </c>
      <c r="H12" s="3" t="str">
        <f>Raw_Data!H12</f>
        <v xml:space="preserve"> #Blogging #NewPost                      </v>
      </c>
      <c r="I12" s="3">
        <f>Raw_Data!I12</f>
        <v>22</v>
      </c>
      <c r="J12" s="3">
        <f>Raw_Data!J12</f>
        <v>45</v>
      </c>
      <c r="K12" s="3" t="str">
        <f>Raw_Data!K12</f>
        <v>USA</v>
      </c>
      <c r="L12" s="3">
        <f>Raw_Data!L12</f>
        <v>2023</v>
      </c>
      <c r="M12" s="3">
        <f>Raw_Data!M12</f>
        <v>1</v>
      </c>
      <c r="N12" s="3">
        <f>Raw_Data!N12</f>
        <v>17</v>
      </c>
      <c r="O12" s="3">
        <f>Raw_Data!O12</f>
        <v>15</v>
      </c>
      <c r="P12" s="3" t="str">
        <f t="shared" si="1"/>
        <v>Just published a new blog post. Check it out!</v>
      </c>
      <c r="Q12" s="3" t="str">
        <f t="shared" si="2"/>
        <v>Positive</v>
      </c>
      <c r="R12" s="3" t="str">
        <f t="shared" si="3"/>
        <v>BloggerX</v>
      </c>
      <c r="S12" s="3" t="str">
        <f t="shared" si="4"/>
        <v>Instagram</v>
      </c>
      <c r="T12" s="3" t="str">
        <f t="shared" si="5"/>
        <v>#Blogging,#NewPost</v>
      </c>
      <c r="U12" s="3" t="str">
        <f t="shared" si="6"/>
        <v>USA</v>
      </c>
      <c r="V12" s="3">
        <f t="shared" si="7"/>
        <v>44943.635416666664</v>
      </c>
      <c r="W12" s="3" t="b">
        <f>COUNTIFS($F$2:F12,F12,$E$2:E12,E12)&gt;1</f>
        <v>0</v>
      </c>
      <c r="X12" s="3">
        <f t="shared" si="8"/>
        <v>67</v>
      </c>
      <c r="Y12" s="3">
        <f t="shared" si="9"/>
        <v>0.67164179104477617</v>
      </c>
      <c r="Z12" s="11" t="str">
        <f t="shared" si="0"/>
        <v>Jan 17, 2023</v>
      </c>
      <c r="AA12" s="3" t="str">
        <f t="shared" si="10"/>
        <v>Jan</v>
      </c>
    </row>
    <row r="13" spans="1:32" x14ac:dyDescent="0.25">
      <c r="A13" s="3">
        <f>Raw_Data!A13</f>
        <v>11</v>
      </c>
      <c r="B13" s="3">
        <f>Raw_Data!B13</f>
        <v>11</v>
      </c>
      <c r="C13" s="3" t="str">
        <f>Raw_Data!C13</f>
        <v xml:space="preserve"> Feeling a bit under the weather today.             </v>
      </c>
      <c r="D13" s="3" t="str">
        <f>Raw_Data!D13</f>
        <v xml:space="preserve"> Negative  </v>
      </c>
      <c r="E13" s="10">
        <f>Raw_Data!E13</f>
        <v>44944.4375</v>
      </c>
      <c r="F13" s="3" t="str">
        <f>Raw_Data!F13</f>
        <v xml:space="preserve"> WellnessCheck</v>
      </c>
      <c r="G13" s="3" t="str">
        <f>Raw_Data!G13</f>
        <v xml:space="preserve"> Twitter  </v>
      </c>
      <c r="H13" s="3" t="str">
        <f>Raw_Data!H13</f>
        <v xml:space="preserve"> #SickDay #Health                        </v>
      </c>
      <c r="I13" s="3">
        <f>Raw_Data!I13</f>
        <v>7</v>
      </c>
      <c r="J13" s="3">
        <f>Raw_Data!J13</f>
        <v>15</v>
      </c>
      <c r="K13" s="3" t="str">
        <f>Raw_Data!K13</f>
        <v xml:space="preserve"> Canada   </v>
      </c>
      <c r="L13" s="3">
        <f>Raw_Data!L13</f>
        <v>2023</v>
      </c>
      <c r="M13" s="3">
        <f>Raw_Data!M13</f>
        <v>1</v>
      </c>
      <c r="N13" s="3">
        <f>Raw_Data!N13</f>
        <v>18</v>
      </c>
      <c r="O13" s="3">
        <f>Raw_Data!O13</f>
        <v>10</v>
      </c>
      <c r="P13" s="3" t="str">
        <f t="shared" si="1"/>
        <v>Feeling a bit under the weather today.</v>
      </c>
      <c r="Q13" s="3" t="str">
        <f t="shared" si="2"/>
        <v>Negative</v>
      </c>
      <c r="R13" s="3" t="str">
        <f t="shared" si="3"/>
        <v>WellnessCheck</v>
      </c>
      <c r="S13" s="3" t="str">
        <f t="shared" si="4"/>
        <v>Twitter</v>
      </c>
      <c r="T13" s="3" t="str">
        <f t="shared" si="5"/>
        <v>#SickDay,#Health</v>
      </c>
      <c r="U13" s="3" t="str">
        <f t="shared" si="6"/>
        <v>Canada</v>
      </c>
      <c r="V13" s="3">
        <f t="shared" si="7"/>
        <v>44944.4375</v>
      </c>
      <c r="W13" s="3" t="b">
        <f>COUNTIFS($F$2:F13,F13,$E$2:E13,E13)&gt;1</f>
        <v>0</v>
      </c>
      <c r="X13" s="3">
        <f t="shared" si="8"/>
        <v>22</v>
      </c>
      <c r="Y13" s="3">
        <f t="shared" si="9"/>
        <v>0.68181818181818177</v>
      </c>
      <c r="Z13" s="11" t="str">
        <f t="shared" si="0"/>
        <v>Jan 18, 2023</v>
      </c>
      <c r="AA13" s="3" t="str">
        <f t="shared" si="10"/>
        <v>Jan</v>
      </c>
    </row>
    <row r="14" spans="1:32" x14ac:dyDescent="0.25">
      <c r="A14" s="3">
        <f>Raw_Data!A14</f>
        <v>12</v>
      </c>
      <c r="B14" s="3">
        <f>Raw_Data!B14</f>
        <v>12</v>
      </c>
      <c r="C14" s="3" t="str">
        <f>Raw_Data!C14</f>
        <v xml:space="preserve"> Exploring the city's hidden gems.                  </v>
      </c>
      <c r="D14" s="3" t="str">
        <f>Raw_Data!D14</f>
        <v xml:space="preserve"> Positive  </v>
      </c>
      <c r="E14" s="10">
        <f>Raw_Data!E14</f>
        <v>44944.618055555555</v>
      </c>
      <c r="F14" s="3" t="str">
        <f>Raw_Data!F14</f>
        <v xml:space="preserve"> UrbanExplorer</v>
      </c>
      <c r="G14" s="3" t="str">
        <f>Raw_Data!G14</f>
        <v xml:space="preserve"> Facebook </v>
      </c>
      <c r="H14" s="3" t="str">
        <f>Raw_Data!H14</f>
        <v xml:space="preserve"> #CityExplore #HiddenGems                </v>
      </c>
      <c r="I14" s="3">
        <f>Raw_Data!I14</f>
        <v>12</v>
      </c>
      <c r="J14" s="3">
        <f>Raw_Data!J14</f>
        <v>25</v>
      </c>
      <c r="K14" s="3" t="str">
        <f>Raw_Data!K14</f>
        <v xml:space="preserve"> UK       </v>
      </c>
      <c r="L14" s="3">
        <f>Raw_Data!L14</f>
        <v>2023</v>
      </c>
      <c r="M14" s="3">
        <f>Raw_Data!M14</f>
        <v>1</v>
      </c>
      <c r="N14" s="3">
        <f>Raw_Data!N14</f>
        <v>18</v>
      </c>
      <c r="O14" s="3">
        <f>Raw_Data!O14</f>
        <v>14</v>
      </c>
      <c r="P14" s="3" t="str">
        <f t="shared" si="1"/>
        <v>Exploring the city's hidden gems.</v>
      </c>
      <c r="Q14" s="3" t="str">
        <f t="shared" si="2"/>
        <v>Positive</v>
      </c>
      <c r="R14" s="3" t="str">
        <f t="shared" si="3"/>
        <v>UrbanExplorer</v>
      </c>
      <c r="S14" s="3" t="str">
        <f t="shared" si="4"/>
        <v>Facebook</v>
      </c>
      <c r="T14" s="3" t="str">
        <f t="shared" si="5"/>
        <v>#CityExplore,#HiddenGems</v>
      </c>
      <c r="U14" s="3" t="str">
        <f t="shared" si="6"/>
        <v>UK</v>
      </c>
      <c r="V14" s="3">
        <f t="shared" si="7"/>
        <v>44944.618055555555</v>
      </c>
      <c r="W14" s="3" t="b">
        <f>COUNTIFS($F$2:F14,F14,$E$2:E14,E14)&gt;1</f>
        <v>0</v>
      </c>
      <c r="X14" s="3">
        <f t="shared" si="8"/>
        <v>37</v>
      </c>
      <c r="Y14" s="3">
        <f t="shared" si="9"/>
        <v>0.67567567567567566</v>
      </c>
      <c r="Z14" s="11" t="str">
        <f t="shared" si="0"/>
        <v>Jan 18, 2023</v>
      </c>
      <c r="AA14" s="3" t="str">
        <f t="shared" si="10"/>
        <v>Jan</v>
      </c>
    </row>
    <row r="15" spans="1:32" x14ac:dyDescent="0.25">
      <c r="A15" s="3">
        <f>Raw_Data!A15</f>
        <v>13</v>
      </c>
      <c r="B15" s="3">
        <f>Raw_Data!B15</f>
        <v>13</v>
      </c>
      <c r="C15" s="3" t="str">
        <f>Raw_Data!C15</f>
        <v xml:space="preserve"> New year, new fitness goals! ðŸ’ª                    </v>
      </c>
      <c r="D15" s="3" t="str">
        <f>Raw_Data!D15</f>
        <v xml:space="preserve"> Positive  </v>
      </c>
      <c r="E15" s="10">
        <f>Raw_Data!E15</f>
        <v>44944.75</v>
      </c>
      <c r="F15" s="3" t="str">
        <f>Raw_Data!F15</f>
        <v xml:space="preserve"> FitJourney   </v>
      </c>
      <c r="G15" s="3" t="str">
        <f>Raw_Data!G15</f>
        <v xml:space="preserve"> Instagram </v>
      </c>
      <c r="H15" s="3" t="str">
        <f>Raw_Data!H15</f>
        <v xml:space="preserve"> #NewYear #FitnessGoals                  </v>
      </c>
      <c r="I15" s="3">
        <f>Raw_Data!I15</f>
        <v>28</v>
      </c>
      <c r="J15" s="3">
        <f>Raw_Data!J15</f>
        <v>55</v>
      </c>
      <c r="K15" s="3" t="str">
        <f>Raw_Data!K15</f>
        <v xml:space="preserve"> USA        </v>
      </c>
      <c r="L15" s="3">
        <f>Raw_Data!L15</f>
        <v>2023</v>
      </c>
      <c r="M15" s="3">
        <f>Raw_Data!M15</f>
        <v>1</v>
      </c>
      <c r="N15" s="3">
        <f>Raw_Data!N15</f>
        <v>18</v>
      </c>
      <c r="O15" s="3">
        <f>Raw_Data!O15</f>
        <v>18</v>
      </c>
      <c r="P15" s="3" t="str">
        <f t="shared" si="1"/>
        <v>New year, new fitness goals! ðŸ’ª</v>
      </c>
      <c r="Q15" s="3" t="str">
        <f t="shared" si="2"/>
        <v>Positive</v>
      </c>
      <c r="R15" s="3" t="str">
        <f t="shared" si="3"/>
        <v>FitJourney</v>
      </c>
      <c r="S15" s="3" t="str">
        <f t="shared" si="4"/>
        <v>Instagram</v>
      </c>
      <c r="T15" s="3" t="str">
        <f t="shared" si="5"/>
        <v>#NewYear,#FitnessGoals</v>
      </c>
      <c r="U15" s="3" t="str">
        <f t="shared" si="6"/>
        <v>USA</v>
      </c>
      <c r="V15" s="3">
        <f t="shared" si="7"/>
        <v>44944.75</v>
      </c>
      <c r="W15" s="3" t="b">
        <f>COUNTIFS($F$2:F15,F15,$E$2:E15,E15)&gt;1</f>
        <v>0</v>
      </c>
      <c r="X15" s="3">
        <f t="shared" si="8"/>
        <v>83</v>
      </c>
      <c r="Y15" s="3">
        <f t="shared" si="9"/>
        <v>0.66265060240963858</v>
      </c>
      <c r="Z15" s="11" t="str">
        <f t="shared" si="0"/>
        <v>Jan 18, 2023</v>
      </c>
      <c r="AA15" s="3" t="str">
        <f t="shared" si="10"/>
        <v>Jan</v>
      </c>
    </row>
    <row r="16" spans="1:32" x14ac:dyDescent="0.25">
      <c r="A16" s="3">
        <f>Raw_Data!A16</f>
        <v>14</v>
      </c>
      <c r="B16" s="3">
        <f>Raw_Data!B16</f>
        <v>14</v>
      </c>
      <c r="C16" s="3" t="str">
        <f>Raw_Data!C16</f>
        <v xml:space="preserve"> Technology is changing the way we live.            </v>
      </c>
      <c r="D16" s="3" t="str">
        <f>Raw_Data!D16</f>
        <v xml:space="preserve"> Neutral   </v>
      </c>
      <c r="E16" s="10">
        <f>Raw_Data!E16</f>
        <v>44945.40625</v>
      </c>
      <c r="F16" s="3" t="str">
        <f>Raw_Data!F16</f>
        <v xml:space="preserve"> TechEnthusiast</v>
      </c>
      <c r="G16" s="3" t="str">
        <f>Raw_Data!G16</f>
        <v xml:space="preserve"> Twitter  </v>
      </c>
      <c r="H16" s="3" t="str">
        <f>Raw_Data!H16</f>
        <v xml:space="preserve"> #Tech #Innovation                       </v>
      </c>
      <c r="I16" s="3">
        <f>Raw_Data!I16</f>
        <v>15</v>
      </c>
      <c r="J16" s="3">
        <f>Raw_Data!J16</f>
        <v>30</v>
      </c>
      <c r="K16" s="3" t="str">
        <f>Raw_Data!K16</f>
        <v xml:space="preserve"> India    </v>
      </c>
      <c r="L16" s="3">
        <f>Raw_Data!L16</f>
        <v>2023</v>
      </c>
      <c r="M16" s="3">
        <f>Raw_Data!M16</f>
        <v>1</v>
      </c>
      <c r="N16" s="3">
        <f>Raw_Data!N16</f>
        <v>19</v>
      </c>
      <c r="O16" s="3">
        <f>Raw_Data!O16</f>
        <v>9</v>
      </c>
      <c r="P16" s="3" t="str">
        <f t="shared" si="1"/>
        <v>Technology is changing the way we live.</v>
      </c>
      <c r="Q16" s="3" t="str">
        <f t="shared" si="2"/>
        <v>Neutral</v>
      </c>
      <c r="R16" s="3" t="str">
        <f t="shared" si="3"/>
        <v>TechEnthusiast</v>
      </c>
      <c r="S16" s="3" t="str">
        <f t="shared" si="4"/>
        <v>Twitter</v>
      </c>
      <c r="T16" s="3" t="str">
        <f t="shared" si="5"/>
        <v>#Tech,#Innovation</v>
      </c>
      <c r="U16" s="3" t="str">
        <f t="shared" si="6"/>
        <v>India</v>
      </c>
      <c r="V16" s="3">
        <f t="shared" si="7"/>
        <v>44945.40625</v>
      </c>
      <c r="W16" s="3" t="b">
        <f>COUNTIFS($F$2:F16,F16,$E$2:E16,E16)&gt;1</f>
        <v>0</v>
      </c>
      <c r="X16" s="3">
        <f t="shared" si="8"/>
        <v>45</v>
      </c>
      <c r="Y16" s="3">
        <f t="shared" si="9"/>
        <v>0.66666666666666663</v>
      </c>
      <c r="Z16" s="11" t="str">
        <f t="shared" si="0"/>
        <v>Jan 19, 2023</v>
      </c>
      <c r="AA16" s="3" t="str">
        <f t="shared" si="10"/>
        <v>Jan</v>
      </c>
    </row>
    <row r="17" spans="1:27" x14ac:dyDescent="0.25">
      <c r="A17" s="3">
        <f>Raw_Data!A17</f>
        <v>15</v>
      </c>
      <c r="B17" s="3">
        <f>Raw_Data!B17</f>
        <v>15</v>
      </c>
      <c r="C17" s="3" t="str">
        <f>Raw_Data!C17</f>
        <v xml:space="preserve"> Reflecting on the past and looking ahead.          </v>
      </c>
      <c r="D17" s="3" t="str">
        <f>Raw_Data!D17</f>
        <v xml:space="preserve"> Positive  </v>
      </c>
      <c r="E17" s="10">
        <f>Raw_Data!E17</f>
        <v>44945.555555555555</v>
      </c>
      <c r="F17" s="3" t="str">
        <f>Raw_Data!F17</f>
        <v xml:space="preserve"> Reflections  </v>
      </c>
      <c r="G17" s="3" t="str">
        <f>Raw_Data!G17</f>
        <v xml:space="preserve"> Facebook </v>
      </c>
      <c r="H17" s="3" t="str">
        <f>Raw_Data!H17</f>
        <v xml:space="preserve"> #Reflection #Future                     </v>
      </c>
      <c r="I17" s="3">
        <f>Raw_Data!I17</f>
        <v>20</v>
      </c>
      <c r="J17" s="3">
        <f>Raw_Data!J17</f>
        <v>40</v>
      </c>
      <c r="K17" s="3" t="str">
        <f>Raw_Data!K17</f>
        <v xml:space="preserve"> USA      </v>
      </c>
      <c r="L17" s="3">
        <f>Raw_Data!L17</f>
        <v>2023</v>
      </c>
      <c r="M17" s="3">
        <f>Raw_Data!M17</f>
        <v>1</v>
      </c>
      <c r="N17" s="3">
        <f>Raw_Data!N17</f>
        <v>19</v>
      </c>
      <c r="O17" s="3">
        <f>Raw_Data!O17</f>
        <v>13</v>
      </c>
      <c r="P17" s="3" t="str">
        <f t="shared" si="1"/>
        <v>Reflecting on the past and looking ahead.</v>
      </c>
      <c r="Q17" s="3" t="str">
        <f t="shared" si="2"/>
        <v>Positive</v>
      </c>
      <c r="R17" s="3" t="str">
        <f t="shared" si="3"/>
        <v>Reflections</v>
      </c>
      <c r="S17" s="3" t="str">
        <f t="shared" si="4"/>
        <v>Facebook</v>
      </c>
      <c r="T17" s="3" t="str">
        <f t="shared" si="5"/>
        <v>#Reflection,#Future</v>
      </c>
      <c r="U17" s="3" t="str">
        <f t="shared" si="6"/>
        <v>USA</v>
      </c>
      <c r="V17" s="3">
        <f t="shared" si="7"/>
        <v>44945.555555555555</v>
      </c>
      <c r="W17" s="3" t="b">
        <f>COUNTIFS($F$2:F17,F17,$E$2:E17,E17)&gt;1</f>
        <v>0</v>
      </c>
      <c r="X17" s="3">
        <f t="shared" si="8"/>
        <v>60</v>
      </c>
      <c r="Y17" s="3">
        <f t="shared" si="9"/>
        <v>0.66666666666666663</v>
      </c>
      <c r="Z17" s="11" t="str">
        <f t="shared" si="0"/>
        <v>Jan 19, 2023</v>
      </c>
      <c r="AA17" s="3" t="str">
        <f t="shared" si="10"/>
        <v>Jan</v>
      </c>
    </row>
    <row r="18" spans="1:27" x14ac:dyDescent="0.25">
      <c r="A18" s="3">
        <f>Raw_Data!A18</f>
        <v>16</v>
      </c>
      <c r="B18" s="3">
        <f>Raw_Data!B18</f>
        <v>16</v>
      </c>
      <c r="C18" s="3" t="str">
        <f>Raw_Data!C18</f>
        <v xml:space="preserve"> Just adopted a cute furry friend! ðŸ¾              </v>
      </c>
      <c r="D18" s="3" t="str">
        <f>Raw_Data!D18</f>
        <v xml:space="preserve"> Positive  </v>
      </c>
      <c r="E18" s="10">
        <f>Raw_Data!E18</f>
        <v>44945.715277777781</v>
      </c>
      <c r="F18" s="3" t="str">
        <f>Raw_Data!F18</f>
        <v xml:space="preserve"> PetAdopter   </v>
      </c>
      <c r="G18" s="3" t="str">
        <f>Raw_Data!G18</f>
        <v xml:space="preserve"> Instagram </v>
      </c>
      <c r="H18" s="3" t="str">
        <f>Raw_Data!H18</f>
        <v xml:space="preserve"> #PetAdoption #FurryFriend               </v>
      </c>
      <c r="I18" s="3">
        <f>Raw_Data!I18</f>
        <v>15</v>
      </c>
      <c r="J18" s="3">
        <f>Raw_Data!J18</f>
        <v>30</v>
      </c>
      <c r="K18" s="3" t="str">
        <f>Raw_Data!K18</f>
        <v xml:space="preserve"> Canada    </v>
      </c>
      <c r="L18" s="3">
        <f>Raw_Data!L18</f>
        <v>2023</v>
      </c>
      <c r="M18" s="3">
        <f>Raw_Data!M18</f>
        <v>1</v>
      </c>
      <c r="N18" s="3">
        <f>Raw_Data!N18</f>
        <v>19</v>
      </c>
      <c r="O18" s="3">
        <f>Raw_Data!O18</f>
        <v>17</v>
      </c>
      <c r="P18" s="3" t="str">
        <f t="shared" si="1"/>
        <v>Just adopted a cute furry friend! ðŸ¾</v>
      </c>
      <c r="Q18" s="3" t="str">
        <f t="shared" si="2"/>
        <v>Positive</v>
      </c>
      <c r="R18" s="3" t="str">
        <f t="shared" si="3"/>
        <v>PetAdopter</v>
      </c>
      <c r="S18" s="3" t="str">
        <f t="shared" si="4"/>
        <v>Instagram</v>
      </c>
      <c r="T18" s="3" t="str">
        <f t="shared" si="5"/>
        <v>#PetAdoption,#FurryFriend</v>
      </c>
      <c r="U18" s="3" t="str">
        <f t="shared" si="6"/>
        <v>Canada</v>
      </c>
      <c r="V18" s="3">
        <f t="shared" si="7"/>
        <v>44945.715277777781</v>
      </c>
      <c r="W18" s="3" t="b">
        <f>COUNTIFS($F$2:F18,F18,$E$2:E18,E18)&gt;1</f>
        <v>0</v>
      </c>
      <c r="X18" s="3">
        <f t="shared" si="8"/>
        <v>45</v>
      </c>
      <c r="Y18" s="3">
        <f t="shared" si="9"/>
        <v>0.66666666666666663</v>
      </c>
      <c r="Z18" s="11" t="str">
        <f t="shared" si="0"/>
        <v>Jan 19, 2023</v>
      </c>
      <c r="AA18" s="3" t="str">
        <f t="shared" si="10"/>
        <v>Jan</v>
      </c>
    </row>
    <row r="19" spans="1:27" x14ac:dyDescent="0.25">
      <c r="A19" s="3">
        <f>Raw_Data!A19</f>
        <v>17</v>
      </c>
      <c r="B19" s="3">
        <f>Raw_Data!B19</f>
        <v>17</v>
      </c>
      <c r="C19" s="3" t="str">
        <f>Raw_Data!C19</f>
        <v xml:space="preserve"> Late-night gaming session with friends.            </v>
      </c>
      <c r="D19" s="3" t="str">
        <f>Raw_Data!D19</f>
        <v xml:space="preserve"> Positive  </v>
      </c>
      <c r="E19" s="10">
        <f>Raw_Data!E19</f>
        <v>44946.003472222219</v>
      </c>
      <c r="F19" s="3" t="str">
        <f>Raw_Data!F19</f>
        <v xml:space="preserve"> GamerX       </v>
      </c>
      <c r="G19" s="3" t="str">
        <f>Raw_Data!G19</f>
        <v xml:space="preserve"> Twitter  </v>
      </c>
      <c r="H19" s="3" t="str">
        <f>Raw_Data!H19</f>
        <v xml:space="preserve"> #Gaming #LateNight                      </v>
      </c>
      <c r="I19" s="3">
        <f>Raw_Data!I19</f>
        <v>18</v>
      </c>
      <c r="J19" s="3">
        <f>Raw_Data!J19</f>
        <v>35</v>
      </c>
      <c r="K19" s="3" t="str">
        <f>Raw_Data!K19</f>
        <v xml:space="preserve"> UK       </v>
      </c>
      <c r="L19" s="3">
        <f>Raw_Data!L19</f>
        <v>2023</v>
      </c>
      <c r="M19" s="3">
        <f>Raw_Data!M19</f>
        <v>1</v>
      </c>
      <c r="N19" s="3">
        <f>Raw_Data!N19</f>
        <v>20</v>
      </c>
      <c r="O19" s="3">
        <f>Raw_Data!O19</f>
        <v>0</v>
      </c>
      <c r="P19" s="3" t="str">
        <f t="shared" si="1"/>
        <v>Late-night gaming session with friends.</v>
      </c>
      <c r="Q19" s="3" t="str">
        <f t="shared" si="2"/>
        <v>Positive</v>
      </c>
      <c r="R19" s="3" t="str">
        <f t="shared" si="3"/>
        <v>GamerX</v>
      </c>
      <c r="S19" s="3" t="str">
        <f t="shared" si="4"/>
        <v>Twitter</v>
      </c>
      <c r="T19" s="3" t="str">
        <f t="shared" si="5"/>
        <v>#Gaming,#LateNight</v>
      </c>
      <c r="U19" s="3" t="str">
        <f t="shared" si="6"/>
        <v>UK</v>
      </c>
      <c r="V19" s="3">
        <f t="shared" si="7"/>
        <v>44946.003472222219</v>
      </c>
      <c r="W19" s="3" t="b">
        <f>COUNTIFS($F$2:F19,F19,$E$2:E19,E19)&gt;1</f>
        <v>0</v>
      </c>
      <c r="X19" s="3">
        <f t="shared" si="8"/>
        <v>53</v>
      </c>
      <c r="Y19" s="3">
        <f t="shared" si="9"/>
        <v>0.660377358490566</v>
      </c>
      <c r="Z19" s="11" t="str">
        <f t="shared" si="0"/>
        <v>Jan 20, 2023</v>
      </c>
      <c r="AA19" s="3" t="str">
        <f t="shared" si="10"/>
        <v>Jan</v>
      </c>
    </row>
    <row r="20" spans="1:27" x14ac:dyDescent="0.25">
      <c r="A20" s="3">
        <f>Raw_Data!A20</f>
        <v>18</v>
      </c>
      <c r="B20" s="3">
        <f>Raw_Data!B20</f>
        <v>18</v>
      </c>
      <c r="C20" s="3" t="str">
        <f>Raw_Data!C20</f>
        <v xml:space="preserve"> Attending a virtual conference on AI.              </v>
      </c>
      <c r="D20" s="3" t="str">
        <f>Raw_Data!D20</f>
        <v xml:space="preserve"> Neutral   </v>
      </c>
      <c r="E20" s="10">
        <f>Raw_Data!E20</f>
        <v>44946.479166666664</v>
      </c>
      <c r="F20" s="3" t="str">
        <f>Raw_Data!F20</f>
        <v xml:space="preserve"> TechConference</v>
      </c>
      <c r="G20" s="3" t="str">
        <f>Raw_Data!G20</f>
        <v xml:space="preserve"> Facebook </v>
      </c>
      <c r="H20" s="3" t="str">
        <f>Raw_Data!H20</f>
        <v xml:space="preserve"> #AI #TechConference                     </v>
      </c>
      <c r="I20" s="3">
        <f>Raw_Data!I20</f>
        <v>25</v>
      </c>
      <c r="J20" s="3">
        <f>Raw_Data!J20</f>
        <v>50</v>
      </c>
      <c r="K20" s="3" t="str">
        <f>Raw_Data!K20</f>
        <v>USA</v>
      </c>
      <c r="L20" s="3">
        <f>Raw_Data!L20</f>
        <v>2023</v>
      </c>
      <c r="M20" s="3">
        <f>Raw_Data!M20</f>
        <v>1</v>
      </c>
      <c r="N20" s="3">
        <f>Raw_Data!N20</f>
        <v>20</v>
      </c>
      <c r="O20" s="3">
        <f>Raw_Data!O20</f>
        <v>11</v>
      </c>
      <c r="P20" s="3" t="str">
        <f t="shared" si="1"/>
        <v>Attending a virtual conference on AI.</v>
      </c>
      <c r="Q20" s="3" t="str">
        <f t="shared" si="2"/>
        <v>Neutral</v>
      </c>
      <c r="R20" s="3" t="str">
        <f t="shared" si="3"/>
        <v>TechConference</v>
      </c>
      <c r="S20" s="3" t="str">
        <f t="shared" si="4"/>
        <v>Facebook</v>
      </c>
      <c r="T20" s="3" t="str">
        <f t="shared" si="5"/>
        <v>#AI,#TechConference</v>
      </c>
      <c r="U20" s="3" t="str">
        <f t="shared" si="6"/>
        <v>USA</v>
      </c>
      <c r="V20" s="3">
        <f t="shared" si="7"/>
        <v>44946.479166666664</v>
      </c>
      <c r="W20" s="3" t="b">
        <f>COUNTIFS($F$2:F20,F20,$E$2:E20,E20)&gt;1</f>
        <v>0</v>
      </c>
      <c r="X20" s="3">
        <f t="shared" si="8"/>
        <v>75</v>
      </c>
      <c r="Y20" s="3">
        <f t="shared" si="9"/>
        <v>0.66666666666666663</v>
      </c>
      <c r="Z20" s="11" t="str">
        <f t="shared" si="0"/>
        <v>Jan 20, 2023</v>
      </c>
      <c r="AA20" s="3" t="str">
        <f t="shared" si="10"/>
        <v>Jan</v>
      </c>
    </row>
    <row r="21" spans="1:27" x14ac:dyDescent="0.25">
      <c r="A21" s="3">
        <f>Raw_Data!A21</f>
        <v>19</v>
      </c>
      <c r="B21" s="3">
        <f>Raw_Data!B21</f>
        <v>19</v>
      </c>
      <c r="C21" s="3" t="str">
        <f>Raw_Data!C21</f>
        <v xml:space="preserve"> Winter blues got me feeling low.                   </v>
      </c>
      <c r="D21" s="3" t="str">
        <f>Raw_Data!D21</f>
        <v xml:space="preserve"> Negative  </v>
      </c>
      <c r="E21" s="10">
        <f>Raw_Data!E21</f>
        <v>44946.635416666664</v>
      </c>
      <c r="F21" s="3" t="str">
        <f>Raw_Data!F21</f>
        <v xml:space="preserve"> WinterBlues  </v>
      </c>
      <c r="G21" s="3" t="str">
        <f>Raw_Data!G21</f>
        <v xml:space="preserve"> Instagram </v>
      </c>
      <c r="H21" s="3" t="str">
        <f>Raw_Data!H21</f>
        <v xml:space="preserve"> #WinterBlues #Mood                      </v>
      </c>
      <c r="I21" s="3">
        <f>Raw_Data!I21</f>
        <v>8</v>
      </c>
      <c r="J21" s="3">
        <f>Raw_Data!J21</f>
        <v>15</v>
      </c>
      <c r="K21" s="3" t="str">
        <f>Raw_Data!K21</f>
        <v xml:space="preserve"> USA       </v>
      </c>
      <c r="L21" s="3">
        <f>Raw_Data!L21</f>
        <v>2023</v>
      </c>
      <c r="M21" s="3">
        <f>Raw_Data!M21</f>
        <v>1</v>
      </c>
      <c r="N21" s="3">
        <f>Raw_Data!N21</f>
        <v>20</v>
      </c>
      <c r="O21" s="3">
        <f>Raw_Data!O21</f>
        <v>15</v>
      </c>
      <c r="P21" s="3" t="str">
        <f t="shared" si="1"/>
        <v>Winter blues got me feeling low.</v>
      </c>
      <c r="Q21" s="3" t="str">
        <f t="shared" si="2"/>
        <v>Negative</v>
      </c>
      <c r="R21" s="3" t="str">
        <f t="shared" si="3"/>
        <v>WinterBlues</v>
      </c>
      <c r="S21" s="3" t="str">
        <f t="shared" si="4"/>
        <v>Instagram</v>
      </c>
      <c r="T21" s="3" t="str">
        <f t="shared" si="5"/>
        <v>#WinterBlues,#Mood</v>
      </c>
      <c r="U21" s="3" t="str">
        <f t="shared" si="6"/>
        <v>USA</v>
      </c>
      <c r="V21" s="3">
        <f t="shared" si="7"/>
        <v>44946.635416666664</v>
      </c>
      <c r="W21" s="3" t="b">
        <f>COUNTIFS($F$2:F21,F21,$E$2:E21,E21)&gt;1</f>
        <v>0</v>
      </c>
      <c r="X21" s="3">
        <f t="shared" si="8"/>
        <v>23</v>
      </c>
      <c r="Y21" s="3">
        <f t="shared" si="9"/>
        <v>0.65217391304347827</v>
      </c>
      <c r="Z21" s="11" t="str">
        <f t="shared" si="0"/>
        <v>Jan 20, 2023</v>
      </c>
      <c r="AA21" s="3" t="str">
        <f t="shared" si="10"/>
        <v>Jan</v>
      </c>
    </row>
    <row r="22" spans="1:27" x14ac:dyDescent="0.25">
      <c r="A22" s="3">
        <f>Raw_Data!A22</f>
        <v>20</v>
      </c>
      <c r="B22" s="3">
        <f>Raw_Data!B22</f>
        <v>20</v>
      </c>
      <c r="C22" s="3" t="str">
        <f>Raw_Data!C22</f>
        <v xml:space="preserve"> Sipping coffee and enjoying a good book.           </v>
      </c>
      <c r="D22" s="3" t="str">
        <f>Raw_Data!D22</f>
        <v xml:space="preserve"> Positive  </v>
      </c>
      <c r="E22" s="10">
        <f>Raw_Data!E22</f>
        <v>44947.361111111109</v>
      </c>
      <c r="F22" s="3" t="str">
        <f>Raw_Data!F22</f>
        <v xml:space="preserve"> Bookworm     </v>
      </c>
      <c r="G22" s="3" t="str">
        <f>Raw_Data!G22</f>
        <v xml:space="preserve"> Twitter  </v>
      </c>
      <c r="H22" s="3" t="str">
        <f>Raw_Data!H22</f>
        <v xml:space="preserve"> #Reading #CoffeeTime                    </v>
      </c>
      <c r="I22" s="3">
        <f>Raw_Data!I22</f>
        <v>22</v>
      </c>
      <c r="J22" s="3">
        <f>Raw_Data!J22</f>
        <v>45</v>
      </c>
      <c r="K22" s="3" t="str">
        <f>Raw_Data!K22</f>
        <v xml:space="preserve"> India    </v>
      </c>
      <c r="L22" s="3">
        <f>Raw_Data!L22</f>
        <v>2023</v>
      </c>
      <c r="M22" s="3">
        <f>Raw_Data!M22</f>
        <v>1</v>
      </c>
      <c r="N22" s="3">
        <f>Raw_Data!N22</f>
        <v>21</v>
      </c>
      <c r="O22" s="3">
        <f>Raw_Data!O22</f>
        <v>8</v>
      </c>
      <c r="P22" s="3" t="str">
        <f t="shared" si="1"/>
        <v>Sipping coffee and enjoying a good book.</v>
      </c>
      <c r="Q22" s="3" t="str">
        <f t="shared" si="2"/>
        <v>Positive</v>
      </c>
      <c r="R22" s="3" t="str">
        <f t="shared" si="3"/>
        <v>Bookworm</v>
      </c>
      <c r="S22" s="3" t="str">
        <f t="shared" si="4"/>
        <v>Twitter</v>
      </c>
      <c r="T22" s="3" t="str">
        <f t="shared" si="5"/>
        <v>#Reading,#CoffeeTime</v>
      </c>
      <c r="U22" s="3" t="str">
        <f t="shared" si="6"/>
        <v>India</v>
      </c>
      <c r="V22" s="3">
        <f t="shared" si="7"/>
        <v>44947.361111111109</v>
      </c>
      <c r="W22" s="3" t="b">
        <f>COUNTIFS($F$2:F22,F22,$E$2:E22,E22)&gt;1</f>
        <v>0</v>
      </c>
      <c r="X22" s="3">
        <f t="shared" si="8"/>
        <v>67</v>
      </c>
      <c r="Y22" s="3">
        <f t="shared" si="9"/>
        <v>0.67164179104477617</v>
      </c>
      <c r="Z22" s="11" t="str">
        <f t="shared" si="0"/>
        <v>Jan 21, 2023</v>
      </c>
      <c r="AA22" s="3" t="str">
        <f t="shared" si="10"/>
        <v>Jan</v>
      </c>
    </row>
    <row r="23" spans="1:27" x14ac:dyDescent="0.25">
      <c r="A23" s="3">
        <f>Raw_Data!A23</f>
        <v>21</v>
      </c>
      <c r="B23" s="3">
        <f>Raw_Data!B23</f>
        <v>21</v>
      </c>
      <c r="C23" s="3" t="str">
        <f>Raw_Data!C23</f>
        <v xml:space="preserve"> Exploring the world of virtual reality.            </v>
      </c>
      <c r="D23" s="3" t="str">
        <f>Raw_Data!D23</f>
        <v xml:space="preserve"> Positive  </v>
      </c>
      <c r="E23" s="10">
        <f>Raw_Data!E23</f>
        <v>44947.555555555555</v>
      </c>
      <c r="F23" s="3" t="str">
        <f>Raw_Data!F23</f>
        <v xml:space="preserve"> VRExplorer   </v>
      </c>
      <c r="G23" s="3" t="str">
        <f>Raw_Data!G23</f>
        <v xml:space="preserve"> Facebook </v>
      </c>
      <c r="H23" s="3" t="str">
        <f>Raw_Data!H23</f>
        <v xml:space="preserve"> #VR #VirtualReality                     </v>
      </c>
      <c r="I23" s="3">
        <f>Raw_Data!I23</f>
        <v>15</v>
      </c>
      <c r="J23" s="3">
        <f>Raw_Data!J23</f>
        <v>30</v>
      </c>
      <c r="K23" s="3" t="str">
        <f>Raw_Data!K23</f>
        <v>USA</v>
      </c>
      <c r="L23" s="3">
        <f>Raw_Data!L23</f>
        <v>2023</v>
      </c>
      <c r="M23" s="3">
        <f>Raw_Data!M23</f>
        <v>1</v>
      </c>
      <c r="N23" s="3">
        <f>Raw_Data!N23</f>
        <v>21</v>
      </c>
      <c r="O23" s="3">
        <f>Raw_Data!O23</f>
        <v>13</v>
      </c>
      <c r="P23" s="3" t="str">
        <f t="shared" si="1"/>
        <v>Exploring the world of virtual reality.</v>
      </c>
      <c r="Q23" s="3" t="str">
        <f t="shared" si="2"/>
        <v>Positive</v>
      </c>
      <c r="R23" s="3" t="str">
        <f t="shared" si="3"/>
        <v>VRExplorer</v>
      </c>
      <c r="S23" s="3" t="str">
        <f t="shared" si="4"/>
        <v>Facebook</v>
      </c>
      <c r="T23" s="3" t="str">
        <f t="shared" si="5"/>
        <v>#VR,#VirtualReality</v>
      </c>
      <c r="U23" s="3" t="str">
        <f t="shared" si="6"/>
        <v>USA</v>
      </c>
      <c r="V23" s="3">
        <f t="shared" si="7"/>
        <v>44947.555555555555</v>
      </c>
      <c r="W23" s="3" t="b">
        <f>COUNTIFS($F$2:F23,F23,$E$2:E23,E23)&gt;1</f>
        <v>0</v>
      </c>
      <c r="X23" s="3">
        <f t="shared" si="8"/>
        <v>45</v>
      </c>
      <c r="Y23" s="3">
        <f t="shared" si="9"/>
        <v>0.66666666666666663</v>
      </c>
      <c r="Z23" s="11" t="str">
        <f t="shared" si="0"/>
        <v>Jan 21, 2023</v>
      </c>
      <c r="AA23" s="3" t="str">
        <f t="shared" si="10"/>
        <v>Jan</v>
      </c>
    </row>
    <row r="24" spans="1:27" x14ac:dyDescent="0.25">
      <c r="A24" s="3">
        <f>Raw_Data!A24</f>
        <v>22</v>
      </c>
      <c r="B24" s="3">
        <f>Raw_Data!B24</f>
        <v>22</v>
      </c>
      <c r="C24" s="3" t="str">
        <f>Raw_Data!C24</f>
        <v xml:space="preserve"> Productive day ticking off my to-do list.          </v>
      </c>
      <c r="D24" s="3" t="str">
        <f>Raw_Data!D24</f>
        <v xml:space="preserve"> Positive  </v>
      </c>
      <c r="E24" s="10">
        <f>Raw_Data!E24</f>
        <v>44947.697916666664</v>
      </c>
      <c r="F24" s="3" t="str">
        <f>Raw_Data!F24</f>
        <v xml:space="preserve"> ProductivityPro</v>
      </c>
      <c r="G24" s="3" t="str">
        <f>Raw_Data!G24</f>
        <v xml:space="preserve"> Instagram </v>
      </c>
      <c r="H24" s="3" t="str">
        <f>Raw_Data!H24</f>
        <v xml:space="preserve"> #Productivity #WorkFromHome           </v>
      </c>
      <c r="I24" s="3">
        <f>Raw_Data!I24</f>
        <v>30</v>
      </c>
      <c r="J24" s="3">
        <f>Raw_Data!J24</f>
        <v>60</v>
      </c>
      <c r="K24" s="3" t="str">
        <f>Raw_Data!K24</f>
        <v xml:space="preserve"> USA </v>
      </c>
      <c r="L24" s="3">
        <f>Raw_Data!L24</f>
        <v>2023</v>
      </c>
      <c r="M24" s="3">
        <f>Raw_Data!M24</f>
        <v>1</v>
      </c>
      <c r="N24" s="3">
        <f>Raw_Data!N24</f>
        <v>21</v>
      </c>
      <c r="O24" s="3">
        <f>Raw_Data!O24</f>
        <v>16</v>
      </c>
      <c r="P24" s="3" t="str">
        <f t="shared" si="1"/>
        <v>Productive day ticking off my to-do list.</v>
      </c>
      <c r="Q24" s="3" t="str">
        <f t="shared" si="2"/>
        <v>Positive</v>
      </c>
      <c r="R24" s="3" t="str">
        <f t="shared" si="3"/>
        <v>ProductivityPro</v>
      </c>
      <c r="S24" s="3" t="str">
        <f t="shared" si="4"/>
        <v>Instagram</v>
      </c>
      <c r="T24" s="3" t="str">
        <f t="shared" si="5"/>
        <v>#Productivity,#WorkFromHome</v>
      </c>
      <c r="U24" s="3" t="str">
        <f t="shared" si="6"/>
        <v>USA</v>
      </c>
      <c r="V24" s="3">
        <f t="shared" si="7"/>
        <v>44947.697916666664</v>
      </c>
      <c r="W24" s="3" t="b">
        <f>COUNTIFS($F$2:F24,F24,$E$2:E24,E24)&gt;1</f>
        <v>0</v>
      </c>
      <c r="X24" s="3">
        <f t="shared" si="8"/>
        <v>90</v>
      </c>
      <c r="Y24" s="3">
        <f t="shared" si="9"/>
        <v>0.66666666666666663</v>
      </c>
      <c r="Z24" s="11" t="str">
        <f t="shared" si="0"/>
        <v>Jan 21, 2023</v>
      </c>
      <c r="AA24" s="3" t="str">
        <f t="shared" si="10"/>
        <v>Jan</v>
      </c>
    </row>
    <row r="25" spans="1:27" x14ac:dyDescent="0.25">
      <c r="A25" s="3">
        <f>Raw_Data!A25</f>
        <v>23</v>
      </c>
      <c r="B25" s="3">
        <f>Raw_Data!B25</f>
        <v>23</v>
      </c>
      <c r="C25" s="3" t="str">
        <f>Raw_Data!C25</f>
        <v xml:space="preserve"> Just finished a challenging workout routine.       </v>
      </c>
      <c r="D25" s="3" t="str">
        <f>Raw_Data!D25</f>
        <v xml:space="preserve"> Positive  </v>
      </c>
      <c r="E25" s="10">
        <f>Raw_Data!E25</f>
        <v>44948.385416666664</v>
      </c>
      <c r="F25" s="3" t="str">
        <f>Raw_Data!F25</f>
        <v xml:space="preserve"> FitnessWarrior</v>
      </c>
      <c r="G25" s="3" t="str">
        <f>Raw_Data!G25</f>
        <v xml:space="preserve"> Twitter  </v>
      </c>
      <c r="H25" s="3" t="str">
        <f>Raw_Data!H25</f>
        <v xml:space="preserve"> #Fitness #ChallengeAccepted             </v>
      </c>
      <c r="I25" s="3">
        <f>Raw_Data!I25</f>
        <v>20</v>
      </c>
      <c r="J25" s="3">
        <f>Raw_Data!J25</f>
        <v>40</v>
      </c>
      <c r="K25" s="3" t="str">
        <f>Raw_Data!K25</f>
        <v xml:space="preserve"> UK       </v>
      </c>
      <c r="L25" s="3">
        <f>Raw_Data!L25</f>
        <v>2023</v>
      </c>
      <c r="M25" s="3">
        <f>Raw_Data!M25</f>
        <v>1</v>
      </c>
      <c r="N25" s="3">
        <f>Raw_Data!N25</f>
        <v>22</v>
      </c>
      <c r="O25" s="3">
        <f>Raw_Data!O25</f>
        <v>9</v>
      </c>
      <c r="P25" s="3" t="str">
        <f t="shared" si="1"/>
        <v>Just finished a challenging workout routine.</v>
      </c>
      <c r="Q25" s="3" t="str">
        <f t="shared" si="2"/>
        <v>Positive</v>
      </c>
      <c r="R25" s="3" t="str">
        <f t="shared" si="3"/>
        <v>FitnessWarrior</v>
      </c>
      <c r="S25" s="3" t="str">
        <f t="shared" si="4"/>
        <v>Twitter</v>
      </c>
      <c r="T25" s="3" t="str">
        <f t="shared" si="5"/>
        <v>#Fitness,#ChallengeAccepted</v>
      </c>
      <c r="U25" s="3" t="str">
        <f t="shared" si="6"/>
        <v>UK</v>
      </c>
      <c r="V25" s="3">
        <f t="shared" si="7"/>
        <v>44948.385416666664</v>
      </c>
      <c r="W25" s="3" t="b">
        <f>COUNTIFS($F$2:F25,F25,$E$2:E25,E25)&gt;1</f>
        <v>0</v>
      </c>
      <c r="X25" s="3">
        <f t="shared" si="8"/>
        <v>60</v>
      </c>
      <c r="Y25" s="3">
        <f t="shared" si="9"/>
        <v>0.66666666666666663</v>
      </c>
      <c r="Z25" s="11" t="str">
        <f t="shared" si="0"/>
        <v>Jan 22, 2023</v>
      </c>
      <c r="AA25" s="3" t="str">
        <f t="shared" si="10"/>
        <v>Jan</v>
      </c>
    </row>
    <row r="26" spans="1:27" x14ac:dyDescent="0.25">
      <c r="A26" s="3">
        <f>Raw_Data!A26</f>
        <v>24</v>
      </c>
      <c r="B26" s="3">
        <f>Raw_Data!B26</f>
        <v>24</v>
      </c>
      <c r="C26" s="3" t="str">
        <f>Raw_Data!C26</f>
        <v xml:space="preserve"> Celebrating a milestone at work! ðŸŽ‰               </v>
      </c>
      <c r="D26" s="3" t="str">
        <f>Raw_Data!D26</f>
        <v xml:space="preserve"> Positive  </v>
      </c>
      <c r="E26" s="10">
        <f>Raw_Data!E26</f>
        <v>44948.604166666664</v>
      </c>
      <c r="F26" s="3" t="str">
        <f>Raw_Data!F26</f>
        <v xml:space="preserve"> CareerMilestone</v>
      </c>
      <c r="G26" s="3" t="str">
        <f>Raw_Data!G26</f>
        <v xml:space="preserve"> Facebook </v>
      </c>
      <c r="H26" s="3" t="str">
        <f>Raw_Data!H26</f>
        <v xml:space="preserve"> #Career #Milestone                      </v>
      </c>
      <c r="I26" s="3">
        <f>Raw_Data!I26</f>
        <v>12</v>
      </c>
      <c r="J26" s="3">
        <f>Raw_Data!J26</f>
        <v>25</v>
      </c>
      <c r="K26" s="3" t="str">
        <f>Raw_Data!K26</f>
        <v xml:space="preserve"> Canada  </v>
      </c>
      <c r="L26" s="3">
        <f>Raw_Data!L26</f>
        <v>2023</v>
      </c>
      <c r="M26" s="3">
        <f>Raw_Data!M26</f>
        <v>1</v>
      </c>
      <c r="N26" s="3">
        <f>Raw_Data!N26</f>
        <v>22</v>
      </c>
      <c r="O26" s="3">
        <f>Raw_Data!O26</f>
        <v>14</v>
      </c>
      <c r="P26" s="3" t="str">
        <f t="shared" si="1"/>
        <v>Celebrating a milestone at work! ðŸŽ‰</v>
      </c>
      <c r="Q26" s="3" t="str">
        <f t="shared" si="2"/>
        <v>Positive</v>
      </c>
      <c r="R26" s="3" t="str">
        <f t="shared" si="3"/>
        <v>CareerMilestone</v>
      </c>
      <c r="S26" s="3" t="str">
        <f t="shared" si="4"/>
        <v>Facebook</v>
      </c>
      <c r="T26" s="3" t="str">
        <f t="shared" si="5"/>
        <v>#Career,#Milestone</v>
      </c>
      <c r="U26" s="3" t="str">
        <f t="shared" si="6"/>
        <v>Canada</v>
      </c>
      <c r="V26" s="3">
        <f t="shared" si="7"/>
        <v>44948.604166666664</v>
      </c>
      <c r="W26" s="3" t="b">
        <f>COUNTIFS($F$2:F26,F26,$E$2:E26,E26)&gt;1</f>
        <v>0</v>
      </c>
      <c r="X26" s="3">
        <f t="shared" si="8"/>
        <v>37</v>
      </c>
      <c r="Y26" s="3">
        <f t="shared" si="9"/>
        <v>0.67567567567567566</v>
      </c>
      <c r="Z26" s="11" t="str">
        <f t="shared" si="0"/>
        <v>Jan 22, 2023</v>
      </c>
      <c r="AA26" s="3" t="str">
        <f t="shared" si="10"/>
        <v>Jan</v>
      </c>
    </row>
    <row r="27" spans="1:27" x14ac:dyDescent="0.25">
      <c r="A27" s="3">
        <f>Raw_Data!A27</f>
        <v>25</v>
      </c>
      <c r="B27" s="3">
        <f>Raw_Data!B27</f>
        <v>25</v>
      </c>
      <c r="C27" s="3" t="str">
        <f>Raw_Data!C27</f>
        <v xml:space="preserve"> Sunday brunch with friends.                        </v>
      </c>
      <c r="D27" s="3" t="str">
        <f>Raw_Data!D27</f>
        <v xml:space="preserve"> Positive  </v>
      </c>
      <c r="E27" s="10">
        <f>Raw_Data!E27</f>
        <v>44948.5</v>
      </c>
      <c r="F27" s="3" t="str">
        <f>Raw_Data!F27</f>
        <v xml:space="preserve"> BrunchBuddy  </v>
      </c>
      <c r="G27" s="3" t="str">
        <f>Raw_Data!G27</f>
        <v xml:space="preserve"> Instagram </v>
      </c>
      <c r="H27" s="3" t="str">
        <f>Raw_Data!H27</f>
        <v xml:space="preserve"> #Brunch #Friends                       </v>
      </c>
      <c r="I27" s="3">
        <f>Raw_Data!I27</f>
        <v>15</v>
      </c>
      <c r="J27" s="3">
        <f>Raw_Data!J27</f>
        <v>30</v>
      </c>
      <c r="K27" s="3" t="str">
        <f>Raw_Data!K27</f>
        <v xml:space="preserve"> UK </v>
      </c>
      <c r="L27" s="3">
        <f>Raw_Data!L27</f>
        <v>2023</v>
      </c>
      <c r="M27" s="3">
        <f>Raw_Data!M27</f>
        <v>1</v>
      </c>
      <c r="N27" s="3">
        <f>Raw_Data!N27</f>
        <v>22</v>
      </c>
      <c r="O27" s="3">
        <f>Raw_Data!O27</f>
        <v>12</v>
      </c>
      <c r="P27" s="3" t="str">
        <f t="shared" si="1"/>
        <v>Sunday brunch with friends.</v>
      </c>
      <c r="Q27" s="3" t="str">
        <f t="shared" si="2"/>
        <v>Positive</v>
      </c>
      <c r="R27" s="3" t="str">
        <f t="shared" si="3"/>
        <v>BrunchBuddy</v>
      </c>
      <c r="S27" s="3" t="str">
        <f t="shared" si="4"/>
        <v>Instagram</v>
      </c>
      <c r="T27" s="3" t="str">
        <f t="shared" si="5"/>
        <v>#Brunch,#Friends</v>
      </c>
      <c r="U27" s="3" t="str">
        <f t="shared" si="6"/>
        <v>UK</v>
      </c>
      <c r="V27" s="3">
        <f t="shared" si="7"/>
        <v>44948.5</v>
      </c>
      <c r="W27" s="3" t="b">
        <f>COUNTIFS($F$2:F27,F27,$E$2:E27,E27)&gt;1</f>
        <v>0</v>
      </c>
      <c r="X27" s="3">
        <f t="shared" si="8"/>
        <v>45</v>
      </c>
      <c r="Y27" s="3">
        <f t="shared" si="9"/>
        <v>0.66666666666666663</v>
      </c>
      <c r="Z27" s="11" t="str">
        <f t="shared" si="0"/>
        <v>Jan 22, 2023</v>
      </c>
      <c r="AA27" s="3" t="str">
        <f t="shared" si="10"/>
        <v>Jan</v>
      </c>
    </row>
    <row r="28" spans="1:27" x14ac:dyDescent="0.25">
      <c r="A28" s="3">
        <f>Raw_Data!A28</f>
        <v>27</v>
      </c>
      <c r="B28" s="3">
        <f>Raw_Data!B28</f>
        <v>28</v>
      </c>
      <c r="C28" s="3" t="str">
        <f>Raw_Data!C28</f>
        <v xml:space="preserve"> Learning a new language for personal growth.       </v>
      </c>
      <c r="D28" s="3" t="str">
        <f>Raw_Data!D28</f>
        <v xml:space="preserve"> Positive  </v>
      </c>
      <c r="E28" s="10">
        <f>Raw_Data!E28</f>
        <v>44949.680555555555</v>
      </c>
      <c r="F28" s="3" t="str">
        <f>Raw_Data!F28</f>
        <v xml:space="preserve"> LanguageLearner</v>
      </c>
      <c r="G28" s="3" t="str">
        <f>Raw_Data!G28</f>
        <v xml:space="preserve"> Facebook </v>
      </c>
      <c r="H28" s="3" t="str">
        <f>Raw_Data!H28</f>
        <v xml:space="preserve"> #LanguageLearning #PersonalGrowth       </v>
      </c>
      <c r="I28" s="3">
        <f>Raw_Data!I28</f>
        <v>25</v>
      </c>
      <c r="J28" s="3">
        <f>Raw_Data!J28</f>
        <v>50</v>
      </c>
      <c r="K28" s="3" t="str">
        <f>Raw_Data!K28</f>
        <v xml:space="preserve"> India     </v>
      </c>
      <c r="L28" s="3">
        <f>Raw_Data!L28</f>
        <v>2023</v>
      </c>
      <c r="M28" s="3">
        <f>Raw_Data!M28</f>
        <v>1</v>
      </c>
      <c r="N28" s="3">
        <f>Raw_Data!N28</f>
        <v>23</v>
      </c>
      <c r="O28" s="3">
        <f>Raw_Data!O28</f>
        <v>16</v>
      </c>
      <c r="P28" s="3" t="str">
        <f t="shared" si="1"/>
        <v>Learning a new language for personal growth.</v>
      </c>
      <c r="Q28" s="3" t="str">
        <f t="shared" si="2"/>
        <v>Positive</v>
      </c>
      <c r="R28" s="3" t="str">
        <f t="shared" si="3"/>
        <v>LanguageLearner</v>
      </c>
      <c r="S28" s="3" t="str">
        <f t="shared" si="4"/>
        <v>Facebook</v>
      </c>
      <c r="T28" s="3" t="str">
        <f t="shared" si="5"/>
        <v>#LanguageLearning,#PersonalGrowth</v>
      </c>
      <c r="U28" s="3" t="str">
        <f t="shared" si="6"/>
        <v>India</v>
      </c>
      <c r="V28" s="3">
        <f t="shared" si="7"/>
        <v>44949.680555555555</v>
      </c>
      <c r="W28" s="3" t="b">
        <f>COUNTIFS($F$2:F28,F28,$E$2:E28,E28)&gt;1</f>
        <v>0</v>
      </c>
      <c r="X28" s="3">
        <f t="shared" si="8"/>
        <v>75</v>
      </c>
      <c r="Y28" s="3">
        <f t="shared" si="9"/>
        <v>0.66666666666666663</v>
      </c>
      <c r="Z28" s="11" t="str">
        <f t="shared" si="0"/>
        <v>Jan 23, 2023</v>
      </c>
      <c r="AA28" s="3" t="str">
        <f t="shared" si="10"/>
        <v>Jan</v>
      </c>
    </row>
    <row r="29" spans="1:27" x14ac:dyDescent="0.25">
      <c r="A29" s="3">
        <f>Raw_Data!A29</f>
        <v>28</v>
      </c>
      <c r="B29" s="3">
        <f>Raw_Data!B29</f>
        <v>29</v>
      </c>
      <c r="C29" s="3" t="str">
        <f>Raw_Data!C29</f>
        <v xml:space="preserve"> Quiet evening with a good book.                    </v>
      </c>
      <c r="D29" s="3" t="str">
        <f>Raw_Data!D29</f>
        <v xml:space="preserve"> Positive  </v>
      </c>
      <c r="E29" s="10">
        <f>Raw_Data!E29</f>
        <v>44949.822916666664</v>
      </c>
      <c r="F29" s="3" t="str">
        <f>Raw_Data!F29</f>
        <v xml:space="preserve"> BookLover    </v>
      </c>
      <c r="G29" s="3" t="str">
        <f>Raw_Data!G29</f>
        <v xml:space="preserve"> Instagram </v>
      </c>
      <c r="H29" s="3" t="str">
        <f>Raw_Data!H29</f>
        <v xml:space="preserve"> #Reading #QuietTime                     </v>
      </c>
      <c r="I29" s="3">
        <f>Raw_Data!I29</f>
        <v>15</v>
      </c>
      <c r="J29" s="3">
        <f>Raw_Data!J29</f>
        <v>30</v>
      </c>
      <c r="K29" s="3" t="str">
        <f>Raw_Data!K29</f>
        <v xml:space="preserve"> Australia </v>
      </c>
      <c r="L29" s="3">
        <f>Raw_Data!L29</f>
        <v>2023</v>
      </c>
      <c r="M29" s="3">
        <f>Raw_Data!M29</f>
        <v>1</v>
      </c>
      <c r="N29" s="3">
        <f>Raw_Data!N29</f>
        <v>23</v>
      </c>
      <c r="O29" s="3">
        <f>Raw_Data!O29</f>
        <v>19</v>
      </c>
      <c r="P29" s="3" t="str">
        <f t="shared" si="1"/>
        <v>Quiet evening with a good book.</v>
      </c>
      <c r="Q29" s="3" t="str">
        <f t="shared" si="2"/>
        <v>Positive</v>
      </c>
      <c r="R29" s="3" t="str">
        <f t="shared" si="3"/>
        <v>BookLover</v>
      </c>
      <c r="S29" s="3" t="str">
        <f t="shared" si="4"/>
        <v>Instagram</v>
      </c>
      <c r="T29" s="3" t="str">
        <f t="shared" si="5"/>
        <v>#Reading,#QuietTime</v>
      </c>
      <c r="U29" s="3" t="str">
        <f t="shared" si="6"/>
        <v>Australia</v>
      </c>
      <c r="V29" s="3">
        <f t="shared" si="7"/>
        <v>44949.822916666664</v>
      </c>
      <c r="W29" s="3" t="b">
        <f>COUNTIFS($F$2:F29,F29,$E$2:E29,E29)&gt;1</f>
        <v>0</v>
      </c>
      <c r="X29" s="3">
        <f t="shared" si="8"/>
        <v>45</v>
      </c>
      <c r="Y29" s="3">
        <f t="shared" si="9"/>
        <v>0.66666666666666663</v>
      </c>
      <c r="Z29" s="11" t="str">
        <f t="shared" si="0"/>
        <v>Jan 23, 2023</v>
      </c>
      <c r="AA29" s="3" t="str">
        <f t="shared" si="10"/>
        <v>Jan</v>
      </c>
    </row>
    <row r="30" spans="1:27" x14ac:dyDescent="0.25">
      <c r="A30" s="3">
        <f>Raw_Data!A30</f>
        <v>29</v>
      </c>
      <c r="B30" s="3">
        <f>Raw_Data!B30</f>
        <v>30</v>
      </c>
      <c r="C30" s="3" t="str">
        <f>Raw_Data!C30</f>
        <v xml:space="preserve"> Reflecting on the importance of mental health.     </v>
      </c>
      <c r="D30" s="3" t="str">
        <f>Raw_Data!D30</f>
        <v xml:space="preserve"> Positive  </v>
      </c>
      <c r="E30" s="10">
        <f>Raw_Data!E30</f>
        <v>44950.479166666664</v>
      </c>
      <c r="F30" s="3" t="str">
        <f>Raw_Data!F30</f>
        <v xml:space="preserve"> MentalHealthMatters</v>
      </c>
      <c r="G30" s="3" t="str">
        <f>Raw_Data!G30</f>
        <v xml:space="preserve"> Twitter  </v>
      </c>
      <c r="H30" s="3" t="str">
        <f>Raw_Data!H30</f>
        <v xml:space="preserve"> #MentalHealth #SelfCare                 </v>
      </c>
      <c r="I30" s="3">
        <f>Raw_Data!I30</f>
        <v>22</v>
      </c>
      <c r="J30" s="3">
        <f>Raw_Data!J30</f>
        <v>45</v>
      </c>
      <c r="K30" s="3" t="str">
        <f>Raw_Data!K30</f>
        <v xml:space="preserve"> USA      </v>
      </c>
      <c r="L30" s="3">
        <f>Raw_Data!L30</f>
        <v>2023</v>
      </c>
      <c r="M30" s="3">
        <f>Raw_Data!M30</f>
        <v>1</v>
      </c>
      <c r="N30" s="3">
        <f>Raw_Data!N30</f>
        <v>24</v>
      </c>
      <c r="O30" s="3">
        <f>Raw_Data!O30</f>
        <v>11</v>
      </c>
      <c r="P30" s="3" t="str">
        <f t="shared" si="1"/>
        <v>Reflecting on the importance of mental health.</v>
      </c>
      <c r="Q30" s="3" t="str">
        <f t="shared" si="2"/>
        <v>Positive</v>
      </c>
      <c r="R30" s="3" t="str">
        <f t="shared" si="3"/>
        <v>MentalHealthMatters</v>
      </c>
      <c r="S30" s="3" t="str">
        <f t="shared" si="4"/>
        <v>Twitter</v>
      </c>
      <c r="T30" s="3" t="str">
        <f t="shared" si="5"/>
        <v>#MentalHealth,#SelfCare</v>
      </c>
      <c r="U30" s="3" t="str">
        <f t="shared" si="6"/>
        <v>USA</v>
      </c>
      <c r="V30" s="3">
        <f t="shared" si="7"/>
        <v>44950.479166666664</v>
      </c>
      <c r="W30" s="3" t="b">
        <f>COUNTIFS($F$2:F30,F30,$E$2:E30,E30)&gt;1</f>
        <v>0</v>
      </c>
      <c r="X30" s="3">
        <f t="shared" si="8"/>
        <v>67</v>
      </c>
      <c r="Y30" s="3">
        <f t="shared" si="9"/>
        <v>0.67164179104477617</v>
      </c>
      <c r="Z30" s="11" t="str">
        <f t="shared" si="0"/>
        <v>Jan 24, 2023</v>
      </c>
      <c r="AA30" s="3" t="str">
        <f t="shared" si="10"/>
        <v>Jan</v>
      </c>
    </row>
    <row r="31" spans="1:27" x14ac:dyDescent="0.25">
      <c r="A31" s="3">
        <f>Raw_Data!A31</f>
        <v>30</v>
      </c>
      <c r="B31" s="3">
        <f>Raw_Data!B31</f>
        <v>31</v>
      </c>
      <c r="C31" s="3" t="str">
        <f>Raw_Data!C31</f>
        <v xml:space="preserve"> New painting in progress! ðŸŽ¨                       </v>
      </c>
      <c r="D31" s="3" t="str">
        <f>Raw_Data!D31</f>
        <v xml:space="preserve"> Positive  </v>
      </c>
      <c r="E31" s="10">
        <f>Raw_Data!E31</f>
        <v>44950.625</v>
      </c>
      <c r="F31" s="3" t="str">
        <f>Raw_Data!F31</f>
        <v xml:space="preserve"> ArtistInAction</v>
      </c>
      <c r="G31" s="3" t="str">
        <f>Raw_Data!G31</f>
        <v xml:space="preserve"> Facebook </v>
      </c>
      <c r="H31" s="3" t="str">
        <f>Raw_Data!H31</f>
        <v xml:space="preserve"> #Art #PaintingInProgress             </v>
      </c>
      <c r="I31" s="3">
        <f>Raw_Data!I31</f>
        <v>12</v>
      </c>
      <c r="J31" s="3">
        <f>Raw_Data!J31</f>
        <v>25</v>
      </c>
      <c r="K31" s="3" t="str">
        <f>Raw_Data!K31</f>
        <v xml:space="preserve"> Canada </v>
      </c>
      <c r="L31" s="3">
        <f>Raw_Data!L31</f>
        <v>2023</v>
      </c>
      <c r="M31" s="3">
        <f>Raw_Data!M31</f>
        <v>1</v>
      </c>
      <c r="N31" s="3">
        <f>Raw_Data!N31</f>
        <v>24</v>
      </c>
      <c r="O31" s="3">
        <f>Raw_Data!O31</f>
        <v>15</v>
      </c>
      <c r="P31" s="3" t="str">
        <f t="shared" si="1"/>
        <v>New painting in progress! ðŸŽ¨</v>
      </c>
      <c r="Q31" s="3" t="str">
        <f t="shared" si="2"/>
        <v>Positive</v>
      </c>
      <c r="R31" s="3" t="str">
        <f t="shared" si="3"/>
        <v>ArtistInAction</v>
      </c>
      <c r="S31" s="3" t="str">
        <f t="shared" si="4"/>
        <v>Facebook</v>
      </c>
      <c r="T31" s="3" t="str">
        <f t="shared" si="5"/>
        <v>#Art,#PaintingInProgress</v>
      </c>
      <c r="U31" s="3" t="str">
        <f t="shared" si="6"/>
        <v>Canada</v>
      </c>
      <c r="V31" s="3">
        <f t="shared" si="7"/>
        <v>44950.625</v>
      </c>
      <c r="W31" s="3" t="b">
        <f>COUNTIFS($F$2:F31,F31,$E$2:E31,E31)&gt;1</f>
        <v>0</v>
      </c>
      <c r="X31" s="3">
        <f t="shared" si="8"/>
        <v>37</v>
      </c>
      <c r="Y31" s="3">
        <f t="shared" si="9"/>
        <v>0.67567567567567566</v>
      </c>
      <c r="Z31" s="11" t="str">
        <f t="shared" si="0"/>
        <v>Jan 24, 2023</v>
      </c>
      <c r="AA31" s="3" t="str">
        <f t="shared" si="10"/>
        <v>Jan</v>
      </c>
    </row>
    <row r="32" spans="1:27" x14ac:dyDescent="0.25">
      <c r="A32" s="3">
        <f>Raw_Data!A32</f>
        <v>31</v>
      </c>
      <c r="B32" s="3">
        <f>Raw_Data!B32</f>
        <v>32</v>
      </c>
      <c r="C32" s="3" t="str">
        <f>Raw_Data!C32</f>
        <v xml:space="preserve"> Weekend road trip to explore scenic views.         </v>
      </c>
      <c r="D32" s="3" t="str">
        <f>Raw_Data!D32</f>
        <v xml:space="preserve"> Positive  </v>
      </c>
      <c r="E32" s="10">
        <f>Raw_Data!E32</f>
        <v>44950.729166666664</v>
      </c>
      <c r="F32" s="3" t="str">
        <f>Raw_Data!F32</f>
        <v xml:space="preserve"> RoadTripper  </v>
      </c>
      <c r="G32" s="3" t="str">
        <f>Raw_Data!G32</f>
        <v xml:space="preserve"> Instagram </v>
      </c>
      <c r="H32" s="3" t="str">
        <f>Raw_Data!H32</f>
        <v xml:space="preserve"> #RoadTrip #ScenicViews                  </v>
      </c>
      <c r="I32" s="3">
        <f>Raw_Data!I32</f>
        <v>18</v>
      </c>
      <c r="J32" s="3">
        <f>Raw_Data!J32</f>
        <v>35</v>
      </c>
      <c r="K32" s="3" t="str">
        <f>Raw_Data!K32</f>
        <v xml:space="preserve"> UK        </v>
      </c>
      <c r="L32" s="3">
        <f>Raw_Data!L32</f>
        <v>2023</v>
      </c>
      <c r="M32" s="3">
        <f>Raw_Data!M32</f>
        <v>1</v>
      </c>
      <c r="N32" s="3">
        <f>Raw_Data!N32</f>
        <v>24</v>
      </c>
      <c r="O32" s="3">
        <f>Raw_Data!O32</f>
        <v>17</v>
      </c>
      <c r="P32" s="3" t="str">
        <f t="shared" si="1"/>
        <v>Weekend road trip to explore scenic views.</v>
      </c>
      <c r="Q32" s="3" t="str">
        <f t="shared" si="2"/>
        <v>Positive</v>
      </c>
      <c r="R32" s="3" t="str">
        <f t="shared" si="3"/>
        <v>RoadTripper</v>
      </c>
      <c r="S32" s="3" t="str">
        <f t="shared" si="4"/>
        <v>Instagram</v>
      </c>
      <c r="T32" s="3" t="str">
        <f t="shared" si="5"/>
        <v>#RoadTrip,#ScenicViews</v>
      </c>
      <c r="U32" s="3" t="str">
        <f t="shared" si="6"/>
        <v>UK</v>
      </c>
      <c r="V32" s="3">
        <f t="shared" si="7"/>
        <v>44950.729166666664</v>
      </c>
      <c r="W32" s="3" t="b">
        <f>COUNTIFS($F$2:F32,F32,$E$2:E32,E32)&gt;1</f>
        <v>0</v>
      </c>
      <c r="X32" s="3">
        <f t="shared" si="8"/>
        <v>53</v>
      </c>
      <c r="Y32" s="3">
        <f t="shared" si="9"/>
        <v>0.660377358490566</v>
      </c>
      <c r="Z32" s="11" t="str">
        <f t="shared" si="0"/>
        <v>Jan 24, 2023</v>
      </c>
      <c r="AA32" s="3" t="str">
        <f t="shared" si="10"/>
        <v>Jan</v>
      </c>
    </row>
    <row r="33" spans="1:27" x14ac:dyDescent="0.25">
      <c r="A33" s="3">
        <f>Raw_Data!A33</f>
        <v>32</v>
      </c>
      <c r="B33" s="3">
        <f>Raw_Data!B33</f>
        <v>33</v>
      </c>
      <c r="C33" s="3" t="str">
        <f>Raw_Data!C33</f>
        <v xml:space="preserve"> Enjoying a cup of tea and watching the sunset.     </v>
      </c>
      <c r="D33" s="3" t="str">
        <f>Raw_Data!D33</f>
        <v xml:space="preserve"> Positive  </v>
      </c>
      <c r="E33" s="10">
        <f>Raw_Data!E33</f>
        <v>44951.75</v>
      </c>
      <c r="F33" s="3" t="str">
        <f>Raw_Data!F33</f>
        <v xml:space="preserve"> SunsetWatcher</v>
      </c>
      <c r="G33" s="3" t="str">
        <f>Raw_Data!G33</f>
        <v xml:space="preserve"> Twitter  </v>
      </c>
      <c r="H33" s="3" t="str">
        <f>Raw_Data!H33</f>
        <v xml:space="preserve"> #TeaTime #Sunset                       </v>
      </c>
      <c r="I33" s="3">
        <f>Raw_Data!I33</f>
        <v>15</v>
      </c>
      <c r="J33" s="3">
        <f>Raw_Data!J33</f>
        <v>30</v>
      </c>
      <c r="K33" s="3" t="str">
        <f>Raw_Data!K33</f>
        <v xml:space="preserve"> India    </v>
      </c>
      <c r="L33" s="3">
        <f>Raw_Data!L33</f>
        <v>2023</v>
      </c>
      <c r="M33" s="3">
        <f>Raw_Data!M33</f>
        <v>1</v>
      </c>
      <c r="N33" s="3">
        <f>Raw_Data!N33</f>
        <v>25</v>
      </c>
      <c r="O33" s="3">
        <f>Raw_Data!O33</f>
        <v>18</v>
      </c>
      <c r="P33" s="3" t="str">
        <f t="shared" si="1"/>
        <v>Enjoying a cup of tea and watching the sunset.</v>
      </c>
      <c r="Q33" s="3" t="str">
        <f t="shared" si="2"/>
        <v>Positive</v>
      </c>
      <c r="R33" s="3" t="str">
        <f t="shared" si="3"/>
        <v>SunsetWatcher</v>
      </c>
      <c r="S33" s="3" t="str">
        <f t="shared" si="4"/>
        <v>Twitter</v>
      </c>
      <c r="T33" s="3" t="str">
        <f t="shared" si="5"/>
        <v>#TeaTime,#Sunset</v>
      </c>
      <c r="U33" s="3" t="str">
        <f t="shared" si="6"/>
        <v>India</v>
      </c>
      <c r="V33" s="3">
        <f t="shared" si="7"/>
        <v>44951.75</v>
      </c>
      <c r="W33" s="3" t="b">
        <f>COUNTIFS($F$2:F33,F33,$E$2:E33,E33)&gt;1</f>
        <v>0</v>
      </c>
      <c r="X33" s="3">
        <f t="shared" si="8"/>
        <v>45</v>
      </c>
      <c r="Y33" s="3">
        <f t="shared" si="9"/>
        <v>0.66666666666666663</v>
      </c>
      <c r="Z33" s="11" t="str">
        <f t="shared" si="0"/>
        <v>Jan 25, 2023</v>
      </c>
      <c r="AA33" s="3" t="str">
        <f t="shared" si="10"/>
        <v>Jan</v>
      </c>
    </row>
    <row r="34" spans="1:27" x14ac:dyDescent="0.25">
      <c r="A34" s="3">
        <f>Raw_Data!A34</f>
        <v>33</v>
      </c>
      <c r="B34" s="3">
        <f>Raw_Data!B34</f>
        <v>34</v>
      </c>
      <c r="C34" s="3" t="str">
        <f>Raw_Data!C34</f>
        <v xml:space="preserve"> Coding a new project with enthusiasm.              </v>
      </c>
      <c r="D34" s="3" t="str">
        <f>Raw_Data!D34</f>
        <v xml:space="preserve"> Positive  </v>
      </c>
      <c r="E34" s="10">
        <f>Raw_Data!E34</f>
        <v>44951.552083333336</v>
      </c>
      <c r="F34" s="3" t="str">
        <f>Raw_Data!F34</f>
        <v xml:space="preserve"> CodeEnthusiast</v>
      </c>
      <c r="G34" s="3" t="str">
        <f>Raw_Data!G34</f>
        <v xml:space="preserve"> Facebook </v>
      </c>
      <c r="H34" s="3" t="str">
        <f>Raw_Data!H34</f>
        <v xml:space="preserve"> #Coding #Enthusiasm                   </v>
      </c>
      <c r="I34" s="3">
        <f>Raw_Data!I34</f>
        <v>30</v>
      </c>
      <c r="J34" s="3">
        <f>Raw_Data!J34</f>
        <v>60</v>
      </c>
      <c r="K34" s="3" t="str">
        <f>Raw_Data!K34</f>
        <v xml:space="preserve"> USA </v>
      </c>
      <c r="L34" s="3">
        <f>Raw_Data!L34</f>
        <v>2023</v>
      </c>
      <c r="M34" s="3">
        <f>Raw_Data!M34</f>
        <v>1</v>
      </c>
      <c r="N34" s="3">
        <f>Raw_Data!N34</f>
        <v>25</v>
      </c>
      <c r="O34" s="3">
        <f>Raw_Data!O34</f>
        <v>13</v>
      </c>
      <c r="P34" s="3" t="str">
        <f t="shared" si="1"/>
        <v>Coding a new project with enthusiasm.</v>
      </c>
      <c r="Q34" s="3" t="str">
        <f t="shared" si="2"/>
        <v>Positive</v>
      </c>
      <c r="R34" s="3" t="str">
        <f t="shared" si="3"/>
        <v>CodeEnthusiast</v>
      </c>
      <c r="S34" s="3" t="str">
        <f t="shared" si="4"/>
        <v>Facebook</v>
      </c>
      <c r="T34" s="3" t="str">
        <f t="shared" si="5"/>
        <v>#Coding,#Enthusiasm</v>
      </c>
      <c r="U34" s="3" t="str">
        <f t="shared" si="6"/>
        <v>USA</v>
      </c>
      <c r="V34" s="3">
        <f t="shared" si="7"/>
        <v>44951.552083333336</v>
      </c>
      <c r="W34" s="3" t="b">
        <f>COUNTIFS($F$2:F34,F34,$E$2:E34,E34)&gt;1</f>
        <v>0</v>
      </c>
      <c r="X34" s="3">
        <f t="shared" si="8"/>
        <v>90</v>
      </c>
      <c r="Y34" s="3">
        <f t="shared" si="9"/>
        <v>0.66666666666666663</v>
      </c>
      <c r="Z34" s="11" t="str">
        <f t="shared" si="0"/>
        <v>Jan 25, 2023</v>
      </c>
      <c r="AA34" s="3" t="str">
        <f t="shared" si="10"/>
        <v>Jan</v>
      </c>
    </row>
    <row r="35" spans="1:27" x14ac:dyDescent="0.25">
      <c r="A35" s="3">
        <f>Raw_Data!A35</f>
        <v>34</v>
      </c>
      <c r="B35" s="3">
        <f>Raw_Data!B35</f>
        <v>35</v>
      </c>
      <c r="C35" s="3" t="str">
        <f>Raw_Data!C35</f>
        <v xml:space="preserve"> Feeling inspired after attending a workshop.       </v>
      </c>
      <c r="D35" s="3" t="str">
        <f>Raw_Data!D35</f>
        <v xml:space="preserve"> Positive  </v>
      </c>
      <c r="E35" s="10">
        <f>Raw_Data!E35</f>
        <v>44952.40625</v>
      </c>
      <c r="F35" s="3" t="str">
        <f>Raw_Data!F35</f>
        <v xml:space="preserve"> WorkshopAttendee</v>
      </c>
      <c r="G35" s="3" t="str">
        <f>Raw_Data!G35</f>
        <v xml:space="preserve"> Instagram </v>
      </c>
      <c r="H35" s="3" t="str">
        <f>Raw_Data!H35</f>
        <v xml:space="preserve"> #Inspiration #Workshop                  </v>
      </c>
      <c r="I35" s="3">
        <f>Raw_Data!I35</f>
        <v>25</v>
      </c>
      <c r="J35" s="3">
        <f>Raw_Data!J35</f>
        <v>50</v>
      </c>
      <c r="K35" s="3" t="str">
        <f>Raw_Data!K35</f>
        <v>USA</v>
      </c>
      <c r="L35" s="3">
        <f>Raw_Data!L35</f>
        <v>2023</v>
      </c>
      <c r="M35" s="3">
        <f>Raw_Data!M35</f>
        <v>1</v>
      </c>
      <c r="N35" s="3">
        <f>Raw_Data!N35</f>
        <v>26</v>
      </c>
      <c r="O35" s="3">
        <f>Raw_Data!O35</f>
        <v>9</v>
      </c>
      <c r="P35" s="3" t="str">
        <f t="shared" si="1"/>
        <v>Feeling inspired after attending a workshop.</v>
      </c>
      <c r="Q35" s="3" t="str">
        <f t="shared" si="2"/>
        <v>Positive</v>
      </c>
      <c r="R35" s="3" t="str">
        <f t="shared" si="3"/>
        <v>WorkshopAttendee</v>
      </c>
      <c r="S35" s="3" t="str">
        <f t="shared" si="4"/>
        <v>Instagram</v>
      </c>
      <c r="T35" s="3" t="str">
        <f t="shared" si="5"/>
        <v>#Inspiration,#Workshop</v>
      </c>
      <c r="U35" s="3" t="str">
        <f t="shared" si="6"/>
        <v>USA</v>
      </c>
      <c r="V35" s="3">
        <f t="shared" si="7"/>
        <v>44952.40625</v>
      </c>
      <c r="W35" s="3" t="b">
        <f>COUNTIFS($F$2:F35,F35,$E$2:E35,E35)&gt;1</f>
        <v>0</v>
      </c>
      <c r="X35" s="3">
        <f t="shared" si="8"/>
        <v>75</v>
      </c>
      <c r="Y35" s="3">
        <f t="shared" si="9"/>
        <v>0.66666666666666663</v>
      </c>
      <c r="Z35" s="11" t="str">
        <f t="shared" si="0"/>
        <v>Jan 26, 2023</v>
      </c>
      <c r="AA35" s="3" t="str">
        <f t="shared" si="10"/>
        <v>Jan</v>
      </c>
    </row>
    <row r="36" spans="1:27" x14ac:dyDescent="0.25">
      <c r="A36" s="3">
        <f>Raw_Data!A36</f>
        <v>35</v>
      </c>
      <c r="B36" s="3">
        <f>Raw_Data!B36</f>
        <v>36</v>
      </c>
      <c r="C36" s="3" t="str">
        <f>Raw_Data!C36</f>
        <v xml:space="preserve"> Winter sports day at the local park.               </v>
      </c>
      <c r="D36" s="3" t="str">
        <f>Raw_Data!D36</f>
        <v xml:space="preserve"> Positive  </v>
      </c>
      <c r="E36" s="10">
        <f>Raw_Data!E36</f>
        <v>44952.597222222219</v>
      </c>
      <c r="F36" s="3" t="str">
        <f>Raw_Data!F36</f>
        <v xml:space="preserve"> WinterSports  </v>
      </c>
      <c r="G36" s="3" t="str">
        <f>Raw_Data!G36</f>
        <v xml:space="preserve"> Twitter  </v>
      </c>
      <c r="H36" s="3" t="str">
        <f>Raw_Data!H36</f>
        <v xml:space="preserve"> #WinterSports #Fun                     </v>
      </c>
      <c r="I36" s="3">
        <f>Raw_Data!I36</f>
        <v>15</v>
      </c>
      <c r="J36" s="3">
        <f>Raw_Data!J36</f>
        <v>30</v>
      </c>
      <c r="K36" s="3" t="str">
        <f>Raw_Data!K36</f>
        <v xml:space="preserve"> Canada   </v>
      </c>
      <c r="L36" s="3">
        <f>Raw_Data!L36</f>
        <v>2023</v>
      </c>
      <c r="M36" s="3">
        <f>Raw_Data!M36</f>
        <v>1</v>
      </c>
      <c r="N36" s="3">
        <f>Raw_Data!N36</f>
        <v>26</v>
      </c>
      <c r="O36" s="3">
        <f>Raw_Data!O36</f>
        <v>14</v>
      </c>
      <c r="P36" s="3" t="str">
        <f t="shared" si="1"/>
        <v>Winter sports day at the local park.</v>
      </c>
      <c r="Q36" s="3" t="str">
        <f t="shared" si="2"/>
        <v>Positive</v>
      </c>
      <c r="R36" s="3" t="str">
        <f t="shared" si="3"/>
        <v>WinterSports</v>
      </c>
      <c r="S36" s="3" t="str">
        <f t="shared" si="4"/>
        <v>Twitter</v>
      </c>
      <c r="T36" s="3" t="str">
        <f t="shared" si="5"/>
        <v>#WinterSports,#Fun</v>
      </c>
      <c r="U36" s="3" t="str">
        <f t="shared" si="6"/>
        <v>Canada</v>
      </c>
      <c r="V36" s="3">
        <f t="shared" si="7"/>
        <v>44952.597222222219</v>
      </c>
      <c r="W36" s="3" t="b">
        <f>COUNTIFS($F$2:F36,F36,$E$2:E36,E36)&gt;1</f>
        <v>0</v>
      </c>
      <c r="X36" s="3">
        <f t="shared" si="8"/>
        <v>45</v>
      </c>
      <c r="Y36" s="3">
        <f t="shared" si="9"/>
        <v>0.66666666666666663</v>
      </c>
      <c r="Z36" s="11" t="str">
        <f t="shared" si="0"/>
        <v>Jan 26, 2023</v>
      </c>
      <c r="AA36" s="3" t="str">
        <f t="shared" si="10"/>
        <v>Jan</v>
      </c>
    </row>
    <row r="37" spans="1:27" x14ac:dyDescent="0.25">
      <c r="A37" s="3">
        <f>Raw_Data!A37</f>
        <v>36</v>
      </c>
      <c r="B37" s="3">
        <f>Raw_Data!B37</f>
        <v>37</v>
      </c>
      <c r="C37" s="3" t="str">
        <f>Raw_Data!C37</f>
        <v xml:space="preserve"> Quality time with family this weekend.             </v>
      </c>
      <c r="D37" s="3" t="str">
        <f>Raw_Data!D37</f>
        <v xml:space="preserve"> Positive  </v>
      </c>
      <c r="E37" s="10">
        <f>Raw_Data!E37</f>
        <v>44952.736111111109</v>
      </c>
      <c r="F37" s="3" t="str">
        <f>Raw_Data!F37</f>
        <v xml:space="preserve"> FamilyTime   </v>
      </c>
      <c r="G37" s="3" t="str">
        <f>Raw_Data!G37</f>
        <v xml:space="preserve"> Facebook </v>
      </c>
      <c r="H37" s="3" t="str">
        <f>Raw_Data!H37</f>
        <v xml:space="preserve"> #FamilyTime #Weekend                    </v>
      </c>
      <c r="I37" s="3">
        <f>Raw_Data!I37</f>
        <v>22</v>
      </c>
      <c r="J37" s="3">
        <f>Raw_Data!J37</f>
        <v>45</v>
      </c>
      <c r="K37" s="3" t="str">
        <f>Raw_Data!K37</f>
        <v xml:space="preserve"> UK        </v>
      </c>
      <c r="L37" s="3">
        <f>Raw_Data!L37</f>
        <v>2023</v>
      </c>
      <c r="M37" s="3">
        <f>Raw_Data!M37</f>
        <v>1</v>
      </c>
      <c r="N37" s="3">
        <f>Raw_Data!N37</f>
        <v>26</v>
      </c>
      <c r="O37" s="3">
        <f>Raw_Data!O37</f>
        <v>17</v>
      </c>
      <c r="P37" s="3" t="str">
        <f t="shared" si="1"/>
        <v>Quality time with family this weekend.</v>
      </c>
      <c r="Q37" s="3" t="str">
        <f t="shared" si="2"/>
        <v>Positive</v>
      </c>
      <c r="R37" s="3" t="str">
        <f t="shared" si="3"/>
        <v>FamilyTime</v>
      </c>
      <c r="S37" s="3" t="str">
        <f t="shared" si="4"/>
        <v>Facebook</v>
      </c>
      <c r="T37" s="3" t="str">
        <f t="shared" si="5"/>
        <v>#FamilyTime,#Weekend</v>
      </c>
      <c r="U37" s="3" t="str">
        <f t="shared" si="6"/>
        <v>UK</v>
      </c>
      <c r="V37" s="3">
        <f t="shared" si="7"/>
        <v>44952.736111111109</v>
      </c>
      <c r="W37" s="3" t="b">
        <f>COUNTIFS($F$2:F37,F37,$E$2:E37,E37)&gt;1</f>
        <v>0</v>
      </c>
      <c r="X37" s="3">
        <f t="shared" si="8"/>
        <v>67</v>
      </c>
      <c r="Y37" s="3">
        <f t="shared" si="9"/>
        <v>0.67164179104477617</v>
      </c>
      <c r="Z37" s="11" t="str">
        <f t="shared" si="0"/>
        <v>Jan 26, 2023</v>
      </c>
      <c r="AA37" s="3" t="str">
        <f t="shared" si="10"/>
        <v>Jan</v>
      </c>
    </row>
    <row r="38" spans="1:27" x14ac:dyDescent="0.25">
      <c r="A38" s="3">
        <f>Raw_Data!A38</f>
        <v>37</v>
      </c>
      <c r="B38" s="3">
        <f>Raw_Data!B38</f>
        <v>38</v>
      </c>
      <c r="C38" s="3" t="str">
        <f>Raw_Data!C38</f>
        <v xml:space="preserve"> Attending a live music concert tonight.            </v>
      </c>
      <c r="D38" s="3" t="str">
        <f>Raw_Data!D38</f>
        <v xml:space="preserve"> Positive  </v>
      </c>
      <c r="E38" s="10">
        <f>Raw_Data!E38</f>
        <v>44953.833333333336</v>
      </c>
      <c r="F38" s="3" t="str">
        <f>Raw_Data!F38</f>
        <v xml:space="preserve"> MusicLover   </v>
      </c>
      <c r="G38" s="3" t="str">
        <f>Raw_Data!G38</f>
        <v xml:space="preserve"> Instagram </v>
      </c>
      <c r="H38" s="3" t="str">
        <f>Raw_Data!H38</f>
        <v xml:space="preserve"> #Music #ConcertNight                  </v>
      </c>
      <c r="I38" s="3">
        <f>Raw_Data!I38</f>
        <v>18</v>
      </c>
      <c r="J38" s="3">
        <f>Raw_Data!J38</f>
        <v>35</v>
      </c>
      <c r="K38" s="3" t="str">
        <f>Raw_Data!K38</f>
        <v xml:space="preserve"> USA </v>
      </c>
      <c r="L38" s="3">
        <f>Raw_Data!L38</f>
        <v>2023</v>
      </c>
      <c r="M38" s="3">
        <f>Raw_Data!M38</f>
        <v>1</v>
      </c>
      <c r="N38" s="3">
        <f>Raw_Data!N38</f>
        <v>27</v>
      </c>
      <c r="O38" s="3">
        <f>Raw_Data!O38</f>
        <v>20</v>
      </c>
      <c r="P38" s="3" t="str">
        <f t="shared" si="1"/>
        <v>Attending a live music concert tonight.</v>
      </c>
      <c r="Q38" s="3" t="str">
        <f t="shared" si="2"/>
        <v>Positive</v>
      </c>
      <c r="R38" s="3" t="str">
        <f t="shared" si="3"/>
        <v>MusicLover</v>
      </c>
      <c r="S38" s="3" t="str">
        <f t="shared" si="4"/>
        <v>Instagram</v>
      </c>
      <c r="T38" s="3" t="str">
        <f t="shared" si="5"/>
        <v>#Music,#ConcertNight</v>
      </c>
      <c r="U38" s="3" t="str">
        <f t="shared" si="6"/>
        <v>USA</v>
      </c>
      <c r="V38" s="3">
        <f t="shared" si="7"/>
        <v>44953.833333333336</v>
      </c>
      <c r="W38" s="3" t="b">
        <f>COUNTIFS($F$2:F38,F38,$E$2:E38,E38)&gt;1</f>
        <v>0</v>
      </c>
      <c r="X38" s="3">
        <f t="shared" si="8"/>
        <v>53</v>
      </c>
      <c r="Y38" s="3">
        <f t="shared" si="9"/>
        <v>0.660377358490566</v>
      </c>
      <c r="Z38" s="11" t="str">
        <f t="shared" si="0"/>
        <v>Jan 27, 2023</v>
      </c>
      <c r="AA38" s="3" t="str">
        <f t="shared" si="10"/>
        <v>Jan</v>
      </c>
    </row>
    <row r="39" spans="1:27" x14ac:dyDescent="0.25">
      <c r="A39" s="3">
        <f>Raw_Data!A39</f>
        <v>38</v>
      </c>
      <c r="B39" s="3">
        <f>Raw_Data!B39</f>
        <v>39</v>
      </c>
      <c r="C39" s="3" t="str">
        <f>Raw_Data!C39</f>
        <v xml:space="preserve"> Practicing mindfulness with meditation.            </v>
      </c>
      <c r="D39" s="3" t="str">
        <f>Raw_Data!D39</f>
        <v xml:space="preserve"> Positive  </v>
      </c>
      <c r="E39" s="10">
        <f>Raw_Data!E39</f>
        <v>44953.520833333336</v>
      </c>
      <c r="F39" s="3" t="str">
        <f>Raw_Data!F39</f>
        <v xml:space="preserve"> MindfulMoments</v>
      </c>
      <c r="G39" s="3" t="str">
        <f>Raw_Data!G39</f>
        <v xml:space="preserve"> Twitter  </v>
      </c>
      <c r="H39" s="3" t="str">
        <f>Raw_Data!H39</f>
        <v xml:space="preserve"> #Mindfulness #Meditation               </v>
      </c>
      <c r="I39" s="3">
        <f>Raw_Data!I39</f>
        <v>15</v>
      </c>
      <c r="J39" s="3">
        <f>Raw_Data!J39</f>
        <v>30</v>
      </c>
      <c r="K39" s="3" t="str">
        <f>Raw_Data!K39</f>
        <v xml:space="preserve"> India    </v>
      </c>
      <c r="L39" s="3">
        <f>Raw_Data!L39</f>
        <v>2023</v>
      </c>
      <c r="M39" s="3">
        <f>Raw_Data!M39</f>
        <v>1</v>
      </c>
      <c r="N39" s="3">
        <f>Raw_Data!N39</f>
        <v>27</v>
      </c>
      <c r="O39" s="3">
        <f>Raw_Data!O39</f>
        <v>12</v>
      </c>
      <c r="P39" s="3" t="str">
        <f t="shared" si="1"/>
        <v>Practicing mindfulness with meditation.</v>
      </c>
      <c r="Q39" s="3" t="str">
        <f t="shared" si="2"/>
        <v>Positive</v>
      </c>
      <c r="R39" s="3" t="str">
        <f t="shared" si="3"/>
        <v>MindfulMoments</v>
      </c>
      <c r="S39" s="3" t="str">
        <f t="shared" si="4"/>
        <v>Twitter</v>
      </c>
      <c r="T39" s="3" t="str">
        <f t="shared" si="5"/>
        <v>#Mindfulness,#Meditation</v>
      </c>
      <c r="U39" s="3" t="str">
        <f t="shared" si="6"/>
        <v>India</v>
      </c>
      <c r="V39" s="3">
        <f t="shared" si="7"/>
        <v>44953.520833333336</v>
      </c>
      <c r="W39" s="3" t="b">
        <f>COUNTIFS($F$2:F39,F39,$E$2:E39,E39)&gt;1</f>
        <v>0</v>
      </c>
      <c r="X39" s="3">
        <f t="shared" si="8"/>
        <v>45</v>
      </c>
      <c r="Y39" s="3">
        <f t="shared" si="9"/>
        <v>0.66666666666666663</v>
      </c>
      <c r="Z39" s="11" t="str">
        <f t="shared" si="0"/>
        <v>Jan 27, 2023</v>
      </c>
      <c r="AA39" s="3" t="str">
        <f t="shared" si="10"/>
        <v>Jan</v>
      </c>
    </row>
    <row r="40" spans="1:27" x14ac:dyDescent="0.25">
      <c r="A40" s="3">
        <f>Raw_Data!A40</f>
        <v>39</v>
      </c>
      <c r="B40" s="3">
        <f>Raw_Data!B40</f>
        <v>40</v>
      </c>
      <c r="C40" s="3" t="str">
        <f>Raw_Data!C40</f>
        <v xml:space="preserve"> Trying out a new dessert recipe.                   </v>
      </c>
      <c r="D40" s="3" t="str">
        <f>Raw_Data!D40</f>
        <v xml:space="preserve"> Positive  </v>
      </c>
      <c r="E40" s="10">
        <f>Raw_Data!E40</f>
        <v>44953.673611111109</v>
      </c>
      <c r="F40" s="3" t="str">
        <f>Raw_Data!F40</f>
        <v xml:space="preserve"> DessertExplorer</v>
      </c>
      <c r="G40" s="3" t="str">
        <f>Raw_Data!G40</f>
        <v xml:space="preserve"> Facebook </v>
      </c>
      <c r="H40" s="3" t="str">
        <f>Raw_Data!H40</f>
        <v xml:space="preserve"> #Dessert #Cooking                      </v>
      </c>
      <c r="I40" s="3">
        <f>Raw_Data!I40</f>
        <v>12</v>
      </c>
      <c r="J40" s="3">
        <f>Raw_Data!J40</f>
        <v>25</v>
      </c>
      <c r="K40" s="3" t="str">
        <f>Raw_Data!K40</f>
        <v xml:space="preserve"> Canada </v>
      </c>
      <c r="L40" s="3">
        <f>Raw_Data!L40</f>
        <v>2023</v>
      </c>
      <c r="M40" s="3">
        <f>Raw_Data!M40</f>
        <v>1</v>
      </c>
      <c r="N40" s="3">
        <f>Raw_Data!N40</f>
        <v>27</v>
      </c>
      <c r="O40" s="3">
        <f>Raw_Data!O40</f>
        <v>16</v>
      </c>
      <c r="P40" s="3" t="str">
        <f t="shared" si="1"/>
        <v>Trying out a new dessert recipe.</v>
      </c>
      <c r="Q40" s="3" t="str">
        <f t="shared" si="2"/>
        <v>Positive</v>
      </c>
      <c r="R40" s="3" t="str">
        <f t="shared" si="3"/>
        <v>DessertExplorer</v>
      </c>
      <c r="S40" s="3" t="str">
        <f t="shared" si="4"/>
        <v>Facebook</v>
      </c>
      <c r="T40" s="3" t="str">
        <f t="shared" si="5"/>
        <v>#Dessert,#Cooking</v>
      </c>
      <c r="U40" s="3" t="str">
        <f t="shared" si="6"/>
        <v>Canada</v>
      </c>
      <c r="V40" s="3">
        <f t="shared" si="7"/>
        <v>44953.673611111109</v>
      </c>
      <c r="W40" s="3" t="b">
        <f>COUNTIFS($F$2:F40,F40,$E$2:E40,E40)&gt;1</f>
        <v>0</v>
      </c>
      <c r="X40" s="3">
        <f t="shared" si="8"/>
        <v>37</v>
      </c>
      <c r="Y40" s="3">
        <f t="shared" si="9"/>
        <v>0.67567567567567566</v>
      </c>
      <c r="Z40" s="11" t="str">
        <f t="shared" si="0"/>
        <v>Jan 27, 2023</v>
      </c>
      <c r="AA40" s="3" t="str">
        <f t="shared" si="10"/>
        <v>Jan</v>
      </c>
    </row>
    <row r="41" spans="1:27" x14ac:dyDescent="0.25">
      <c r="A41" s="3">
        <f>Raw_Data!A41</f>
        <v>40</v>
      </c>
      <c r="B41" s="3">
        <f>Raw_Data!B41</f>
        <v>41</v>
      </c>
      <c r="C41" s="3" t="str">
        <f>Raw_Data!C41</f>
        <v xml:space="preserve"> Excited about the upcoming gaming tournament.      </v>
      </c>
      <c r="D41" s="3" t="str">
        <f>Raw_Data!D41</f>
        <v xml:space="preserve"> Positive  </v>
      </c>
      <c r="E41" s="10">
        <f>Raw_Data!E41</f>
        <v>44954.375</v>
      </c>
      <c r="F41" s="3" t="str">
        <f>Raw_Data!F41</f>
        <v xml:space="preserve"> GamingEnthusiast</v>
      </c>
      <c r="G41" s="3" t="str">
        <f>Raw_Data!G41</f>
        <v xml:space="preserve"> Instagram </v>
      </c>
      <c r="H41" s="3" t="str">
        <f>Raw_Data!H41</f>
        <v xml:space="preserve"> #Gaming #Tournament                     </v>
      </c>
      <c r="I41" s="3">
        <f>Raw_Data!I41</f>
        <v>30</v>
      </c>
      <c r="J41" s="3">
        <f>Raw_Data!J41</f>
        <v>60</v>
      </c>
      <c r="K41" s="3" t="str">
        <f>Raw_Data!K41</f>
        <v>USA</v>
      </c>
      <c r="L41" s="3">
        <f>Raw_Data!L41</f>
        <v>2023</v>
      </c>
      <c r="M41" s="3">
        <f>Raw_Data!M41</f>
        <v>1</v>
      </c>
      <c r="N41" s="3">
        <f>Raw_Data!N41</f>
        <v>28</v>
      </c>
      <c r="O41" s="3">
        <f>Raw_Data!O41</f>
        <v>9</v>
      </c>
      <c r="P41" s="3" t="str">
        <f t="shared" si="1"/>
        <v>Excited about the upcoming gaming tournament.</v>
      </c>
      <c r="Q41" s="3" t="str">
        <f t="shared" si="2"/>
        <v>Positive</v>
      </c>
      <c r="R41" s="3" t="str">
        <f t="shared" si="3"/>
        <v>GamingEnthusiast</v>
      </c>
      <c r="S41" s="3" t="str">
        <f t="shared" si="4"/>
        <v>Instagram</v>
      </c>
      <c r="T41" s="3" t="str">
        <f t="shared" si="5"/>
        <v>#Gaming,#Tournament</v>
      </c>
      <c r="U41" s="3" t="str">
        <f t="shared" si="6"/>
        <v>USA</v>
      </c>
      <c r="V41" s="3">
        <f t="shared" si="7"/>
        <v>44954.375</v>
      </c>
      <c r="W41" s="3" t="b">
        <f>COUNTIFS($F$2:F41,F41,$E$2:E41,E41)&gt;1</f>
        <v>0</v>
      </c>
      <c r="X41" s="3">
        <f t="shared" si="8"/>
        <v>90</v>
      </c>
      <c r="Y41" s="3">
        <f t="shared" si="9"/>
        <v>0.66666666666666663</v>
      </c>
      <c r="Z41" s="11" t="str">
        <f t="shared" si="0"/>
        <v>Jan 28, 2023</v>
      </c>
      <c r="AA41" s="3" t="str">
        <f t="shared" si="10"/>
        <v>Jan</v>
      </c>
    </row>
    <row r="42" spans="1:27" x14ac:dyDescent="0.25">
      <c r="A42" s="3">
        <f>Raw_Data!A42</f>
        <v>41</v>
      </c>
      <c r="B42" s="3">
        <f>Raw_Data!B42</f>
        <v>42</v>
      </c>
      <c r="C42" s="3" t="str">
        <f>Raw_Data!C42</f>
        <v xml:space="preserve"> Planning a garden makeover for spring.             </v>
      </c>
      <c r="D42" s="3" t="str">
        <f>Raw_Data!D42</f>
        <v xml:space="preserve"> Positive  </v>
      </c>
      <c r="E42" s="10">
        <f>Raw_Data!E42</f>
        <v>44954.614583333336</v>
      </c>
      <c r="F42" s="3" t="str">
        <f>Raw_Data!F42</f>
        <v xml:space="preserve"> GardenPlanner </v>
      </c>
      <c r="G42" s="3" t="str">
        <f>Raw_Data!G42</f>
        <v xml:space="preserve"> Twitter  </v>
      </c>
      <c r="H42" s="3" t="str">
        <f>Raw_Data!H42</f>
        <v xml:space="preserve"> #Gardening #Spring                     </v>
      </c>
      <c r="I42" s="3">
        <f>Raw_Data!I42</f>
        <v>25</v>
      </c>
      <c r="J42" s="3">
        <f>Raw_Data!J42</f>
        <v>50</v>
      </c>
      <c r="K42" s="3" t="str">
        <f>Raw_Data!K42</f>
        <v xml:space="preserve"> USA      </v>
      </c>
      <c r="L42" s="3">
        <f>Raw_Data!L42</f>
        <v>2023</v>
      </c>
      <c r="M42" s="3">
        <f>Raw_Data!M42</f>
        <v>1</v>
      </c>
      <c r="N42" s="3">
        <f>Raw_Data!N42</f>
        <v>28</v>
      </c>
      <c r="O42" s="3">
        <f>Raw_Data!O42</f>
        <v>14</v>
      </c>
      <c r="P42" s="3" t="str">
        <f t="shared" si="1"/>
        <v>Planning a garden makeover for spring.</v>
      </c>
      <c r="Q42" s="3" t="str">
        <f t="shared" si="2"/>
        <v>Positive</v>
      </c>
      <c r="R42" s="3" t="str">
        <f t="shared" si="3"/>
        <v>GardenPlanner</v>
      </c>
      <c r="S42" s="3" t="str">
        <f t="shared" si="4"/>
        <v>Twitter</v>
      </c>
      <c r="T42" s="3" t="str">
        <f t="shared" si="5"/>
        <v>#Gardening,#Spring</v>
      </c>
      <c r="U42" s="3" t="str">
        <f t="shared" si="6"/>
        <v>USA</v>
      </c>
      <c r="V42" s="3">
        <f t="shared" si="7"/>
        <v>44954.614583333336</v>
      </c>
      <c r="W42" s="3" t="b">
        <f>COUNTIFS($F$2:F42,F42,$E$2:E42,E42)&gt;1</f>
        <v>0</v>
      </c>
      <c r="X42" s="3">
        <f t="shared" si="8"/>
        <v>75</v>
      </c>
      <c r="Y42" s="3">
        <f t="shared" si="9"/>
        <v>0.66666666666666663</v>
      </c>
      <c r="Z42" s="11" t="str">
        <f t="shared" si="0"/>
        <v>Jan 28, 2023</v>
      </c>
      <c r="AA42" s="3" t="str">
        <f t="shared" si="10"/>
        <v>Jan</v>
      </c>
    </row>
    <row r="43" spans="1:27" x14ac:dyDescent="0.25">
      <c r="A43" s="3">
        <f>Raw_Data!A43</f>
        <v>42</v>
      </c>
      <c r="B43" s="3">
        <f>Raw_Data!B43</f>
        <v>43</v>
      </c>
      <c r="C43" s="3" t="str">
        <f>Raw_Data!C43</f>
        <v xml:space="preserve"> Celebrating a friend's birthday tonight! ðŸŽ‚       </v>
      </c>
      <c r="D43" s="3" t="str">
        <f>Raw_Data!D43</f>
        <v xml:space="preserve"> Positive  </v>
      </c>
      <c r="E43" s="10">
        <f>Raw_Data!E43</f>
        <v>44954.8125</v>
      </c>
      <c r="F43" s="3" t="str">
        <f>Raw_Data!F43</f>
        <v xml:space="preserve"> BirthdayBash </v>
      </c>
      <c r="G43" s="3" t="str">
        <f>Raw_Data!G43</f>
        <v xml:space="preserve"> Facebook </v>
      </c>
      <c r="H43" s="3" t="str">
        <f>Raw_Data!H43</f>
        <v xml:space="preserve"> #Birthday #Celebration                  </v>
      </c>
      <c r="I43" s="3">
        <f>Raw_Data!I43</f>
        <v>15</v>
      </c>
      <c r="J43" s="3">
        <f>Raw_Data!J43</f>
        <v>30</v>
      </c>
      <c r="K43" s="3" t="str">
        <f>Raw_Data!K43</f>
        <v xml:space="preserve"> UK </v>
      </c>
      <c r="L43" s="3">
        <f>Raw_Data!L43</f>
        <v>2023</v>
      </c>
      <c r="M43" s="3">
        <f>Raw_Data!M43</f>
        <v>1</v>
      </c>
      <c r="N43" s="3">
        <f>Raw_Data!N43</f>
        <v>28</v>
      </c>
      <c r="O43" s="3">
        <f>Raw_Data!O43</f>
        <v>19</v>
      </c>
      <c r="P43" s="3" t="str">
        <f t="shared" si="1"/>
        <v>Celebrating a friend's birthday tonight! ðŸŽ‚</v>
      </c>
      <c r="Q43" s="3" t="str">
        <f t="shared" si="2"/>
        <v>Positive</v>
      </c>
      <c r="R43" s="3" t="str">
        <f t="shared" si="3"/>
        <v>BirthdayBash</v>
      </c>
      <c r="S43" s="3" t="str">
        <f t="shared" si="4"/>
        <v>Facebook</v>
      </c>
      <c r="T43" s="3" t="str">
        <f t="shared" si="5"/>
        <v>#Birthday,#Celebration</v>
      </c>
      <c r="U43" s="3" t="str">
        <f t="shared" si="6"/>
        <v>UK</v>
      </c>
      <c r="V43" s="3">
        <f t="shared" si="7"/>
        <v>44954.8125</v>
      </c>
      <c r="W43" s="3" t="b">
        <f>COUNTIFS($F$2:F43,F43,$E$2:E43,E43)&gt;1</f>
        <v>0</v>
      </c>
      <c r="X43" s="3">
        <f t="shared" si="8"/>
        <v>45</v>
      </c>
      <c r="Y43" s="3">
        <f t="shared" si="9"/>
        <v>0.66666666666666663</v>
      </c>
      <c r="Z43" s="11" t="str">
        <f t="shared" si="0"/>
        <v>Jan 28, 2023</v>
      </c>
      <c r="AA43" s="3" t="str">
        <f t="shared" si="10"/>
        <v>Jan</v>
      </c>
    </row>
    <row r="44" spans="1:27" x14ac:dyDescent="0.25">
      <c r="A44" s="3">
        <f>Raw_Data!A44</f>
        <v>43</v>
      </c>
      <c r="B44" s="3">
        <f>Raw_Data!B44</f>
        <v>44</v>
      </c>
      <c r="C44" s="3" t="str">
        <f>Raw_Data!C44</f>
        <v xml:space="preserve"> Feeling accomplished after a productive day.       </v>
      </c>
      <c r="D44" s="3" t="str">
        <f>Raw_Data!D44</f>
        <v xml:space="preserve"> Positive  </v>
      </c>
      <c r="E44" s="10">
        <f>Raw_Data!E44</f>
        <v>44955.708333333336</v>
      </c>
      <c r="F44" s="3" t="str">
        <f>Raw_Data!F44</f>
        <v xml:space="preserve"> ProductivityWin</v>
      </c>
      <c r="G44" s="3" t="str">
        <f>Raw_Data!G44</f>
        <v xml:space="preserve"> Instagram </v>
      </c>
      <c r="H44" s="3" t="str">
        <f>Raw_Data!H44</f>
        <v xml:space="preserve"> #Accomplished #Success               </v>
      </c>
      <c r="I44" s="3">
        <f>Raw_Data!I44</f>
        <v>22</v>
      </c>
      <c r="J44" s="3">
        <f>Raw_Data!J44</f>
        <v>45</v>
      </c>
      <c r="K44" s="3" t="str">
        <f>Raw_Data!K44</f>
        <v xml:space="preserve"> India </v>
      </c>
      <c r="L44" s="3">
        <f>Raw_Data!L44</f>
        <v>2023</v>
      </c>
      <c r="M44" s="3">
        <f>Raw_Data!M44</f>
        <v>1</v>
      </c>
      <c r="N44" s="3">
        <f>Raw_Data!N44</f>
        <v>29</v>
      </c>
      <c r="O44" s="3">
        <f>Raw_Data!O44</f>
        <v>17</v>
      </c>
      <c r="P44" s="3" t="str">
        <f t="shared" si="1"/>
        <v>Feeling accomplished after a productive day.</v>
      </c>
      <c r="Q44" s="3" t="str">
        <f t="shared" si="2"/>
        <v>Positive</v>
      </c>
      <c r="R44" s="3" t="str">
        <f t="shared" si="3"/>
        <v>ProductivityWin</v>
      </c>
      <c r="S44" s="3" t="str">
        <f t="shared" si="4"/>
        <v>Instagram</v>
      </c>
      <c r="T44" s="3" t="str">
        <f t="shared" si="5"/>
        <v>#Accomplished,#Success</v>
      </c>
      <c r="U44" s="3" t="str">
        <f t="shared" si="6"/>
        <v>India</v>
      </c>
      <c r="V44" s="3">
        <f t="shared" si="7"/>
        <v>44955.708333333336</v>
      </c>
      <c r="W44" s="3" t="b">
        <f>COUNTIFS($F$2:F44,F44,$E$2:E44,E44)&gt;1</f>
        <v>0</v>
      </c>
      <c r="X44" s="3">
        <f t="shared" si="8"/>
        <v>67</v>
      </c>
      <c r="Y44" s="3">
        <f t="shared" si="9"/>
        <v>0.67164179104477617</v>
      </c>
      <c r="Z44" s="11" t="str">
        <f t="shared" si="0"/>
        <v>Jan 29, 2023</v>
      </c>
      <c r="AA44" s="3" t="str">
        <f t="shared" si="10"/>
        <v>Jan</v>
      </c>
    </row>
    <row r="45" spans="1:27" x14ac:dyDescent="0.25">
      <c r="A45" s="3">
        <f>Raw_Data!A45</f>
        <v>44</v>
      </c>
      <c r="B45" s="3">
        <f>Raw_Data!B45</f>
        <v>45</v>
      </c>
      <c r="C45" s="3" t="str">
        <f>Raw_Data!C45</f>
        <v xml:space="preserve"> A cozy evening with a good movie.                 </v>
      </c>
      <c r="D45" s="3" t="str">
        <f>Raw_Data!D45</f>
        <v xml:space="preserve"> Positive  </v>
      </c>
      <c r="E45" s="10">
        <f>Raw_Data!E45</f>
        <v>44955.847222222219</v>
      </c>
      <c r="F45" s="3" t="str">
        <f>Raw_Data!F45</f>
        <v xml:space="preserve"> MovieNight   </v>
      </c>
      <c r="G45" s="3" t="str">
        <f>Raw_Data!G45</f>
        <v xml:space="preserve"> Twitter  </v>
      </c>
      <c r="H45" s="3" t="str">
        <f>Raw_Data!H45</f>
        <v xml:space="preserve"> #CozyNight #MovieTime                   </v>
      </c>
      <c r="I45" s="3">
        <f>Raw_Data!I45</f>
        <v>18</v>
      </c>
      <c r="J45" s="3">
        <f>Raw_Data!J45</f>
        <v>35</v>
      </c>
      <c r="K45" s="3" t="str">
        <f>Raw_Data!K45</f>
        <v xml:space="preserve"> Canada   </v>
      </c>
      <c r="L45" s="3">
        <f>Raw_Data!L45</f>
        <v>2023</v>
      </c>
      <c r="M45" s="3">
        <f>Raw_Data!M45</f>
        <v>1</v>
      </c>
      <c r="N45" s="3">
        <f>Raw_Data!N45</f>
        <v>29</v>
      </c>
      <c r="O45" s="3">
        <f>Raw_Data!O45</f>
        <v>20</v>
      </c>
      <c r="P45" s="3" t="str">
        <f t="shared" si="1"/>
        <v>A cozy evening with a good movie.</v>
      </c>
      <c r="Q45" s="3" t="str">
        <f t="shared" si="2"/>
        <v>Positive</v>
      </c>
      <c r="R45" s="3" t="str">
        <f t="shared" si="3"/>
        <v>MovieNight</v>
      </c>
      <c r="S45" s="3" t="str">
        <f t="shared" si="4"/>
        <v>Twitter</v>
      </c>
      <c r="T45" s="3" t="str">
        <f t="shared" si="5"/>
        <v>#CozyNight,#MovieTime</v>
      </c>
      <c r="U45" s="3" t="str">
        <f t="shared" si="6"/>
        <v>Canada</v>
      </c>
      <c r="V45" s="3">
        <f t="shared" si="7"/>
        <v>44955.847222222219</v>
      </c>
      <c r="W45" s="3" t="b">
        <f>COUNTIFS($F$2:F45,F45,$E$2:E45,E45)&gt;1</f>
        <v>0</v>
      </c>
      <c r="X45" s="3">
        <f t="shared" si="8"/>
        <v>53</v>
      </c>
      <c r="Y45" s="3">
        <f t="shared" si="9"/>
        <v>0.660377358490566</v>
      </c>
      <c r="Z45" s="11" t="str">
        <f t="shared" si="0"/>
        <v>Jan 29, 2023</v>
      </c>
      <c r="AA45" s="3" t="str">
        <f t="shared" si="10"/>
        <v>Jan</v>
      </c>
    </row>
    <row r="46" spans="1:27" x14ac:dyDescent="0.25">
      <c r="A46" s="3">
        <f>Raw_Data!A46</f>
        <v>45</v>
      </c>
      <c r="B46" s="3">
        <f>Raw_Data!B46</f>
        <v>46</v>
      </c>
      <c r="C46" s="3" t="str">
        <f>Raw_Data!C46</f>
        <v xml:space="preserve"> Exploring local art galleries this weekend.        </v>
      </c>
      <c r="D46" s="3" t="str">
        <f>Raw_Data!D46</f>
        <v xml:space="preserve"> Positive  </v>
      </c>
      <c r="E46" s="10">
        <f>Raw_Data!E46</f>
        <v>44956.479166666664</v>
      </c>
      <c r="F46" s="3" t="str">
        <f>Raw_Data!F46</f>
        <v xml:space="preserve"> ArtExplorer  </v>
      </c>
      <c r="G46" s="3" t="str">
        <f>Raw_Data!G46</f>
        <v xml:space="preserve"> Facebook </v>
      </c>
      <c r="H46" s="3" t="str">
        <f>Raw_Data!H46</f>
        <v xml:space="preserve"> #Art #GalleryExplore                    </v>
      </c>
      <c r="I46" s="3">
        <f>Raw_Data!I46</f>
        <v>15</v>
      </c>
      <c r="J46" s="3">
        <f>Raw_Data!J46</f>
        <v>30</v>
      </c>
      <c r="K46" s="3" t="str">
        <f>Raw_Data!K46</f>
        <v xml:space="preserve"> USA      </v>
      </c>
      <c r="L46" s="3">
        <f>Raw_Data!L46</f>
        <v>2023</v>
      </c>
      <c r="M46" s="3">
        <f>Raw_Data!M46</f>
        <v>1</v>
      </c>
      <c r="N46" s="3">
        <f>Raw_Data!N46</f>
        <v>30</v>
      </c>
      <c r="O46" s="3">
        <f>Raw_Data!O46</f>
        <v>11</v>
      </c>
      <c r="P46" s="3" t="str">
        <f t="shared" si="1"/>
        <v>Exploring local art galleries this weekend.</v>
      </c>
      <c r="Q46" s="3" t="str">
        <f t="shared" si="2"/>
        <v>Positive</v>
      </c>
      <c r="R46" s="3" t="str">
        <f t="shared" si="3"/>
        <v>ArtExplorer</v>
      </c>
      <c r="S46" s="3" t="str">
        <f t="shared" si="4"/>
        <v>Facebook</v>
      </c>
      <c r="T46" s="3" t="str">
        <f t="shared" si="5"/>
        <v>#Art,#GalleryExplore</v>
      </c>
      <c r="U46" s="3" t="str">
        <f t="shared" si="6"/>
        <v>USA</v>
      </c>
      <c r="V46" s="3">
        <f t="shared" si="7"/>
        <v>44956.479166666664</v>
      </c>
      <c r="W46" s="3" t="b">
        <f>COUNTIFS($F$2:F46,F46,$E$2:E46,E46)&gt;1</f>
        <v>0</v>
      </c>
      <c r="X46" s="3">
        <f t="shared" si="8"/>
        <v>45</v>
      </c>
      <c r="Y46" s="3">
        <f t="shared" si="9"/>
        <v>0.66666666666666663</v>
      </c>
      <c r="Z46" s="11" t="str">
        <f t="shared" si="0"/>
        <v>Jan 30, 2023</v>
      </c>
      <c r="AA46" s="3" t="str">
        <f t="shared" si="10"/>
        <v>Jan</v>
      </c>
    </row>
    <row r="47" spans="1:27" x14ac:dyDescent="0.25">
      <c r="A47" s="3">
        <f>Raw_Data!A47</f>
        <v>46</v>
      </c>
      <c r="B47" s="3">
        <f>Raw_Data!B47</f>
        <v>47</v>
      </c>
      <c r="C47" s="3" t="str">
        <f>Raw_Data!C47</f>
        <v xml:space="preserve"> New book release from my favorite author!          </v>
      </c>
      <c r="D47" s="3" t="str">
        <f>Raw_Data!D47</f>
        <v xml:space="preserve"> Positive  </v>
      </c>
      <c r="E47" s="10">
        <f>Raw_Data!E47</f>
        <v>44956.65625</v>
      </c>
      <c r="F47" s="3" t="str">
        <f>Raw_Data!F47</f>
        <v xml:space="preserve"> BookwormX    </v>
      </c>
      <c r="G47" s="3" t="str">
        <f>Raw_Data!G47</f>
        <v xml:space="preserve"> Instagram </v>
      </c>
      <c r="H47" s="3" t="str">
        <f>Raw_Data!H47</f>
        <v xml:space="preserve"> #BookRelease #FavoriteAuthor           </v>
      </c>
      <c r="I47" s="3">
        <f>Raw_Data!I47</f>
        <v>12</v>
      </c>
      <c r="J47" s="3">
        <f>Raw_Data!J47</f>
        <v>25</v>
      </c>
      <c r="K47" s="3" t="str">
        <f>Raw_Data!K47</f>
        <v xml:space="preserve"> UK   </v>
      </c>
      <c r="L47" s="3">
        <f>Raw_Data!L47</f>
        <v>2023</v>
      </c>
      <c r="M47" s="3">
        <f>Raw_Data!M47</f>
        <v>1</v>
      </c>
      <c r="N47" s="3">
        <f>Raw_Data!N47</f>
        <v>30</v>
      </c>
      <c r="O47" s="3">
        <f>Raw_Data!O47</f>
        <v>15</v>
      </c>
      <c r="P47" s="3" t="str">
        <f t="shared" si="1"/>
        <v>New book release from my favorite author!</v>
      </c>
      <c r="Q47" s="3" t="str">
        <f t="shared" si="2"/>
        <v>Positive</v>
      </c>
      <c r="R47" s="3" t="str">
        <f t="shared" si="3"/>
        <v>BookwormX</v>
      </c>
      <c r="S47" s="3" t="str">
        <f t="shared" si="4"/>
        <v>Instagram</v>
      </c>
      <c r="T47" s="3" t="str">
        <f t="shared" si="5"/>
        <v>#BookRelease,#FavoriteAuthor</v>
      </c>
      <c r="U47" s="3" t="str">
        <f t="shared" si="6"/>
        <v>UK</v>
      </c>
      <c r="V47" s="3">
        <f t="shared" si="7"/>
        <v>44956.65625</v>
      </c>
      <c r="W47" s="3" t="b">
        <f>COUNTIFS($F$2:F47,F47,$E$2:E47,E47)&gt;1</f>
        <v>0</v>
      </c>
      <c r="X47" s="3">
        <f t="shared" si="8"/>
        <v>37</v>
      </c>
      <c r="Y47" s="3">
        <f t="shared" si="9"/>
        <v>0.67567567567567566</v>
      </c>
      <c r="Z47" s="11" t="str">
        <f t="shared" si="0"/>
        <v>Jan 30, 2023</v>
      </c>
      <c r="AA47" s="3" t="str">
        <f t="shared" si="10"/>
        <v>Jan</v>
      </c>
    </row>
    <row r="48" spans="1:27" x14ac:dyDescent="0.25">
      <c r="A48" s="3">
        <f>Raw_Data!A48</f>
        <v>47</v>
      </c>
      <c r="B48" s="3">
        <f>Raw_Data!B48</f>
        <v>48</v>
      </c>
      <c r="C48" s="3" t="str">
        <f>Raw_Data!C48</f>
        <v xml:space="preserve"> Attending a virtual reality meetup.                </v>
      </c>
      <c r="D48" s="3" t="str">
        <f>Raw_Data!D48</f>
        <v xml:space="preserve"> Positive  </v>
      </c>
      <c r="E48" s="10">
        <f>Raw_Data!E48</f>
        <v>44956.770833333336</v>
      </c>
      <c r="F48" s="3" t="str">
        <f>Raw_Data!F48</f>
        <v xml:space="preserve"> VRMeetup     </v>
      </c>
      <c r="G48" s="3" t="str">
        <f>Raw_Data!G48</f>
        <v xml:space="preserve"> Twitter  </v>
      </c>
      <c r="H48" s="3" t="str">
        <f>Raw_Data!H48</f>
        <v xml:space="preserve"> #VRMeetup #VirtualReality               </v>
      </c>
      <c r="I48" s="3">
        <f>Raw_Data!I48</f>
        <v>28</v>
      </c>
      <c r="J48" s="3">
        <f>Raw_Data!J48</f>
        <v>55</v>
      </c>
      <c r="K48" s="3" t="str">
        <f>Raw_Data!K48</f>
        <v xml:space="preserve"> India    </v>
      </c>
      <c r="L48" s="3">
        <f>Raw_Data!L48</f>
        <v>2023</v>
      </c>
      <c r="M48" s="3">
        <f>Raw_Data!M48</f>
        <v>1</v>
      </c>
      <c r="N48" s="3">
        <f>Raw_Data!N48</f>
        <v>30</v>
      </c>
      <c r="O48" s="3">
        <f>Raw_Data!O48</f>
        <v>18</v>
      </c>
      <c r="P48" s="3" t="str">
        <f t="shared" si="1"/>
        <v>Attending a virtual reality meetup.</v>
      </c>
      <c r="Q48" s="3" t="str">
        <f t="shared" si="2"/>
        <v>Positive</v>
      </c>
      <c r="R48" s="3" t="str">
        <f t="shared" si="3"/>
        <v>VRMeetup</v>
      </c>
      <c r="S48" s="3" t="str">
        <f t="shared" si="4"/>
        <v>Twitter</v>
      </c>
      <c r="T48" s="3" t="str">
        <f t="shared" si="5"/>
        <v>#VRMeetup,#VirtualReality</v>
      </c>
      <c r="U48" s="3" t="str">
        <f t="shared" si="6"/>
        <v>India</v>
      </c>
      <c r="V48" s="3">
        <f t="shared" si="7"/>
        <v>44956.770833333336</v>
      </c>
      <c r="W48" s="3" t="b">
        <f>COUNTIFS($F$2:F48,F48,$E$2:E48,E48)&gt;1</f>
        <v>0</v>
      </c>
      <c r="X48" s="3">
        <f t="shared" si="8"/>
        <v>83</v>
      </c>
      <c r="Y48" s="3">
        <f t="shared" si="9"/>
        <v>0.66265060240963858</v>
      </c>
      <c r="Z48" s="11" t="str">
        <f t="shared" si="0"/>
        <v>Jan 30, 2023</v>
      </c>
      <c r="AA48" s="3" t="str">
        <f t="shared" si="10"/>
        <v>Jan</v>
      </c>
    </row>
    <row r="49" spans="1:27" x14ac:dyDescent="0.25">
      <c r="A49" s="3">
        <f>Raw_Data!A49</f>
        <v>48</v>
      </c>
      <c r="B49" s="3">
        <f>Raw_Data!B49</f>
        <v>49</v>
      </c>
      <c r="C49" s="3" t="str">
        <f>Raw_Data!C49</f>
        <v xml:space="preserve"> Reflecting on the beauty of nature.                </v>
      </c>
      <c r="D49" s="3" t="str">
        <f>Raw_Data!D49</f>
        <v xml:space="preserve"> Positive  </v>
      </c>
      <c r="E49" s="10">
        <f>Raw_Data!E49</f>
        <v>44957.447916666664</v>
      </c>
      <c r="F49" s="3" t="str">
        <f>Raw_Data!F49</f>
        <v xml:space="preserve"> NatureLover  </v>
      </c>
      <c r="G49" s="3" t="str">
        <f>Raw_Data!G49</f>
        <v xml:space="preserve"> Facebook </v>
      </c>
      <c r="H49" s="3" t="str">
        <f>Raw_Data!H49</f>
        <v xml:space="preserve"> #Nature #Reflection                     </v>
      </c>
      <c r="I49" s="3">
        <f>Raw_Data!I49</f>
        <v>15</v>
      </c>
      <c r="J49" s="3">
        <f>Raw_Data!J49</f>
        <v>30</v>
      </c>
      <c r="K49" s="3" t="str">
        <f>Raw_Data!K49</f>
        <v xml:space="preserve"> Australia </v>
      </c>
      <c r="L49" s="3">
        <f>Raw_Data!L49</f>
        <v>2023</v>
      </c>
      <c r="M49" s="3">
        <f>Raw_Data!M49</f>
        <v>1</v>
      </c>
      <c r="N49" s="3">
        <f>Raw_Data!N49</f>
        <v>31</v>
      </c>
      <c r="O49" s="3">
        <f>Raw_Data!O49</f>
        <v>10</v>
      </c>
      <c r="P49" s="3" t="str">
        <f t="shared" si="1"/>
        <v>Reflecting on the beauty of nature.</v>
      </c>
      <c r="Q49" s="3" t="str">
        <f t="shared" si="2"/>
        <v>Positive</v>
      </c>
      <c r="R49" s="3" t="str">
        <f t="shared" si="3"/>
        <v>NatureLover</v>
      </c>
      <c r="S49" s="3" t="str">
        <f t="shared" si="4"/>
        <v>Facebook</v>
      </c>
      <c r="T49" s="3" t="str">
        <f t="shared" si="5"/>
        <v>#Nature,#Reflection</v>
      </c>
      <c r="U49" s="3" t="str">
        <f t="shared" si="6"/>
        <v>Australia</v>
      </c>
      <c r="V49" s="3">
        <f t="shared" si="7"/>
        <v>44957.447916666664</v>
      </c>
      <c r="W49" s="3" t="b">
        <f>COUNTIFS($F$2:F49,F49,$E$2:E49,E49)&gt;1</f>
        <v>0</v>
      </c>
      <c r="X49" s="3">
        <f t="shared" si="8"/>
        <v>45</v>
      </c>
      <c r="Y49" s="3">
        <f t="shared" si="9"/>
        <v>0.66666666666666663</v>
      </c>
      <c r="Z49" s="11" t="str">
        <f t="shared" si="0"/>
        <v>Jan 31, 2023</v>
      </c>
      <c r="AA49" s="3" t="str">
        <f t="shared" si="10"/>
        <v>Jan</v>
      </c>
    </row>
    <row r="50" spans="1:27" x14ac:dyDescent="0.25">
      <c r="A50" s="3">
        <f>Raw_Data!A50</f>
        <v>49</v>
      </c>
      <c r="B50" s="3">
        <f>Raw_Data!B50</f>
        <v>50</v>
      </c>
      <c r="C50" s="3" t="str">
        <f>Raw_Data!C50</f>
        <v xml:space="preserve"> Cooking a special dinner for loved ones.           </v>
      </c>
      <c r="D50" s="3" t="str">
        <f>Raw_Data!D50</f>
        <v xml:space="preserve"> Positive  </v>
      </c>
      <c r="E50" s="10">
        <f>Raw_Data!E50</f>
        <v>44957.791666666664</v>
      </c>
      <c r="F50" s="3" t="str">
        <f>Raw_Data!F50</f>
        <v xml:space="preserve"> ChefAtHome   </v>
      </c>
      <c r="G50" s="3" t="str">
        <f>Raw_Data!G50</f>
        <v xml:space="preserve"> Instagram </v>
      </c>
      <c r="H50" s="3" t="str">
        <f>Raw_Data!H50</f>
        <v xml:space="preserve"> #Cooking #SpecialDinner                </v>
      </c>
      <c r="I50" s="3">
        <f>Raw_Data!I50</f>
        <v>20</v>
      </c>
      <c r="J50" s="3">
        <f>Raw_Data!J50</f>
        <v>40</v>
      </c>
      <c r="K50" s="3" t="str">
        <f>Raw_Data!K50</f>
        <v xml:space="preserve"> USA       </v>
      </c>
      <c r="L50" s="3">
        <f>Raw_Data!L50</f>
        <v>2023</v>
      </c>
      <c r="M50" s="3">
        <f>Raw_Data!M50</f>
        <v>1</v>
      </c>
      <c r="N50" s="3">
        <f>Raw_Data!N50</f>
        <v>31</v>
      </c>
      <c r="O50" s="3">
        <f>Raw_Data!O50</f>
        <v>19</v>
      </c>
      <c r="P50" s="3" t="str">
        <f t="shared" si="1"/>
        <v>Cooking a special dinner for loved ones.</v>
      </c>
      <c r="Q50" s="3" t="str">
        <f t="shared" si="2"/>
        <v>Positive</v>
      </c>
      <c r="R50" s="3" t="str">
        <f t="shared" si="3"/>
        <v>ChefAtHome</v>
      </c>
      <c r="S50" s="3" t="str">
        <f t="shared" si="4"/>
        <v>Instagram</v>
      </c>
      <c r="T50" s="3" t="str">
        <f t="shared" si="5"/>
        <v>#Cooking,#SpecialDinner</v>
      </c>
      <c r="U50" s="3" t="str">
        <f t="shared" si="6"/>
        <v>USA</v>
      </c>
      <c r="V50" s="3">
        <f t="shared" si="7"/>
        <v>44957.791666666664</v>
      </c>
      <c r="W50" s="3" t="b">
        <f>COUNTIFS($F$2:F50,F50,$E$2:E50,E50)&gt;1</f>
        <v>0</v>
      </c>
      <c r="X50" s="3">
        <f t="shared" si="8"/>
        <v>60</v>
      </c>
      <c r="Y50" s="3">
        <f t="shared" si="9"/>
        <v>0.66666666666666663</v>
      </c>
      <c r="Z50" s="11" t="str">
        <f t="shared" si="0"/>
        <v>Jan 31, 2023</v>
      </c>
      <c r="AA50" s="3" t="str">
        <f t="shared" si="10"/>
        <v>Jan</v>
      </c>
    </row>
    <row r="51" spans="1:27" x14ac:dyDescent="0.25">
      <c r="A51" s="3">
        <f>Raw_Data!A51</f>
        <v>50</v>
      </c>
      <c r="B51" s="3">
        <f>Raw_Data!B51</f>
        <v>51</v>
      </c>
      <c r="C51" s="3" t="str">
        <f>Raw_Data!C51</f>
        <v xml:space="preserve"> Feeling optimistic about the week ahead.           </v>
      </c>
      <c r="D51" s="3" t="str">
        <f>Raw_Data!D51</f>
        <v xml:space="preserve"> Positive  </v>
      </c>
      <c r="E51" s="10">
        <f>Raw_Data!E51</f>
        <v>44957.680555555555</v>
      </c>
      <c r="F51" s="3" t="str">
        <f>Raw_Data!F51</f>
        <v xml:space="preserve"> OptimisticMindset</v>
      </c>
      <c r="G51" s="3" t="str">
        <f>Raw_Data!G51</f>
        <v xml:space="preserve"> Twitter  </v>
      </c>
      <c r="H51" s="3" t="str">
        <f>Raw_Data!H51</f>
        <v xml:space="preserve"> #Optimism #NewWeek                     </v>
      </c>
      <c r="I51" s="3">
        <f>Raw_Data!I51</f>
        <v>15</v>
      </c>
      <c r="J51" s="3">
        <f>Raw_Data!J51</f>
        <v>30</v>
      </c>
      <c r="K51" s="3" t="str">
        <f>Raw_Data!K51</f>
        <v xml:space="preserve"> Canada   </v>
      </c>
      <c r="L51" s="3">
        <f>Raw_Data!L51</f>
        <v>2023</v>
      </c>
      <c r="M51" s="3">
        <f>Raw_Data!M51</f>
        <v>1</v>
      </c>
      <c r="N51" s="3">
        <f>Raw_Data!N51</f>
        <v>31</v>
      </c>
      <c r="O51" s="3">
        <f>Raw_Data!O51</f>
        <v>16</v>
      </c>
      <c r="P51" s="3" t="str">
        <f t="shared" si="1"/>
        <v>Feeling optimistic about the week ahead.</v>
      </c>
      <c r="Q51" s="3" t="str">
        <f t="shared" si="2"/>
        <v>Positive</v>
      </c>
      <c r="R51" s="3" t="str">
        <f t="shared" si="3"/>
        <v>OptimisticMindset</v>
      </c>
      <c r="S51" s="3" t="str">
        <f t="shared" si="4"/>
        <v>Twitter</v>
      </c>
      <c r="T51" s="3" t="str">
        <f t="shared" si="5"/>
        <v>#Optimism,#NewWeek</v>
      </c>
      <c r="U51" s="3" t="str">
        <f t="shared" si="6"/>
        <v>Canada</v>
      </c>
      <c r="V51" s="3">
        <f t="shared" si="7"/>
        <v>44957.680555555555</v>
      </c>
      <c r="W51" s="3" t="b">
        <f>COUNTIFS($F$2:F51,F51,$E$2:E51,E51)&gt;1</f>
        <v>0</v>
      </c>
      <c r="X51" s="3">
        <f t="shared" si="8"/>
        <v>45</v>
      </c>
      <c r="Y51" s="3">
        <f t="shared" si="9"/>
        <v>0.66666666666666663</v>
      </c>
      <c r="Z51" s="11" t="str">
        <f t="shared" si="0"/>
        <v>Jan 31, 2023</v>
      </c>
      <c r="AA51" s="3" t="str">
        <f t="shared" si="10"/>
        <v>Jan</v>
      </c>
    </row>
    <row r="52" spans="1:27" x14ac:dyDescent="0.25">
      <c r="A52" s="3">
        <f>Raw_Data!A52</f>
        <v>51</v>
      </c>
      <c r="B52" s="3">
        <f>Raw_Data!B52</f>
        <v>52</v>
      </c>
      <c r="C52" s="3" t="str">
        <f>Raw_Data!C52</f>
        <v xml:space="preserve"> Starting a new fitness challenge tomorrow! ðŸ’ª     </v>
      </c>
      <c r="D52" s="3" t="str">
        <f>Raw_Data!D52</f>
        <v xml:space="preserve"> Positive  </v>
      </c>
      <c r="E52" s="10">
        <f>Raw_Data!E52</f>
        <v>44958.333333333336</v>
      </c>
      <c r="F52" s="3" t="str">
        <f>Raw_Data!F52</f>
        <v xml:space="preserve"> FitnessChallenge</v>
      </c>
      <c r="G52" s="3" t="str">
        <f>Raw_Data!G52</f>
        <v xml:space="preserve"> Facebook </v>
      </c>
      <c r="H52" s="3" t="str">
        <f>Raw_Data!H52</f>
        <v xml:space="preserve"> #FitnessChallenge #NewBeginnings       </v>
      </c>
      <c r="I52" s="3">
        <f>Raw_Data!I52</f>
        <v>22</v>
      </c>
      <c r="J52" s="3">
        <f>Raw_Data!J52</f>
        <v>45</v>
      </c>
      <c r="K52" s="3" t="str">
        <f>Raw_Data!K52</f>
        <v xml:space="preserve"> UK         </v>
      </c>
      <c r="L52" s="3">
        <f>Raw_Data!L52</f>
        <v>2023</v>
      </c>
      <c r="M52" s="3">
        <f>Raw_Data!M52</f>
        <v>2</v>
      </c>
      <c r="N52" s="3">
        <f>Raw_Data!N52</f>
        <v>1</v>
      </c>
      <c r="O52" s="3">
        <f>Raw_Data!O52</f>
        <v>8</v>
      </c>
      <c r="P52" s="3" t="str">
        <f t="shared" si="1"/>
        <v>Starting a new fitness challenge tomorrow! ðŸ’ª</v>
      </c>
      <c r="Q52" s="3" t="str">
        <f t="shared" si="2"/>
        <v>Positive</v>
      </c>
      <c r="R52" s="3" t="str">
        <f t="shared" si="3"/>
        <v>FitnessChallenge</v>
      </c>
      <c r="S52" s="3" t="str">
        <f t="shared" si="4"/>
        <v>Facebook</v>
      </c>
      <c r="T52" s="3" t="str">
        <f t="shared" si="5"/>
        <v>#FitnessChallenge,#NewBeginnings</v>
      </c>
      <c r="U52" s="3" t="str">
        <f t="shared" si="6"/>
        <v>UK</v>
      </c>
      <c r="V52" s="3">
        <f t="shared" si="7"/>
        <v>44958.333333333336</v>
      </c>
      <c r="W52" s="3" t="b">
        <f>COUNTIFS($F$2:F52,F52,$E$2:E52,E52)&gt;1</f>
        <v>0</v>
      </c>
      <c r="X52" s="3">
        <f t="shared" si="8"/>
        <v>67</v>
      </c>
      <c r="Y52" s="3">
        <f t="shared" si="9"/>
        <v>0.67164179104477617</v>
      </c>
      <c r="Z52" s="11" t="str">
        <f t="shared" si="0"/>
        <v>Feb 1, 2023</v>
      </c>
      <c r="AA52" s="3" t="str">
        <f t="shared" si="10"/>
        <v>Feb</v>
      </c>
    </row>
    <row r="53" spans="1:27" x14ac:dyDescent="0.25">
      <c r="A53" s="3">
        <f>Raw_Data!A53</f>
        <v>52</v>
      </c>
      <c r="B53" s="3">
        <f>Raw_Data!B53</f>
        <v>53</v>
      </c>
      <c r="C53" s="3" t="str">
        <f>Raw_Data!C53</f>
        <v xml:space="preserve"> Sunday bike ride through scenic trails.           </v>
      </c>
      <c r="D53" s="3" t="str">
        <f>Raw_Data!D53</f>
        <v xml:space="preserve"> Positive  </v>
      </c>
      <c r="E53" s="10">
        <f>Raw_Data!E53</f>
        <v>44958.5625</v>
      </c>
      <c r="F53" s="3" t="str">
        <f>Raw_Data!F53</f>
        <v xml:space="preserve"> BikeExplorer  </v>
      </c>
      <c r="G53" s="3" t="str">
        <f>Raw_Data!G53</f>
        <v xml:space="preserve"> Instagram </v>
      </c>
      <c r="H53" s="3" t="str">
        <f>Raw_Data!H53</f>
        <v xml:space="preserve"> #BikeRide #ScenicTrails                </v>
      </c>
      <c r="I53" s="3">
        <f>Raw_Data!I53</f>
        <v>18</v>
      </c>
      <c r="J53" s="3">
        <f>Raw_Data!J53</f>
        <v>35</v>
      </c>
      <c r="K53" s="3" t="str">
        <f>Raw_Data!K53</f>
        <v xml:space="preserve"> USA     </v>
      </c>
      <c r="L53" s="3">
        <f>Raw_Data!L53</f>
        <v>2023</v>
      </c>
      <c r="M53" s="3">
        <f>Raw_Data!M53</f>
        <v>2</v>
      </c>
      <c r="N53" s="3">
        <f>Raw_Data!N53</f>
        <v>1</v>
      </c>
      <c r="O53" s="3">
        <f>Raw_Data!O53</f>
        <v>13</v>
      </c>
      <c r="P53" s="3" t="str">
        <f t="shared" si="1"/>
        <v>Sunday bike ride through scenic trails.</v>
      </c>
      <c r="Q53" s="3" t="str">
        <f t="shared" si="2"/>
        <v>Positive</v>
      </c>
      <c r="R53" s="3" t="str">
        <f t="shared" si="3"/>
        <v>BikeExplorer</v>
      </c>
      <c r="S53" s="3" t="str">
        <f t="shared" si="4"/>
        <v>Instagram</v>
      </c>
      <c r="T53" s="3" t="str">
        <f t="shared" si="5"/>
        <v>#BikeRide,#ScenicTrails</v>
      </c>
      <c r="U53" s="3" t="str">
        <f t="shared" si="6"/>
        <v>USA</v>
      </c>
      <c r="V53" s="3">
        <f t="shared" si="7"/>
        <v>44958.5625</v>
      </c>
      <c r="W53" s="3" t="b">
        <f>COUNTIFS($F$2:F53,F53,$E$2:E53,E53)&gt;1</f>
        <v>0</v>
      </c>
      <c r="X53" s="3">
        <f t="shared" si="8"/>
        <v>53</v>
      </c>
      <c r="Y53" s="3">
        <f t="shared" si="9"/>
        <v>0.660377358490566</v>
      </c>
      <c r="Z53" s="11" t="str">
        <f t="shared" si="0"/>
        <v>Feb 1, 2023</v>
      </c>
      <c r="AA53" s="3" t="str">
        <f t="shared" si="10"/>
        <v>Feb</v>
      </c>
    </row>
    <row r="54" spans="1:27" x14ac:dyDescent="0.25">
      <c r="A54" s="3">
        <f>Raw_Data!A54</f>
        <v>53</v>
      </c>
      <c r="B54" s="3">
        <f>Raw_Data!B54</f>
        <v>55</v>
      </c>
      <c r="C54" s="3" t="str">
        <f>Raw_Data!C54</f>
        <v xml:space="preserve"> Can't believe the injustice happening in our society.</v>
      </c>
      <c r="D54" s="3" t="str">
        <f>Raw_Data!D54</f>
        <v xml:space="preserve"> Anger        </v>
      </c>
      <c r="E54" s="10">
        <f>Raw_Data!E54</f>
        <v>44968.395833333336</v>
      </c>
      <c r="F54" s="3" t="str">
        <f>Raw_Data!F54</f>
        <v xml:space="preserve"> SocialJustice   </v>
      </c>
      <c r="G54" s="3" t="str">
        <f>Raw_Data!G54</f>
        <v xml:space="preserve"> Twitter  </v>
      </c>
      <c r="H54" s="3" t="str">
        <f>Raw_Data!H54</f>
        <v xml:space="preserve"> #Injustice #Angry                            </v>
      </c>
      <c r="I54" s="3">
        <f>Raw_Data!I54</f>
        <v>20</v>
      </c>
      <c r="J54" s="3">
        <f>Raw_Data!J54</f>
        <v>40</v>
      </c>
      <c r="K54" s="3" t="str">
        <f>Raw_Data!K54</f>
        <v xml:space="preserve"> Canada     </v>
      </c>
      <c r="L54" s="3">
        <f>Raw_Data!L54</f>
        <v>2023</v>
      </c>
      <c r="M54" s="3">
        <f>Raw_Data!M54</f>
        <v>2</v>
      </c>
      <c r="N54" s="3">
        <f>Raw_Data!N54</f>
        <v>11</v>
      </c>
      <c r="O54" s="3">
        <f>Raw_Data!O54</f>
        <v>9</v>
      </c>
      <c r="P54" s="3" t="str">
        <f t="shared" si="1"/>
        <v>Can't believe the injustice happening in our society.</v>
      </c>
      <c r="Q54" s="3" t="str">
        <f t="shared" si="2"/>
        <v>Anger</v>
      </c>
      <c r="R54" s="3" t="str">
        <f t="shared" si="3"/>
        <v>SocialJustice</v>
      </c>
      <c r="S54" s="3" t="str">
        <f t="shared" si="4"/>
        <v>Twitter</v>
      </c>
      <c r="T54" s="3" t="str">
        <f t="shared" si="5"/>
        <v>#Injustice,#Angry</v>
      </c>
      <c r="U54" s="3" t="str">
        <f t="shared" si="6"/>
        <v>Canada</v>
      </c>
      <c r="V54" s="3">
        <f t="shared" si="7"/>
        <v>44968.395833333336</v>
      </c>
      <c r="W54" s="3" t="b">
        <f>COUNTIFS($F$2:F54,F54,$E$2:E54,E54)&gt;1</f>
        <v>0</v>
      </c>
      <c r="X54" s="3">
        <f t="shared" si="8"/>
        <v>60</v>
      </c>
      <c r="Y54" s="3">
        <f t="shared" si="9"/>
        <v>0.66666666666666663</v>
      </c>
      <c r="Z54" s="11" t="str">
        <f t="shared" si="0"/>
        <v>Feb 11, 2023</v>
      </c>
      <c r="AA54" s="3" t="str">
        <f t="shared" si="10"/>
        <v>Feb</v>
      </c>
    </row>
    <row r="55" spans="1:27" x14ac:dyDescent="0.25">
      <c r="A55" s="3">
        <f>Raw_Data!A55</f>
        <v>54</v>
      </c>
      <c r="B55" s="3">
        <f>Raw_Data!B55</f>
        <v>56</v>
      </c>
      <c r="C55" s="3" t="str">
        <f>Raw_Data!C55</f>
        <v xml:space="preserve"> Feeling a sense of fear after watching a thriller movie. </v>
      </c>
      <c r="D55" s="3" t="str">
        <f>Raw_Data!D55</f>
        <v xml:space="preserve"> Fear         </v>
      </c>
      <c r="E55" s="10">
        <f>Raw_Data!E55</f>
        <v>44968.885416666664</v>
      </c>
      <c r="F55" s="3" t="str">
        <f>Raw_Data!F55</f>
        <v xml:space="preserve"> ThrillerFan     </v>
      </c>
      <c r="G55" s="3" t="str">
        <f>Raw_Data!G55</f>
        <v xml:space="preserve"> Instagram </v>
      </c>
      <c r="H55" s="3" t="str">
        <f>Raw_Data!H55</f>
        <v xml:space="preserve"> #Fear #ThrillerMovie                         </v>
      </c>
      <c r="I55" s="3">
        <f>Raw_Data!I55</f>
        <v>15</v>
      </c>
      <c r="J55" s="3">
        <f>Raw_Data!J55</f>
        <v>30</v>
      </c>
      <c r="K55" s="3" t="str">
        <f>Raw_Data!K55</f>
        <v xml:space="preserve"> USA          </v>
      </c>
      <c r="L55" s="3">
        <f>Raw_Data!L55</f>
        <v>2023</v>
      </c>
      <c r="M55" s="3">
        <f>Raw_Data!M55</f>
        <v>2</v>
      </c>
      <c r="N55" s="3">
        <f>Raw_Data!N55</f>
        <v>11</v>
      </c>
      <c r="O55" s="3">
        <f>Raw_Data!O55</f>
        <v>21</v>
      </c>
      <c r="P55" s="3" t="str">
        <f t="shared" si="1"/>
        <v>Feeling a sense of fear after watching a thriller movie.</v>
      </c>
      <c r="Q55" s="3" t="str">
        <f t="shared" si="2"/>
        <v>Fear</v>
      </c>
      <c r="R55" s="3" t="str">
        <f t="shared" si="3"/>
        <v>ThrillerFan</v>
      </c>
      <c r="S55" s="3" t="str">
        <f t="shared" si="4"/>
        <v>Instagram</v>
      </c>
      <c r="T55" s="3" t="str">
        <f t="shared" si="5"/>
        <v>#Fear,#ThrillerMovie</v>
      </c>
      <c r="U55" s="3" t="str">
        <f t="shared" si="6"/>
        <v>USA</v>
      </c>
      <c r="V55" s="3">
        <f t="shared" si="7"/>
        <v>44968.885416666664</v>
      </c>
      <c r="W55" s="3" t="b">
        <f>COUNTIFS($F$2:F55,F55,$E$2:E55,E55)&gt;1</f>
        <v>0</v>
      </c>
      <c r="X55" s="3">
        <f t="shared" si="8"/>
        <v>45</v>
      </c>
      <c r="Y55" s="3">
        <f t="shared" si="9"/>
        <v>0.66666666666666663</v>
      </c>
      <c r="Z55" s="11" t="str">
        <f t="shared" si="0"/>
        <v>Feb 11, 2023</v>
      </c>
      <c r="AA55" s="3" t="str">
        <f t="shared" si="10"/>
        <v>Feb</v>
      </c>
    </row>
    <row r="56" spans="1:27" x14ac:dyDescent="0.25">
      <c r="A56" s="3">
        <f>Raw_Data!A56</f>
        <v>55</v>
      </c>
      <c r="B56" s="3">
        <f>Raw_Data!B56</f>
        <v>57</v>
      </c>
      <c r="C56" s="3" t="str">
        <f>Raw_Data!C56</f>
        <v xml:space="preserve"> Heartbroken after hearing the news about a natural disaster. </v>
      </c>
      <c r="D56" s="3" t="str">
        <f>Raw_Data!D56</f>
        <v xml:space="preserve"> Sadness      </v>
      </c>
      <c r="E56" s="10">
        <f>Raw_Data!E56</f>
        <v>44969.614583333336</v>
      </c>
      <c r="F56" s="3" t="str">
        <f>Raw_Data!F56</f>
        <v xml:space="preserve"> EmpathyFirst    </v>
      </c>
      <c r="G56" s="3" t="str">
        <f>Raw_Data!G56</f>
        <v xml:space="preserve"> Facebook </v>
      </c>
      <c r="H56" s="3" t="str">
        <f>Raw_Data!H56</f>
        <v xml:space="preserve"> #Sadness #NaturalDisaster                    </v>
      </c>
      <c r="I56" s="3">
        <f>Raw_Data!I56</f>
        <v>25</v>
      </c>
      <c r="J56" s="3">
        <f>Raw_Data!J56</f>
        <v>50</v>
      </c>
      <c r="K56" s="3" t="str">
        <f>Raw_Data!K56</f>
        <v xml:space="preserve"> India      </v>
      </c>
      <c r="L56" s="3">
        <f>Raw_Data!L56</f>
        <v>2023</v>
      </c>
      <c r="M56" s="3">
        <f>Raw_Data!M56</f>
        <v>2</v>
      </c>
      <c r="N56" s="3">
        <f>Raw_Data!N56</f>
        <v>12</v>
      </c>
      <c r="O56" s="3">
        <f>Raw_Data!O56</f>
        <v>14</v>
      </c>
      <c r="P56" s="3" t="str">
        <f t="shared" si="1"/>
        <v>Heartbroken after hearing the news about a natural disaster.</v>
      </c>
      <c r="Q56" s="3" t="str">
        <f t="shared" si="2"/>
        <v>Sadness</v>
      </c>
      <c r="R56" s="3" t="str">
        <f t="shared" si="3"/>
        <v>EmpathyFirst</v>
      </c>
      <c r="S56" s="3" t="str">
        <f t="shared" si="4"/>
        <v>Facebook</v>
      </c>
      <c r="T56" s="3" t="str">
        <f t="shared" si="5"/>
        <v>#Sadness,#NaturalDisaster</v>
      </c>
      <c r="U56" s="3" t="str">
        <f t="shared" si="6"/>
        <v>India</v>
      </c>
      <c r="V56" s="3">
        <f t="shared" si="7"/>
        <v>44969.614583333336</v>
      </c>
      <c r="W56" s="3" t="b">
        <f>COUNTIFS($F$2:F56,F56,$E$2:E56,E56)&gt;1</f>
        <v>0</v>
      </c>
      <c r="X56" s="3">
        <f t="shared" si="8"/>
        <v>75</v>
      </c>
      <c r="Y56" s="3">
        <f t="shared" si="9"/>
        <v>0.66666666666666663</v>
      </c>
      <c r="Z56" s="11" t="str">
        <f t="shared" si="0"/>
        <v>Feb 12, 2023</v>
      </c>
      <c r="AA56" s="3" t="str">
        <f t="shared" si="10"/>
        <v>Feb</v>
      </c>
    </row>
    <row r="57" spans="1:27" x14ac:dyDescent="0.25">
      <c r="A57" s="3">
        <f>Raw_Data!A57</f>
        <v>56</v>
      </c>
      <c r="B57" s="3">
        <f>Raw_Data!B57</f>
        <v>58</v>
      </c>
      <c r="C57" s="3" t="str">
        <f>Raw_Data!C57</f>
        <v xml:space="preserve"> The state of the world's environment is just disgusting. </v>
      </c>
      <c r="D57" s="3" t="str">
        <f>Raw_Data!D57</f>
        <v xml:space="preserve"> Disgust      </v>
      </c>
      <c r="E57" s="10">
        <f>Raw_Data!E57</f>
        <v>44969.763888888891</v>
      </c>
      <c r="F57" s="3" t="str">
        <f>Raw_Data!F57</f>
        <v xml:space="preserve"> EcoAwareness    </v>
      </c>
      <c r="G57" s="3" t="str">
        <f>Raw_Data!G57</f>
        <v xml:space="preserve"> Twitter  </v>
      </c>
      <c r="H57" s="3" t="str">
        <f>Raw_Data!H57</f>
        <v xml:space="preserve"> #Disgust #Environment                        </v>
      </c>
      <c r="I57" s="3">
        <f>Raw_Data!I57</f>
        <v>18</v>
      </c>
      <c r="J57" s="3">
        <f>Raw_Data!J57</f>
        <v>35</v>
      </c>
      <c r="K57" s="3" t="str">
        <f>Raw_Data!K57</f>
        <v xml:space="preserve"> UK         </v>
      </c>
      <c r="L57" s="3">
        <f>Raw_Data!L57</f>
        <v>2023</v>
      </c>
      <c r="M57" s="3">
        <f>Raw_Data!M57</f>
        <v>2</v>
      </c>
      <c r="N57" s="3">
        <f>Raw_Data!N57</f>
        <v>12</v>
      </c>
      <c r="O57" s="3">
        <f>Raw_Data!O57</f>
        <v>18</v>
      </c>
      <c r="P57" s="3" t="str">
        <f t="shared" si="1"/>
        <v>The state of the world's environment is just disgusting.</v>
      </c>
      <c r="Q57" s="3" t="str">
        <f t="shared" si="2"/>
        <v>Disgust</v>
      </c>
      <c r="R57" s="3" t="str">
        <f t="shared" si="3"/>
        <v>EcoAwareness</v>
      </c>
      <c r="S57" s="3" t="str">
        <f t="shared" si="4"/>
        <v>Twitter</v>
      </c>
      <c r="T57" s="3" t="str">
        <f t="shared" si="5"/>
        <v>#Disgust,#Environment</v>
      </c>
      <c r="U57" s="3" t="str">
        <f t="shared" si="6"/>
        <v>UK</v>
      </c>
      <c r="V57" s="3">
        <f t="shared" si="7"/>
        <v>44969.763888888891</v>
      </c>
      <c r="W57" s="3" t="b">
        <f>COUNTIFS($F$2:F57,F57,$E$2:E57,E57)&gt;1</f>
        <v>0</v>
      </c>
      <c r="X57" s="3">
        <f t="shared" si="8"/>
        <v>53</v>
      </c>
      <c r="Y57" s="3">
        <f t="shared" si="9"/>
        <v>0.660377358490566</v>
      </c>
      <c r="Z57" s="11" t="str">
        <f t="shared" si="0"/>
        <v>Feb 12, 2023</v>
      </c>
      <c r="AA57" s="3" t="str">
        <f t="shared" si="10"/>
        <v>Feb</v>
      </c>
    </row>
    <row r="58" spans="1:27" x14ac:dyDescent="0.25">
      <c r="A58" s="3">
        <f>Raw_Data!A58</f>
        <v>57</v>
      </c>
      <c r="B58" s="3">
        <f>Raw_Data!B58</f>
        <v>59</v>
      </c>
      <c r="C58" s="3" t="str">
        <f>Raw_Data!C58</f>
        <v xml:space="preserve"> Pure happiness: celebrating a loved one's achievement! </v>
      </c>
      <c r="D58" s="3" t="str">
        <f>Raw_Data!D58</f>
        <v xml:space="preserve"> Happiness    </v>
      </c>
      <c r="E58" s="10">
        <f>Raw_Data!E58</f>
        <v>44970.416666666664</v>
      </c>
      <c r="F58" s="3" t="str">
        <f>Raw_Data!F58</f>
        <v xml:space="preserve"> ProudFriend     </v>
      </c>
      <c r="G58" s="3" t="str">
        <f>Raw_Data!G58</f>
        <v xml:space="preserve"> Instagram </v>
      </c>
      <c r="H58" s="3" t="str">
        <f>Raw_Data!H58</f>
        <v xml:space="preserve"> #Happiness #Celebration                   </v>
      </c>
      <c r="I58" s="3">
        <f>Raw_Data!I58</f>
        <v>30</v>
      </c>
      <c r="J58" s="3">
        <f>Raw_Data!J58</f>
        <v>60</v>
      </c>
      <c r="K58" s="3" t="str">
        <f>Raw_Data!K58</f>
        <v xml:space="preserve"> USA </v>
      </c>
      <c r="L58" s="3">
        <f>Raw_Data!L58</f>
        <v>2023</v>
      </c>
      <c r="M58" s="3">
        <f>Raw_Data!M58</f>
        <v>2</v>
      </c>
      <c r="N58" s="3">
        <f>Raw_Data!N58</f>
        <v>13</v>
      </c>
      <c r="O58" s="3">
        <f>Raw_Data!O58</f>
        <v>10</v>
      </c>
      <c r="P58" s="3" t="str">
        <f t="shared" si="1"/>
        <v>Pure happiness: celebrating a loved one's achievement!</v>
      </c>
      <c r="Q58" s="3" t="str">
        <f t="shared" si="2"/>
        <v>Happiness</v>
      </c>
      <c r="R58" s="3" t="str">
        <f t="shared" si="3"/>
        <v>ProudFriend</v>
      </c>
      <c r="S58" s="3" t="str">
        <f t="shared" si="4"/>
        <v>Instagram</v>
      </c>
      <c r="T58" s="3" t="str">
        <f t="shared" si="5"/>
        <v>#Happiness,#Celebration</v>
      </c>
      <c r="U58" s="3" t="str">
        <f t="shared" si="6"/>
        <v>USA</v>
      </c>
      <c r="V58" s="3">
        <f t="shared" si="7"/>
        <v>44970.416666666664</v>
      </c>
      <c r="W58" s="3" t="b">
        <f>COUNTIFS($F$2:F58,F58,$E$2:E58,E58)&gt;1</f>
        <v>0</v>
      </c>
      <c r="X58" s="3">
        <f t="shared" si="8"/>
        <v>90</v>
      </c>
      <c r="Y58" s="3">
        <f t="shared" si="9"/>
        <v>0.66666666666666663</v>
      </c>
      <c r="Z58" s="11" t="str">
        <f t="shared" si="0"/>
        <v>Feb 13, 2023</v>
      </c>
      <c r="AA58" s="3" t="str">
        <f t="shared" si="10"/>
        <v>Feb</v>
      </c>
    </row>
    <row r="59" spans="1:27" x14ac:dyDescent="0.25">
      <c r="A59" s="3">
        <f>Raw_Data!A59</f>
        <v>58</v>
      </c>
      <c r="B59" s="3">
        <f>Raw_Data!B59</f>
        <v>60</v>
      </c>
      <c r="C59" s="3" t="str">
        <f>Raw_Data!C59</f>
        <v xml:space="preserve"> Laughter is the best medicineâ€”enjoying a comedy show. </v>
      </c>
      <c r="D59" s="3" t="str">
        <f>Raw_Data!D59</f>
        <v xml:space="preserve"> Joy          </v>
      </c>
      <c r="E59" s="10">
        <f>Raw_Data!E59</f>
        <v>44970.8125</v>
      </c>
      <c r="F59" s="3" t="str">
        <f>Raw_Data!F59</f>
        <v xml:space="preserve"> ComedyFan       </v>
      </c>
      <c r="G59" s="3" t="str">
        <f>Raw_Data!G59</f>
        <v xml:space="preserve"> Facebook </v>
      </c>
      <c r="H59" s="3" t="str">
        <f>Raw_Data!H59</f>
        <v xml:space="preserve"> #Joy #ComedyShow                             </v>
      </c>
      <c r="I59" s="3">
        <f>Raw_Data!I59</f>
        <v>22</v>
      </c>
      <c r="J59" s="3">
        <f>Raw_Data!J59</f>
        <v>45</v>
      </c>
      <c r="K59" s="3" t="str">
        <f>Raw_Data!K59</f>
        <v xml:space="preserve"> Canada    </v>
      </c>
      <c r="L59" s="3">
        <f>Raw_Data!L59</f>
        <v>2023</v>
      </c>
      <c r="M59" s="3">
        <f>Raw_Data!M59</f>
        <v>2</v>
      </c>
      <c r="N59" s="3">
        <f>Raw_Data!N59</f>
        <v>13</v>
      </c>
      <c r="O59" s="3">
        <f>Raw_Data!O59</f>
        <v>19</v>
      </c>
      <c r="P59" s="3" t="str">
        <f t="shared" si="1"/>
        <v>Laughter is the best medicineâ€”enjoying a comedy show.</v>
      </c>
      <c r="Q59" s="3" t="str">
        <f t="shared" si="2"/>
        <v>Joy</v>
      </c>
      <c r="R59" s="3" t="str">
        <f t="shared" si="3"/>
        <v>ComedyFan</v>
      </c>
      <c r="S59" s="3" t="str">
        <f t="shared" si="4"/>
        <v>Facebook</v>
      </c>
      <c r="T59" s="3" t="str">
        <f t="shared" si="5"/>
        <v>#Joy,#ComedyShow</v>
      </c>
      <c r="U59" s="3" t="str">
        <f t="shared" si="6"/>
        <v>Canada</v>
      </c>
      <c r="V59" s="3">
        <f t="shared" si="7"/>
        <v>44970.8125</v>
      </c>
      <c r="W59" s="3" t="b">
        <f>COUNTIFS($F$2:F59,F59,$E$2:E59,E59)&gt;1</f>
        <v>0</v>
      </c>
      <c r="X59" s="3">
        <f t="shared" si="8"/>
        <v>67</v>
      </c>
      <c r="Y59" s="3">
        <f t="shared" si="9"/>
        <v>0.67164179104477617</v>
      </c>
      <c r="Z59" s="11" t="str">
        <f t="shared" si="0"/>
        <v>Feb 13, 2023</v>
      </c>
      <c r="AA59" s="3" t="str">
        <f t="shared" si="10"/>
        <v>Feb</v>
      </c>
    </row>
    <row r="60" spans="1:27" x14ac:dyDescent="0.25">
      <c r="A60" s="3">
        <f>Raw_Data!A60</f>
        <v>59</v>
      </c>
      <c r="B60" s="3">
        <f>Raw_Data!B60</f>
        <v>61</v>
      </c>
      <c r="C60" s="3" t="str">
        <f>Raw_Data!C60</f>
        <v xml:space="preserve"> Sharing love and positive vibes with everyone! â¤ï¸      </v>
      </c>
      <c r="D60" s="3" t="str">
        <f>Raw_Data!D60</f>
        <v xml:space="preserve"> Love         </v>
      </c>
      <c r="E60" s="10">
        <f>Raw_Data!E60</f>
        <v>44971.354166666664</v>
      </c>
      <c r="F60" s="3" t="str">
        <f>Raw_Data!F60</f>
        <v xml:space="preserve"> LoveSpreader    </v>
      </c>
      <c r="G60" s="3" t="str">
        <f>Raw_Data!G60</f>
        <v xml:space="preserve"> Twitter  </v>
      </c>
      <c r="H60" s="3" t="str">
        <f>Raw_Data!H60</f>
        <v xml:space="preserve"> #Love #SpreadLove                            </v>
      </c>
      <c r="I60" s="3">
        <f>Raw_Data!I60</f>
        <v>15</v>
      </c>
      <c r="J60" s="3">
        <f>Raw_Data!J60</f>
        <v>30</v>
      </c>
      <c r="K60" s="3" t="str">
        <f>Raw_Data!K60</f>
        <v xml:space="preserve"> Australia  </v>
      </c>
      <c r="L60" s="3">
        <f>Raw_Data!L60</f>
        <v>2023</v>
      </c>
      <c r="M60" s="3">
        <f>Raw_Data!M60</f>
        <v>2</v>
      </c>
      <c r="N60" s="3">
        <f>Raw_Data!N60</f>
        <v>14</v>
      </c>
      <c r="O60" s="3">
        <f>Raw_Data!O60</f>
        <v>8</v>
      </c>
      <c r="P60" s="3" t="str">
        <f t="shared" si="1"/>
        <v>Sharing love and positive vibes with everyone! â¤ï¸</v>
      </c>
      <c r="Q60" s="3" t="str">
        <f t="shared" si="2"/>
        <v>Love</v>
      </c>
      <c r="R60" s="3" t="str">
        <f t="shared" si="3"/>
        <v>LoveSpreader</v>
      </c>
      <c r="S60" s="3" t="str">
        <f t="shared" si="4"/>
        <v>Twitter</v>
      </c>
      <c r="T60" s="3" t="str">
        <f t="shared" si="5"/>
        <v>#Love,#SpreadLove</v>
      </c>
      <c r="U60" s="3" t="str">
        <f t="shared" si="6"/>
        <v>Australia</v>
      </c>
      <c r="V60" s="3">
        <f t="shared" si="7"/>
        <v>44971.354166666664</v>
      </c>
      <c r="W60" s="3" t="b">
        <f>COUNTIFS($F$2:F60,F60,$E$2:E60,E60)&gt;1</f>
        <v>0</v>
      </c>
      <c r="X60" s="3">
        <f t="shared" si="8"/>
        <v>45</v>
      </c>
      <c r="Y60" s="3">
        <f t="shared" si="9"/>
        <v>0.66666666666666663</v>
      </c>
      <c r="Z60" s="11" t="str">
        <f t="shared" si="0"/>
        <v>Feb 14, 2023</v>
      </c>
      <c r="AA60" s="3" t="str">
        <f t="shared" si="10"/>
        <v>Feb</v>
      </c>
    </row>
    <row r="61" spans="1:27" x14ac:dyDescent="0.25">
      <c r="A61" s="3">
        <f>Raw_Data!A61</f>
        <v>60</v>
      </c>
      <c r="B61" s="3">
        <f>Raw_Data!B61</f>
        <v>62</v>
      </c>
      <c r="C61" s="3" t="str">
        <f>Raw_Data!C61</f>
        <v xml:space="preserve"> An amusing incident brightened up my day!               </v>
      </c>
      <c r="D61" s="3" t="str">
        <f>Raw_Data!D61</f>
        <v xml:space="preserve"> Amusement    </v>
      </c>
      <c r="E61" s="10">
        <f>Raw_Data!E61</f>
        <v>44971.597222222219</v>
      </c>
      <c r="F61" s="3" t="str">
        <f>Raw_Data!F61</f>
        <v xml:space="preserve"> AmusedSoul      </v>
      </c>
      <c r="G61" s="3" t="str">
        <f>Raw_Data!G61</f>
        <v xml:space="preserve"> Instagram </v>
      </c>
      <c r="H61" s="3" t="str">
        <f>Raw_Data!H61</f>
        <v xml:space="preserve"> #Amusement #FunTimes                         </v>
      </c>
      <c r="I61" s="3">
        <f>Raw_Data!I61</f>
        <v>18</v>
      </c>
      <c r="J61" s="3">
        <f>Raw_Data!J61</f>
        <v>35</v>
      </c>
      <c r="K61" s="3" t="str">
        <f>Raw_Data!K61</f>
        <v xml:space="preserve"> UK           </v>
      </c>
      <c r="L61" s="3">
        <f>Raw_Data!L61</f>
        <v>2023</v>
      </c>
      <c r="M61" s="3">
        <f>Raw_Data!M61</f>
        <v>2</v>
      </c>
      <c r="N61" s="3">
        <f>Raw_Data!N61</f>
        <v>14</v>
      </c>
      <c r="O61" s="3">
        <f>Raw_Data!O61</f>
        <v>14</v>
      </c>
      <c r="P61" s="3" t="str">
        <f t="shared" si="1"/>
        <v>An amusing incident brightened up my day!</v>
      </c>
      <c r="Q61" s="3" t="str">
        <f t="shared" si="2"/>
        <v>Amusement</v>
      </c>
      <c r="R61" s="3" t="str">
        <f t="shared" si="3"/>
        <v>AmusedSoul</v>
      </c>
      <c r="S61" s="3" t="str">
        <f t="shared" si="4"/>
        <v>Instagram</v>
      </c>
      <c r="T61" s="3" t="str">
        <f t="shared" si="5"/>
        <v>#Amusement,#FunTimes</v>
      </c>
      <c r="U61" s="3" t="str">
        <f t="shared" si="6"/>
        <v>UK</v>
      </c>
      <c r="V61" s="3">
        <f t="shared" si="7"/>
        <v>44971.597222222219</v>
      </c>
      <c r="W61" s="3" t="b">
        <f>COUNTIFS($F$2:F61,F61,$E$2:E61,E61)&gt;1</f>
        <v>0</v>
      </c>
      <c r="X61" s="3">
        <f t="shared" si="8"/>
        <v>53</v>
      </c>
      <c r="Y61" s="3">
        <f t="shared" si="9"/>
        <v>0.660377358490566</v>
      </c>
      <c r="Z61" s="11" t="str">
        <f t="shared" si="0"/>
        <v>Feb 14, 2023</v>
      </c>
      <c r="AA61" s="3" t="str">
        <f t="shared" si="10"/>
        <v>Feb</v>
      </c>
    </row>
    <row r="62" spans="1:27" x14ac:dyDescent="0.25">
      <c r="A62" s="3">
        <f>Raw_Data!A62</f>
        <v>61</v>
      </c>
      <c r="B62" s="3">
        <f>Raw_Data!B62</f>
        <v>63</v>
      </c>
      <c r="C62" s="3" t="str">
        <f>Raw_Data!C62</f>
        <v xml:space="preserve"> Enjoying a quiet evening with a book and some tea.      </v>
      </c>
      <c r="D62" s="3" t="str">
        <f>Raw_Data!D62</f>
        <v xml:space="preserve"> Enjoyment    </v>
      </c>
      <c r="E62" s="10">
        <f>Raw_Data!E62</f>
        <v>44971.822916666664</v>
      </c>
      <c r="F62" s="3" t="str">
        <f>Raw_Data!F62</f>
        <v xml:space="preserve"> BookLoverAgain  </v>
      </c>
      <c r="G62" s="3" t="str">
        <f>Raw_Data!G62</f>
        <v xml:space="preserve"> Facebook </v>
      </c>
      <c r="H62" s="3" t="str">
        <f>Raw_Data!H62</f>
        <v xml:space="preserve"> #Enjoyment #BookTime                         </v>
      </c>
      <c r="I62" s="3">
        <f>Raw_Data!I62</f>
        <v>25</v>
      </c>
      <c r="J62" s="3">
        <f>Raw_Data!J62</f>
        <v>50</v>
      </c>
      <c r="K62" s="3" t="str">
        <f>Raw_Data!K62</f>
        <v xml:space="preserve"> Canada       </v>
      </c>
      <c r="L62" s="3">
        <f>Raw_Data!L62</f>
        <v>2023</v>
      </c>
      <c r="M62" s="3">
        <f>Raw_Data!M62</f>
        <v>2</v>
      </c>
      <c r="N62" s="3">
        <f>Raw_Data!N62</f>
        <v>14</v>
      </c>
      <c r="O62" s="3">
        <f>Raw_Data!O62</f>
        <v>19</v>
      </c>
      <c r="P62" s="3" t="str">
        <f t="shared" si="1"/>
        <v>Enjoying a quiet evening with a book and some tea.</v>
      </c>
      <c r="Q62" s="3" t="str">
        <f t="shared" si="2"/>
        <v>Enjoyment</v>
      </c>
      <c r="R62" s="3" t="str">
        <f t="shared" si="3"/>
        <v>BookLoverAgain</v>
      </c>
      <c r="S62" s="3" t="str">
        <f t="shared" si="4"/>
        <v>Facebook</v>
      </c>
      <c r="T62" s="3" t="str">
        <f t="shared" si="5"/>
        <v>#Enjoyment,#BookTime</v>
      </c>
      <c r="U62" s="3" t="str">
        <f t="shared" si="6"/>
        <v>Canada</v>
      </c>
      <c r="V62" s="3">
        <f t="shared" si="7"/>
        <v>44971.822916666664</v>
      </c>
      <c r="W62" s="3" t="b">
        <f>COUNTIFS($F$2:F62,F62,$E$2:E62,E62)&gt;1</f>
        <v>0</v>
      </c>
      <c r="X62" s="3">
        <f t="shared" si="8"/>
        <v>75</v>
      </c>
      <c r="Y62" s="3">
        <f t="shared" si="9"/>
        <v>0.66666666666666663</v>
      </c>
      <c r="Z62" s="11" t="str">
        <f t="shared" si="0"/>
        <v>Feb 14, 2023</v>
      </c>
      <c r="AA62" s="3" t="str">
        <f t="shared" si="10"/>
        <v>Feb</v>
      </c>
    </row>
    <row r="63" spans="1:27" x14ac:dyDescent="0.25">
      <c r="A63" s="3">
        <f>Raw_Data!A63</f>
        <v>62</v>
      </c>
      <c r="B63" s="3">
        <f>Raw_Data!B63</f>
        <v>64</v>
      </c>
      <c r="C63" s="3" t="str">
        <f>Raw_Data!C63</f>
        <v xml:space="preserve"> Admiring the beauty of nature during a peaceful hike.   </v>
      </c>
      <c r="D63" s="3" t="str">
        <f>Raw_Data!D63</f>
        <v xml:space="preserve"> Admiration   </v>
      </c>
      <c r="E63" s="10">
        <f>Raw_Data!E63</f>
        <v>44972.479166666664</v>
      </c>
      <c r="F63" s="3" t="str">
        <f>Raw_Data!F63</f>
        <v xml:space="preserve"> NatureAdmirer   </v>
      </c>
      <c r="G63" s="3" t="str">
        <f>Raw_Data!G63</f>
        <v xml:space="preserve"> Twitter  </v>
      </c>
      <c r="H63" s="3" t="str">
        <f>Raw_Data!H63</f>
        <v xml:space="preserve"> #Admiration #Nature                         </v>
      </c>
      <c r="I63" s="3">
        <f>Raw_Data!I63</f>
        <v>20</v>
      </c>
      <c r="J63" s="3">
        <f>Raw_Data!J63</f>
        <v>40</v>
      </c>
      <c r="K63" s="3" t="str">
        <f>Raw_Data!K63</f>
        <v xml:space="preserve"> USA       </v>
      </c>
      <c r="L63" s="3">
        <f>Raw_Data!L63</f>
        <v>2023</v>
      </c>
      <c r="M63" s="3">
        <f>Raw_Data!M63</f>
        <v>2</v>
      </c>
      <c r="N63" s="3">
        <f>Raw_Data!N63</f>
        <v>15</v>
      </c>
      <c r="O63" s="3">
        <f>Raw_Data!O63</f>
        <v>11</v>
      </c>
      <c r="P63" s="3" t="str">
        <f t="shared" si="1"/>
        <v>Admiring the beauty of nature during a peaceful hike.</v>
      </c>
      <c r="Q63" s="3" t="str">
        <f t="shared" si="2"/>
        <v>Admiration</v>
      </c>
      <c r="R63" s="3" t="str">
        <f t="shared" si="3"/>
        <v>NatureAdmirer</v>
      </c>
      <c r="S63" s="3" t="str">
        <f t="shared" si="4"/>
        <v>Twitter</v>
      </c>
      <c r="T63" s="3" t="str">
        <f t="shared" si="5"/>
        <v>#Admiration,#Nature</v>
      </c>
      <c r="U63" s="3" t="str">
        <f t="shared" si="6"/>
        <v>USA</v>
      </c>
      <c r="V63" s="3">
        <f t="shared" si="7"/>
        <v>44972.479166666664</v>
      </c>
      <c r="W63" s="3" t="b">
        <f>COUNTIFS($F$2:F63,F63,$E$2:E63,E63)&gt;1</f>
        <v>0</v>
      </c>
      <c r="X63" s="3">
        <f t="shared" si="8"/>
        <v>60</v>
      </c>
      <c r="Y63" s="3">
        <f t="shared" si="9"/>
        <v>0.66666666666666663</v>
      </c>
      <c r="Z63" s="11" t="str">
        <f t="shared" si="0"/>
        <v>Feb 15, 2023</v>
      </c>
      <c r="AA63" s="3" t="str">
        <f t="shared" si="10"/>
        <v>Feb</v>
      </c>
    </row>
    <row r="64" spans="1:27" x14ac:dyDescent="0.25">
      <c r="A64" s="3">
        <f>Raw_Data!A64</f>
        <v>63</v>
      </c>
      <c r="B64" s="3">
        <f>Raw_Data!B64</f>
        <v>65</v>
      </c>
      <c r="C64" s="3" t="str">
        <f>Raw_Data!C64</f>
        <v xml:space="preserve"> Sending affectionate vibes to all my followers!          </v>
      </c>
      <c r="D64" s="3" t="str">
        <f>Raw_Data!D64</f>
        <v xml:space="preserve"> Affection    </v>
      </c>
      <c r="E64" s="10">
        <f>Raw_Data!E64</f>
        <v>44972.666666666664</v>
      </c>
      <c r="F64" s="3" t="str">
        <f>Raw_Data!F64</f>
        <v xml:space="preserve"> AffectionSender </v>
      </c>
      <c r="G64" s="3" t="str">
        <f>Raw_Data!G64</f>
        <v xml:space="preserve"> Instagram </v>
      </c>
      <c r="H64" s="3" t="str">
        <f>Raw_Data!H64</f>
        <v xml:space="preserve"> #Affection #PositiveVibes                   </v>
      </c>
      <c r="I64" s="3">
        <f>Raw_Data!I64</f>
        <v>15</v>
      </c>
      <c r="J64" s="3">
        <f>Raw_Data!J64</f>
        <v>30</v>
      </c>
      <c r="K64" s="3" t="str">
        <f>Raw_Data!K64</f>
        <v>USA</v>
      </c>
      <c r="L64" s="3">
        <f>Raw_Data!L64</f>
        <v>2023</v>
      </c>
      <c r="M64" s="3">
        <f>Raw_Data!M64</f>
        <v>2</v>
      </c>
      <c r="N64" s="3">
        <f>Raw_Data!N64</f>
        <v>15</v>
      </c>
      <c r="O64" s="3">
        <f>Raw_Data!O64</f>
        <v>16</v>
      </c>
      <c r="P64" s="3" t="str">
        <f t="shared" si="1"/>
        <v>Sending affectionate vibes to all my followers!</v>
      </c>
      <c r="Q64" s="3" t="str">
        <f t="shared" si="2"/>
        <v>Affection</v>
      </c>
      <c r="R64" s="3" t="str">
        <f t="shared" si="3"/>
        <v>AffectionSender</v>
      </c>
      <c r="S64" s="3" t="str">
        <f t="shared" si="4"/>
        <v>Instagram</v>
      </c>
      <c r="T64" s="3" t="str">
        <f t="shared" si="5"/>
        <v>#Affection,#PositiveVibes</v>
      </c>
      <c r="U64" s="3" t="str">
        <f t="shared" si="6"/>
        <v>USA</v>
      </c>
      <c r="V64" s="3">
        <f t="shared" si="7"/>
        <v>44972.666666666664</v>
      </c>
      <c r="W64" s="3" t="b">
        <f>COUNTIFS($F$2:F64,F64,$E$2:E64,E64)&gt;1</f>
        <v>0</v>
      </c>
      <c r="X64" s="3">
        <f t="shared" si="8"/>
        <v>45</v>
      </c>
      <c r="Y64" s="3">
        <f t="shared" si="9"/>
        <v>0.66666666666666663</v>
      </c>
      <c r="Z64" s="11" t="str">
        <f t="shared" si="0"/>
        <v>Feb 15, 2023</v>
      </c>
      <c r="AA64" s="3" t="str">
        <f t="shared" si="10"/>
        <v>Feb</v>
      </c>
    </row>
    <row r="65" spans="1:27" x14ac:dyDescent="0.25">
      <c r="A65" s="3">
        <f>Raw_Data!A65</f>
        <v>64</v>
      </c>
      <c r="B65" s="3">
        <f>Raw_Data!B65</f>
        <v>66</v>
      </c>
      <c r="C65" s="3" t="str">
        <f>Raw_Data!C65</f>
        <v xml:space="preserve"> Experiencing awe at the breathtaking sunset.            </v>
      </c>
      <c r="D65" s="3" t="str">
        <f>Raw_Data!D65</f>
        <v xml:space="preserve"> Awe          </v>
      </c>
      <c r="E65" s="10">
        <f>Raw_Data!E65</f>
        <v>44972.854166666664</v>
      </c>
      <c r="F65" s="3" t="str">
        <f>Raw_Data!F65</f>
        <v xml:space="preserve"> AweStruck       </v>
      </c>
      <c r="G65" s="3" t="str">
        <f>Raw_Data!G65</f>
        <v xml:space="preserve"> Facebook </v>
      </c>
      <c r="H65" s="3" t="str">
        <f>Raw_Data!H65</f>
        <v xml:space="preserve"> #Awe #Breathtaking                          </v>
      </c>
      <c r="I65" s="3">
        <f>Raw_Data!I65</f>
        <v>22</v>
      </c>
      <c r="J65" s="3">
        <f>Raw_Data!J65</f>
        <v>45</v>
      </c>
      <c r="K65" s="3" t="str">
        <f>Raw_Data!K65</f>
        <v xml:space="preserve"> Australia   </v>
      </c>
      <c r="L65" s="3">
        <f>Raw_Data!L65</f>
        <v>2023</v>
      </c>
      <c r="M65" s="3">
        <f>Raw_Data!M65</f>
        <v>2</v>
      </c>
      <c r="N65" s="3">
        <f>Raw_Data!N65</f>
        <v>15</v>
      </c>
      <c r="O65" s="3">
        <f>Raw_Data!O65</f>
        <v>20</v>
      </c>
      <c r="P65" s="3" t="str">
        <f t="shared" si="1"/>
        <v>Experiencing awe at the breathtaking sunset.</v>
      </c>
      <c r="Q65" s="3" t="str">
        <f t="shared" si="2"/>
        <v>Awe</v>
      </c>
      <c r="R65" s="3" t="str">
        <f t="shared" si="3"/>
        <v>AweStruck</v>
      </c>
      <c r="S65" s="3" t="str">
        <f t="shared" si="4"/>
        <v>Facebook</v>
      </c>
      <c r="T65" s="3" t="str">
        <f t="shared" si="5"/>
        <v>#Awe,#Breathtaking</v>
      </c>
      <c r="U65" s="3" t="str">
        <f t="shared" si="6"/>
        <v>Australia</v>
      </c>
      <c r="V65" s="3">
        <f t="shared" si="7"/>
        <v>44972.854166666664</v>
      </c>
      <c r="W65" s="3" t="b">
        <f>COUNTIFS($F$2:F65,F65,$E$2:E65,E65)&gt;1</f>
        <v>0</v>
      </c>
      <c r="X65" s="3">
        <f t="shared" si="8"/>
        <v>67</v>
      </c>
      <c r="Y65" s="3">
        <f t="shared" si="9"/>
        <v>0.67164179104477617</v>
      </c>
      <c r="Z65" s="11" t="str">
        <f t="shared" si="0"/>
        <v>Feb 15, 2023</v>
      </c>
      <c r="AA65" s="3" t="str">
        <f t="shared" si="10"/>
        <v>Feb</v>
      </c>
    </row>
    <row r="66" spans="1:27" x14ac:dyDescent="0.25">
      <c r="A66" s="3">
        <f>Raw_Data!A66</f>
        <v>65</v>
      </c>
      <c r="B66" s="3">
        <f>Raw_Data!B66</f>
        <v>67</v>
      </c>
      <c r="C66" s="3" t="str">
        <f>Raw_Data!C66</f>
        <v xml:space="preserve"> Disappointed with the service at a local restaurant.    </v>
      </c>
      <c r="D66" s="3" t="str">
        <f>Raw_Data!D66</f>
        <v xml:space="preserve"> Disappointed </v>
      </c>
      <c r="E66" s="10">
        <f>Raw_Data!E66</f>
        <v>44973.375</v>
      </c>
      <c r="F66" s="3" t="str">
        <f>Raw_Data!F66</f>
        <v xml:space="preserve"> FoodieGoneWrong </v>
      </c>
      <c r="G66" s="3" t="str">
        <f>Raw_Data!G66</f>
        <v xml:space="preserve"> Twitter  </v>
      </c>
      <c r="H66" s="3" t="str">
        <f>Raw_Data!H66</f>
        <v xml:space="preserve"> #Disappointed #BadService                   </v>
      </c>
      <c r="I66" s="3">
        <f>Raw_Data!I66</f>
        <v>18</v>
      </c>
      <c r="J66" s="3">
        <f>Raw_Data!J66</f>
        <v>35</v>
      </c>
      <c r="K66" s="3" t="str">
        <f>Raw_Data!K66</f>
        <v xml:space="preserve"> India      </v>
      </c>
      <c r="L66" s="3">
        <f>Raw_Data!L66</f>
        <v>2023</v>
      </c>
      <c r="M66" s="3">
        <f>Raw_Data!M66</f>
        <v>2</v>
      </c>
      <c r="N66" s="3">
        <f>Raw_Data!N66</f>
        <v>16</v>
      </c>
      <c r="O66" s="3">
        <f>Raw_Data!O66</f>
        <v>9</v>
      </c>
      <c r="P66" s="3" t="str">
        <f t="shared" si="1"/>
        <v>Disappointed with the service at a local restaurant.</v>
      </c>
      <c r="Q66" s="3" t="str">
        <f t="shared" si="2"/>
        <v>Disappointed</v>
      </c>
      <c r="R66" s="3" t="str">
        <f t="shared" si="3"/>
        <v>FoodieGoneWrong</v>
      </c>
      <c r="S66" s="3" t="str">
        <f t="shared" si="4"/>
        <v>Twitter</v>
      </c>
      <c r="T66" s="3" t="str">
        <f t="shared" si="5"/>
        <v>#Disappointed,#BadService</v>
      </c>
      <c r="U66" s="3" t="str">
        <f t="shared" si="6"/>
        <v>India</v>
      </c>
      <c r="V66" s="3">
        <f t="shared" si="7"/>
        <v>44973.375</v>
      </c>
      <c r="W66" s="3" t="b">
        <f>COUNTIFS($F$2:F66,F66,$E$2:E66,E66)&gt;1</f>
        <v>0</v>
      </c>
      <c r="X66" s="3">
        <f t="shared" si="8"/>
        <v>53</v>
      </c>
      <c r="Y66" s="3">
        <f t="shared" si="9"/>
        <v>0.660377358490566</v>
      </c>
      <c r="Z66" s="11" t="str">
        <f t="shared" ref="Z66:Z129" si="11">TEXT(DATE(L66, M66, N66), "mmm d, yyyy")</f>
        <v>Feb 16, 2023</v>
      </c>
      <c r="AA66" s="3" t="str">
        <f t="shared" si="10"/>
        <v>Feb</v>
      </c>
    </row>
    <row r="67" spans="1:27" x14ac:dyDescent="0.25">
      <c r="A67" s="3">
        <f>Raw_Data!A67</f>
        <v>66</v>
      </c>
      <c r="B67" s="3">
        <f>Raw_Data!B67</f>
        <v>68</v>
      </c>
      <c r="C67" s="3" t="str">
        <f>Raw_Data!C67</f>
        <v xml:space="preserve"> A surprise gift from a friend made my day!              </v>
      </c>
      <c r="D67" s="3" t="str">
        <f>Raw_Data!D67</f>
        <v xml:space="preserve"> Surprise     </v>
      </c>
      <c r="E67" s="10">
        <f>Raw_Data!E67</f>
        <v>44973.614583333336</v>
      </c>
      <c r="F67" s="3" t="str">
        <f>Raw_Data!F67</f>
        <v xml:space="preserve"> HappySurprise   </v>
      </c>
      <c r="G67" s="3" t="str">
        <f>Raw_Data!G67</f>
        <v xml:space="preserve"> Instagram </v>
      </c>
      <c r="H67" s="3" t="str">
        <f>Raw_Data!H67</f>
        <v xml:space="preserve"> #Surprise #Gift                              </v>
      </c>
      <c r="I67" s="3">
        <f>Raw_Data!I67</f>
        <v>25</v>
      </c>
      <c r="J67" s="3">
        <f>Raw_Data!J67</f>
        <v>50</v>
      </c>
      <c r="K67" s="3" t="str">
        <f>Raw_Data!K67</f>
        <v xml:space="preserve"> USA          </v>
      </c>
      <c r="L67" s="3">
        <f>Raw_Data!L67</f>
        <v>2023</v>
      </c>
      <c r="M67" s="3">
        <f>Raw_Data!M67</f>
        <v>2</v>
      </c>
      <c r="N67" s="3">
        <f>Raw_Data!N67</f>
        <v>16</v>
      </c>
      <c r="O67" s="3">
        <f>Raw_Data!O67</f>
        <v>14</v>
      </c>
      <c r="P67" s="3" t="str">
        <f t="shared" ref="P67:P130" si="12">TRIM(CLEAN(C67))</f>
        <v>A surprise gift from a friend made my day!</v>
      </c>
      <c r="Q67" s="3" t="str">
        <f t="shared" ref="Q67:Q130" si="13">PROPER(TRIM(CLEAN(D67)))</f>
        <v>Surprise</v>
      </c>
      <c r="R67" s="3" t="str">
        <f t="shared" ref="R67:R130" si="14">TRIM(CLEAN(F67))</f>
        <v>HappySurprise</v>
      </c>
      <c r="S67" s="3" t="str">
        <f t="shared" ref="S67:S130" si="15">TRIM(CLEAN(G67))</f>
        <v>Instagram</v>
      </c>
      <c r="T67" s="3" t="str">
        <f t="shared" ref="T67:T130" si="16">SUBSTITUTE(TRIM(CLEAN(H67))," ",",")</f>
        <v>#Surprise,#Gift</v>
      </c>
      <c r="U67" s="3" t="str">
        <f t="shared" ref="U67:U130" si="17">TRIM(CLEAN(K67))</f>
        <v>USA</v>
      </c>
      <c r="V67" s="3">
        <f t="shared" ref="V67:V130" si="18">IFERROR(VALUE(E67),E67)</f>
        <v>44973.614583333336</v>
      </c>
      <c r="W67" s="3" t="b">
        <f>COUNTIFS($F$2:F67,F67,$E$2:E67,E67)&gt;1</f>
        <v>0</v>
      </c>
      <c r="X67" s="3">
        <f t="shared" ref="X67:X130" si="19">I67+J67</f>
        <v>75</v>
      </c>
      <c r="Y67" s="3">
        <f t="shared" ref="Y67:Y130" si="20">IFERROR(J67/(I67+J67),0)</f>
        <v>0.66666666666666663</v>
      </c>
      <c r="Z67" s="11" t="str">
        <f t="shared" si="11"/>
        <v>Feb 16, 2023</v>
      </c>
      <c r="AA67" s="3" t="str">
        <f t="shared" ref="AA67:AA130" si="21">LEFT(Z67,3)</f>
        <v>Feb</v>
      </c>
    </row>
    <row r="68" spans="1:27" x14ac:dyDescent="0.25">
      <c r="A68" s="3">
        <f>Raw_Data!A68</f>
        <v>67</v>
      </c>
      <c r="B68" s="3">
        <f>Raw_Data!B68</f>
        <v>69</v>
      </c>
      <c r="C68" s="3" t="str">
        <f>Raw_Data!C68</f>
        <v xml:space="preserve"> Finding acceptance in the midst of life's challenges.   </v>
      </c>
      <c r="D68" s="3" t="str">
        <f>Raw_Data!D68</f>
        <v xml:space="preserve"> Acceptance   </v>
      </c>
      <c r="E68" s="10">
        <f>Raw_Data!E68</f>
        <v>44973.763888888891</v>
      </c>
      <c r="F68" s="3" t="str">
        <f>Raw_Data!F68</f>
        <v xml:space="preserve"> AcceptanceSeeker</v>
      </c>
      <c r="G68" s="3" t="str">
        <f>Raw_Data!G68</f>
        <v xml:space="preserve"> Facebook </v>
      </c>
      <c r="H68" s="3" t="str">
        <f>Raw_Data!H68</f>
        <v xml:space="preserve"> #Acceptance #Challenges                     </v>
      </c>
      <c r="I68" s="3">
        <f>Raw_Data!I68</f>
        <v>15</v>
      </c>
      <c r="J68" s="3">
        <f>Raw_Data!J68</f>
        <v>30</v>
      </c>
      <c r="K68" s="3" t="str">
        <f>Raw_Data!K68</f>
        <v xml:space="preserve"> Canada     </v>
      </c>
      <c r="L68" s="3">
        <f>Raw_Data!L68</f>
        <v>2023</v>
      </c>
      <c r="M68" s="3">
        <f>Raw_Data!M68</f>
        <v>2</v>
      </c>
      <c r="N68" s="3">
        <f>Raw_Data!N68</f>
        <v>16</v>
      </c>
      <c r="O68" s="3">
        <f>Raw_Data!O68</f>
        <v>18</v>
      </c>
      <c r="P68" s="3" t="str">
        <f t="shared" si="12"/>
        <v>Finding acceptance in the midst of life's challenges.</v>
      </c>
      <c r="Q68" s="3" t="str">
        <f t="shared" si="13"/>
        <v>Acceptance</v>
      </c>
      <c r="R68" s="3" t="str">
        <f t="shared" si="14"/>
        <v>AcceptanceSeeker</v>
      </c>
      <c r="S68" s="3" t="str">
        <f t="shared" si="15"/>
        <v>Facebook</v>
      </c>
      <c r="T68" s="3" t="str">
        <f t="shared" si="16"/>
        <v>#Acceptance,#Challenges</v>
      </c>
      <c r="U68" s="3" t="str">
        <f t="shared" si="17"/>
        <v>Canada</v>
      </c>
      <c r="V68" s="3">
        <f t="shared" si="18"/>
        <v>44973.763888888891</v>
      </c>
      <c r="W68" s="3" t="b">
        <f>COUNTIFS($F$2:F68,F68,$E$2:E68,E68)&gt;1</f>
        <v>0</v>
      </c>
      <c r="X68" s="3">
        <f t="shared" si="19"/>
        <v>45</v>
      </c>
      <c r="Y68" s="3">
        <f t="shared" si="20"/>
        <v>0.66666666666666663</v>
      </c>
      <c r="Z68" s="11" t="str">
        <f t="shared" si="11"/>
        <v>Feb 16, 2023</v>
      </c>
      <c r="AA68" s="3" t="str">
        <f t="shared" si="21"/>
        <v>Feb</v>
      </c>
    </row>
    <row r="69" spans="1:27" x14ac:dyDescent="0.25">
      <c r="A69" s="3">
        <f>Raw_Data!A69</f>
        <v>68</v>
      </c>
      <c r="B69" s="3">
        <f>Raw_Data!B69</f>
        <v>70</v>
      </c>
      <c r="C69" s="3" t="str">
        <f>Raw_Data!C69</f>
        <v xml:space="preserve"> Overflowing with adoration for my adorable pet! ðŸ¾      </v>
      </c>
      <c r="D69" s="3" t="str">
        <f>Raw_Data!D69</f>
        <v xml:space="preserve"> Adoration    </v>
      </c>
      <c r="E69" s="10">
        <f>Raw_Data!E69</f>
        <v>44974.447916666664</v>
      </c>
      <c r="F69" s="3" t="str">
        <f>Raw_Data!F69</f>
        <v xml:space="preserve"> PetAdorer       </v>
      </c>
      <c r="G69" s="3" t="str">
        <f>Raw_Data!G69</f>
        <v xml:space="preserve"> Twitter  </v>
      </c>
      <c r="H69" s="3" t="str">
        <f>Raw_Data!H69</f>
        <v xml:space="preserve"> #Adoration #PetLove                         </v>
      </c>
      <c r="I69" s="3">
        <f>Raw_Data!I69</f>
        <v>22</v>
      </c>
      <c r="J69" s="3">
        <f>Raw_Data!J69</f>
        <v>45</v>
      </c>
      <c r="K69" s="3" t="str">
        <f>Raw_Data!K69</f>
        <v xml:space="preserve"> UK        </v>
      </c>
      <c r="L69" s="3">
        <f>Raw_Data!L69</f>
        <v>2023</v>
      </c>
      <c r="M69" s="3">
        <f>Raw_Data!M69</f>
        <v>2</v>
      </c>
      <c r="N69" s="3">
        <f>Raw_Data!N69</f>
        <v>17</v>
      </c>
      <c r="O69" s="3">
        <f>Raw_Data!O69</f>
        <v>10</v>
      </c>
      <c r="P69" s="3" t="str">
        <f t="shared" si="12"/>
        <v>Overflowing with adoration for my adorable pet! ðŸ¾</v>
      </c>
      <c r="Q69" s="3" t="str">
        <f t="shared" si="13"/>
        <v>Adoration</v>
      </c>
      <c r="R69" s="3" t="str">
        <f t="shared" si="14"/>
        <v>PetAdorer</v>
      </c>
      <c r="S69" s="3" t="str">
        <f t="shared" si="15"/>
        <v>Twitter</v>
      </c>
      <c r="T69" s="3" t="str">
        <f t="shared" si="16"/>
        <v>#Adoration,#PetLove</v>
      </c>
      <c r="U69" s="3" t="str">
        <f t="shared" si="17"/>
        <v>UK</v>
      </c>
      <c r="V69" s="3">
        <f t="shared" si="18"/>
        <v>44974.447916666664</v>
      </c>
      <c r="W69" s="3" t="b">
        <f>COUNTIFS($F$2:F69,F69,$E$2:E69,E69)&gt;1</f>
        <v>0</v>
      </c>
      <c r="X69" s="3">
        <f t="shared" si="19"/>
        <v>67</v>
      </c>
      <c r="Y69" s="3">
        <f t="shared" si="20"/>
        <v>0.67164179104477617</v>
      </c>
      <c r="Z69" s="11" t="str">
        <f t="shared" si="11"/>
        <v>Feb 17, 2023</v>
      </c>
      <c r="AA69" s="3" t="str">
        <f t="shared" si="21"/>
        <v>Feb</v>
      </c>
    </row>
    <row r="70" spans="1:27" x14ac:dyDescent="0.25">
      <c r="A70" s="3">
        <f>Raw_Data!A70</f>
        <v>69</v>
      </c>
      <c r="B70" s="3">
        <f>Raw_Data!B70</f>
        <v>71</v>
      </c>
      <c r="C70" s="3" t="str">
        <f>Raw_Data!C70</f>
        <v xml:space="preserve"> Anticipating a thrilling adventure in the coming weeks. </v>
      </c>
      <c r="D70" s="3" t="str">
        <f>Raw_Data!D70</f>
        <v xml:space="preserve"> Anticipation </v>
      </c>
      <c r="E70" s="10">
        <f>Raw_Data!E70</f>
        <v>44974.3125</v>
      </c>
      <c r="F70" s="3" t="str">
        <f>Raw_Data!F70</f>
        <v xml:space="preserve"> AdventureAwaits  </v>
      </c>
      <c r="G70" s="3" t="str">
        <f>Raw_Data!G70</f>
        <v xml:space="preserve"> Instagram </v>
      </c>
      <c r="H70" s="3" t="str">
        <f>Raw_Data!H70</f>
        <v xml:space="preserve"> #Anticipation #Adventure                    </v>
      </c>
      <c r="I70" s="3">
        <f>Raw_Data!I70</f>
        <v>20</v>
      </c>
      <c r="J70" s="3">
        <f>Raw_Data!J70</f>
        <v>40</v>
      </c>
      <c r="K70" s="3" t="str">
        <f>Raw_Data!K70</f>
        <v>USA</v>
      </c>
      <c r="L70" s="3">
        <f>Raw_Data!L70</f>
        <v>2023</v>
      </c>
      <c r="M70" s="3">
        <f>Raw_Data!M70</f>
        <v>2</v>
      </c>
      <c r="N70" s="3">
        <f>Raw_Data!N70</f>
        <v>17</v>
      </c>
      <c r="O70" s="3">
        <f>Raw_Data!O70</f>
        <v>7</v>
      </c>
      <c r="P70" s="3" t="str">
        <f t="shared" si="12"/>
        <v>Anticipating a thrilling adventure in the coming weeks.</v>
      </c>
      <c r="Q70" s="3" t="str">
        <f t="shared" si="13"/>
        <v>Anticipation</v>
      </c>
      <c r="R70" s="3" t="str">
        <f t="shared" si="14"/>
        <v>AdventureAwaits</v>
      </c>
      <c r="S70" s="3" t="str">
        <f t="shared" si="15"/>
        <v>Instagram</v>
      </c>
      <c r="T70" s="3" t="str">
        <f t="shared" si="16"/>
        <v>#Anticipation,#Adventure</v>
      </c>
      <c r="U70" s="3" t="str">
        <f t="shared" si="17"/>
        <v>USA</v>
      </c>
      <c r="V70" s="3">
        <f t="shared" si="18"/>
        <v>44974.3125</v>
      </c>
      <c r="W70" s="3" t="b">
        <f>COUNTIFS($F$2:F70,F70,$E$2:E70,E70)&gt;1</f>
        <v>0</v>
      </c>
      <c r="X70" s="3">
        <f t="shared" si="19"/>
        <v>60</v>
      </c>
      <c r="Y70" s="3">
        <f t="shared" si="20"/>
        <v>0.66666666666666663</v>
      </c>
      <c r="Z70" s="11" t="str">
        <f t="shared" si="11"/>
        <v>Feb 17, 2023</v>
      </c>
      <c r="AA70" s="3" t="str">
        <f t="shared" si="21"/>
        <v>Feb</v>
      </c>
    </row>
    <row r="71" spans="1:27" x14ac:dyDescent="0.25">
      <c r="A71" s="3">
        <f>Raw_Data!A71</f>
        <v>70</v>
      </c>
      <c r="B71" s="3">
        <f>Raw_Data!B71</f>
        <v>72</v>
      </c>
      <c r="C71" s="3" t="str">
        <f>Raw_Data!C71</f>
        <v xml:space="preserve"> A bitter experience turned into a valuable lesson.      </v>
      </c>
      <c r="D71" s="3" t="str">
        <f>Raw_Data!D71</f>
        <v xml:space="preserve"> Bitter       </v>
      </c>
      <c r="E71" s="10">
        <f>Raw_Data!E71</f>
        <v>44974.625</v>
      </c>
      <c r="F71" s="3" t="str">
        <f>Raw_Data!F71</f>
        <v xml:space="preserve"> LearnFromBitter </v>
      </c>
      <c r="G71" s="3" t="str">
        <f>Raw_Data!G71</f>
        <v xml:space="preserve"> Facebook </v>
      </c>
      <c r="H71" s="3" t="str">
        <f>Raw_Data!H71</f>
        <v xml:space="preserve"> #BitterLesson #Growth                      </v>
      </c>
      <c r="I71" s="3">
        <f>Raw_Data!I71</f>
        <v>18</v>
      </c>
      <c r="J71" s="3">
        <f>Raw_Data!J71</f>
        <v>35</v>
      </c>
      <c r="K71" s="3" t="str">
        <f>Raw_Data!K71</f>
        <v xml:space="preserve"> USA       </v>
      </c>
      <c r="L71" s="3">
        <f>Raw_Data!L71</f>
        <v>2023</v>
      </c>
      <c r="M71" s="3">
        <f>Raw_Data!M71</f>
        <v>2</v>
      </c>
      <c r="N71" s="3">
        <f>Raw_Data!N71</f>
        <v>17</v>
      </c>
      <c r="O71" s="3">
        <f>Raw_Data!O71</f>
        <v>15</v>
      </c>
      <c r="P71" s="3" t="str">
        <f t="shared" si="12"/>
        <v>A bitter experience turned into a valuable lesson.</v>
      </c>
      <c r="Q71" s="3" t="str">
        <f t="shared" si="13"/>
        <v>Bitter</v>
      </c>
      <c r="R71" s="3" t="str">
        <f t="shared" si="14"/>
        <v>LearnFromBitter</v>
      </c>
      <c r="S71" s="3" t="str">
        <f t="shared" si="15"/>
        <v>Facebook</v>
      </c>
      <c r="T71" s="3" t="str">
        <f t="shared" si="16"/>
        <v>#BitterLesson,#Growth</v>
      </c>
      <c r="U71" s="3" t="str">
        <f t="shared" si="17"/>
        <v>USA</v>
      </c>
      <c r="V71" s="3">
        <f t="shared" si="18"/>
        <v>44974.625</v>
      </c>
      <c r="W71" s="3" t="b">
        <f>COUNTIFS($F$2:F71,F71,$E$2:E71,E71)&gt;1</f>
        <v>0</v>
      </c>
      <c r="X71" s="3">
        <f t="shared" si="19"/>
        <v>53</v>
      </c>
      <c r="Y71" s="3">
        <f t="shared" si="20"/>
        <v>0.660377358490566</v>
      </c>
      <c r="Z71" s="11" t="str">
        <f t="shared" si="11"/>
        <v>Feb 17, 2023</v>
      </c>
      <c r="AA71" s="3" t="str">
        <f t="shared" si="21"/>
        <v>Feb</v>
      </c>
    </row>
    <row r="72" spans="1:27" x14ac:dyDescent="0.25">
      <c r="A72" s="3">
        <f>Raw_Data!A72</f>
        <v>71</v>
      </c>
      <c r="B72" s="3">
        <f>Raw_Data!B72</f>
        <v>73</v>
      </c>
      <c r="C72" s="3" t="str">
        <f>Raw_Data!C72</f>
        <v xml:space="preserve"> Finding calmness in the midst of a busy day.            </v>
      </c>
      <c r="D72" s="3" t="str">
        <f>Raw_Data!D72</f>
        <v xml:space="preserve"> Calmness     </v>
      </c>
      <c r="E72" s="10">
        <f>Raw_Data!E72</f>
        <v>44975.395833333336</v>
      </c>
      <c r="F72" s="3" t="str">
        <f>Raw_Data!F72</f>
        <v xml:space="preserve"> ZenMaster       </v>
      </c>
      <c r="G72" s="3" t="str">
        <f>Raw_Data!G72</f>
        <v xml:space="preserve"> Twitter  </v>
      </c>
      <c r="H72" s="3" t="str">
        <f>Raw_Data!H72</f>
        <v xml:space="preserve"> #Calmness #PeacefulMind                    </v>
      </c>
      <c r="I72" s="3">
        <f>Raw_Data!I72</f>
        <v>15</v>
      </c>
      <c r="J72" s="3">
        <f>Raw_Data!J72</f>
        <v>30</v>
      </c>
      <c r="K72" s="3" t="str">
        <f>Raw_Data!K72</f>
        <v xml:space="preserve"> India     </v>
      </c>
      <c r="L72" s="3">
        <f>Raw_Data!L72</f>
        <v>2023</v>
      </c>
      <c r="M72" s="3">
        <f>Raw_Data!M72</f>
        <v>2</v>
      </c>
      <c r="N72" s="3">
        <f>Raw_Data!N72</f>
        <v>18</v>
      </c>
      <c r="O72" s="3">
        <f>Raw_Data!O72</f>
        <v>9</v>
      </c>
      <c r="P72" s="3" t="str">
        <f t="shared" si="12"/>
        <v>Finding calmness in the midst of a busy day.</v>
      </c>
      <c r="Q72" s="3" t="str">
        <f t="shared" si="13"/>
        <v>Calmness</v>
      </c>
      <c r="R72" s="3" t="str">
        <f t="shared" si="14"/>
        <v>ZenMaster</v>
      </c>
      <c r="S72" s="3" t="str">
        <f t="shared" si="15"/>
        <v>Twitter</v>
      </c>
      <c r="T72" s="3" t="str">
        <f t="shared" si="16"/>
        <v>#Calmness,#PeacefulMind</v>
      </c>
      <c r="U72" s="3" t="str">
        <f t="shared" si="17"/>
        <v>India</v>
      </c>
      <c r="V72" s="3">
        <f t="shared" si="18"/>
        <v>44975.395833333336</v>
      </c>
      <c r="W72" s="3" t="b">
        <f>COUNTIFS($F$2:F72,F72,$E$2:E72,E72)&gt;1</f>
        <v>0</v>
      </c>
      <c r="X72" s="3">
        <f t="shared" si="19"/>
        <v>45</v>
      </c>
      <c r="Y72" s="3">
        <f t="shared" si="20"/>
        <v>0.66666666666666663</v>
      </c>
      <c r="Z72" s="11" t="str">
        <f t="shared" si="11"/>
        <v>Feb 18, 2023</v>
      </c>
      <c r="AA72" s="3" t="str">
        <f t="shared" si="21"/>
        <v>Feb</v>
      </c>
    </row>
    <row r="73" spans="1:27" x14ac:dyDescent="0.25">
      <c r="A73" s="3">
        <f>Raw_Data!A73</f>
        <v>72</v>
      </c>
      <c r="B73" s="3">
        <f>Raw_Data!B73</f>
        <v>74</v>
      </c>
      <c r="C73" s="3" t="str">
        <f>Raw_Data!C73</f>
        <v xml:space="preserve"> Confusion clouds my mind as I navigate through decisions.</v>
      </c>
      <c r="D73" s="3" t="str">
        <f>Raw_Data!D73</f>
        <v xml:space="preserve"> Confusion    </v>
      </c>
      <c r="E73" s="10">
        <f>Raw_Data!E73</f>
        <v>44975.597222222219</v>
      </c>
      <c r="F73" s="3" t="str">
        <f>Raw_Data!F73</f>
        <v xml:space="preserve"> ConfusedMind    </v>
      </c>
      <c r="G73" s="3" t="str">
        <f>Raw_Data!G73</f>
        <v xml:space="preserve"> Instagram </v>
      </c>
      <c r="H73" s="3" t="str">
        <f>Raw_Data!H73</f>
        <v xml:space="preserve"> #Confusion #DecisionMaking                 </v>
      </c>
      <c r="I73" s="3">
        <f>Raw_Data!I73</f>
        <v>25</v>
      </c>
      <c r="J73" s="3">
        <f>Raw_Data!J73</f>
        <v>50</v>
      </c>
      <c r="K73" s="3" t="str">
        <f>Raw_Data!K73</f>
        <v xml:space="preserve"> UK   </v>
      </c>
      <c r="L73" s="3">
        <f>Raw_Data!L73</f>
        <v>2023</v>
      </c>
      <c r="M73" s="3">
        <f>Raw_Data!M73</f>
        <v>2</v>
      </c>
      <c r="N73" s="3">
        <f>Raw_Data!N73</f>
        <v>18</v>
      </c>
      <c r="O73" s="3">
        <f>Raw_Data!O73</f>
        <v>14</v>
      </c>
      <c r="P73" s="3" t="str">
        <f t="shared" si="12"/>
        <v>Confusion clouds my mind as I navigate through decisions.</v>
      </c>
      <c r="Q73" s="3" t="str">
        <f t="shared" si="13"/>
        <v>Confusion</v>
      </c>
      <c r="R73" s="3" t="str">
        <f t="shared" si="14"/>
        <v>ConfusedMind</v>
      </c>
      <c r="S73" s="3" t="str">
        <f t="shared" si="15"/>
        <v>Instagram</v>
      </c>
      <c r="T73" s="3" t="str">
        <f t="shared" si="16"/>
        <v>#Confusion,#DecisionMaking</v>
      </c>
      <c r="U73" s="3" t="str">
        <f t="shared" si="17"/>
        <v>UK</v>
      </c>
      <c r="V73" s="3">
        <f t="shared" si="18"/>
        <v>44975.597222222219</v>
      </c>
      <c r="W73" s="3" t="b">
        <f>COUNTIFS($F$2:F73,F73,$E$2:E73,E73)&gt;1</f>
        <v>0</v>
      </c>
      <c r="X73" s="3">
        <f t="shared" si="19"/>
        <v>75</v>
      </c>
      <c r="Y73" s="3">
        <f t="shared" si="20"/>
        <v>0.66666666666666663</v>
      </c>
      <c r="Z73" s="11" t="str">
        <f t="shared" si="11"/>
        <v>Feb 18, 2023</v>
      </c>
      <c r="AA73" s="3" t="str">
        <f t="shared" si="21"/>
        <v>Feb</v>
      </c>
    </row>
    <row r="74" spans="1:27" x14ac:dyDescent="0.25">
      <c r="A74" s="3">
        <f>Raw_Data!A74</f>
        <v>73</v>
      </c>
      <c r="B74" s="3">
        <f>Raw_Data!B74</f>
        <v>75</v>
      </c>
      <c r="C74" s="3" t="str">
        <f>Raw_Data!C74</f>
        <v xml:space="preserve"> Excitement building up for the upcoming vacation!       </v>
      </c>
      <c r="D74" s="3" t="str">
        <f>Raw_Data!D74</f>
        <v xml:space="preserve"> Excitement   </v>
      </c>
      <c r="E74" s="10">
        <f>Raw_Data!E74</f>
        <v>44975.78125</v>
      </c>
      <c r="F74" s="3" t="str">
        <f>Raw_Data!F74</f>
        <v xml:space="preserve"> VacationDreamer </v>
      </c>
      <c r="G74" s="3" t="str">
        <f>Raw_Data!G74</f>
        <v xml:space="preserve"> Facebook </v>
      </c>
      <c r="H74" s="3" t="str">
        <f>Raw_Data!H74</f>
        <v xml:space="preserve"> #Excitement #TravelPlans                   </v>
      </c>
      <c r="I74" s="3">
        <f>Raw_Data!I74</f>
        <v>22</v>
      </c>
      <c r="J74" s="3">
        <f>Raw_Data!J74</f>
        <v>45</v>
      </c>
      <c r="K74" s="3" t="str">
        <f>Raw_Data!K74</f>
        <v xml:space="preserve"> Canada    </v>
      </c>
      <c r="L74" s="3">
        <f>Raw_Data!L74</f>
        <v>2023</v>
      </c>
      <c r="M74" s="3">
        <f>Raw_Data!M74</f>
        <v>2</v>
      </c>
      <c r="N74" s="3">
        <f>Raw_Data!N74</f>
        <v>18</v>
      </c>
      <c r="O74" s="3">
        <f>Raw_Data!O74</f>
        <v>18</v>
      </c>
      <c r="P74" s="3" t="str">
        <f t="shared" si="12"/>
        <v>Excitement building up for the upcoming vacation!</v>
      </c>
      <c r="Q74" s="3" t="str">
        <f t="shared" si="13"/>
        <v>Excitement</v>
      </c>
      <c r="R74" s="3" t="str">
        <f t="shared" si="14"/>
        <v>VacationDreamer</v>
      </c>
      <c r="S74" s="3" t="str">
        <f t="shared" si="15"/>
        <v>Facebook</v>
      </c>
      <c r="T74" s="3" t="str">
        <f t="shared" si="16"/>
        <v>#Excitement,#TravelPlans</v>
      </c>
      <c r="U74" s="3" t="str">
        <f t="shared" si="17"/>
        <v>Canada</v>
      </c>
      <c r="V74" s="3">
        <f t="shared" si="18"/>
        <v>44975.78125</v>
      </c>
      <c r="W74" s="3" t="b">
        <f>COUNTIFS($F$2:F74,F74,$E$2:E74,E74)&gt;1</f>
        <v>0</v>
      </c>
      <c r="X74" s="3">
        <f t="shared" si="19"/>
        <v>67</v>
      </c>
      <c r="Y74" s="3">
        <f t="shared" si="20"/>
        <v>0.67164179104477617</v>
      </c>
      <c r="Z74" s="11" t="str">
        <f t="shared" si="11"/>
        <v>Feb 18, 2023</v>
      </c>
      <c r="AA74" s="3" t="str">
        <f t="shared" si="21"/>
        <v>Feb</v>
      </c>
    </row>
    <row r="75" spans="1:27" x14ac:dyDescent="0.25">
      <c r="A75" s="3">
        <f>Raw_Data!A75</f>
        <v>74</v>
      </c>
      <c r="B75" s="3">
        <f>Raw_Data!B75</f>
        <v>76</v>
      </c>
      <c r="C75" s="3" t="str">
        <f>Raw_Data!C75</f>
        <v xml:space="preserve"> Kindness witnessed today restored my faith in humanity. </v>
      </c>
      <c r="D75" s="3" t="str">
        <f>Raw_Data!D75</f>
        <v xml:space="preserve"> Kind         </v>
      </c>
      <c r="E75" s="10">
        <f>Raw_Data!E75</f>
        <v>44976.479166666664</v>
      </c>
      <c r="F75" s="3" t="str">
        <f>Raw_Data!F75</f>
        <v xml:space="preserve"> KindnessPrevails</v>
      </c>
      <c r="G75" s="3" t="str">
        <f>Raw_Data!G75</f>
        <v xml:space="preserve"> Twitter  </v>
      </c>
      <c r="H75" s="3" t="str">
        <f>Raw_Data!H75</f>
        <v xml:space="preserve"> #Kindness #Humanity                        </v>
      </c>
      <c r="I75" s="3">
        <f>Raw_Data!I75</f>
        <v>20</v>
      </c>
      <c r="J75" s="3">
        <f>Raw_Data!J75</f>
        <v>40</v>
      </c>
      <c r="K75" s="3" t="str">
        <f>Raw_Data!K75</f>
        <v xml:space="preserve"> USA       </v>
      </c>
      <c r="L75" s="3">
        <f>Raw_Data!L75</f>
        <v>2023</v>
      </c>
      <c r="M75" s="3">
        <f>Raw_Data!M75</f>
        <v>2</v>
      </c>
      <c r="N75" s="3">
        <f>Raw_Data!N75</f>
        <v>19</v>
      </c>
      <c r="O75" s="3">
        <f>Raw_Data!O75</f>
        <v>11</v>
      </c>
      <c r="P75" s="3" t="str">
        <f t="shared" si="12"/>
        <v>Kindness witnessed today restored my faith in humanity.</v>
      </c>
      <c r="Q75" s="3" t="str">
        <f t="shared" si="13"/>
        <v>Kind</v>
      </c>
      <c r="R75" s="3" t="str">
        <f t="shared" si="14"/>
        <v>KindnessPrevails</v>
      </c>
      <c r="S75" s="3" t="str">
        <f t="shared" si="15"/>
        <v>Twitter</v>
      </c>
      <c r="T75" s="3" t="str">
        <f t="shared" si="16"/>
        <v>#Kindness,#Humanity</v>
      </c>
      <c r="U75" s="3" t="str">
        <f t="shared" si="17"/>
        <v>USA</v>
      </c>
      <c r="V75" s="3">
        <f t="shared" si="18"/>
        <v>44976.479166666664</v>
      </c>
      <c r="W75" s="3" t="b">
        <f>COUNTIFS($F$2:F75,F75,$E$2:E75,E75)&gt;1</f>
        <v>0</v>
      </c>
      <c r="X75" s="3">
        <f t="shared" si="19"/>
        <v>60</v>
      </c>
      <c r="Y75" s="3">
        <f t="shared" si="20"/>
        <v>0.66666666666666663</v>
      </c>
      <c r="Z75" s="11" t="str">
        <f t="shared" si="11"/>
        <v>Feb 19, 2023</v>
      </c>
      <c r="AA75" s="3" t="str">
        <f t="shared" si="21"/>
        <v>Feb</v>
      </c>
    </row>
    <row r="76" spans="1:27" x14ac:dyDescent="0.25">
      <c r="A76" s="3">
        <f>Raw_Data!A76</f>
        <v>75</v>
      </c>
      <c r="B76" s="3">
        <f>Raw_Data!B76</f>
        <v>77</v>
      </c>
      <c r="C76" s="3" t="str">
        <f>Raw_Data!C76</f>
        <v xml:space="preserve"> Pride in achieving a personal milestone.               </v>
      </c>
      <c r="D76" s="3" t="str">
        <f>Raw_Data!D76</f>
        <v xml:space="preserve"> Pride        </v>
      </c>
      <c r="E76" s="10">
        <f>Raw_Data!E76</f>
        <v>44976.666666666664</v>
      </c>
      <c r="F76" s="3" t="str">
        <f>Raw_Data!F76</f>
        <v xml:space="preserve"> PersonalAchiever</v>
      </c>
      <c r="G76" s="3" t="str">
        <f>Raw_Data!G76</f>
        <v xml:space="preserve"> Instagram </v>
      </c>
      <c r="H76" s="3" t="str">
        <f>Raw_Data!H76</f>
        <v xml:space="preserve"> #Pride #Milestone                           </v>
      </c>
      <c r="I76" s="3">
        <f>Raw_Data!I76</f>
        <v>30</v>
      </c>
      <c r="J76" s="3">
        <f>Raw_Data!J76</f>
        <v>60</v>
      </c>
      <c r="K76" s="3" t="str">
        <f>Raw_Data!K76</f>
        <v xml:space="preserve"> Australia    </v>
      </c>
      <c r="L76" s="3">
        <f>Raw_Data!L76</f>
        <v>2023</v>
      </c>
      <c r="M76" s="3">
        <f>Raw_Data!M76</f>
        <v>2</v>
      </c>
      <c r="N76" s="3">
        <f>Raw_Data!N76</f>
        <v>19</v>
      </c>
      <c r="O76" s="3">
        <f>Raw_Data!O76</f>
        <v>16</v>
      </c>
      <c r="P76" s="3" t="str">
        <f t="shared" si="12"/>
        <v>Pride in achieving a personal milestone.</v>
      </c>
      <c r="Q76" s="3" t="str">
        <f t="shared" si="13"/>
        <v>Pride</v>
      </c>
      <c r="R76" s="3" t="str">
        <f t="shared" si="14"/>
        <v>PersonalAchiever</v>
      </c>
      <c r="S76" s="3" t="str">
        <f t="shared" si="15"/>
        <v>Instagram</v>
      </c>
      <c r="T76" s="3" t="str">
        <f t="shared" si="16"/>
        <v>#Pride,#Milestone</v>
      </c>
      <c r="U76" s="3" t="str">
        <f t="shared" si="17"/>
        <v>Australia</v>
      </c>
      <c r="V76" s="3">
        <f t="shared" si="18"/>
        <v>44976.666666666664</v>
      </c>
      <c r="W76" s="3" t="b">
        <f>COUNTIFS($F$2:F76,F76,$E$2:E76,E76)&gt;1</f>
        <v>0</v>
      </c>
      <c r="X76" s="3">
        <f t="shared" si="19"/>
        <v>90</v>
      </c>
      <c r="Y76" s="3">
        <f t="shared" si="20"/>
        <v>0.66666666666666663</v>
      </c>
      <c r="Z76" s="11" t="str">
        <f t="shared" si="11"/>
        <v>Feb 19, 2023</v>
      </c>
      <c r="AA76" s="3" t="str">
        <f t="shared" si="21"/>
        <v>Feb</v>
      </c>
    </row>
    <row r="77" spans="1:27" x14ac:dyDescent="0.25">
      <c r="A77" s="3">
        <f>Raw_Data!A77</f>
        <v>76</v>
      </c>
      <c r="B77" s="3">
        <f>Raw_Data!B77</f>
        <v>78</v>
      </c>
      <c r="C77" s="3" t="str">
        <f>Raw_Data!C77</f>
        <v xml:space="preserve"> A moment of shame for not standing up against injustice. </v>
      </c>
      <c r="D77" s="3" t="str">
        <f>Raw_Data!D77</f>
        <v xml:space="preserve"> Shame        </v>
      </c>
      <c r="E77" s="10">
        <f>Raw_Data!E77</f>
        <v>44976.822916666664</v>
      </c>
      <c r="F77" s="3" t="str">
        <f>Raw_Data!F77</f>
        <v xml:space="preserve"> ReflectiveSelf  </v>
      </c>
      <c r="G77" s="3" t="str">
        <f>Raw_Data!G77</f>
        <v xml:space="preserve"> Facebook </v>
      </c>
      <c r="H77" s="3" t="str">
        <f>Raw_Data!H77</f>
        <v xml:space="preserve"> #Shame #Injustice                           </v>
      </c>
      <c r="I77" s="3">
        <f>Raw_Data!I77</f>
        <v>15</v>
      </c>
      <c r="J77" s="3">
        <f>Raw_Data!J77</f>
        <v>30</v>
      </c>
      <c r="K77" s="3" t="str">
        <f>Raw_Data!K77</f>
        <v xml:space="preserve"> India      </v>
      </c>
      <c r="L77" s="3">
        <f>Raw_Data!L77</f>
        <v>2023</v>
      </c>
      <c r="M77" s="3">
        <f>Raw_Data!M77</f>
        <v>2</v>
      </c>
      <c r="N77" s="3">
        <f>Raw_Data!N77</f>
        <v>19</v>
      </c>
      <c r="O77" s="3">
        <f>Raw_Data!O77</f>
        <v>19</v>
      </c>
      <c r="P77" s="3" t="str">
        <f t="shared" si="12"/>
        <v>A moment of shame for not standing up against injustice.</v>
      </c>
      <c r="Q77" s="3" t="str">
        <f t="shared" si="13"/>
        <v>Shame</v>
      </c>
      <c r="R77" s="3" t="str">
        <f t="shared" si="14"/>
        <v>ReflectiveSelf</v>
      </c>
      <c r="S77" s="3" t="str">
        <f t="shared" si="15"/>
        <v>Facebook</v>
      </c>
      <c r="T77" s="3" t="str">
        <f t="shared" si="16"/>
        <v>#Shame,#Injustice</v>
      </c>
      <c r="U77" s="3" t="str">
        <f t="shared" si="17"/>
        <v>India</v>
      </c>
      <c r="V77" s="3">
        <f t="shared" si="18"/>
        <v>44976.822916666664</v>
      </c>
      <c r="W77" s="3" t="b">
        <f>COUNTIFS($F$2:F77,F77,$E$2:E77,E77)&gt;1</f>
        <v>0</v>
      </c>
      <c r="X77" s="3">
        <f t="shared" si="19"/>
        <v>45</v>
      </c>
      <c r="Y77" s="3">
        <f t="shared" si="20"/>
        <v>0.66666666666666663</v>
      </c>
      <c r="Z77" s="11" t="str">
        <f t="shared" si="11"/>
        <v>Feb 19, 2023</v>
      </c>
      <c r="AA77" s="3" t="str">
        <f t="shared" si="21"/>
        <v>Feb</v>
      </c>
    </row>
    <row r="78" spans="1:27" x14ac:dyDescent="0.25">
      <c r="A78" s="3">
        <f>Raw_Data!A78</f>
        <v>77</v>
      </c>
      <c r="B78" s="3">
        <f>Raw_Data!B78</f>
        <v>79</v>
      </c>
      <c r="C78" s="3" t="str">
        <f>Raw_Data!C78</f>
        <v xml:space="preserve"> Fuming with anger after a heated argument.            </v>
      </c>
      <c r="D78" s="3" t="str">
        <f>Raw_Data!D78</f>
        <v xml:space="preserve"> Anger        </v>
      </c>
      <c r="E78" s="10">
        <f>Raw_Data!E78</f>
        <v>44977.395833333336</v>
      </c>
      <c r="F78" s="3" t="str">
        <f>Raw_Data!F78</f>
        <v xml:space="preserve"> AngryDebater    </v>
      </c>
      <c r="G78" s="3" t="str">
        <f>Raw_Data!G78</f>
        <v xml:space="preserve"> Twitter  </v>
      </c>
      <c r="H78" s="3" t="str">
        <f>Raw_Data!H78</f>
        <v xml:space="preserve"> #Anger #Argument                             </v>
      </c>
      <c r="I78" s="3">
        <f>Raw_Data!I78</f>
        <v>20</v>
      </c>
      <c r="J78" s="3">
        <f>Raw_Data!J78</f>
        <v>40</v>
      </c>
      <c r="K78" s="3" t="str">
        <f>Raw_Data!K78</f>
        <v xml:space="preserve"> Canada     </v>
      </c>
      <c r="L78" s="3">
        <f>Raw_Data!L78</f>
        <v>2023</v>
      </c>
      <c r="M78" s="3">
        <f>Raw_Data!M78</f>
        <v>2</v>
      </c>
      <c r="N78" s="3">
        <f>Raw_Data!N78</f>
        <v>20</v>
      </c>
      <c r="O78" s="3">
        <f>Raw_Data!O78</f>
        <v>9</v>
      </c>
      <c r="P78" s="3" t="str">
        <f t="shared" si="12"/>
        <v>Fuming with anger after a heated argument.</v>
      </c>
      <c r="Q78" s="3" t="str">
        <f t="shared" si="13"/>
        <v>Anger</v>
      </c>
      <c r="R78" s="3" t="str">
        <f t="shared" si="14"/>
        <v>AngryDebater</v>
      </c>
      <c r="S78" s="3" t="str">
        <f t="shared" si="15"/>
        <v>Twitter</v>
      </c>
      <c r="T78" s="3" t="str">
        <f t="shared" si="16"/>
        <v>#Anger,#Argument</v>
      </c>
      <c r="U78" s="3" t="str">
        <f t="shared" si="17"/>
        <v>Canada</v>
      </c>
      <c r="V78" s="3">
        <f t="shared" si="18"/>
        <v>44977.395833333336</v>
      </c>
      <c r="W78" s="3" t="b">
        <f>COUNTIFS($F$2:F78,F78,$E$2:E78,E78)&gt;1</f>
        <v>0</v>
      </c>
      <c r="X78" s="3">
        <f t="shared" si="19"/>
        <v>60</v>
      </c>
      <c r="Y78" s="3">
        <f t="shared" si="20"/>
        <v>0.66666666666666663</v>
      </c>
      <c r="Z78" s="11" t="str">
        <f t="shared" si="11"/>
        <v>Feb 20, 2023</v>
      </c>
      <c r="AA78" s="3" t="str">
        <f t="shared" si="21"/>
        <v>Feb</v>
      </c>
    </row>
    <row r="79" spans="1:27" x14ac:dyDescent="0.25">
      <c r="A79" s="3">
        <f>Raw_Data!A79</f>
        <v>78</v>
      </c>
      <c r="B79" s="3">
        <f>Raw_Data!B79</f>
        <v>80</v>
      </c>
      <c r="C79" s="3" t="str">
        <f>Raw_Data!C79</f>
        <v xml:space="preserve"> The fear of the unknown is keeping me up at night.    </v>
      </c>
      <c r="D79" s="3" t="str">
        <f>Raw_Data!D79</f>
        <v xml:space="preserve"> Fear         </v>
      </c>
      <c r="E79" s="10">
        <f>Raw_Data!E79</f>
        <v>44977.885416666664</v>
      </c>
      <c r="F79" s="3" t="str">
        <f>Raw_Data!F79</f>
        <v xml:space="preserve"> FearfulDreamer  </v>
      </c>
      <c r="G79" s="3" t="str">
        <f>Raw_Data!G79</f>
        <v xml:space="preserve"> Instagram </v>
      </c>
      <c r="H79" s="3" t="str">
        <f>Raw_Data!H79</f>
        <v xml:space="preserve"> #Fear #Unknown                               </v>
      </c>
      <c r="I79" s="3">
        <f>Raw_Data!I79</f>
        <v>15</v>
      </c>
      <c r="J79" s="3">
        <f>Raw_Data!J79</f>
        <v>30</v>
      </c>
      <c r="K79" s="3" t="str">
        <f>Raw_Data!K79</f>
        <v xml:space="preserve"> USA          </v>
      </c>
      <c r="L79" s="3">
        <f>Raw_Data!L79</f>
        <v>2023</v>
      </c>
      <c r="M79" s="3">
        <f>Raw_Data!M79</f>
        <v>2</v>
      </c>
      <c r="N79" s="3">
        <f>Raw_Data!N79</f>
        <v>20</v>
      </c>
      <c r="O79" s="3">
        <f>Raw_Data!O79</f>
        <v>21</v>
      </c>
      <c r="P79" s="3" t="str">
        <f t="shared" si="12"/>
        <v>The fear of the unknown is keeping me up at night.</v>
      </c>
      <c r="Q79" s="3" t="str">
        <f t="shared" si="13"/>
        <v>Fear</v>
      </c>
      <c r="R79" s="3" t="str">
        <f t="shared" si="14"/>
        <v>FearfulDreamer</v>
      </c>
      <c r="S79" s="3" t="str">
        <f t="shared" si="15"/>
        <v>Instagram</v>
      </c>
      <c r="T79" s="3" t="str">
        <f t="shared" si="16"/>
        <v>#Fear,#Unknown</v>
      </c>
      <c r="U79" s="3" t="str">
        <f t="shared" si="17"/>
        <v>USA</v>
      </c>
      <c r="V79" s="3">
        <f t="shared" si="18"/>
        <v>44977.885416666664</v>
      </c>
      <c r="W79" s="3" t="b">
        <f>COUNTIFS($F$2:F79,F79,$E$2:E79,E79)&gt;1</f>
        <v>0</v>
      </c>
      <c r="X79" s="3">
        <f t="shared" si="19"/>
        <v>45</v>
      </c>
      <c r="Y79" s="3">
        <f t="shared" si="20"/>
        <v>0.66666666666666663</v>
      </c>
      <c r="Z79" s="11" t="str">
        <f t="shared" si="11"/>
        <v>Feb 20, 2023</v>
      </c>
      <c r="AA79" s="3" t="str">
        <f t="shared" si="21"/>
        <v>Feb</v>
      </c>
    </row>
    <row r="80" spans="1:27" x14ac:dyDescent="0.25">
      <c r="A80" s="3">
        <f>Raw_Data!A80</f>
        <v>79</v>
      </c>
      <c r="B80" s="3">
        <f>Raw_Data!B80</f>
        <v>81</v>
      </c>
      <c r="C80" s="3" t="str">
        <f>Raw_Data!C80</f>
        <v xml:space="preserve"> Heartfelt sadness after bidding farewell to a dear friend. </v>
      </c>
      <c r="D80" s="3" t="str">
        <f>Raw_Data!D80</f>
        <v xml:space="preserve"> Sadness      </v>
      </c>
      <c r="E80" s="10">
        <f>Raw_Data!E80</f>
        <v>44978.614583333336</v>
      </c>
      <c r="F80" s="3" t="str">
        <f>Raw_Data!F80</f>
        <v xml:space="preserve"> FarewellHeart   </v>
      </c>
      <c r="G80" s="3" t="str">
        <f>Raw_Data!G80</f>
        <v xml:space="preserve"> Facebook </v>
      </c>
      <c r="H80" s="3" t="str">
        <f>Raw_Data!H80</f>
        <v xml:space="preserve"> #Sadness #Farewell                          </v>
      </c>
      <c r="I80" s="3">
        <f>Raw_Data!I80</f>
        <v>25</v>
      </c>
      <c r="J80" s="3">
        <f>Raw_Data!J80</f>
        <v>50</v>
      </c>
      <c r="K80" s="3" t="str">
        <f>Raw_Data!K80</f>
        <v xml:space="preserve"> India      </v>
      </c>
      <c r="L80" s="3">
        <f>Raw_Data!L80</f>
        <v>2023</v>
      </c>
      <c r="M80" s="3">
        <f>Raw_Data!M80</f>
        <v>2</v>
      </c>
      <c r="N80" s="3">
        <f>Raw_Data!N80</f>
        <v>21</v>
      </c>
      <c r="O80" s="3">
        <f>Raw_Data!O80</f>
        <v>14</v>
      </c>
      <c r="P80" s="3" t="str">
        <f t="shared" si="12"/>
        <v>Heartfelt sadness after bidding farewell to a dear friend.</v>
      </c>
      <c r="Q80" s="3" t="str">
        <f t="shared" si="13"/>
        <v>Sadness</v>
      </c>
      <c r="R80" s="3" t="str">
        <f t="shared" si="14"/>
        <v>FarewellHeart</v>
      </c>
      <c r="S80" s="3" t="str">
        <f t="shared" si="15"/>
        <v>Facebook</v>
      </c>
      <c r="T80" s="3" t="str">
        <f t="shared" si="16"/>
        <v>#Sadness,#Farewell</v>
      </c>
      <c r="U80" s="3" t="str">
        <f t="shared" si="17"/>
        <v>India</v>
      </c>
      <c r="V80" s="3">
        <f t="shared" si="18"/>
        <v>44978.614583333336</v>
      </c>
      <c r="W80" s="3" t="b">
        <f>COUNTIFS($F$2:F80,F80,$E$2:E80,E80)&gt;1</f>
        <v>0</v>
      </c>
      <c r="X80" s="3">
        <f t="shared" si="19"/>
        <v>75</v>
      </c>
      <c r="Y80" s="3">
        <f t="shared" si="20"/>
        <v>0.66666666666666663</v>
      </c>
      <c r="Z80" s="11" t="str">
        <f t="shared" si="11"/>
        <v>Feb 21, 2023</v>
      </c>
      <c r="AA80" s="3" t="str">
        <f t="shared" si="21"/>
        <v>Feb</v>
      </c>
    </row>
    <row r="81" spans="1:27" x14ac:dyDescent="0.25">
      <c r="A81" s="3">
        <f>Raw_Data!A81</f>
        <v>80</v>
      </c>
      <c r="B81" s="3">
        <f>Raw_Data!B81</f>
        <v>82</v>
      </c>
      <c r="C81" s="3" t="str">
        <f>Raw_Data!C81</f>
        <v xml:space="preserve"> The state of corruption in our society is utterly disgusting. </v>
      </c>
      <c r="D81" s="3" t="str">
        <f>Raw_Data!D81</f>
        <v xml:space="preserve"> Disgust      </v>
      </c>
      <c r="E81" s="10">
        <f>Raw_Data!E81</f>
        <v>44978.763888888891</v>
      </c>
      <c r="F81" s="3" t="str">
        <f>Raw_Data!F81</f>
        <v xml:space="preserve"> AntiCorruption  </v>
      </c>
      <c r="G81" s="3" t="str">
        <f>Raw_Data!G81</f>
        <v xml:space="preserve"> Twitter  </v>
      </c>
      <c r="H81" s="3" t="str">
        <f>Raw_Data!H81</f>
        <v xml:space="preserve"> #Disgust #Corruption                         </v>
      </c>
      <c r="I81" s="3">
        <f>Raw_Data!I81</f>
        <v>18</v>
      </c>
      <c r="J81" s="3">
        <f>Raw_Data!J81</f>
        <v>35</v>
      </c>
      <c r="K81" s="3" t="str">
        <f>Raw_Data!K81</f>
        <v xml:space="preserve"> UK         </v>
      </c>
      <c r="L81" s="3">
        <f>Raw_Data!L81</f>
        <v>2023</v>
      </c>
      <c r="M81" s="3">
        <f>Raw_Data!M81</f>
        <v>2</v>
      </c>
      <c r="N81" s="3">
        <f>Raw_Data!N81</f>
        <v>21</v>
      </c>
      <c r="O81" s="3">
        <f>Raw_Data!O81</f>
        <v>18</v>
      </c>
      <c r="P81" s="3" t="str">
        <f t="shared" si="12"/>
        <v>The state of corruption in our society is utterly disgusting.</v>
      </c>
      <c r="Q81" s="3" t="str">
        <f t="shared" si="13"/>
        <v>Disgust</v>
      </c>
      <c r="R81" s="3" t="str">
        <f t="shared" si="14"/>
        <v>AntiCorruption</v>
      </c>
      <c r="S81" s="3" t="str">
        <f t="shared" si="15"/>
        <v>Twitter</v>
      </c>
      <c r="T81" s="3" t="str">
        <f t="shared" si="16"/>
        <v>#Disgust,#Corruption</v>
      </c>
      <c r="U81" s="3" t="str">
        <f t="shared" si="17"/>
        <v>UK</v>
      </c>
      <c r="V81" s="3">
        <f t="shared" si="18"/>
        <v>44978.763888888891</v>
      </c>
      <c r="W81" s="3" t="b">
        <f>COUNTIFS($F$2:F81,F81,$E$2:E81,E81)&gt;1</f>
        <v>0</v>
      </c>
      <c r="X81" s="3">
        <f t="shared" si="19"/>
        <v>53</v>
      </c>
      <c r="Y81" s="3">
        <f t="shared" si="20"/>
        <v>0.660377358490566</v>
      </c>
      <c r="Z81" s="11" t="str">
        <f t="shared" si="11"/>
        <v>Feb 21, 2023</v>
      </c>
      <c r="AA81" s="3" t="str">
        <f t="shared" si="21"/>
        <v>Feb</v>
      </c>
    </row>
    <row r="82" spans="1:27" x14ac:dyDescent="0.25">
      <c r="A82" s="3">
        <f>Raw_Data!A82</f>
        <v>81</v>
      </c>
      <c r="B82" s="3">
        <f>Raw_Data!B82</f>
        <v>83</v>
      </c>
      <c r="C82" s="3" t="str">
        <f>Raw_Data!C82</f>
        <v xml:space="preserve"> Overflowing happiness: welcoming a new family member!  </v>
      </c>
      <c r="D82" s="3" t="str">
        <f>Raw_Data!D82</f>
        <v xml:space="preserve"> Happiness    </v>
      </c>
      <c r="E82" s="10">
        <f>Raw_Data!E82</f>
        <v>44979.416666666664</v>
      </c>
      <c r="F82" s="3" t="str">
        <f>Raw_Data!F82</f>
        <v xml:space="preserve"> NewParentJoy    </v>
      </c>
      <c r="G82" s="3" t="str">
        <f>Raw_Data!G82</f>
        <v xml:space="preserve"> Instagram </v>
      </c>
      <c r="H82" s="3" t="str">
        <f>Raw_Data!H82</f>
        <v xml:space="preserve"> #Happiness #NewFamilyMember                 </v>
      </c>
      <c r="I82" s="3">
        <f>Raw_Data!I82</f>
        <v>30</v>
      </c>
      <c r="J82" s="3">
        <f>Raw_Data!J82</f>
        <v>60</v>
      </c>
      <c r="K82" s="3" t="str">
        <f>Raw_Data!K82</f>
        <v xml:space="preserve"> UK           </v>
      </c>
      <c r="L82" s="3">
        <f>Raw_Data!L82</f>
        <v>2023</v>
      </c>
      <c r="M82" s="3">
        <f>Raw_Data!M82</f>
        <v>2</v>
      </c>
      <c r="N82" s="3">
        <f>Raw_Data!N82</f>
        <v>22</v>
      </c>
      <c r="O82" s="3">
        <f>Raw_Data!O82</f>
        <v>10</v>
      </c>
      <c r="P82" s="3" t="str">
        <f t="shared" si="12"/>
        <v>Overflowing happiness: welcoming a new family member!</v>
      </c>
      <c r="Q82" s="3" t="str">
        <f t="shared" si="13"/>
        <v>Happiness</v>
      </c>
      <c r="R82" s="3" t="str">
        <f t="shared" si="14"/>
        <v>NewParentJoy</v>
      </c>
      <c r="S82" s="3" t="str">
        <f t="shared" si="15"/>
        <v>Instagram</v>
      </c>
      <c r="T82" s="3" t="str">
        <f t="shared" si="16"/>
        <v>#Happiness,#NewFamilyMember</v>
      </c>
      <c r="U82" s="3" t="str">
        <f t="shared" si="17"/>
        <v>UK</v>
      </c>
      <c r="V82" s="3">
        <f t="shared" si="18"/>
        <v>44979.416666666664</v>
      </c>
      <c r="W82" s="3" t="b">
        <f>COUNTIFS($F$2:F82,F82,$E$2:E82,E82)&gt;1</f>
        <v>0</v>
      </c>
      <c r="X82" s="3">
        <f t="shared" si="19"/>
        <v>90</v>
      </c>
      <c r="Y82" s="3">
        <f t="shared" si="20"/>
        <v>0.66666666666666663</v>
      </c>
      <c r="Z82" s="11" t="str">
        <f t="shared" si="11"/>
        <v>Feb 22, 2023</v>
      </c>
      <c r="AA82" s="3" t="str">
        <f t="shared" si="21"/>
        <v>Feb</v>
      </c>
    </row>
    <row r="83" spans="1:27" x14ac:dyDescent="0.25">
      <c r="A83" s="3">
        <f>Raw_Data!A83</f>
        <v>82</v>
      </c>
      <c r="B83" s="3">
        <f>Raw_Data!B83</f>
        <v>84</v>
      </c>
      <c r="C83" s="3" t="str">
        <f>Raw_Data!C83</f>
        <v xml:space="preserve"> Laughter is the key to joyâ€”attending a stand-up comedy show. </v>
      </c>
      <c r="D83" s="3" t="str">
        <f>Raw_Data!D83</f>
        <v xml:space="preserve"> Joy          </v>
      </c>
      <c r="E83" s="10">
        <f>Raw_Data!E83</f>
        <v>44979.8125</v>
      </c>
      <c r="F83" s="3" t="str">
        <f>Raw_Data!F83</f>
        <v xml:space="preserve"> StandUpFan      </v>
      </c>
      <c r="G83" s="3" t="str">
        <f>Raw_Data!G83</f>
        <v xml:space="preserve"> Facebook </v>
      </c>
      <c r="H83" s="3" t="str">
        <f>Raw_Data!H83</f>
        <v xml:space="preserve"> #Joy #StandUpComedy                         </v>
      </c>
      <c r="I83" s="3">
        <f>Raw_Data!I83</f>
        <v>22</v>
      </c>
      <c r="J83" s="3">
        <f>Raw_Data!J83</f>
        <v>45</v>
      </c>
      <c r="K83" s="3" t="str">
        <f>Raw_Data!K83</f>
        <v xml:space="preserve"> Canada    </v>
      </c>
      <c r="L83" s="3">
        <f>Raw_Data!L83</f>
        <v>2023</v>
      </c>
      <c r="M83" s="3">
        <f>Raw_Data!M83</f>
        <v>2</v>
      </c>
      <c r="N83" s="3">
        <f>Raw_Data!N83</f>
        <v>22</v>
      </c>
      <c r="O83" s="3">
        <f>Raw_Data!O83</f>
        <v>19</v>
      </c>
      <c r="P83" s="3" t="str">
        <f t="shared" si="12"/>
        <v>Laughter is the key to joyâ€”attending a stand-up comedy show.</v>
      </c>
      <c r="Q83" s="3" t="str">
        <f t="shared" si="13"/>
        <v>Joy</v>
      </c>
      <c r="R83" s="3" t="str">
        <f t="shared" si="14"/>
        <v>StandUpFan</v>
      </c>
      <c r="S83" s="3" t="str">
        <f t="shared" si="15"/>
        <v>Facebook</v>
      </c>
      <c r="T83" s="3" t="str">
        <f t="shared" si="16"/>
        <v>#Joy,#StandUpComedy</v>
      </c>
      <c r="U83" s="3" t="str">
        <f t="shared" si="17"/>
        <v>Canada</v>
      </c>
      <c r="V83" s="3">
        <f t="shared" si="18"/>
        <v>44979.8125</v>
      </c>
      <c r="W83" s="3" t="b">
        <f>COUNTIFS($F$2:F83,F83,$E$2:E83,E83)&gt;1</f>
        <v>0</v>
      </c>
      <c r="X83" s="3">
        <f t="shared" si="19"/>
        <v>67</v>
      </c>
      <c r="Y83" s="3">
        <f t="shared" si="20"/>
        <v>0.67164179104477617</v>
      </c>
      <c r="Z83" s="11" t="str">
        <f t="shared" si="11"/>
        <v>Feb 22, 2023</v>
      </c>
      <c r="AA83" s="3" t="str">
        <f t="shared" si="21"/>
        <v>Feb</v>
      </c>
    </row>
    <row r="84" spans="1:27" x14ac:dyDescent="0.25">
      <c r="A84" s="3">
        <f>Raw_Data!A84</f>
        <v>83</v>
      </c>
      <c r="B84" s="3">
        <f>Raw_Data!B84</f>
        <v>85</v>
      </c>
      <c r="C84" s="3" t="str">
        <f>Raw_Data!C84</f>
        <v xml:space="preserve"> Sending love to all my followers on this beautiful day! â¤ï¸ </v>
      </c>
      <c r="D84" s="3" t="str">
        <f>Raw_Data!D84</f>
        <v xml:space="preserve"> Love         </v>
      </c>
      <c r="E84" s="10">
        <f>Raw_Data!E84</f>
        <v>44980.354166666664</v>
      </c>
      <c r="F84" s="3" t="str">
        <f>Raw_Data!F84</f>
        <v xml:space="preserve"> LoveSender      </v>
      </c>
      <c r="G84" s="3" t="str">
        <f>Raw_Data!G84</f>
        <v xml:space="preserve"> Twitter  </v>
      </c>
      <c r="H84" s="3" t="str">
        <f>Raw_Data!H84</f>
        <v xml:space="preserve"> #Love #SpreadLove                            </v>
      </c>
      <c r="I84" s="3">
        <f>Raw_Data!I84</f>
        <v>15</v>
      </c>
      <c r="J84" s="3">
        <f>Raw_Data!J84</f>
        <v>30</v>
      </c>
      <c r="K84" s="3" t="str">
        <f>Raw_Data!K84</f>
        <v xml:space="preserve"> Australia  </v>
      </c>
      <c r="L84" s="3">
        <f>Raw_Data!L84</f>
        <v>2023</v>
      </c>
      <c r="M84" s="3">
        <f>Raw_Data!M84</f>
        <v>2</v>
      </c>
      <c r="N84" s="3">
        <f>Raw_Data!N84</f>
        <v>23</v>
      </c>
      <c r="O84" s="3">
        <f>Raw_Data!O84</f>
        <v>8</v>
      </c>
      <c r="P84" s="3" t="str">
        <f t="shared" si="12"/>
        <v>Sending love to all my followers on this beautiful day! â¤ï¸</v>
      </c>
      <c r="Q84" s="3" t="str">
        <f t="shared" si="13"/>
        <v>Love</v>
      </c>
      <c r="R84" s="3" t="str">
        <f t="shared" si="14"/>
        <v>LoveSender</v>
      </c>
      <c r="S84" s="3" t="str">
        <f t="shared" si="15"/>
        <v>Twitter</v>
      </c>
      <c r="T84" s="3" t="str">
        <f t="shared" si="16"/>
        <v>#Love,#SpreadLove</v>
      </c>
      <c r="U84" s="3" t="str">
        <f t="shared" si="17"/>
        <v>Australia</v>
      </c>
      <c r="V84" s="3">
        <f t="shared" si="18"/>
        <v>44980.354166666664</v>
      </c>
      <c r="W84" s="3" t="b">
        <f>COUNTIFS($F$2:F84,F84,$E$2:E84,E84)&gt;1</f>
        <v>0</v>
      </c>
      <c r="X84" s="3">
        <f t="shared" si="19"/>
        <v>45</v>
      </c>
      <c r="Y84" s="3">
        <f t="shared" si="20"/>
        <v>0.66666666666666663</v>
      </c>
      <c r="Z84" s="11" t="str">
        <f t="shared" si="11"/>
        <v>Feb 23, 2023</v>
      </c>
      <c r="AA84" s="3" t="str">
        <f t="shared" si="21"/>
        <v>Feb</v>
      </c>
    </row>
    <row r="85" spans="1:27" x14ac:dyDescent="0.25">
      <c r="A85" s="3">
        <f>Raw_Data!A85</f>
        <v>84</v>
      </c>
      <c r="B85" s="3">
        <f>Raw_Data!B85</f>
        <v>86</v>
      </c>
      <c r="C85" s="3" t="str">
        <f>Raw_Data!C85</f>
        <v xml:space="preserve"> Amused by the antics of my petâ€”it's pure amusement!      </v>
      </c>
      <c r="D85" s="3" t="str">
        <f>Raw_Data!D85</f>
        <v xml:space="preserve"> Amusement    </v>
      </c>
      <c r="E85" s="10">
        <f>Raw_Data!E85</f>
        <v>44980.597222222219</v>
      </c>
      <c r="F85" s="3" t="str">
        <f>Raw_Data!F85</f>
        <v xml:space="preserve"> PetAmuser       </v>
      </c>
      <c r="G85" s="3" t="str">
        <f>Raw_Data!G85</f>
        <v xml:space="preserve"> Instagram </v>
      </c>
      <c r="H85" s="3" t="str">
        <f>Raw_Data!H85</f>
        <v xml:space="preserve"> #Amusement #PetAntics                       </v>
      </c>
      <c r="I85" s="3">
        <f>Raw_Data!I85</f>
        <v>18</v>
      </c>
      <c r="J85" s="3">
        <f>Raw_Data!J85</f>
        <v>35</v>
      </c>
      <c r="K85" s="3" t="str">
        <f>Raw_Data!K85</f>
        <v xml:space="preserve"> UK           </v>
      </c>
      <c r="L85" s="3">
        <f>Raw_Data!L85</f>
        <v>2023</v>
      </c>
      <c r="M85" s="3">
        <f>Raw_Data!M85</f>
        <v>2</v>
      </c>
      <c r="N85" s="3">
        <f>Raw_Data!N85</f>
        <v>23</v>
      </c>
      <c r="O85" s="3">
        <f>Raw_Data!O85</f>
        <v>14</v>
      </c>
      <c r="P85" s="3" t="str">
        <f t="shared" si="12"/>
        <v>Amused by the antics of my petâ€”it's pure amusement!</v>
      </c>
      <c r="Q85" s="3" t="str">
        <f t="shared" si="13"/>
        <v>Amusement</v>
      </c>
      <c r="R85" s="3" t="str">
        <f t="shared" si="14"/>
        <v>PetAmuser</v>
      </c>
      <c r="S85" s="3" t="str">
        <f t="shared" si="15"/>
        <v>Instagram</v>
      </c>
      <c r="T85" s="3" t="str">
        <f t="shared" si="16"/>
        <v>#Amusement,#PetAntics</v>
      </c>
      <c r="U85" s="3" t="str">
        <f t="shared" si="17"/>
        <v>UK</v>
      </c>
      <c r="V85" s="3">
        <f t="shared" si="18"/>
        <v>44980.597222222219</v>
      </c>
      <c r="W85" s="3" t="b">
        <f>COUNTIFS($F$2:F85,F85,$E$2:E85,E85)&gt;1</f>
        <v>0</v>
      </c>
      <c r="X85" s="3">
        <f t="shared" si="19"/>
        <v>53</v>
      </c>
      <c r="Y85" s="3">
        <f t="shared" si="20"/>
        <v>0.660377358490566</v>
      </c>
      <c r="Z85" s="11" t="str">
        <f t="shared" si="11"/>
        <v>Feb 23, 2023</v>
      </c>
      <c r="AA85" s="3" t="str">
        <f t="shared" si="21"/>
        <v>Feb</v>
      </c>
    </row>
    <row r="86" spans="1:27" x14ac:dyDescent="0.25">
      <c r="A86" s="3">
        <f>Raw_Data!A86</f>
        <v>85</v>
      </c>
      <c r="B86" s="3">
        <f>Raw_Data!B86</f>
        <v>87</v>
      </c>
      <c r="C86" s="3" t="str">
        <f>Raw_Data!C86</f>
        <v xml:space="preserve"> Enjoying every moment of this tripâ€”pure enjoyment!      </v>
      </c>
      <c r="D86" s="3" t="str">
        <f>Raw_Data!D86</f>
        <v xml:space="preserve"> Enjoyment    </v>
      </c>
      <c r="E86" s="10">
        <f>Raw_Data!E86</f>
        <v>44980.822916666664</v>
      </c>
      <c r="F86" s="3" t="str">
        <f>Raw_Data!F86</f>
        <v xml:space="preserve"> TravelExplorer  </v>
      </c>
      <c r="G86" s="3" t="str">
        <f>Raw_Data!G86</f>
        <v xml:space="preserve"> Facebook </v>
      </c>
      <c r="H86" s="3" t="str">
        <f>Raw_Data!H86</f>
        <v xml:space="preserve"> #Enjoyment #Travel                           </v>
      </c>
      <c r="I86" s="3">
        <f>Raw_Data!I86</f>
        <v>25</v>
      </c>
      <c r="J86" s="3">
        <f>Raw_Data!J86</f>
        <v>50</v>
      </c>
      <c r="K86" s="3" t="str">
        <f>Raw_Data!K86</f>
        <v xml:space="preserve"> USA </v>
      </c>
      <c r="L86" s="3">
        <f>Raw_Data!L86</f>
        <v>2023</v>
      </c>
      <c r="M86" s="3">
        <f>Raw_Data!M86</f>
        <v>2</v>
      </c>
      <c r="N86" s="3">
        <f>Raw_Data!N86</f>
        <v>23</v>
      </c>
      <c r="O86" s="3">
        <f>Raw_Data!O86</f>
        <v>19</v>
      </c>
      <c r="P86" s="3" t="str">
        <f t="shared" si="12"/>
        <v>Enjoying every moment of this tripâ€”pure enjoyment!</v>
      </c>
      <c r="Q86" s="3" t="str">
        <f t="shared" si="13"/>
        <v>Enjoyment</v>
      </c>
      <c r="R86" s="3" t="str">
        <f t="shared" si="14"/>
        <v>TravelExplorer</v>
      </c>
      <c r="S86" s="3" t="str">
        <f t="shared" si="15"/>
        <v>Facebook</v>
      </c>
      <c r="T86" s="3" t="str">
        <f t="shared" si="16"/>
        <v>#Enjoyment,#Travel</v>
      </c>
      <c r="U86" s="3" t="str">
        <f t="shared" si="17"/>
        <v>USA</v>
      </c>
      <c r="V86" s="3">
        <f t="shared" si="18"/>
        <v>44980.822916666664</v>
      </c>
      <c r="W86" s="3" t="b">
        <f>COUNTIFS($F$2:F86,F86,$E$2:E86,E86)&gt;1</f>
        <v>0</v>
      </c>
      <c r="X86" s="3">
        <f t="shared" si="19"/>
        <v>75</v>
      </c>
      <c r="Y86" s="3">
        <f t="shared" si="20"/>
        <v>0.66666666666666663</v>
      </c>
      <c r="Z86" s="11" t="str">
        <f t="shared" si="11"/>
        <v>Feb 23, 2023</v>
      </c>
      <c r="AA86" s="3" t="str">
        <f t="shared" si="21"/>
        <v>Feb</v>
      </c>
    </row>
    <row r="87" spans="1:27" x14ac:dyDescent="0.25">
      <c r="A87" s="3">
        <f>Raw_Data!A87</f>
        <v>86</v>
      </c>
      <c r="B87" s="3">
        <f>Raw_Data!B87</f>
        <v>88</v>
      </c>
      <c r="C87" s="3" t="str">
        <f>Raw_Data!C87</f>
        <v xml:space="preserve"> Admiring the dedication of volunteers at a local charity. </v>
      </c>
      <c r="D87" s="3" t="str">
        <f>Raw_Data!D87</f>
        <v xml:space="preserve"> Admiration   </v>
      </c>
      <c r="E87" s="10">
        <f>Raw_Data!E87</f>
        <v>44981.479166666664</v>
      </c>
      <c r="F87" s="3" t="str">
        <f>Raw_Data!F87</f>
        <v xml:space="preserve"> CharityAdmirer  </v>
      </c>
      <c r="G87" s="3" t="str">
        <f>Raw_Data!G87</f>
        <v xml:space="preserve"> Twitter  </v>
      </c>
      <c r="H87" s="3" t="str">
        <f>Raw_Data!H87</f>
        <v xml:space="preserve"> #Admiration #Volunteers                     </v>
      </c>
      <c r="I87" s="3">
        <f>Raw_Data!I87</f>
        <v>20</v>
      </c>
      <c r="J87" s="3">
        <f>Raw_Data!J87</f>
        <v>40</v>
      </c>
      <c r="K87" s="3" t="str">
        <f>Raw_Data!K87</f>
        <v xml:space="preserve"> USA        </v>
      </c>
      <c r="L87" s="3">
        <f>Raw_Data!L87</f>
        <v>2023</v>
      </c>
      <c r="M87" s="3">
        <f>Raw_Data!M87</f>
        <v>2</v>
      </c>
      <c r="N87" s="3">
        <f>Raw_Data!N87</f>
        <v>24</v>
      </c>
      <c r="O87" s="3">
        <f>Raw_Data!O87</f>
        <v>11</v>
      </c>
      <c r="P87" s="3" t="str">
        <f t="shared" si="12"/>
        <v>Admiring the dedication of volunteers at a local charity.</v>
      </c>
      <c r="Q87" s="3" t="str">
        <f t="shared" si="13"/>
        <v>Admiration</v>
      </c>
      <c r="R87" s="3" t="str">
        <f t="shared" si="14"/>
        <v>CharityAdmirer</v>
      </c>
      <c r="S87" s="3" t="str">
        <f t="shared" si="15"/>
        <v>Twitter</v>
      </c>
      <c r="T87" s="3" t="str">
        <f t="shared" si="16"/>
        <v>#Admiration,#Volunteers</v>
      </c>
      <c r="U87" s="3" t="str">
        <f t="shared" si="17"/>
        <v>USA</v>
      </c>
      <c r="V87" s="3">
        <f t="shared" si="18"/>
        <v>44981.479166666664</v>
      </c>
      <c r="W87" s="3" t="b">
        <f>COUNTIFS($F$2:F87,F87,$E$2:E87,E87)&gt;1</f>
        <v>0</v>
      </c>
      <c r="X87" s="3">
        <f t="shared" si="19"/>
        <v>60</v>
      </c>
      <c r="Y87" s="3">
        <f t="shared" si="20"/>
        <v>0.66666666666666663</v>
      </c>
      <c r="Z87" s="11" t="str">
        <f t="shared" si="11"/>
        <v>Feb 24, 2023</v>
      </c>
      <c r="AA87" s="3" t="str">
        <f t="shared" si="21"/>
        <v>Feb</v>
      </c>
    </row>
    <row r="88" spans="1:27" x14ac:dyDescent="0.25">
      <c r="A88" s="3">
        <f>Raw_Data!A88</f>
        <v>87</v>
      </c>
      <c r="B88" s="3">
        <f>Raw_Data!B88</f>
        <v>89</v>
      </c>
      <c r="C88" s="3" t="str">
        <f>Raw_Data!C88</f>
        <v xml:space="preserve"> Sending affectionate vibes to friends and family.        </v>
      </c>
      <c r="D88" s="3" t="str">
        <f>Raw_Data!D88</f>
        <v xml:space="preserve"> Affection    </v>
      </c>
      <c r="E88" s="10">
        <f>Raw_Data!E88</f>
        <v>44981.666666666664</v>
      </c>
      <c r="F88" s="3" t="str">
        <f>Raw_Data!F88</f>
        <v xml:space="preserve"> FamilyLover     </v>
      </c>
      <c r="G88" s="3" t="str">
        <f>Raw_Data!G88</f>
        <v xml:space="preserve"> Instagram </v>
      </c>
      <c r="H88" s="3" t="str">
        <f>Raw_Data!H88</f>
        <v xml:space="preserve"> #Affection #FamilyLove                      </v>
      </c>
      <c r="I88" s="3">
        <f>Raw_Data!I88</f>
        <v>15</v>
      </c>
      <c r="J88" s="3">
        <f>Raw_Data!J88</f>
        <v>30</v>
      </c>
      <c r="K88" s="3" t="str">
        <f>Raw_Data!K88</f>
        <v>USA</v>
      </c>
      <c r="L88" s="3">
        <f>Raw_Data!L88</f>
        <v>2023</v>
      </c>
      <c r="M88" s="3">
        <f>Raw_Data!M88</f>
        <v>2</v>
      </c>
      <c r="N88" s="3">
        <f>Raw_Data!N88</f>
        <v>24</v>
      </c>
      <c r="O88" s="3">
        <f>Raw_Data!O88</f>
        <v>16</v>
      </c>
      <c r="P88" s="3" t="str">
        <f t="shared" si="12"/>
        <v>Sending affectionate vibes to friends and family.</v>
      </c>
      <c r="Q88" s="3" t="str">
        <f t="shared" si="13"/>
        <v>Affection</v>
      </c>
      <c r="R88" s="3" t="str">
        <f t="shared" si="14"/>
        <v>FamilyLover</v>
      </c>
      <c r="S88" s="3" t="str">
        <f t="shared" si="15"/>
        <v>Instagram</v>
      </c>
      <c r="T88" s="3" t="str">
        <f t="shared" si="16"/>
        <v>#Affection,#FamilyLove</v>
      </c>
      <c r="U88" s="3" t="str">
        <f t="shared" si="17"/>
        <v>USA</v>
      </c>
      <c r="V88" s="3">
        <f t="shared" si="18"/>
        <v>44981.666666666664</v>
      </c>
      <c r="W88" s="3" t="b">
        <f>COUNTIFS($F$2:F88,F88,$E$2:E88,E88)&gt;1</f>
        <v>0</v>
      </c>
      <c r="X88" s="3">
        <f t="shared" si="19"/>
        <v>45</v>
      </c>
      <c r="Y88" s="3">
        <f t="shared" si="20"/>
        <v>0.66666666666666663</v>
      </c>
      <c r="Z88" s="11" t="str">
        <f t="shared" si="11"/>
        <v>Feb 24, 2023</v>
      </c>
      <c r="AA88" s="3" t="str">
        <f t="shared" si="21"/>
        <v>Feb</v>
      </c>
    </row>
    <row r="89" spans="1:27" x14ac:dyDescent="0.25">
      <c r="A89" s="3">
        <f>Raw_Data!A89</f>
        <v>88</v>
      </c>
      <c r="B89" s="3">
        <f>Raw_Data!B89</f>
        <v>90</v>
      </c>
      <c r="C89" s="3" t="str">
        <f>Raw_Data!C89</f>
        <v xml:space="preserve"> Awe-struck by the beauty of the night sky.               </v>
      </c>
      <c r="D89" s="3" t="str">
        <f>Raw_Data!D89</f>
        <v xml:space="preserve"> Awe          </v>
      </c>
      <c r="E89" s="10">
        <f>Raw_Data!E89</f>
        <v>44981.854166666664</v>
      </c>
      <c r="F89" s="3" t="str">
        <f>Raw_Data!F89</f>
        <v xml:space="preserve"> Stargazer       </v>
      </c>
      <c r="G89" s="3" t="str">
        <f>Raw_Data!G89</f>
        <v xml:space="preserve"> Facebook </v>
      </c>
      <c r="H89" s="3" t="str">
        <f>Raw_Data!H89</f>
        <v xml:space="preserve"> #Awe #StarryNight                        </v>
      </c>
      <c r="I89" s="3">
        <f>Raw_Data!I89</f>
        <v>22</v>
      </c>
      <c r="J89" s="3">
        <f>Raw_Data!J89</f>
        <v>45</v>
      </c>
      <c r="K89" s="3" t="str">
        <f>Raw_Data!K89</f>
        <v xml:space="preserve"> Australia </v>
      </c>
      <c r="L89" s="3">
        <f>Raw_Data!L89</f>
        <v>2023</v>
      </c>
      <c r="M89" s="3">
        <f>Raw_Data!M89</f>
        <v>2</v>
      </c>
      <c r="N89" s="3">
        <f>Raw_Data!N89</f>
        <v>24</v>
      </c>
      <c r="O89" s="3">
        <f>Raw_Data!O89</f>
        <v>20</v>
      </c>
      <c r="P89" s="3" t="str">
        <f t="shared" si="12"/>
        <v>Awe-struck by the beauty of the night sky.</v>
      </c>
      <c r="Q89" s="3" t="str">
        <f t="shared" si="13"/>
        <v>Awe</v>
      </c>
      <c r="R89" s="3" t="str">
        <f t="shared" si="14"/>
        <v>Stargazer</v>
      </c>
      <c r="S89" s="3" t="str">
        <f t="shared" si="15"/>
        <v>Facebook</v>
      </c>
      <c r="T89" s="3" t="str">
        <f t="shared" si="16"/>
        <v>#Awe,#StarryNight</v>
      </c>
      <c r="U89" s="3" t="str">
        <f t="shared" si="17"/>
        <v>Australia</v>
      </c>
      <c r="V89" s="3">
        <f t="shared" si="18"/>
        <v>44981.854166666664</v>
      </c>
      <c r="W89" s="3" t="b">
        <f>COUNTIFS($F$2:F89,F89,$E$2:E89,E89)&gt;1</f>
        <v>0</v>
      </c>
      <c r="X89" s="3">
        <f t="shared" si="19"/>
        <v>67</v>
      </c>
      <c r="Y89" s="3">
        <f t="shared" si="20"/>
        <v>0.67164179104477617</v>
      </c>
      <c r="Z89" s="11" t="str">
        <f t="shared" si="11"/>
        <v>Feb 24, 2023</v>
      </c>
      <c r="AA89" s="3" t="str">
        <f t="shared" si="21"/>
        <v>Feb</v>
      </c>
    </row>
    <row r="90" spans="1:27" x14ac:dyDescent="0.25">
      <c r="A90" s="3">
        <f>Raw_Data!A90</f>
        <v>89</v>
      </c>
      <c r="B90" s="3">
        <f>Raw_Data!B90</f>
        <v>91</v>
      </c>
      <c r="C90" s="3" t="str">
        <f>Raw_Data!C90</f>
        <v xml:space="preserve"> Disappointed with the lack of progress in a personal project. </v>
      </c>
      <c r="D90" s="3" t="str">
        <f>Raw_Data!D90</f>
        <v xml:space="preserve"> Disappointed </v>
      </c>
      <c r="E90" s="10">
        <f>Raw_Data!E90</f>
        <v>44982.375</v>
      </c>
      <c r="F90" s="3" t="str">
        <f>Raw_Data!F90</f>
        <v xml:space="preserve"> ProjectStruggle </v>
      </c>
      <c r="G90" s="3" t="str">
        <f>Raw_Data!G90</f>
        <v xml:space="preserve"> Twitter  </v>
      </c>
      <c r="H90" s="3" t="str">
        <f>Raw_Data!H90</f>
        <v xml:space="preserve"> #Disappointed #Project                     </v>
      </c>
      <c r="I90" s="3">
        <f>Raw_Data!I90</f>
        <v>18</v>
      </c>
      <c r="J90" s="3">
        <f>Raw_Data!J90</f>
        <v>35</v>
      </c>
      <c r="K90" s="3" t="str">
        <f>Raw_Data!K90</f>
        <v xml:space="preserve"> India      </v>
      </c>
      <c r="L90" s="3">
        <f>Raw_Data!L90</f>
        <v>2023</v>
      </c>
      <c r="M90" s="3">
        <f>Raw_Data!M90</f>
        <v>2</v>
      </c>
      <c r="N90" s="3">
        <f>Raw_Data!N90</f>
        <v>25</v>
      </c>
      <c r="O90" s="3">
        <f>Raw_Data!O90</f>
        <v>9</v>
      </c>
      <c r="P90" s="3" t="str">
        <f t="shared" si="12"/>
        <v>Disappointed with the lack of progress in a personal project.</v>
      </c>
      <c r="Q90" s="3" t="str">
        <f t="shared" si="13"/>
        <v>Disappointed</v>
      </c>
      <c r="R90" s="3" t="str">
        <f t="shared" si="14"/>
        <v>ProjectStruggle</v>
      </c>
      <c r="S90" s="3" t="str">
        <f t="shared" si="15"/>
        <v>Twitter</v>
      </c>
      <c r="T90" s="3" t="str">
        <f t="shared" si="16"/>
        <v>#Disappointed,#Project</v>
      </c>
      <c r="U90" s="3" t="str">
        <f t="shared" si="17"/>
        <v>India</v>
      </c>
      <c r="V90" s="3">
        <f t="shared" si="18"/>
        <v>44982.375</v>
      </c>
      <c r="W90" s="3" t="b">
        <f>COUNTIFS($F$2:F90,F90,$E$2:E90,E90)&gt;1</f>
        <v>0</v>
      </c>
      <c r="X90" s="3">
        <f t="shared" si="19"/>
        <v>53</v>
      </c>
      <c r="Y90" s="3">
        <f t="shared" si="20"/>
        <v>0.660377358490566</v>
      </c>
      <c r="Z90" s="11" t="str">
        <f t="shared" si="11"/>
        <v>Feb 25, 2023</v>
      </c>
      <c r="AA90" s="3" t="str">
        <f t="shared" si="21"/>
        <v>Feb</v>
      </c>
    </row>
    <row r="91" spans="1:27" x14ac:dyDescent="0.25">
      <c r="A91" s="3">
        <f>Raw_Data!A91</f>
        <v>90</v>
      </c>
      <c r="B91" s="3">
        <f>Raw_Data!B91</f>
        <v>92</v>
      </c>
      <c r="C91" s="3" t="str">
        <f>Raw_Data!C91</f>
        <v xml:space="preserve"> A surprise visit from an old friend brought tears of joy. </v>
      </c>
      <c r="D91" s="3" t="str">
        <f>Raw_Data!D91</f>
        <v xml:space="preserve"> Surprise     </v>
      </c>
      <c r="E91" s="10">
        <f>Raw_Data!E91</f>
        <v>44982.614583333336</v>
      </c>
      <c r="F91" s="3" t="str">
        <f>Raw_Data!F91</f>
        <v xml:space="preserve"> JoyfulReunion   </v>
      </c>
      <c r="G91" s="3" t="str">
        <f>Raw_Data!G91</f>
        <v xml:space="preserve"> Instagram </v>
      </c>
      <c r="H91" s="3" t="str">
        <f>Raw_Data!H91</f>
        <v xml:space="preserve"> #Surprise #OldFriends                       </v>
      </c>
      <c r="I91" s="3">
        <f>Raw_Data!I91</f>
        <v>25</v>
      </c>
      <c r="J91" s="3">
        <f>Raw_Data!J91</f>
        <v>50</v>
      </c>
      <c r="K91" s="3" t="str">
        <f>Raw_Data!K91</f>
        <v xml:space="preserve"> USA          </v>
      </c>
      <c r="L91" s="3">
        <f>Raw_Data!L91</f>
        <v>2023</v>
      </c>
      <c r="M91" s="3">
        <f>Raw_Data!M91</f>
        <v>2</v>
      </c>
      <c r="N91" s="3">
        <f>Raw_Data!N91</f>
        <v>25</v>
      </c>
      <c r="O91" s="3">
        <f>Raw_Data!O91</f>
        <v>14</v>
      </c>
      <c r="P91" s="3" t="str">
        <f t="shared" si="12"/>
        <v>A surprise visit from an old friend brought tears of joy.</v>
      </c>
      <c r="Q91" s="3" t="str">
        <f t="shared" si="13"/>
        <v>Surprise</v>
      </c>
      <c r="R91" s="3" t="str">
        <f t="shared" si="14"/>
        <v>JoyfulReunion</v>
      </c>
      <c r="S91" s="3" t="str">
        <f t="shared" si="15"/>
        <v>Instagram</v>
      </c>
      <c r="T91" s="3" t="str">
        <f t="shared" si="16"/>
        <v>#Surprise,#OldFriends</v>
      </c>
      <c r="U91" s="3" t="str">
        <f t="shared" si="17"/>
        <v>USA</v>
      </c>
      <c r="V91" s="3">
        <f t="shared" si="18"/>
        <v>44982.614583333336</v>
      </c>
      <c r="W91" s="3" t="b">
        <f>COUNTIFS($F$2:F91,F91,$E$2:E91,E91)&gt;1</f>
        <v>0</v>
      </c>
      <c r="X91" s="3">
        <f t="shared" si="19"/>
        <v>75</v>
      </c>
      <c r="Y91" s="3">
        <f t="shared" si="20"/>
        <v>0.66666666666666663</v>
      </c>
      <c r="Z91" s="11" t="str">
        <f t="shared" si="11"/>
        <v>Feb 25, 2023</v>
      </c>
      <c r="AA91" s="3" t="str">
        <f t="shared" si="21"/>
        <v>Feb</v>
      </c>
    </row>
    <row r="92" spans="1:27" x14ac:dyDescent="0.25">
      <c r="A92" s="3">
        <f>Raw_Data!A92</f>
        <v>91</v>
      </c>
      <c r="B92" s="3">
        <f>Raw_Data!B92</f>
        <v>93</v>
      </c>
      <c r="C92" s="3" t="str">
        <f>Raw_Data!C92</f>
        <v xml:space="preserve"> Embracing acceptance of life's ups and downs.           </v>
      </c>
      <c r="D92" s="3" t="str">
        <f>Raw_Data!D92</f>
        <v xml:space="preserve"> Acceptance   </v>
      </c>
      <c r="E92" s="10">
        <f>Raw_Data!E92</f>
        <v>44982.763888888891</v>
      </c>
      <c r="F92" s="3" t="str">
        <f>Raw_Data!F92</f>
        <v xml:space="preserve"> LifeAcceptance  </v>
      </c>
      <c r="G92" s="3" t="str">
        <f>Raw_Data!G92</f>
        <v xml:space="preserve"> Facebook </v>
      </c>
      <c r="H92" s="3" t="str">
        <f>Raw_Data!H92</f>
        <v xml:space="preserve"> #Acceptance #LifeJourney                   </v>
      </c>
      <c r="I92" s="3">
        <f>Raw_Data!I92</f>
        <v>15</v>
      </c>
      <c r="J92" s="3">
        <f>Raw_Data!J92</f>
        <v>30</v>
      </c>
      <c r="K92" s="3" t="str">
        <f>Raw_Data!K92</f>
        <v xml:space="preserve"> Canada     </v>
      </c>
      <c r="L92" s="3">
        <f>Raw_Data!L92</f>
        <v>2023</v>
      </c>
      <c r="M92" s="3">
        <f>Raw_Data!M92</f>
        <v>2</v>
      </c>
      <c r="N92" s="3">
        <f>Raw_Data!N92</f>
        <v>25</v>
      </c>
      <c r="O92" s="3">
        <f>Raw_Data!O92</f>
        <v>18</v>
      </c>
      <c r="P92" s="3" t="str">
        <f t="shared" si="12"/>
        <v>Embracing acceptance of life's ups and downs.</v>
      </c>
      <c r="Q92" s="3" t="str">
        <f t="shared" si="13"/>
        <v>Acceptance</v>
      </c>
      <c r="R92" s="3" t="str">
        <f t="shared" si="14"/>
        <v>LifeAcceptance</v>
      </c>
      <c r="S92" s="3" t="str">
        <f t="shared" si="15"/>
        <v>Facebook</v>
      </c>
      <c r="T92" s="3" t="str">
        <f t="shared" si="16"/>
        <v>#Acceptance,#LifeJourney</v>
      </c>
      <c r="U92" s="3" t="str">
        <f t="shared" si="17"/>
        <v>Canada</v>
      </c>
      <c r="V92" s="3">
        <f t="shared" si="18"/>
        <v>44982.763888888891</v>
      </c>
      <c r="W92" s="3" t="b">
        <f>COUNTIFS($F$2:F92,F92,$E$2:E92,E92)&gt;1</f>
        <v>0</v>
      </c>
      <c r="X92" s="3">
        <f t="shared" si="19"/>
        <v>45</v>
      </c>
      <c r="Y92" s="3">
        <f t="shared" si="20"/>
        <v>0.66666666666666663</v>
      </c>
      <c r="Z92" s="11" t="str">
        <f t="shared" si="11"/>
        <v>Feb 25, 2023</v>
      </c>
      <c r="AA92" s="3" t="str">
        <f t="shared" si="21"/>
        <v>Feb</v>
      </c>
    </row>
    <row r="93" spans="1:27" x14ac:dyDescent="0.25">
      <c r="A93" s="3">
        <f>Raw_Data!A93</f>
        <v>92</v>
      </c>
      <c r="B93" s="3">
        <f>Raw_Data!B93</f>
        <v>94</v>
      </c>
      <c r="C93" s="3" t="str">
        <f>Raw_Data!C93</f>
        <v xml:space="preserve"> Overflowing adoration for a cute rescue puppy! ðŸ¶       </v>
      </c>
      <c r="D93" s="3" t="str">
        <f>Raw_Data!D93</f>
        <v xml:space="preserve"> Adoration    </v>
      </c>
      <c r="E93" s="10">
        <f>Raw_Data!E93</f>
        <v>44983.447916666664</v>
      </c>
      <c r="F93" s="3" t="str">
        <f>Raw_Data!F93</f>
        <v xml:space="preserve"> PuppyAdmirer    </v>
      </c>
      <c r="G93" s="3" t="str">
        <f>Raw_Data!G93</f>
        <v xml:space="preserve"> Twitter  </v>
      </c>
      <c r="H93" s="3" t="str">
        <f>Raw_Data!H93</f>
        <v xml:space="preserve"> #Adoration #PuppyLove                       </v>
      </c>
      <c r="I93" s="3">
        <f>Raw_Data!I93</f>
        <v>22</v>
      </c>
      <c r="J93" s="3">
        <f>Raw_Data!J93</f>
        <v>45</v>
      </c>
      <c r="K93" s="3" t="str">
        <f>Raw_Data!K93</f>
        <v xml:space="preserve"> UK         </v>
      </c>
      <c r="L93" s="3">
        <f>Raw_Data!L93</f>
        <v>2023</v>
      </c>
      <c r="M93" s="3">
        <f>Raw_Data!M93</f>
        <v>2</v>
      </c>
      <c r="N93" s="3">
        <f>Raw_Data!N93</f>
        <v>26</v>
      </c>
      <c r="O93" s="3">
        <f>Raw_Data!O93</f>
        <v>10</v>
      </c>
      <c r="P93" s="3" t="str">
        <f t="shared" si="12"/>
        <v>Overflowing adoration for a cute rescue puppy! ðŸ¶</v>
      </c>
      <c r="Q93" s="3" t="str">
        <f t="shared" si="13"/>
        <v>Adoration</v>
      </c>
      <c r="R93" s="3" t="str">
        <f t="shared" si="14"/>
        <v>PuppyAdmirer</v>
      </c>
      <c r="S93" s="3" t="str">
        <f t="shared" si="15"/>
        <v>Twitter</v>
      </c>
      <c r="T93" s="3" t="str">
        <f t="shared" si="16"/>
        <v>#Adoration,#PuppyLove</v>
      </c>
      <c r="U93" s="3" t="str">
        <f t="shared" si="17"/>
        <v>UK</v>
      </c>
      <c r="V93" s="3">
        <f t="shared" si="18"/>
        <v>44983.447916666664</v>
      </c>
      <c r="W93" s="3" t="b">
        <f>COUNTIFS($F$2:F93,F93,$E$2:E93,E93)&gt;1</f>
        <v>0</v>
      </c>
      <c r="X93" s="3">
        <f t="shared" si="19"/>
        <v>67</v>
      </c>
      <c r="Y93" s="3">
        <f t="shared" si="20"/>
        <v>0.67164179104477617</v>
      </c>
      <c r="Z93" s="11" t="str">
        <f t="shared" si="11"/>
        <v>Feb 26, 2023</v>
      </c>
      <c r="AA93" s="3" t="str">
        <f t="shared" si="21"/>
        <v>Feb</v>
      </c>
    </row>
    <row r="94" spans="1:27" x14ac:dyDescent="0.25">
      <c r="A94" s="3">
        <f>Raw_Data!A94</f>
        <v>93</v>
      </c>
      <c r="B94" s="3">
        <f>Raw_Data!B94</f>
        <v>95</v>
      </c>
      <c r="C94" s="3" t="str">
        <f>Raw_Data!C94</f>
        <v xml:space="preserve"> Anticipating the release of a much-awaited movie.       </v>
      </c>
      <c r="D94" s="3" t="str">
        <f>Raw_Data!D94</f>
        <v xml:space="preserve"> Anticipation </v>
      </c>
      <c r="E94" s="10">
        <f>Raw_Data!E94</f>
        <v>44983.3125</v>
      </c>
      <c r="F94" s="3" t="str">
        <f>Raw_Data!F94</f>
        <v xml:space="preserve"> MovieBuff2      </v>
      </c>
      <c r="G94" s="3" t="str">
        <f>Raw_Data!G94</f>
        <v xml:space="preserve"> Instagram </v>
      </c>
      <c r="H94" s="3" t="str">
        <f>Raw_Data!H94</f>
        <v xml:space="preserve"> #Anticipation #MovieRelease                 </v>
      </c>
      <c r="I94" s="3">
        <f>Raw_Data!I94</f>
        <v>20</v>
      </c>
      <c r="J94" s="3">
        <f>Raw_Data!J94</f>
        <v>40</v>
      </c>
      <c r="K94" s="3" t="str">
        <f>Raw_Data!K94</f>
        <v xml:space="preserve"> Australia    </v>
      </c>
      <c r="L94" s="3">
        <f>Raw_Data!L94</f>
        <v>2023</v>
      </c>
      <c r="M94" s="3">
        <f>Raw_Data!M94</f>
        <v>2</v>
      </c>
      <c r="N94" s="3">
        <f>Raw_Data!N94</f>
        <v>26</v>
      </c>
      <c r="O94" s="3">
        <f>Raw_Data!O94</f>
        <v>7</v>
      </c>
      <c r="P94" s="3" t="str">
        <f t="shared" si="12"/>
        <v>Anticipating the release of a much-awaited movie.</v>
      </c>
      <c r="Q94" s="3" t="str">
        <f t="shared" si="13"/>
        <v>Anticipation</v>
      </c>
      <c r="R94" s="3" t="str">
        <f t="shared" si="14"/>
        <v>MovieBuff2</v>
      </c>
      <c r="S94" s="3" t="str">
        <f t="shared" si="15"/>
        <v>Instagram</v>
      </c>
      <c r="T94" s="3" t="str">
        <f t="shared" si="16"/>
        <v>#Anticipation,#MovieRelease</v>
      </c>
      <c r="U94" s="3" t="str">
        <f t="shared" si="17"/>
        <v>Australia</v>
      </c>
      <c r="V94" s="3">
        <f t="shared" si="18"/>
        <v>44983.3125</v>
      </c>
      <c r="W94" s="3" t="b">
        <f>COUNTIFS($F$2:F94,F94,$E$2:E94,E94)&gt;1</f>
        <v>0</v>
      </c>
      <c r="X94" s="3">
        <f t="shared" si="19"/>
        <v>60</v>
      </c>
      <c r="Y94" s="3">
        <f t="shared" si="20"/>
        <v>0.66666666666666663</v>
      </c>
      <c r="Z94" s="11" t="str">
        <f t="shared" si="11"/>
        <v>Feb 26, 2023</v>
      </c>
      <c r="AA94" s="3" t="str">
        <f t="shared" si="21"/>
        <v>Feb</v>
      </c>
    </row>
    <row r="95" spans="1:27" x14ac:dyDescent="0.25">
      <c r="A95" s="3">
        <f>Raw_Data!A95</f>
        <v>94</v>
      </c>
      <c r="B95" s="3">
        <f>Raw_Data!B95</f>
        <v>96</v>
      </c>
      <c r="C95" s="3" t="str">
        <f>Raw_Data!C95</f>
        <v xml:space="preserve"> Bitter experience at the customer service department.   </v>
      </c>
      <c r="D95" s="3" t="str">
        <f>Raw_Data!D95</f>
        <v xml:space="preserve"> Bitter       </v>
      </c>
      <c r="E95" s="10">
        <f>Raw_Data!E95</f>
        <v>44983.625</v>
      </c>
      <c r="F95" s="3" t="str">
        <f>Raw_Data!F95</f>
        <v xml:space="preserve"> CustomerWoes    </v>
      </c>
      <c r="G95" s="3" t="str">
        <f>Raw_Data!G95</f>
        <v xml:space="preserve"> Facebook </v>
      </c>
      <c r="H95" s="3" t="str">
        <f>Raw_Data!H95</f>
        <v xml:space="preserve"> #BitterExperience #CustomerService         </v>
      </c>
      <c r="I95" s="3">
        <f>Raw_Data!I95</f>
        <v>18</v>
      </c>
      <c r="J95" s="3">
        <f>Raw_Data!J95</f>
        <v>35</v>
      </c>
      <c r="K95" s="3" t="str">
        <f>Raw_Data!K95</f>
        <v xml:space="preserve"> USA       </v>
      </c>
      <c r="L95" s="3">
        <f>Raw_Data!L95</f>
        <v>2023</v>
      </c>
      <c r="M95" s="3">
        <f>Raw_Data!M95</f>
        <v>2</v>
      </c>
      <c r="N95" s="3">
        <f>Raw_Data!N95</f>
        <v>26</v>
      </c>
      <c r="O95" s="3">
        <f>Raw_Data!O95</f>
        <v>15</v>
      </c>
      <c r="P95" s="3" t="str">
        <f t="shared" si="12"/>
        <v>Bitter experience at the customer service department.</v>
      </c>
      <c r="Q95" s="3" t="str">
        <f t="shared" si="13"/>
        <v>Bitter</v>
      </c>
      <c r="R95" s="3" t="str">
        <f t="shared" si="14"/>
        <v>CustomerWoes</v>
      </c>
      <c r="S95" s="3" t="str">
        <f t="shared" si="15"/>
        <v>Facebook</v>
      </c>
      <c r="T95" s="3" t="str">
        <f t="shared" si="16"/>
        <v>#BitterExperience,#CustomerService</v>
      </c>
      <c r="U95" s="3" t="str">
        <f t="shared" si="17"/>
        <v>USA</v>
      </c>
      <c r="V95" s="3">
        <f t="shared" si="18"/>
        <v>44983.625</v>
      </c>
      <c r="W95" s="3" t="b">
        <f>COUNTIFS($F$2:F95,F95,$E$2:E95,E95)&gt;1</f>
        <v>0</v>
      </c>
      <c r="X95" s="3">
        <f t="shared" si="19"/>
        <v>53</v>
      </c>
      <c r="Y95" s="3">
        <f t="shared" si="20"/>
        <v>0.660377358490566</v>
      </c>
      <c r="Z95" s="11" t="str">
        <f t="shared" si="11"/>
        <v>Feb 26, 2023</v>
      </c>
      <c r="AA95" s="3" t="str">
        <f t="shared" si="21"/>
        <v>Feb</v>
      </c>
    </row>
    <row r="96" spans="1:27" x14ac:dyDescent="0.25">
      <c r="A96" s="3">
        <f>Raw_Data!A96</f>
        <v>95</v>
      </c>
      <c r="B96" s="3">
        <f>Raw_Data!B96</f>
        <v>97</v>
      </c>
      <c r="C96" s="3" t="str">
        <f>Raw_Data!C96</f>
        <v xml:space="preserve"> Finding calmness amidst the chaos of daily life.        </v>
      </c>
      <c r="D96" s="3" t="str">
        <f>Raw_Data!D96</f>
        <v xml:space="preserve"> Calmness     </v>
      </c>
      <c r="E96" s="10">
        <f>Raw_Data!E96</f>
        <v>44984.395833333336</v>
      </c>
      <c r="F96" s="3" t="str">
        <f>Raw_Data!F96</f>
        <v xml:space="preserve"> CalmSoul        </v>
      </c>
      <c r="G96" s="3" t="str">
        <f>Raw_Data!G96</f>
        <v xml:space="preserve"> Twitter  </v>
      </c>
      <c r="H96" s="3" t="str">
        <f>Raw_Data!H96</f>
        <v xml:space="preserve"> #Calmness #InnerPeace                      </v>
      </c>
      <c r="I96" s="3">
        <f>Raw_Data!I96</f>
        <v>15</v>
      </c>
      <c r="J96" s="3">
        <f>Raw_Data!J96</f>
        <v>30</v>
      </c>
      <c r="K96" s="3" t="str">
        <f>Raw_Data!K96</f>
        <v xml:space="preserve"> India     </v>
      </c>
      <c r="L96" s="3">
        <f>Raw_Data!L96</f>
        <v>2023</v>
      </c>
      <c r="M96" s="3">
        <f>Raw_Data!M96</f>
        <v>2</v>
      </c>
      <c r="N96" s="3">
        <f>Raw_Data!N96</f>
        <v>27</v>
      </c>
      <c r="O96" s="3">
        <f>Raw_Data!O96</f>
        <v>9</v>
      </c>
      <c r="P96" s="3" t="str">
        <f t="shared" si="12"/>
        <v>Finding calmness amidst the chaos of daily life.</v>
      </c>
      <c r="Q96" s="3" t="str">
        <f t="shared" si="13"/>
        <v>Calmness</v>
      </c>
      <c r="R96" s="3" t="str">
        <f t="shared" si="14"/>
        <v>CalmSoul</v>
      </c>
      <c r="S96" s="3" t="str">
        <f t="shared" si="15"/>
        <v>Twitter</v>
      </c>
      <c r="T96" s="3" t="str">
        <f t="shared" si="16"/>
        <v>#Calmness,#InnerPeace</v>
      </c>
      <c r="U96" s="3" t="str">
        <f t="shared" si="17"/>
        <v>India</v>
      </c>
      <c r="V96" s="3">
        <f t="shared" si="18"/>
        <v>44984.395833333336</v>
      </c>
      <c r="W96" s="3" t="b">
        <f>COUNTIFS($F$2:F96,F96,$E$2:E96,E96)&gt;1</f>
        <v>0</v>
      </c>
      <c r="X96" s="3">
        <f t="shared" si="19"/>
        <v>45</v>
      </c>
      <c r="Y96" s="3">
        <f t="shared" si="20"/>
        <v>0.66666666666666663</v>
      </c>
      <c r="Z96" s="11" t="str">
        <f t="shared" si="11"/>
        <v>Feb 27, 2023</v>
      </c>
      <c r="AA96" s="3" t="str">
        <f t="shared" si="21"/>
        <v>Feb</v>
      </c>
    </row>
    <row r="97" spans="1:27" x14ac:dyDescent="0.25">
      <c r="A97" s="3">
        <f>Raw_Data!A97</f>
        <v>96</v>
      </c>
      <c r="B97" s="3">
        <f>Raw_Data!B97</f>
        <v>98</v>
      </c>
      <c r="C97" s="3" t="str">
        <f>Raw_Data!C97</f>
        <v xml:space="preserve"> Confusion reigns as I try to make sense of recent events.</v>
      </c>
      <c r="D97" s="3" t="str">
        <f>Raw_Data!D97</f>
        <v xml:space="preserve"> Confusion    </v>
      </c>
      <c r="E97" s="10">
        <f>Raw_Data!E97</f>
        <v>44984.597222222219</v>
      </c>
      <c r="F97" s="3" t="str">
        <f>Raw_Data!F97</f>
        <v xml:space="preserve"> ConfusedMind2   </v>
      </c>
      <c r="G97" s="3" t="str">
        <f>Raw_Data!G97</f>
        <v xml:space="preserve"> Instagram </v>
      </c>
      <c r="H97" s="3" t="str">
        <f>Raw_Data!H97</f>
        <v xml:space="preserve"> #Confusion #MakingSense                    </v>
      </c>
      <c r="I97" s="3">
        <f>Raw_Data!I97</f>
        <v>25</v>
      </c>
      <c r="J97" s="3">
        <f>Raw_Data!J97</f>
        <v>50</v>
      </c>
      <c r="K97" s="3" t="str">
        <f>Raw_Data!K97</f>
        <v xml:space="preserve"> UK   </v>
      </c>
      <c r="L97" s="3">
        <f>Raw_Data!L97</f>
        <v>2023</v>
      </c>
      <c r="M97" s="3">
        <f>Raw_Data!M97</f>
        <v>2</v>
      </c>
      <c r="N97" s="3">
        <f>Raw_Data!N97</f>
        <v>27</v>
      </c>
      <c r="O97" s="3">
        <f>Raw_Data!O97</f>
        <v>14</v>
      </c>
      <c r="P97" s="3" t="str">
        <f t="shared" si="12"/>
        <v>Confusion reigns as I try to make sense of recent events.</v>
      </c>
      <c r="Q97" s="3" t="str">
        <f t="shared" si="13"/>
        <v>Confusion</v>
      </c>
      <c r="R97" s="3" t="str">
        <f t="shared" si="14"/>
        <v>ConfusedMind2</v>
      </c>
      <c r="S97" s="3" t="str">
        <f t="shared" si="15"/>
        <v>Instagram</v>
      </c>
      <c r="T97" s="3" t="str">
        <f t="shared" si="16"/>
        <v>#Confusion,#MakingSense</v>
      </c>
      <c r="U97" s="3" t="str">
        <f t="shared" si="17"/>
        <v>UK</v>
      </c>
      <c r="V97" s="3">
        <f t="shared" si="18"/>
        <v>44984.597222222219</v>
      </c>
      <c r="W97" s="3" t="b">
        <f>COUNTIFS($F$2:F97,F97,$E$2:E97,E97)&gt;1</f>
        <v>0</v>
      </c>
      <c r="X97" s="3">
        <f t="shared" si="19"/>
        <v>75</v>
      </c>
      <c r="Y97" s="3">
        <f t="shared" si="20"/>
        <v>0.66666666666666663</v>
      </c>
      <c r="Z97" s="11" t="str">
        <f t="shared" si="11"/>
        <v>Feb 27, 2023</v>
      </c>
      <c r="AA97" s="3" t="str">
        <f t="shared" si="21"/>
        <v>Feb</v>
      </c>
    </row>
    <row r="98" spans="1:27" x14ac:dyDescent="0.25">
      <c r="A98" s="3">
        <f>Raw_Data!A98</f>
        <v>97</v>
      </c>
      <c r="B98" s="3">
        <f>Raw_Data!B98</f>
        <v>99</v>
      </c>
      <c r="C98" s="3" t="str">
        <f>Raw_Data!C98</f>
        <v xml:space="preserve"> Excitement building up for a surprise birthday party.   </v>
      </c>
      <c r="D98" s="3" t="str">
        <f>Raw_Data!D98</f>
        <v xml:space="preserve"> Excitement   </v>
      </c>
      <c r="E98" s="10">
        <f>Raw_Data!E98</f>
        <v>44984.78125</v>
      </c>
      <c r="F98" s="3" t="str">
        <f>Raw_Data!F98</f>
        <v xml:space="preserve"> BirthdayExcite  </v>
      </c>
      <c r="G98" s="3" t="str">
        <f>Raw_Data!G98</f>
        <v xml:space="preserve"> Facebook </v>
      </c>
      <c r="H98" s="3" t="str">
        <f>Raw_Data!H98</f>
        <v xml:space="preserve"> #Excitement #SurpriseParty                 </v>
      </c>
      <c r="I98" s="3">
        <f>Raw_Data!I98</f>
        <v>22</v>
      </c>
      <c r="J98" s="3">
        <f>Raw_Data!J98</f>
        <v>45</v>
      </c>
      <c r="K98" s="3" t="str">
        <f>Raw_Data!K98</f>
        <v xml:space="preserve"> Canada </v>
      </c>
      <c r="L98" s="3">
        <f>Raw_Data!L98</f>
        <v>2023</v>
      </c>
      <c r="M98" s="3">
        <f>Raw_Data!M98</f>
        <v>2</v>
      </c>
      <c r="N98" s="3">
        <f>Raw_Data!N98</f>
        <v>27</v>
      </c>
      <c r="O98" s="3">
        <f>Raw_Data!O98</f>
        <v>18</v>
      </c>
      <c r="P98" s="3" t="str">
        <f t="shared" si="12"/>
        <v>Excitement building up for a surprise birthday party.</v>
      </c>
      <c r="Q98" s="3" t="str">
        <f t="shared" si="13"/>
        <v>Excitement</v>
      </c>
      <c r="R98" s="3" t="str">
        <f t="shared" si="14"/>
        <v>BirthdayExcite</v>
      </c>
      <c r="S98" s="3" t="str">
        <f t="shared" si="15"/>
        <v>Facebook</v>
      </c>
      <c r="T98" s="3" t="str">
        <f t="shared" si="16"/>
        <v>#Excitement,#SurpriseParty</v>
      </c>
      <c r="U98" s="3" t="str">
        <f t="shared" si="17"/>
        <v>Canada</v>
      </c>
      <c r="V98" s="3">
        <f t="shared" si="18"/>
        <v>44984.78125</v>
      </c>
      <c r="W98" s="3" t="b">
        <f>COUNTIFS($F$2:F98,F98,$E$2:E98,E98)&gt;1</f>
        <v>0</v>
      </c>
      <c r="X98" s="3">
        <f t="shared" si="19"/>
        <v>67</v>
      </c>
      <c r="Y98" s="3">
        <f t="shared" si="20"/>
        <v>0.67164179104477617</v>
      </c>
      <c r="Z98" s="11" t="str">
        <f t="shared" si="11"/>
        <v>Feb 27, 2023</v>
      </c>
      <c r="AA98" s="3" t="str">
        <f t="shared" si="21"/>
        <v>Feb</v>
      </c>
    </row>
    <row r="99" spans="1:27" x14ac:dyDescent="0.25">
      <c r="A99" s="3">
        <f>Raw_Data!A99</f>
        <v>98</v>
      </c>
      <c r="B99" s="3">
        <f>Raw_Data!B99</f>
        <v>100</v>
      </c>
      <c r="C99" s="3" t="str">
        <f>Raw_Data!C99</f>
        <v xml:space="preserve"> Witnessed an act of kindness that made my day.          </v>
      </c>
      <c r="D99" s="3" t="str">
        <f>Raw_Data!D99</f>
        <v xml:space="preserve"> Kind         </v>
      </c>
      <c r="E99" s="10">
        <f>Raw_Data!E99</f>
        <v>44985.479166666664</v>
      </c>
      <c r="F99" s="3" t="str">
        <f>Raw_Data!F99</f>
        <v xml:space="preserve"> KindnessObserver</v>
      </c>
      <c r="G99" s="3" t="str">
        <f>Raw_Data!G99</f>
        <v xml:space="preserve"> Twitter  </v>
      </c>
      <c r="H99" s="3" t="str">
        <f>Raw_Data!H99</f>
        <v xml:space="preserve"> #Kindness #ActsOfKindness                  </v>
      </c>
      <c r="I99" s="3">
        <f>Raw_Data!I99</f>
        <v>20</v>
      </c>
      <c r="J99" s="3">
        <f>Raw_Data!J99</f>
        <v>40</v>
      </c>
      <c r="K99" s="3" t="str">
        <f>Raw_Data!K99</f>
        <v xml:space="preserve"> USA       </v>
      </c>
      <c r="L99" s="3">
        <f>Raw_Data!L99</f>
        <v>2023</v>
      </c>
      <c r="M99" s="3">
        <f>Raw_Data!M99</f>
        <v>2</v>
      </c>
      <c r="N99" s="3">
        <f>Raw_Data!N99</f>
        <v>28</v>
      </c>
      <c r="O99" s="3">
        <f>Raw_Data!O99</f>
        <v>11</v>
      </c>
      <c r="P99" s="3" t="str">
        <f t="shared" si="12"/>
        <v>Witnessed an act of kindness that made my day.</v>
      </c>
      <c r="Q99" s="3" t="str">
        <f t="shared" si="13"/>
        <v>Kind</v>
      </c>
      <c r="R99" s="3" t="str">
        <f t="shared" si="14"/>
        <v>KindnessObserver</v>
      </c>
      <c r="S99" s="3" t="str">
        <f t="shared" si="15"/>
        <v>Twitter</v>
      </c>
      <c r="T99" s="3" t="str">
        <f t="shared" si="16"/>
        <v>#Kindness,#ActsOfKindness</v>
      </c>
      <c r="U99" s="3" t="str">
        <f t="shared" si="17"/>
        <v>USA</v>
      </c>
      <c r="V99" s="3">
        <f t="shared" si="18"/>
        <v>44985.479166666664</v>
      </c>
      <c r="W99" s="3" t="b">
        <f>COUNTIFS($F$2:F99,F99,$E$2:E99,E99)&gt;1</f>
        <v>0</v>
      </c>
      <c r="X99" s="3">
        <f t="shared" si="19"/>
        <v>60</v>
      </c>
      <c r="Y99" s="3">
        <f t="shared" si="20"/>
        <v>0.66666666666666663</v>
      </c>
      <c r="Z99" s="11" t="str">
        <f t="shared" si="11"/>
        <v>Feb 28, 2023</v>
      </c>
      <c r="AA99" s="3" t="str">
        <f t="shared" si="21"/>
        <v>Feb</v>
      </c>
    </row>
    <row r="100" spans="1:27" x14ac:dyDescent="0.25">
      <c r="A100" s="3">
        <f>Raw_Data!A100</f>
        <v>99</v>
      </c>
      <c r="B100" s="3">
        <f>Raw_Data!B100</f>
        <v>101</v>
      </c>
      <c r="C100" s="3" t="str">
        <f>Raw_Data!C100</f>
        <v xml:space="preserve"> Pride in completing a challenging fitness challenge.    </v>
      </c>
      <c r="D100" s="3" t="str">
        <f>Raw_Data!D100</f>
        <v xml:space="preserve"> Pride        </v>
      </c>
      <c r="E100" s="10">
        <f>Raw_Data!E100</f>
        <v>44985.666666666664</v>
      </c>
      <c r="F100" s="3" t="str">
        <f>Raw_Data!F100</f>
        <v xml:space="preserve"> FitAchiever     </v>
      </c>
      <c r="G100" s="3" t="str">
        <f>Raw_Data!G100</f>
        <v xml:space="preserve"> Instagram </v>
      </c>
      <c r="H100" s="3" t="str">
        <f>Raw_Data!H100</f>
        <v xml:space="preserve"> #Pride #FitnessChallengeCompleted          </v>
      </c>
      <c r="I100" s="3">
        <f>Raw_Data!I100</f>
        <v>30</v>
      </c>
      <c r="J100" s="3">
        <f>Raw_Data!J100</f>
        <v>60</v>
      </c>
      <c r="K100" s="3" t="str">
        <f>Raw_Data!K100</f>
        <v xml:space="preserve"> UK            </v>
      </c>
      <c r="L100" s="3">
        <f>Raw_Data!L100</f>
        <v>2023</v>
      </c>
      <c r="M100" s="3">
        <f>Raw_Data!M100</f>
        <v>2</v>
      </c>
      <c r="N100" s="3">
        <f>Raw_Data!N100</f>
        <v>28</v>
      </c>
      <c r="O100" s="3">
        <f>Raw_Data!O100</f>
        <v>16</v>
      </c>
      <c r="P100" s="3" t="str">
        <f t="shared" si="12"/>
        <v>Pride in completing a challenging fitness challenge.</v>
      </c>
      <c r="Q100" s="3" t="str">
        <f t="shared" si="13"/>
        <v>Pride</v>
      </c>
      <c r="R100" s="3" t="str">
        <f t="shared" si="14"/>
        <v>FitAchiever</v>
      </c>
      <c r="S100" s="3" t="str">
        <f t="shared" si="15"/>
        <v>Instagram</v>
      </c>
      <c r="T100" s="3" t="str">
        <f t="shared" si="16"/>
        <v>#Pride,#FitnessChallengeCompleted</v>
      </c>
      <c r="U100" s="3" t="str">
        <f t="shared" si="17"/>
        <v>UK</v>
      </c>
      <c r="V100" s="3">
        <f t="shared" si="18"/>
        <v>44985.666666666664</v>
      </c>
      <c r="W100" s="3" t="b">
        <f>COUNTIFS($F$2:F100,F100,$E$2:E100,E100)&gt;1</f>
        <v>0</v>
      </c>
      <c r="X100" s="3">
        <f t="shared" si="19"/>
        <v>90</v>
      </c>
      <c r="Y100" s="3">
        <f t="shared" si="20"/>
        <v>0.66666666666666663</v>
      </c>
      <c r="Z100" s="11" t="str">
        <f t="shared" si="11"/>
        <v>Feb 28, 2023</v>
      </c>
      <c r="AA100" s="3" t="str">
        <f t="shared" si="21"/>
        <v>Feb</v>
      </c>
    </row>
    <row r="101" spans="1:27" x14ac:dyDescent="0.25">
      <c r="A101" s="3">
        <f>Raw_Data!A101</f>
        <v>100</v>
      </c>
      <c r="B101" s="3">
        <f>Raw_Data!B101</f>
        <v>102</v>
      </c>
      <c r="C101" s="3" t="str">
        <f>Raw_Data!C101</f>
        <v xml:space="preserve"> A moment of shame for not speaking up against injustice.</v>
      </c>
      <c r="D101" s="3" t="str">
        <f>Raw_Data!D101</f>
        <v xml:space="preserve"> Shame        </v>
      </c>
      <c r="E101" s="10">
        <f>Raw_Data!E101</f>
        <v>44985.822916666664</v>
      </c>
      <c r="F101" s="3" t="str">
        <f>Raw_Data!F101</f>
        <v xml:space="preserve"> ReflectiveSelf2 </v>
      </c>
      <c r="G101" s="3" t="str">
        <f>Raw_Data!G101</f>
        <v xml:space="preserve"> Facebook </v>
      </c>
      <c r="H101" s="3" t="str">
        <f>Raw_Data!H101</f>
        <v xml:space="preserve"> #Shame #Injustice                           </v>
      </c>
      <c r="I101" s="3">
        <f>Raw_Data!I101</f>
        <v>15</v>
      </c>
      <c r="J101" s="3">
        <f>Raw_Data!J101</f>
        <v>30</v>
      </c>
      <c r="K101" s="3" t="str">
        <f>Raw_Data!K101</f>
        <v xml:space="preserve"> India     </v>
      </c>
      <c r="L101" s="3">
        <f>Raw_Data!L101</f>
        <v>2023</v>
      </c>
      <c r="M101" s="3">
        <f>Raw_Data!M101</f>
        <v>2</v>
      </c>
      <c r="N101" s="3">
        <f>Raw_Data!N101</f>
        <v>28</v>
      </c>
      <c r="O101" s="3">
        <f>Raw_Data!O101</f>
        <v>19</v>
      </c>
      <c r="P101" s="3" t="str">
        <f t="shared" si="12"/>
        <v>A moment of shame for not speaking up against injustice.</v>
      </c>
      <c r="Q101" s="3" t="str">
        <f t="shared" si="13"/>
        <v>Shame</v>
      </c>
      <c r="R101" s="3" t="str">
        <f t="shared" si="14"/>
        <v>ReflectiveSelf2</v>
      </c>
      <c r="S101" s="3" t="str">
        <f t="shared" si="15"/>
        <v>Facebook</v>
      </c>
      <c r="T101" s="3" t="str">
        <f t="shared" si="16"/>
        <v>#Shame,#Injustice</v>
      </c>
      <c r="U101" s="3" t="str">
        <f t="shared" si="17"/>
        <v>India</v>
      </c>
      <c r="V101" s="3">
        <f t="shared" si="18"/>
        <v>44985.822916666664</v>
      </c>
      <c r="W101" s="3" t="b">
        <f>COUNTIFS($F$2:F101,F101,$E$2:E101,E101)&gt;1</f>
        <v>0</v>
      </c>
      <c r="X101" s="3">
        <f t="shared" si="19"/>
        <v>45</v>
      </c>
      <c r="Y101" s="3">
        <f t="shared" si="20"/>
        <v>0.66666666666666663</v>
      </c>
      <c r="Z101" s="11" t="str">
        <f t="shared" si="11"/>
        <v>Feb 28, 2023</v>
      </c>
      <c r="AA101" s="3" t="str">
        <f t="shared" si="21"/>
        <v>Feb</v>
      </c>
    </row>
    <row r="102" spans="1:27" x14ac:dyDescent="0.25">
      <c r="A102" s="3">
        <f>Raw_Data!A102</f>
        <v>101</v>
      </c>
      <c r="B102" s="3">
        <f>Raw_Data!B102</f>
        <v>103</v>
      </c>
      <c r="C102" s="3" t="str">
        <f>Raw_Data!C102</f>
        <v xml:space="preserve"> Reflecting on the beauty of diversity in our world.     </v>
      </c>
      <c r="D102" s="3" t="str">
        <f>Raw_Data!D102</f>
        <v xml:space="preserve"> Acceptance   </v>
      </c>
      <c r="E102" s="10">
        <f>Raw_Data!E102</f>
        <v>44986.447916666664</v>
      </c>
      <c r="F102" s="3" t="str">
        <f>Raw_Data!F102</f>
        <v xml:space="preserve"> DiversityLover  </v>
      </c>
      <c r="G102" s="3" t="str">
        <f>Raw_Data!G102</f>
        <v xml:space="preserve"> Twitter  </v>
      </c>
      <c r="H102" s="3" t="str">
        <f>Raw_Data!H102</f>
        <v xml:space="preserve"> #Acceptance #Diversity                      </v>
      </c>
      <c r="I102" s="3">
        <f>Raw_Data!I102</f>
        <v>22</v>
      </c>
      <c r="J102" s="3">
        <f>Raw_Data!J102</f>
        <v>45</v>
      </c>
      <c r="K102" s="3" t="str">
        <f>Raw_Data!K102</f>
        <v xml:space="preserve"> Australia </v>
      </c>
      <c r="L102" s="3">
        <f>Raw_Data!L102</f>
        <v>2023</v>
      </c>
      <c r="M102" s="3">
        <f>Raw_Data!M102</f>
        <v>3</v>
      </c>
      <c r="N102" s="3">
        <f>Raw_Data!N102</f>
        <v>1</v>
      </c>
      <c r="O102" s="3">
        <f>Raw_Data!O102</f>
        <v>10</v>
      </c>
      <c r="P102" s="3" t="str">
        <f t="shared" si="12"/>
        <v>Reflecting on the beauty of diversity in our world.</v>
      </c>
      <c r="Q102" s="3" t="str">
        <f t="shared" si="13"/>
        <v>Acceptance</v>
      </c>
      <c r="R102" s="3" t="str">
        <f t="shared" si="14"/>
        <v>DiversityLover</v>
      </c>
      <c r="S102" s="3" t="str">
        <f t="shared" si="15"/>
        <v>Twitter</v>
      </c>
      <c r="T102" s="3" t="str">
        <f t="shared" si="16"/>
        <v>#Acceptance,#Diversity</v>
      </c>
      <c r="U102" s="3" t="str">
        <f t="shared" si="17"/>
        <v>Australia</v>
      </c>
      <c r="V102" s="3">
        <f t="shared" si="18"/>
        <v>44986.447916666664</v>
      </c>
      <c r="W102" s="3" t="b">
        <f>COUNTIFS($F$2:F102,F102,$E$2:E102,E102)&gt;1</f>
        <v>0</v>
      </c>
      <c r="X102" s="3">
        <f t="shared" si="19"/>
        <v>67</v>
      </c>
      <c r="Y102" s="3">
        <f t="shared" si="20"/>
        <v>0.67164179104477617</v>
      </c>
      <c r="Z102" s="11" t="str">
        <f t="shared" si="11"/>
        <v>Mar 1, 2023</v>
      </c>
      <c r="AA102" s="3" t="str">
        <f t="shared" si="21"/>
        <v>Mar</v>
      </c>
    </row>
    <row r="103" spans="1:27" x14ac:dyDescent="0.25">
      <c r="A103" s="3">
        <f>Raw_Data!A103</f>
        <v>102</v>
      </c>
      <c r="B103" s="3">
        <f>Raw_Data!B103</f>
        <v>104</v>
      </c>
      <c r="C103" s="3" t="str">
        <f>Raw_Data!C103</f>
        <v xml:space="preserve"> Excitement for a quiet evening with a good book.        </v>
      </c>
      <c r="D103" s="3" t="str">
        <f>Raw_Data!D103</f>
        <v xml:space="preserve"> Excitement   </v>
      </c>
      <c r="E103" s="10">
        <f>Raw_Data!E103</f>
        <v>44986.5625</v>
      </c>
      <c r="F103" s="3" t="str">
        <f>Raw_Data!F103</f>
        <v xml:space="preserve"> BookwormJoy     </v>
      </c>
      <c r="G103" s="3" t="str">
        <f>Raw_Data!G103</f>
        <v xml:space="preserve"> Instagram </v>
      </c>
      <c r="H103" s="3" t="str">
        <f>Raw_Data!H103</f>
        <v xml:space="preserve"> #Excitement #BookTime                       </v>
      </c>
      <c r="I103" s="3">
        <f>Raw_Data!I103</f>
        <v>18</v>
      </c>
      <c r="J103" s="3">
        <f>Raw_Data!J103</f>
        <v>35</v>
      </c>
      <c r="K103" s="3" t="str">
        <f>Raw_Data!K103</f>
        <v xml:space="preserve"> USA          </v>
      </c>
      <c r="L103" s="3">
        <f>Raw_Data!L103</f>
        <v>2023</v>
      </c>
      <c r="M103" s="3">
        <f>Raw_Data!M103</f>
        <v>3</v>
      </c>
      <c r="N103" s="3">
        <f>Raw_Data!N103</f>
        <v>1</v>
      </c>
      <c r="O103" s="3">
        <f>Raw_Data!O103</f>
        <v>13</v>
      </c>
      <c r="P103" s="3" t="str">
        <f t="shared" si="12"/>
        <v>Excitement for a quiet evening with a good book.</v>
      </c>
      <c r="Q103" s="3" t="str">
        <f t="shared" si="13"/>
        <v>Excitement</v>
      </c>
      <c r="R103" s="3" t="str">
        <f t="shared" si="14"/>
        <v>BookwormJoy</v>
      </c>
      <c r="S103" s="3" t="str">
        <f t="shared" si="15"/>
        <v>Instagram</v>
      </c>
      <c r="T103" s="3" t="str">
        <f t="shared" si="16"/>
        <v>#Excitement,#BookTime</v>
      </c>
      <c r="U103" s="3" t="str">
        <f t="shared" si="17"/>
        <v>USA</v>
      </c>
      <c r="V103" s="3">
        <f t="shared" si="18"/>
        <v>44986.5625</v>
      </c>
      <c r="W103" s="3" t="b">
        <f>COUNTIFS($F$2:F103,F103,$E$2:E103,E103)&gt;1</f>
        <v>0</v>
      </c>
      <c r="X103" s="3">
        <f t="shared" si="19"/>
        <v>53</v>
      </c>
      <c r="Y103" s="3">
        <f t="shared" si="20"/>
        <v>0.660377358490566</v>
      </c>
      <c r="Z103" s="11" t="str">
        <f t="shared" si="11"/>
        <v>Mar 1, 2023</v>
      </c>
      <c r="AA103" s="3" t="str">
        <f t="shared" si="21"/>
        <v>Mar</v>
      </c>
    </row>
    <row r="104" spans="1:27" x14ac:dyDescent="0.25">
      <c r="A104" s="3">
        <f>Raw_Data!A104</f>
        <v>103</v>
      </c>
      <c r="B104" s="3">
        <f>Raw_Data!B104</f>
        <v>105</v>
      </c>
      <c r="C104" s="3" t="str">
        <f>Raw_Data!C104</f>
        <v xml:space="preserve"> Feeling bitter about the unfairness in the workplace.   </v>
      </c>
      <c r="D104" s="3" t="str">
        <f>Raw_Data!D104</f>
        <v xml:space="preserve"> Bitter       </v>
      </c>
      <c r="E104" s="10">
        <f>Raw_Data!E104</f>
        <v>44986.739583333336</v>
      </c>
      <c r="F104" s="3" t="str">
        <f>Raw_Data!F104</f>
        <v xml:space="preserve"> WorkplaceWoes   </v>
      </c>
      <c r="G104" s="3" t="str">
        <f>Raw_Data!G104</f>
        <v xml:space="preserve"> Twitter  </v>
      </c>
      <c r="H104" s="3" t="str">
        <f>Raw_Data!H104</f>
        <v xml:space="preserve"> #Bitter #Unfairness                         </v>
      </c>
      <c r="I104" s="3">
        <f>Raw_Data!I104</f>
        <v>15</v>
      </c>
      <c r="J104" s="3">
        <f>Raw_Data!J104</f>
        <v>30</v>
      </c>
      <c r="K104" s="3" t="str">
        <f>Raw_Data!K104</f>
        <v xml:space="preserve"> Canada    </v>
      </c>
      <c r="L104" s="3">
        <f>Raw_Data!L104</f>
        <v>2023</v>
      </c>
      <c r="M104" s="3">
        <f>Raw_Data!M104</f>
        <v>3</v>
      </c>
      <c r="N104" s="3">
        <f>Raw_Data!N104</f>
        <v>1</v>
      </c>
      <c r="O104" s="3">
        <f>Raw_Data!O104</f>
        <v>17</v>
      </c>
      <c r="P104" s="3" t="str">
        <f t="shared" si="12"/>
        <v>Feeling bitter about the unfairness in the workplace.</v>
      </c>
      <c r="Q104" s="3" t="str">
        <f t="shared" si="13"/>
        <v>Bitter</v>
      </c>
      <c r="R104" s="3" t="str">
        <f t="shared" si="14"/>
        <v>WorkplaceWoes</v>
      </c>
      <c r="S104" s="3" t="str">
        <f t="shared" si="15"/>
        <v>Twitter</v>
      </c>
      <c r="T104" s="3" t="str">
        <f t="shared" si="16"/>
        <v>#Bitter,#Unfairness</v>
      </c>
      <c r="U104" s="3" t="str">
        <f t="shared" si="17"/>
        <v>Canada</v>
      </c>
      <c r="V104" s="3">
        <f t="shared" si="18"/>
        <v>44986.739583333336</v>
      </c>
      <c r="W104" s="3" t="b">
        <f>COUNTIFS($F$2:F104,F104,$E$2:E104,E104)&gt;1</f>
        <v>0</v>
      </c>
      <c r="X104" s="3">
        <f t="shared" si="19"/>
        <v>45</v>
      </c>
      <c r="Y104" s="3">
        <f t="shared" si="20"/>
        <v>0.66666666666666663</v>
      </c>
      <c r="Z104" s="11" t="str">
        <f t="shared" si="11"/>
        <v>Mar 1, 2023</v>
      </c>
      <c r="AA104" s="3" t="str">
        <f t="shared" si="21"/>
        <v>Mar</v>
      </c>
    </row>
    <row r="105" spans="1:27" x14ac:dyDescent="0.25">
      <c r="A105" s="3">
        <f>Raw_Data!A105</f>
        <v>104</v>
      </c>
      <c r="B105" s="3">
        <f>Raw_Data!B105</f>
        <v>106</v>
      </c>
      <c r="C105" s="3" t="str">
        <f>Raw_Data!C105</f>
        <v xml:space="preserve"> Calmness prevails as I practice mindfulness.            </v>
      </c>
      <c r="D105" s="3" t="str">
        <f>Raw_Data!D105</f>
        <v xml:space="preserve"> Calmness     </v>
      </c>
      <c r="E105" s="10">
        <f>Raw_Data!E105</f>
        <v>44987.75</v>
      </c>
      <c r="F105" s="3" t="str">
        <f>Raw_Data!F105</f>
        <v xml:space="preserve"> MindfulMe       </v>
      </c>
      <c r="G105" s="3" t="str">
        <f>Raw_Data!G105</f>
        <v xml:space="preserve"> Facebook </v>
      </c>
      <c r="H105" s="3" t="str">
        <f>Raw_Data!H105</f>
        <v xml:space="preserve"> #Calmness #Mindfulness                      </v>
      </c>
      <c r="I105" s="3">
        <f>Raw_Data!I105</f>
        <v>15</v>
      </c>
      <c r="J105" s="3">
        <f>Raw_Data!J105</f>
        <v>30</v>
      </c>
      <c r="K105" s="3" t="str">
        <f>Raw_Data!K105</f>
        <v xml:space="preserve"> UK        </v>
      </c>
      <c r="L105" s="3">
        <f>Raw_Data!L105</f>
        <v>2023</v>
      </c>
      <c r="M105" s="3">
        <f>Raw_Data!M105</f>
        <v>3</v>
      </c>
      <c r="N105" s="3">
        <f>Raw_Data!N105</f>
        <v>2</v>
      </c>
      <c r="O105" s="3">
        <f>Raw_Data!O105</f>
        <v>18</v>
      </c>
      <c r="P105" s="3" t="str">
        <f t="shared" si="12"/>
        <v>Calmness prevails as I practice mindfulness.</v>
      </c>
      <c r="Q105" s="3" t="str">
        <f t="shared" si="13"/>
        <v>Calmness</v>
      </c>
      <c r="R105" s="3" t="str">
        <f t="shared" si="14"/>
        <v>MindfulMe</v>
      </c>
      <c r="S105" s="3" t="str">
        <f t="shared" si="15"/>
        <v>Facebook</v>
      </c>
      <c r="T105" s="3" t="str">
        <f t="shared" si="16"/>
        <v>#Calmness,#Mindfulness</v>
      </c>
      <c r="U105" s="3" t="str">
        <f t="shared" si="17"/>
        <v>UK</v>
      </c>
      <c r="V105" s="3">
        <f t="shared" si="18"/>
        <v>44987.75</v>
      </c>
      <c r="W105" s="3" t="b">
        <f>COUNTIFS($F$2:F105,F105,$E$2:E105,E105)&gt;1</f>
        <v>0</v>
      </c>
      <c r="X105" s="3">
        <f t="shared" si="19"/>
        <v>45</v>
      </c>
      <c r="Y105" s="3">
        <f t="shared" si="20"/>
        <v>0.66666666666666663</v>
      </c>
      <c r="Z105" s="11" t="str">
        <f t="shared" si="11"/>
        <v>Mar 2, 2023</v>
      </c>
      <c r="AA105" s="3" t="str">
        <f t="shared" si="21"/>
        <v>Mar</v>
      </c>
    </row>
    <row r="106" spans="1:27" x14ac:dyDescent="0.25">
      <c r="A106" s="3">
        <f>Raw_Data!A106</f>
        <v>105</v>
      </c>
      <c r="B106" s="3">
        <f>Raw_Data!B106</f>
        <v>107</v>
      </c>
      <c r="C106" s="3" t="str">
        <f>Raw_Data!C106</f>
        <v xml:space="preserve"> Confusion surrounds me as I navigate through life's choices. </v>
      </c>
      <c r="D106" s="3" t="str">
        <f>Raw_Data!D106</f>
        <v xml:space="preserve"> Confusion </v>
      </c>
      <c r="E106" s="10">
        <f>Raw_Data!E106</f>
        <v>44987.552083333336</v>
      </c>
      <c r="F106" s="3" t="str">
        <f>Raw_Data!F106</f>
        <v xml:space="preserve"> ConfusedMind3   </v>
      </c>
      <c r="G106" s="3" t="str">
        <f>Raw_Data!G106</f>
        <v xml:space="preserve"> Instagram </v>
      </c>
      <c r="H106" s="3" t="str">
        <f>Raw_Data!H106</f>
        <v xml:space="preserve"> #Confusion #LifeChoices                     </v>
      </c>
      <c r="I106" s="3">
        <f>Raw_Data!I106</f>
        <v>30</v>
      </c>
      <c r="J106" s="3">
        <f>Raw_Data!J106</f>
        <v>60</v>
      </c>
      <c r="K106" s="3" t="str">
        <f>Raw_Data!K106</f>
        <v xml:space="preserve"> USA   </v>
      </c>
      <c r="L106" s="3">
        <f>Raw_Data!L106</f>
        <v>2023</v>
      </c>
      <c r="M106" s="3">
        <f>Raw_Data!M106</f>
        <v>3</v>
      </c>
      <c r="N106" s="3">
        <f>Raw_Data!N106</f>
        <v>2</v>
      </c>
      <c r="O106" s="3">
        <f>Raw_Data!O106</f>
        <v>13</v>
      </c>
      <c r="P106" s="3" t="str">
        <f t="shared" si="12"/>
        <v>Confusion surrounds me as I navigate through life's choices.</v>
      </c>
      <c r="Q106" s="3" t="str">
        <f t="shared" si="13"/>
        <v>Confusion</v>
      </c>
      <c r="R106" s="3" t="str">
        <f t="shared" si="14"/>
        <v>ConfusedMind3</v>
      </c>
      <c r="S106" s="3" t="str">
        <f t="shared" si="15"/>
        <v>Instagram</v>
      </c>
      <c r="T106" s="3" t="str">
        <f t="shared" si="16"/>
        <v>#Confusion,#LifeChoices</v>
      </c>
      <c r="U106" s="3" t="str">
        <f t="shared" si="17"/>
        <v>USA</v>
      </c>
      <c r="V106" s="3">
        <f t="shared" si="18"/>
        <v>44987.552083333336</v>
      </c>
      <c r="W106" s="3" t="b">
        <f>COUNTIFS($F$2:F106,F106,$E$2:E106,E106)&gt;1</f>
        <v>0</v>
      </c>
      <c r="X106" s="3">
        <f t="shared" si="19"/>
        <v>90</v>
      </c>
      <c r="Y106" s="3">
        <f t="shared" si="20"/>
        <v>0.66666666666666663</v>
      </c>
      <c r="Z106" s="11" t="str">
        <f t="shared" si="11"/>
        <v>Mar 2, 2023</v>
      </c>
      <c r="AA106" s="3" t="str">
        <f t="shared" si="21"/>
        <v>Mar</v>
      </c>
    </row>
    <row r="107" spans="1:27" x14ac:dyDescent="0.25">
      <c r="A107" s="3">
        <f>Raw_Data!A107</f>
        <v>106</v>
      </c>
      <c r="B107" s="3">
        <f>Raw_Data!B107</f>
        <v>108</v>
      </c>
      <c r="C107" s="3" t="str">
        <f>Raw_Data!C107</f>
        <v xml:space="preserve"> Excitement for a weekend road trip to explore new places. </v>
      </c>
      <c r="D107" s="3" t="str">
        <f>Raw_Data!D107</f>
        <v xml:space="preserve"> Excitement </v>
      </c>
      <c r="E107" s="10">
        <f>Raw_Data!E107</f>
        <v>44987.697916666664</v>
      </c>
      <c r="F107" s="3" t="str">
        <f>Raw_Data!F107</f>
        <v xml:space="preserve"> RoadTripper2    </v>
      </c>
      <c r="G107" s="3" t="str">
        <f>Raw_Data!G107</f>
        <v xml:space="preserve"> Twitter  </v>
      </c>
      <c r="H107" s="3" t="str">
        <f>Raw_Data!H107</f>
        <v xml:space="preserve"> #Excitement #WeekendAdventure               </v>
      </c>
      <c r="I107" s="3">
        <f>Raw_Data!I107</f>
        <v>25</v>
      </c>
      <c r="J107" s="3">
        <f>Raw_Data!J107</f>
        <v>50</v>
      </c>
      <c r="K107" s="3" t="str">
        <f>Raw_Data!K107</f>
        <v xml:space="preserve"> India     </v>
      </c>
      <c r="L107" s="3">
        <f>Raw_Data!L107</f>
        <v>2023</v>
      </c>
      <c r="M107" s="3">
        <f>Raw_Data!M107</f>
        <v>3</v>
      </c>
      <c r="N107" s="3">
        <f>Raw_Data!N107</f>
        <v>2</v>
      </c>
      <c r="O107" s="3">
        <f>Raw_Data!O107</f>
        <v>16</v>
      </c>
      <c r="P107" s="3" t="str">
        <f t="shared" si="12"/>
        <v>Excitement for a weekend road trip to explore new places.</v>
      </c>
      <c r="Q107" s="3" t="str">
        <f t="shared" si="13"/>
        <v>Excitement</v>
      </c>
      <c r="R107" s="3" t="str">
        <f t="shared" si="14"/>
        <v>RoadTripper2</v>
      </c>
      <c r="S107" s="3" t="str">
        <f t="shared" si="15"/>
        <v>Twitter</v>
      </c>
      <c r="T107" s="3" t="str">
        <f t="shared" si="16"/>
        <v>#Excitement,#WeekendAdventure</v>
      </c>
      <c r="U107" s="3" t="str">
        <f t="shared" si="17"/>
        <v>India</v>
      </c>
      <c r="V107" s="3">
        <f t="shared" si="18"/>
        <v>44987.697916666664</v>
      </c>
      <c r="W107" s="3" t="b">
        <f>COUNTIFS($F$2:F107,F107,$E$2:E107,E107)&gt;1</f>
        <v>0</v>
      </c>
      <c r="X107" s="3">
        <f t="shared" si="19"/>
        <v>75</v>
      </c>
      <c r="Y107" s="3">
        <f t="shared" si="20"/>
        <v>0.66666666666666663</v>
      </c>
      <c r="Z107" s="11" t="str">
        <f t="shared" si="11"/>
        <v>Mar 2, 2023</v>
      </c>
      <c r="AA107" s="3" t="str">
        <f t="shared" si="21"/>
        <v>Mar</v>
      </c>
    </row>
    <row r="108" spans="1:27" x14ac:dyDescent="0.25">
      <c r="A108" s="3">
        <f>Raw_Data!A108</f>
        <v>107</v>
      </c>
      <c r="B108" s="3">
        <f>Raw_Data!B108</f>
        <v>109</v>
      </c>
      <c r="C108" s="3" t="str">
        <f>Raw_Data!C108</f>
        <v xml:space="preserve"> Kindness witnessed today restores my faith in humanity.  </v>
      </c>
      <c r="D108" s="3" t="str">
        <f>Raw_Data!D108</f>
        <v xml:space="preserve"> Kind         </v>
      </c>
      <c r="E108" s="10">
        <f>Raw_Data!E108</f>
        <v>44988.479166666664</v>
      </c>
      <c r="F108" s="3" t="str">
        <f>Raw_Data!F108</f>
        <v xml:space="preserve"> KindnessPrevails2</v>
      </c>
      <c r="G108" s="3" t="str">
        <f>Raw_Data!G108</f>
        <v xml:space="preserve"> Facebook </v>
      </c>
      <c r="H108" s="3" t="str">
        <f>Raw_Data!H108</f>
        <v xml:space="preserve"> #Kindness #HumanityRestored                 </v>
      </c>
      <c r="I108" s="3">
        <f>Raw_Data!I108</f>
        <v>22</v>
      </c>
      <c r="J108" s="3">
        <f>Raw_Data!J108</f>
        <v>45</v>
      </c>
      <c r="K108" s="3" t="str">
        <f>Raw_Data!K108</f>
        <v xml:space="preserve"> USA       </v>
      </c>
      <c r="L108" s="3">
        <f>Raw_Data!L108</f>
        <v>2023</v>
      </c>
      <c r="M108" s="3">
        <f>Raw_Data!M108</f>
        <v>3</v>
      </c>
      <c r="N108" s="3">
        <f>Raw_Data!N108</f>
        <v>3</v>
      </c>
      <c r="O108" s="3">
        <f>Raw_Data!O108</f>
        <v>11</v>
      </c>
      <c r="P108" s="3" t="str">
        <f t="shared" si="12"/>
        <v>Kindness witnessed today restores my faith in humanity.</v>
      </c>
      <c r="Q108" s="3" t="str">
        <f t="shared" si="13"/>
        <v>Kind</v>
      </c>
      <c r="R108" s="3" t="str">
        <f t="shared" si="14"/>
        <v>KindnessPrevails2</v>
      </c>
      <c r="S108" s="3" t="str">
        <f t="shared" si="15"/>
        <v>Facebook</v>
      </c>
      <c r="T108" s="3" t="str">
        <f t="shared" si="16"/>
        <v>#Kindness,#HumanityRestored</v>
      </c>
      <c r="U108" s="3" t="str">
        <f t="shared" si="17"/>
        <v>USA</v>
      </c>
      <c r="V108" s="3">
        <f t="shared" si="18"/>
        <v>44988.479166666664</v>
      </c>
      <c r="W108" s="3" t="b">
        <f>COUNTIFS($F$2:F108,F108,$E$2:E108,E108)&gt;1</f>
        <v>0</v>
      </c>
      <c r="X108" s="3">
        <f t="shared" si="19"/>
        <v>67</v>
      </c>
      <c r="Y108" s="3">
        <f t="shared" si="20"/>
        <v>0.67164179104477617</v>
      </c>
      <c r="Z108" s="11" t="str">
        <f t="shared" si="11"/>
        <v>Mar 3, 2023</v>
      </c>
      <c r="AA108" s="3" t="str">
        <f t="shared" si="21"/>
        <v>Mar</v>
      </c>
    </row>
    <row r="109" spans="1:27" x14ac:dyDescent="0.25">
      <c r="A109" s="3">
        <f>Raw_Data!A109</f>
        <v>108</v>
      </c>
      <c r="B109" s="3">
        <f>Raw_Data!B109</f>
        <v>110</v>
      </c>
      <c r="C109" s="3" t="str">
        <f>Raw_Data!C109</f>
        <v xml:space="preserve"> Pride in accomplishing personal and professional goals.  </v>
      </c>
      <c r="D109" s="3" t="str">
        <f>Raw_Data!D109</f>
        <v xml:space="preserve"> Pride        </v>
      </c>
      <c r="E109" s="10">
        <f>Raw_Data!E109</f>
        <v>44988.604166666664</v>
      </c>
      <c r="F109" s="3" t="str">
        <f>Raw_Data!F109</f>
        <v xml:space="preserve"> GoalAchiever    </v>
      </c>
      <c r="G109" s="3" t="str">
        <f>Raw_Data!G109</f>
        <v xml:space="preserve"> Instagram </v>
      </c>
      <c r="H109" s="3" t="str">
        <f>Raw_Data!H109</f>
        <v xml:space="preserve"> #Pride #Accomplishments                     </v>
      </c>
      <c r="I109" s="3">
        <f>Raw_Data!I109</f>
        <v>12</v>
      </c>
      <c r="J109" s="3">
        <f>Raw_Data!J109</f>
        <v>25</v>
      </c>
      <c r="K109" s="3" t="str">
        <f>Raw_Data!K109</f>
        <v xml:space="preserve"> Canada </v>
      </c>
      <c r="L109" s="3">
        <f>Raw_Data!L109</f>
        <v>2023</v>
      </c>
      <c r="M109" s="3">
        <f>Raw_Data!M109</f>
        <v>3</v>
      </c>
      <c r="N109" s="3">
        <f>Raw_Data!N109</f>
        <v>3</v>
      </c>
      <c r="O109" s="3">
        <f>Raw_Data!O109</f>
        <v>14</v>
      </c>
      <c r="P109" s="3" t="str">
        <f t="shared" si="12"/>
        <v>Pride in accomplishing personal and professional goals.</v>
      </c>
      <c r="Q109" s="3" t="str">
        <f t="shared" si="13"/>
        <v>Pride</v>
      </c>
      <c r="R109" s="3" t="str">
        <f t="shared" si="14"/>
        <v>GoalAchiever</v>
      </c>
      <c r="S109" s="3" t="str">
        <f t="shared" si="15"/>
        <v>Instagram</v>
      </c>
      <c r="T109" s="3" t="str">
        <f t="shared" si="16"/>
        <v>#Pride,#Accomplishments</v>
      </c>
      <c r="U109" s="3" t="str">
        <f t="shared" si="17"/>
        <v>Canada</v>
      </c>
      <c r="V109" s="3">
        <f t="shared" si="18"/>
        <v>44988.604166666664</v>
      </c>
      <c r="W109" s="3" t="b">
        <f>COUNTIFS($F$2:F109,F109,$E$2:E109,E109)&gt;1</f>
        <v>0</v>
      </c>
      <c r="X109" s="3">
        <f t="shared" si="19"/>
        <v>37</v>
      </c>
      <c r="Y109" s="3">
        <f t="shared" si="20"/>
        <v>0.67567567567567566</v>
      </c>
      <c r="Z109" s="11" t="str">
        <f t="shared" si="11"/>
        <v>Mar 3, 2023</v>
      </c>
      <c r="AA109" s="3" t="str">
        <f t="shared" si="21"/>
        <v>Mar</v>
      </c>
    </row>
    <row r="110" spans="1:27" x14ac:dyDescent="0.25">
      <c r="A110" s="3">
        <f>Raw_Data!A110</f>
        <v>109</v>
      </c>
      <c r="B110" s="3">
        <f>Raw_Data!B110</f>
        <v>111</v>
      </c>
      <c r="C110" s="3" t="str">
        <f>Raw_Data!C110</f>
        <v xml:space="preserve"> Shame for not being true to my values in a difficult situation.</v>
      </c>
      <c r="D110" s="3" t="str">
        <f>Raw_Data!D110</f>
        <v xml:space="preserve"> Shame </v>
      </c>
      <c r="E110" s="10">
        <f>Raw_Data!E110</f>
        <v>44988.5</v>
      </c>
      <c r="F110" s="3" t="str">
        <f>Raw_Data!F110</f>
        <v xml:space="preserve"> ReflectiveSelf3 </v>
      </c>
      <c r="G110" s="3" t="str">
        <f>Raw_Data!G110</f>
        <v xml:space="preserve"> Twitter  </v>
      </c>
      <c r="H110" s="3" t="str">
        <f>Raw_Data!H110</f>
        <v xml:space="preserve"> #Shame #Integrity                           </v>
      </c>
      <c r="I110" s="3">
        <f>Raw_Data!I110</f>
        <v>15</v>
      </c>
      <c r="J110" s="3">
        <f>Raw_Data!J110</f>
        <v>30</v>
      </c>
      <c r="K110" s="3" t="str">
        <f>Raw_Data!K110</f>
        <v xml:space="preserve"> UK        </v>
      </c>
      <c r="L110" s="3">
        <f>Raw_Data!L110</f>
        <v>2023</v>
      </c>
      <c r="M110" s="3">
        <f>Raw_Data!M110</f>
        <v>3</v>
      </c>
      <c r="N110" s="3">
        <f>Raw_Data!N110</f>
        <v>3</v>
      </c>
      <c r="O110" s="3">
        <f>Raw_Data!O110</f>
        <v>12</v>
      </c>
      <c r="P110" s="3" t="str">
        <f t="shared" si="12"/>
        <v>Shame for not being true to my values in a difficult situation.</v>
      </c>
      <c r="Q110" s="3" t="str">
        <f t="shared" si="13"/>
        <v>Shame</v>
      </c>
      <c r="R110" s="3" t="str">
        <f t="shared" si="14"/>
        <v>ReflectiveSelf3</v>
      </c>
      <c r="S110" s="3" t="str">
        <f t="shared" si="15"/>
        <v>Twitter</v>
      </c>
      <c r="T110" s="3" t="str">
        <f t="shared" si="16"/>
        <v>#Shame,#Integrity</v>
      </c>
      <c r="U110" s="3" t="str">
        <f t="shared" si="17"/>
        <v>UK</v>
      </c>
      <c r="V110" s="3">
        <f t="shared" si="18"/>
        <v>44988.5</v>
      </c>
      <c r="W110" s="3" t="b">
        <f>COUNTIFS($F$2:F110,F110,$E$2:E110,E110)&gt;1</f>
        <v>0</v>
      </c>
      <c r="X110" s="3">
        <f t="shared" si="19"/>
        <v>45</v>
      </c>
      <c r="Y110" s="3">
        <f t="shared" si="20"/>
        <v>0.66666666666666663</v>
      </c>
      <c r="Z110" s="11" t="str">
        <f t="shared" si="11"/>
        <v>Mar 3, 2023</v>
      </c>
      <c r="AA110" s="3" t="str">
        <f t="shared" si="21"/>
        <v>Mar</v>
      </c>
    </row>
    <row r="111" spans="1:27" x14ac:dyDescent="0.25">
      <c r="A111" s="3">
        <f>Raw_Data!A111</f>
        <v>110</v>
      </c>
      <c r="B111" s="3">
        <f>Raw_Data!B111</f>
        <v>112</v>
      </c>
      <c r="C111" s="3" t="str">
        <f>Raw_Data!C111</f>
        <v xml:space="preserve"> Revisiting old memories, feeling a sense of elation. </v>
      </c>
      <c r="D111" s="3" t="str">
        <f>Raw_Data!D111</f>
        <v xml:space="preserve"> Elation       </v>
      </c>
      <c r="E111" s="10">
        <f>Raw_Data!E111</f>
        <v>40313.645833333336</v>
      </c>
      <c r="F111" s="3" t="str">
        <f>Raw_Data!F111</f>
        <v xml:space="preserve"> NostalgiaFan    </v>
      </c>
      <c r="G111" s="3" t="str">
        <f>Raw_Data!G111</f>
        <v xml:space="preserve"> Twitter  </v>
      </c>
      <c r="H111" s="3" t="str">
        <f>Raw_Data!H111</f>
        <v xml:space="preserve"> #Elation #Memories                             </v>
      </c>
      <c r="I111" s="3">
        <f>Raw_Data!I111</f>
        <v>20</v>
      </c>
      <c r="J111" s="3">
        <f>Raw_Data!J111</f>
        <v>40</v>
      </c>
      <c r="K111" s="3" t="str">
        <f>Raw_Data!K111</f>
        <v xml:space="preserve"> Canada    </v>
      </c>
      <c r="L111" s="3">
        <f>Raw_Data!L111</f>
        <v>2010</v>
      </c>
      <c r="M111" s="3">
        <f>Raw_Data!M111</f>
        <v>5</v>
      </c>
      <c r="N111" s="3">
        <f>Raw_Data!N111</f>
        <v>15</v>
      </c>
      <c r="O111" s="3">
        <f>Raw_Data!O111</f>
        <v>15</v>
      </c>
      <c r="P111" s="3" t="str">
        <f t="shared" si="12"/>
        <v>Revisiting old memories, feeling a sense of elation.</v>
      </c>
      <c r="Q111" s="3" t="str">
        <f t="shared" si="13"/>
        <v>Elation</v>
      </c>
      <c r="R111" s="3" t="str">
        <f t="shared" si="14"/>
        <v>NostalgiaFan</v>
      </c>
      <c r="S111" s="3" t="str">
        <f t="shared" si="15"/>
        <v>Twitter</v>
      </c>
      <c r="T111" s="3" t="str">
        <f t="shared" si="16"/>
        <v>#Elation,#Memories</v>
      </c>
      <c r="U111" s="3" t="str">
        <f t="shared" si="17"/>
        <v>Canada</v>
      </c>
      <c r="V111" s="3">
        <f t="shared" si="18"/>
        <v>40313.645833333336</v>
      </c>
      <c r="W111" s="3" t="b">
        <f>COUNTIFS($F$2:F111,F111,$E$2:E111,E111)&gt;1</f>
        <v>0</v>
      </c>
      <c r="X111" s="3">
        <f t="shared" si="19"/>
        <v>60</v>
      </c>
      <c r="Y111" s="3">
        <f t="shared" si="20"/>
        <v>0.66666666666666663</v>
      </c>
      <c r="Z111" s="11" t="str">
        <f t="shared" si="11"/>
        <v>May 15, 2010</v>
      </c>
      <c r="AA111" s="3" t="str">
        <f t="shared" si="21"/>
        <v>May</v>
      </c>
    </row>
    <row r="112" spans="1:27" x14ac:dyDescent="0.25">
      <c r="A112" s="3">
        <f>Raw_Data!A112</f>
        <v>111</v>
      </c>
      <c r="B112" s="3">
        <f>Raw_Data!B112</f>
        <v>113</v>
      </c>
      <c r="C112" s="3" t="str">
        <f>Raw_Data!C112</f>
        <v xml:space="preserve"> The victory of our team brought euphoria to the city. </v>
      </c>
      <c r="D112" s="3" t="str">
        <f>Raw_Data!D112</f>
        <v xml:space="preserve"> Euphoria      </v>
      </c>
      <c r="E112" s="10">
        <f>Raw_Data!E112</f>
        <v>44418.885416666664</v>
      </c>
      <c r="F112" s="3" t="str">
        <f>Raw_Data!F112</f>
        <v xml:space="preserve"> SportsFanatic   </v>
      </c>
      <c r="G112" s="3" t="str">
        <f>Raw_Data!G112</f>
        <v xml:space="preserve"> Instagram </v>
      </c>
      <c r="H112" s="3" t="str">
        <f>Raw_Data!H112</f>
        <v xml:space="preserve"> #Euphoria #Victory                             </v>
      </c>
      <c r="I112" s="3">
        <f>Raw_Data!I112</f>
        <v>15</v>
      </c>
      <c r="J112" s="3">
        <f>Raw_Data!J112</f>
        <v>30</v>
      </c>
      <c r="K112" s="3" t="str">
        <f>Raw_Data!K112</f>
        <v xml:space="preserve"> USA      </v>
      </c>
      <c r="L112" s="3">
        <f>Raw_Data!L112</f>
        <v>2021</v>
      </c>
      <c r="M112" s="3">
        <f>Raw_Data!M112</f>
        <v>8</v>
      </c>
      <c r="N112" s="3">
        <f>Raw_Data!N112</f>
        <v>10</v>
      </c>
      <c r="O112" s="3">
        <f>Raw_Data!O112</f>
        <v>21</v>
      </c>
      <c r="P112" s="3" t="str">
        <f t="shared" si="12"/>
        <v>The victory of our team brought euphoria to the city.</v>
      </c>
      <c r="Q112" s="3" t="str">
        <f t="shared" si="13"/>
        <v>Euphoria</v>
      </c>
      <c r="R112" s="3" t="str">
        <f t="shared" si="14"/>
        <v>SportsFanatic</v>
      </c>
      <c r="S112" s="3" t="str">
        <f t="shared" si="15"/>
        <v>Instagram</v>
      </c>
      <c r="T112" s="3" t="str">
        <f t="shared" si="16"/>
        <v>#Euphoria,#Victory</v>
      </c>
      <c r="U112" s="3" t="str">
        <f t="shared" si="17"/>
        <v>USA</v>
      </c>
      <c r="V112" s="3">
        <f t="shared" si="18"/>
        <v>44418.885416666664</v>
      </c>
      <c r="W112" s="3" t="b">
        <f>COUNTIFS($F$2:F112,F112,$E$2:E112,E112)&gt;1</f>
        <v>0</v>
      </c>
      <c r="X112" s="3">
        <f t="shared" si="19"/>
        <v>45</v>
      </c>
      <c r="Y112" s="3">
        <f t="shared" si="20"/>
        <v>0.66666666666666663</v>
      </c>
      <c r="Z112" s="11" t="str">
        <f t="shared" si="11"/>
        <v>Aug 10, 2021</v>
      </c>
      <c r="AA112" s="3" t="str">
        <f t="shared" si="21"/>
        <v>Aug</v>
      </c>
    </row>
    <row r="113" spans="1:27" x14ac:dyDescent="0.25">
      <c r="A113" s="3">
        <f>Raw_Data!A113</f>
        <v>112</v>
      </c>
      <c r="B113" s="3">
        <f>Raw_Data!B113</f>
        <v>114</v>
      </c>
      <c r="C113" s="3" t="str">
        <f>Raw_Data!C113</f>
        <v xml:space="preserve"> Embracing the beauty of nature, a moment of contentment. </v>
      </c>
      <c r="D113" s="3" t="str">
        <f>Raw_Data!D113</f>
        <v xml:space="preserve"> Contentment   </v>
      </c>
      <c r="E113" s="10">
        <f>Raw_Data!E113</f>
        <v>40714.614583333336</v>
      </c>
      <c r="F113" s="3" t="str">
        <f>Raw_Data!F113</f>
        <v xml:space="preserve"> NatureLover2    </v>
      </c>
      <c r="G113" s="3" t="str">
        <f>Raw_Data!G113</f>
        <v xml:space="preserve"> Facebook </v>
      </c>
      <c r="H113" s="3" t="str">
        <f>Raw_Data!H113</f>
        <v xml:space="preserve"> #Contentment #Nature                           </v>
      </c>
      <c r="I113" s="3">
        <f>Raw_Data!I113</f>
        <v>25</v>
      </c>
      <c r="J113" s="3">
        <f>Raw_Data!J113</f>
        <v>50</v>
      </c>
      <c r="K113" s="3" t="str">
        <f>Raw_Data!K113</f>
        <v xml:space="preserve"> India       </v>
      </c>
      <c r="L113" s="3">
        <f>Raw_Data!L113</f>
        <v>2011</v>
      </c>
      <c r="M113" s="3">
        <f>Raw_Data!M113</f>
        <v>6</v>
      </c>
      <c r="N113" s="3">
        <f>Raw_Data!N113</f>
        <v>20</v>
      </c>
      <c r="O113" s="3">
        <f>Raw_Data!O113</f>
        <v>14</v>
      </c>
      <c r="P113" s="3" t="str">
        <f t="shared" si="12"/>
        <v>Embracing the beauty of nature, a moment of contentment.</v>
      </c>
      <c r="Q113" s="3" t="str">
        <f t="shared" si="13"/>
        <v>Contentment</v>
      </c>
      <c r="R113" s="3" t="str">
        <f t="shared" si="14"/>
        <v>NatureLover2</v>
      </c>
      <c r="S113" s="3" t="str">
        <f t="shared" si="15"/>
        <v>Facebook</v>
      </c>
      <c r="T113" s="3" t="str">
        <f t="shared" si="16"/>
        <v>#Contentment,#Nature</v>
      </c>
      <c r="U113" s="3" t="str">
        <f t="shared" si="17"/>
        <v>India</v>
      </c>
      <c r="V113" s="3">
        <f t="shared" si="18"/>
        <v>40714.614583333336</v>
      </c>
      <c r="W113" s="3" t="b">
        <f>COUNTIFS($F$2:F113,F113,$E$2:E113,E113)&gt;1</f>
        <v>0</v>
      </c>
      <c r="X113" s="3">
        <f t="shared" si="19"/>
        <v>75</v>
      </c>
      <c r="Y113" s="3">
        <f t="shared" si="20"/>
        <v>0.66666666666666663</v>
      </c>
      <c r="Z113" s="11" t="str">
        <f t="shared" si="11"/>
        <v>Jun 20, 2011</v>
      </c>
      <c r="AA113" s="3" t="str">
        <f t="shared" si="21"/>
        <v>Jun</v>
      </c>
    </row>
    <row r="114" spans="1:27" x14ac:dyDescent="0.25">
      <c r="A114" s="3">
        <f>Raw_Data!A114</f>
        <v>113</v>
      </c>
      <c r="B114" s="3">
        <f>Raw_Data!B114</f>
        <v>115</v>
      </c>
      <c r="C114" s="3" t="str">
        <f>Raw_Data!C114</f>
        <v xml:space="preserve"> Meditating by the serene lake, finding inner peace.   </v>
      </c>
      <c r="D114" s="3" t="str">
        <f>Raw_Data!D114</f>
        <v xml:space="preserve"> Serenity      </v>
      </c>
      <c r="E114" s="10">
        <f>Raw_Data!E114</f>
        <v>44604.763888888891</v>
      </c>
      <c r="F114" s="3" t="str">
        <f>Raw_Data!F114</f>
        <v xml:space="preserve"> ZenMaster2      </v>
      </c>
      <c r="G114" s="3" t="str">
        <f>Raw_Data!G114</f>
        <v xml:space="preserve"> Twitter  </v>
      </c>
      <c r="H114" s="3" t="str">
        <f>Raw_Data!H114</f>
        <v xml:space="preserve"> #Serenity #Meditation                          </v>
      </c>
      <c r="I114" s="3">
        <f>Raw_Data!I114</f>
        <v>18</v>
      </c>
      <c r="J114" s="3">
        <f>Raw_Data!J114</f>
        <v>35</v>
      </c>
      <c r="K114" s="3" t="str">
        <f>Raw_Data!K114</f>
        <v xml:space="preserve"> UK          </v>
      </c>
      <c r="L114" s="3">
        <f>Raw_Data!L114</f>
        <v>2022</v>
      </c>
      <c r="M114" s="3">
        <f>Raw_Data!M114</f>
        <v>2</v>
      </c>
      <c r="N114" s="3">
        <f>Raw_Data!N114</f>
        <v>12</v>
      </c>
      <c r="O114" s="3">
        <f>Raw_Data!O114</f>
        <v>18</v>
      </c>
      <c r="P114" s="3" t="str">
        <f t="shared" si="12"/>
        <v>Meditating by the serene lake, finding inner peace.</v>
      </c>
      <c r="Q114" s="3" t="str">
        <f t="shared" si="13"/>
        <v>Serenity</v>
      </c>
      <c r="R114" s="3" t="str">
        <f t="shared" si="14"/>
        <v>ZenMaster2</v>
      </c>
      <c r="S114" s="3" t="str">
        <f t="shared" si="15"/>
        <v>Twitter</v>
      </c>
      <c r="T114" s="3" t="str">
        <f t="shared" si="16"/>
        <v>#Serenity,#Meditation</v>
      </c>
      <c r="U114" s="3" t="str">
        <f t="shared" si="17"/>
        <v>UK</v>
      </c>
      <c r="V114" s="3">
        <f t="shared" si="18"/>
        <v>44604.763888888891</v>
      </c>
      <c r="W114" s="3" t="b">
        <f>COUNTIFS($F$2:F114,F114,$E$2:E114,E114)&gt;1</f>
        <v>0</v>
      </c>
      <c r="X114" s="3">
        <f t="shared" si="19"/>
        <v>53</v>
      </c>
      <c r="Y114" s="3">
        <f t="shared" si="20"/>
        <v>0.660377358490566</v>
      </c>
      <c r="Z114" s="11" t="str">
        <f t="shared" si="11"/>
        <v>Feb 12, 2022</v>
      </c>
      <c r="AA114" s="3" t="str">
        <f t="shared" si="21"/>
        <v>Feb</v>
      </c>
    </row>
    <row r="115" spans="1:27" x14ac:dyDescent="0.25">
      <c r="A115" s="3">
        <f>Raw_Data!A115</f>
        <v>114</v>
      </c>
      <c r="B115" s="3">
        <f>Raw_Data!B115</f>
        <v>116</v>
      </c>
      <c r="C115" s="3" t="str">
        <f>Raw_Data!C115</f>
        <v xml:space="preserve"> Overflowing with gratitude for life's blessings.      </v>
      </c>
      <c r="D115" s="3" t="str">
        <f>Raw_Data!D115</f>
        <v xml:space="preserve"> Gratitude     </v>
      </c>
      <c r="E115" s="10">
        <f>Raw_Data!E115</f>
        <v>41238.416666666664</v>
      </c>
      <c r="F115" s="3" t="str">
        <f>Raw_Data!F115</f>
        <v xml:space="preserve"> ThankfulHeart   </v>
      </c>
      <c r="G115" s="3" t="str">
        <f>Raw_Data!G115</f>
        <v xml:space="preserve"> Instagram </v>
      </c>
      <c r="H115" s="3" t="str">
        <f>Raw_Data!H115</f>
        <v xml:space="preserve"> #Gratitude #Blessed                            </v>
      </c>
      <c r="I115" s="3">
        <f>Raw_Data!I115</f>
        <v>30</v>
      </c>
      <c r="J115" s="3">
        <f>Raw_Data!J115</f>
        <v>60</v>
      </c>
      <c r="K115" s="3" t="str">
        <f>Raw_Data!K115</f>
        <v xml:space="preserve"> Australia   </v>
      </c>
      <c r="L115" s="3">
        <f>Raw_Data!L115</f>
        <v>2012</v>
      </c>
      <c r="M115" s="3">
        <f>Raw_Data!M115</f>
        <v>11</v>
      </c>
      <c r="N115" s="3">
        <f>Raw_Data!N115</f>
        <v>25</v>
      </c>
      <c r="O115" s="3">
        <f>Raw_Data!O115</f>
        <v>10</v>
      </c>
      <c r="P115" s="3" t="str">
        <f t="shared" si="12"/>
        <v>Overflowing with gratitude for life's blessings.</v>
      </c>
      <c r="Q115" s="3" t="str">
        <f t="shared" si="13"/>
        <v>Gratitude</v>
      </c>
      <c r="R115" s="3" t="str">
        <f t="shared" si="14"/>
        <v>ThankfulHeart</v>
      </c>
      <c r="S115" s="3" t="str">
        <f t="shared" si="15"/>
        <v>Instagram</v>
      </c>
      <c r="T115" s="3" t="str">
        <f t="shared" si="16"/>
        <v>#Gratitude,#Blessed</v>
      </c>
      <c r="U115" s="3" t="str">
        <f t="shared" si="17"/>
        <v>Australia</v>
      </c>
      <c r="V115" s="3">
        <f t="shared" si="18"/>
        <v>41238.416666666664</v>
      </c>
      <c r="W115" s="3" t="b">
        <f>COUNTIFS($F$2:F115,F115,$E$2:E115,E115)&gt;1</f>
        <v>0</v>
      </c>
      <c r="X115" s="3">
        <f t="shared" si="19"/>
        <v>90</v>
      </c>
      <c r="Y115" s="3">
        <f t="shared" si="20"/>
        <v>0.66666666666666663</v>
      </c>
      <c r="Z115" s="11" t="str">
        <f t="shared" si="11"/>
        <v>Nov 25, 2012</v>
      </c>
      <c r="AA115" s="3" t="str">
        <f t="shared" si="21"/>
        <v>Nov</v>
      </c>
    </row>
    <row r="116" spans="1:27" x14ac:dyDescent="0.25">
      <c r="A116" s="3">
        <f>Raw_Data!A116</f>
        <v>115</v>
      </c>
      <c r="B116" s="3">
        <f>Raw_Data!B116</f>
        <v>117</v>
      </c>
      <c r="C116" s="3" t="str">
        <f>Raw_Data!C116</f>
        <v xml:space="preserve"> Hopeful for a brighter tomorrow, despite challenges.  </v>
      </c>
      <c r="D116" s="3" t="str">
        <f>Raw_Data!D116</f>
        <v xml:space="preserve"> Hope          </v>
      </c>
      <c r="E116" s="10">
        <f>Raw_Data!E116</f>
        <v>41369.8125</v>
      </c>
      <c r="F116" s="3" t="str">
        <f>Raw_Data!F116</f>
        <v xml:space="preserve"> OptimisticSoul  </v>
      </c>
      <c r="G116" s="3" t="str">
        <f>Raw_Data!G116</f>
        <v xml:space="preserve"> Facebook </v>
      </c>
      <c r="H116" s="3" t="str">
        <f>Raw_Data!H116</f>
        <v xml:space="preserve"> #Hope #Optimism                                </v>
      </c>
      <c r="I116" s="3">
        <f>Raw_Data!I116</f>
        <v>22</v>
      </c>
      <c r="J116" s="3">
        <f>Raw_Data!J116</f>
        <v>45</v>
      </c>
      <c r="K116" s="3" t="str">
        <f>Raw_Data!K116</f>
        <v xml:space="preserve"> USA      </v>
      </c>
      <c r="L116" s="3">
        <f>Raw_Data!L116</f>
        <v>2013</v>
      </c>
      <c r="M116" s="3">
        <f>Raw_Data!M116</f>
        <v>4</v>
      </c>
      <c r="N116" s="3">
        <f>Raw_Data!N116</f>
        <v>5</v>
      </c>
      <c r="O116" s="3">
        <f>Raw_Data!O116</f>
        <v>19</v>
      </c>
      <c r="P116" s="3" t="str">
        <f t="shared" si="12"/>
        <v>Hopeful for a brighter tomorrow, despite challenges.</v>
      </c>
      <c r="Q116" s="3" t="str">
        <f t="shared" si="13"/>
        <v>Hope</v>
      </c>
      <c r="R116" s="3" t="str">
        <f t="shared" si="14"/>
        <v>OptimisticSoul</v>
      </c>
      <c r="S116" s="3" t="str">
        <f t="shared" si="15"/>
        <v>Facebook</v>
      </c>
      <c r="T116" s="3" t="str">
        <f t="shared" si="16"/>
        <v>#Hope,#Optimism</v>
      </c>
      <c r="U116" s="3" t="str">
        <f t="shared" si="17"/>
        <v>USA</v>
      </c>
      <c r="V116" s="3">
        <f t="shared" si="18"/>
        <v>41369.8125</v>
      </c>
      <c r="W116" s="3" t="b">
        <f>COUNTIFS($F$2:F116,F116,$E$2:E116,E116)&gt;1</f>
        <v>0</v>
      </c>
      <c r="X116" s="3">
        <f t="shared" si="19"/>
        <v>67</v>
      </c>
      <c r="Y116" s="3">
        <f t="shared" si="20"/>
        <v>0.67164179104477617</v>
      </c>
      <c r="Z116" s="11" t="str">
        <f t="shared" si="11"/>
        <v>Apr 5, 2013</v>
      </c>
      <c r="AA116" s="3" t="str">
        <f t="shared" si="21"/>
        <v>Apr</v>
      </c>
    </row>
    <row r="117" spans="1:27" x14ac:dyDescent="0.25">
      <c r="A117" s="3">
        <f>Raw_Data!A117</f>
        <v>116</v>
      </c>
      <c r="B117" s="3">
        <f>Raw_Data!B117</f>
        <v>118</v>
      </c>
      <c r="C117" s="3" t="str">
        <f>Raw_Data!C117</f>
        <v xml:space="preserve"> Empowered to make a difference in my community.        </v>
      </c>
      <c r="D117" s="3" t="str">
        <f>Raw_Data!D117</f>
        <v xml:space="preserve"> Empowerment   </v>
      </c>
      <c r="E117" s="10">
        <f>Raw_Data!E117</f>
        <v>41896.354166666664</v>
      </c>
      <c r="F117" s="3" t="str">
        <f>Raw_Data!F117</f>
        <v xml:space="preserve"> CommunityLeader </v>
      </c>
      <c r="G117" s="3" t="str">
        <f>Raw_Data!G117</f>
        <v xml:space="preserve"> Twitter  </v>
      </c>
      <c r="H117" s="3" t="str">
        <f>Raw_Data!H117</f>
        <v xml:space="preserve"> #Empowerment #Community                        </v>
      </c>
      <c r="I117" s="3">
        <f>Raw_Data!I117</f>
        <v>15</v>
      </c>
      <c r="J117" s="3">
        <f>Raw_Data!J117</f>
        <v>30</v>
      </c>
      <c r="K117" s="3" t="str">
        <f>Raw_Data!K117</f>
        <v xml:space="preserve"> UK       </v>
      </c>
      <c r="L117" s="3">
        <f>Raw_Data!L117</f>
        <v>2014</v>
      </c>
      <c r="M117" s="3">
        <f>Raw_Data!M117</f>
        <v>9</v>
      </c>
      <c r="N117" s="3">
        <f>Raw_Data!N117</f>
        <v>14</v>
      </c>
      <c r="O117" s="3">
        <f>Raw_Data!O117</f>
        <v>8</v>
      </c>
      <c r="P117" s="3" t="str">
        <f t="shared" si="12"/>
        <v>Empowered to make a difference in my community.</v>
      </c>
      <c r="Q117" s="3" t="str">
        <f t="shared" si="13"/>
        <v>Empowerment</v>
      </c>
      <c r="R117" s="3" t="str">
        <f t="shared" si="14"/>
        <v>CommunityLeader</v>
      </c>
      <c r="S117" s="3" t="str">
        <f t="shared" si="15"/>
        <v>Twitter</v>
      </c>
      <c r="T117" s="3" t="str">
        <f t="shared" si="16"/>
        <v>#Empowerment,#Community</v>
      </c>
      <c r="U117" s="3" t="str">
        <f t="shared" si="17"/>
        <v>UK</v>
      </c>
      <c r="V117" s="3">
        <f t="shared" si="18"/>
        <v>41896.354166666664</v>
      </c>
      <c r="W117" s="3" t="b">
        <f>COUNTIFS($F$2:F117,F117,$E$2:E117,E117)&gt;1</f>
        <v>0</v>
      </c>
      <c r="X117" s="3">
        <f t="shared" si="19"/>
        <v>45</v>
      </c>
      <c r="Y117" s="3">
        <f t="shared" si="20"/>
        <v>0.66666666666666663</v>
      </c>
      <c r="Z117" s="11" t="str">
        <f t="shared" si="11"/>
        <v>Sep 14, 2014</v>
      </c>
      <c r="AA117" s="3" t="str">
        <f t="shared" si="21"/>
        <v>Sep</v>
      </c>
    </row>
    <row r="118" spans="1:27" x14ac:dyDescent="0.25">
      <c r="A118" s="3">
        <f>Raw_Data!A118</f>
        <v>117</v>
      </c>
      <c r="B118" s="3">
        <f>Raw_Data!B118</f>
        <v>119</v>
      </c>
      <c r="C118" s="3" t="str">
        <f>Raw_Data!C118</f>
        <v xml:space="preserve"> Compassion in action: supporting a local charity event. </v>
      </c>
      <c r="D118" s="3" t="str">
        <f>Raw_Data!D118</f>
        <v xml:space="preserve"> Compassion    </v>
      </c>
      <c r="E118" s="10">
        <f>Raw_Data!E118</f>
        <v>42203.597222222219</v>
      </c>
      <c r="F118" s="3" t="str">
        <f>Raw_Data!F118</f>
        <v xml:space="preserve"> CharitySupporter</v>
      </c>
      <c r="G118" s="3" t="str">
        <f>Raw_Data!G118</f>
        <v xml:space="preserve"> Instagram </v>
      </c>
      <c r="H118" s="3" t="str">
        <f>Raw_Data!H118</f>
        <v xml:space="preserve"> #Compassion #CharityEvent                   </v>
      </c>
      <c r="I118" s="3">
        <f>Raw_Data!I118</f>
        <v>18</v>
      </c>
      <c r="J118" s="3">
        <f>Raw_Data!J118</f>
        <v>35</v>
      </c>
      <c r="K118" s="3" t="str">
        <f>Raw_Data!K118</f>
        <v xml:space="preserve"> Canada </v>
      </c>
      <c r="L118" s="3">
        <f>Raw_Data!L118</f>
        <v>2015</v>
      </c>
      <c r="M118" s="3">
        <f>Raw_Data!M118</f>
        <v>7</v>
      </c>
      <c r="N118" s="3">
        <f>Raw_Data!N118</f>
        <v>18</v>
      </c>
      <c r="O118" s="3">
        <f>Raw_Data!O118</f>
        <v>14</v>
      </c>
      <c r="P118" s="3" t="str">
        <f t="shared" si="12"/>
        <v>Compassion in action: supporting a local charity event.</v>
      </c>
      <c r="Q118" s="3" t="str">
        <f t="shared" si="13"/>
        <v>Compassion</v>
      </c>
      <c r="R118" s="3" t="str">
        <f t="shared" si="14"/>
        <v>CharitySupporter</v>
      </c>
      <c r="S118" s="3" t="str">
        <f t="shared" si="15"/>
        <v>Instagram</v>
      </c>
      <c r="T118" s="3" t="str">
        <f t="shared" si="16"/>
        <v>#Compassion,#CharityEvent</v>
      </c>
      <c r="U118" s="3" t="str">
        <f t="shared" si="17"/>
        <v>Canada</v>
      </c>
      <c r="V118" s="3">
        <f t="shared" si="18"/>
        <v>42203.597222222219</v>
      </c>
      <c r="W118" s="3" t="b">
        <f>COUNTIFS($F$2:F118,F118,$E$2:E118,E118)&gt;1</f>
        <v>0</v>
      </c>
      <c r="X118" s="3">
        <f t="shared" si="19"/>
        <v>53</v>
      </c>
      <c r="Y118" s="3">
        <f t="shared" si="20"/>
        <v>0.660377358490566</v>
      </c>
      <c r="Z118" s="11" t="str">
        <f t="shared" si="11"/>
        <v>Jul 18, 2015</v>
      </c>
      <c r="AA118" s="3" t="str">
        <f t="shared" si="21"/>
        <v>Jul</v>
      </c>
    </row>
    <row r="119" spans="1:27" x14ac:dyDescent="0.25">
      <c r="A119" s="3">
        <f>Raw_Data!A119</f>
        <v>118</v>
      </c>
      <c r="B119" s="3">
        <f>Raw_Data!B119</f>
        <v>120</v>
      </c>
      <c r="C119" s="3" t="str">
        <f>Raw_Data!C119</f>
        <v xml:space="preserve"> A moment of tenderness, connecting with loved ones.    </v>
      </c>
      <c r="D119" s="3" t="str">
        <f>Raw_Data!D119</f>
        <v xml:space="preserve"> Tenderness    </v>
      </c>
      <c r="E119" s="10">
        <f>Raw_Data!E119</f>
        <v>42423.822916666664</v>
      </c>
      <c r="F119" s="3" t="str">
        <f>Raw_Data!F119</f>
        <v xml:space="preserve"> LovingHeart     </v>
      </c>
      <c r="G119" s="3" t="str">
        <f>Raw_Data!G119</f>
        <v xml:space="preserve"> Facebook </v>
      </c>
      <c r="H119" s="3" t="str">
        <f>Raw_Data!H119</f>
        <v xml:space="preserve"> #Tenderness #FamilyTime                       </v>
      </c>
      <c r="I119" s="3">
        <f>Raw_Data!I119</f>
        <v>25</v>
      </c>
      <c r="J119" s="3">
        <f>Raw_Data!J119</f>
        <v>50</v>
      </c>
      <c r="K119" s="3" t="str">
        <f>Raw_Data!K119</f>
        <v xml:space="preserve"> UK          </v>
      </c>
      <c r="L119" s="3">
        <f>Raw_Data!L119</f>
        <v>2016</v>
      </c>
      <c r="M119" s="3">
        <f>Raw_Data!M119</f>
        <v>2</v>
      </c>
      <c r="N119" s="3">
        <f>Raw_Data!N119</f>
        <v>23</v>
      </c>
      <c r="O119" s="3">
        <f>Raw_Data!O119</f>
        <v>19</v>
      </c>
      <c r="P119" s="3" t="str">
        <f t="shared" si="12"/>
        <v>A moment of tenderness, connecting with loved ones.</v>
      </c>
      <c r="Q119" s="3" t="str">
        <f t="shared" si="13"/>
        <v>Tenderness</v>
      </c>
      <c r="R119" s="3" t="str">
        <f t="shared" si="14"/>
        <v>LovingHeart</v>
      </c>
      <c r="S119" s="3" t="str">
        <f t="shared" si="15"/>
        <v>Facebook</v>
      </c>
      <c r="T119" s="3" t="str">
        <f t="shared" si="16"/>
        <v>#Tenderness,#FamilyTime</v>
      </c>
      <c r="U119" s="3" t="str">
        <f t="shared" si="17"/>
        <v>UK</v>
      </c>
      <c r="V119" s="3">
        <f t="shared" si="18"/>
        <v>42423.822916666664</v>
      </c>
      <c r="W119" s="3" t="b">
        <f>COUNTIFS($F$2:F119,F119,$E$2:E119,E119)&gt;1</f>
        <v>0</v>
      </c>
      <c r="X119" s="3">
        <f t="shared" si="19"/>
        <v>75</v>
      </c>
      <c r="Y119" s="3">
        <f t="shared" si="20"/>
        <v>0.66666666666666663</v>
      </c>
      <c r="Z119" s="11" t="str">
        <f t="shared" si="11"/>
        <v>Feb 23, 2016</v>
      </c>
      <c r="AA119" s="3" t="str">
        <f t="shared" si="21"/>
        <v>Feb</v>
      </c>
    </row>
    <row r="120" spans="1:27" x14ac:dyDescent="0.25">
      <c r="A120" s="3">
        <f>Raw_Data!A120</f>
        <v>119</v>
      </c>
      <c r="B120" s="3">
        <f>Raw_Data!B120</f>
        <v>121</v>
      </c>
      <c r="C120" s="3" t="str">
        <f>Raw_Data!C120</f>
        <v xml:space="preserve"> Arousal of excitement as I await a special announcement.</v>
      </c>
      <c r="D120" s="3" t="str">
        <f>Raw_Data!D120</f>
        <v xml:space="preserve"> Arousal       </v>
      </c>
      <c r="E120" s="10">
        <f>Raw_Data!E120</f>
        <v>43038.479166666664</v>
      </c>
      <c r="F120" s="3" t="str">
        <f>Raw_Data!F120</f>
        <v xml:space="preserve"> ExcitementFan   </v>
      </c>
      <c r="G120" s="3" t="str">
        <f>Raw_Data!G120</f>
        <v xml:space="preserve"> Twitter  </v>
      </c>
      <c r="H120" s="3" t="str">
        <f>Raw_Data!H120</f>
        <v xml:space="preserve"> #Arousal #Excitement                           </v>
      </c>
      <c r="I120" s="3">
        <f>Raw_Data!I120</f>
        <v>20</v>
      </c>
      <c r="J120" s="3">
        <f>Raw_Data!J120</f>
        <v>40</v>
      </c>
      <c r="K120" s="3" t="str">
        <f>Raw_Data!K120</f>
        <v xml:space="preserve"> Australia </v>
      </c>
      <c r="L120" s="3">
        <f>Raw_Data!L120</f>
        <v>2017</v>
      </c>
      <c r="M120" s="3">
        <f>Raw_Data!M120</f>
        <v>10</v>
      </c>
      <c r="N120" s="3">
        <f>Raw_Data!N120</f>
        <v>30</v>
      </c>
      <c r="O120" s="3">
        <f>Raw_Data!O120</f>
        <v>11</v>
      </c>
      <c r="P120" s="3" t="str">
        <f t="shared" si="12"/>
        <v>Arousal of excitement as I await a special announcement.</v>
      </c>
      <c r="Q120" s="3" t="str">
        <f t="shared" si="13"/>
        <v>Arousal</v>
      </c>
      <c r="R120" s="3" t="str">
        <f t="shared" si="14"/>
        <v>ExcitementFan</v>
      </c>
      <c r="S120" s="3" t="str">
        <f t="shared" si="15"/>
        <v>Twitter</v>
      </c>
      <c r="T120" s="3" t="str">
        <f t="shared" si="16"/>
        <v>#Arousal,#Excitement</v>
      </c>
      <c r="U120" s="3" t="str">
        <f t="shared" si="17"/>
        <v>Australia</v>
      </c>
      <c r="V120" s="3">
        <f t="shared" si="18"/>
        <v>43038.479166666664</v>
      </c>
      <c r="W120" s="3" t="b">
        <f>COUNTIFS($F$2:F120,F120,$E$2:E120,E120)&gt;1</f>
        <v>0</v>
      </c>
      <c r="X120" s="3">
        <f t="shared" si="19"/>
        <v>60</v>
      </c>
      <c r="Y120" s="3">
        <f t="shared" si="20"/>
        <v>0.66666666666666663</v>
      </c>
      <c r="Z120" s="11" t="str">
        <f t="shared" si="11"/>
        <v>Oct 30, 2017</v>
      </c>
      <c r="AA120" s="3" t="str">
        <f t="shared" si="21"/>
        <v>Oct</v>
      </c>
    </row>
    <row r="121" spans="1:27" x14ac:dyDescent="0.25">
      <c r="A121" s="3">
        <f>Raw_Data!A121</f>
        <v>120</v>
      </c>
      <c r="B121" s="3">
        <f>Raw_Data!B121</f>
        <v>122</v>
      </c>
      <c r="C121" s="3" t="str">
        <f>Raw_Data!C121</f>
        <v xml:space="preserve"> Enthusiastically diving into a new project.            </v>
      </c>
      <c r="D121" s="3" t="str">
        <f>Raw_Data!D121</f>
        <v xml:space="preserve"> Enthusiasm    </v>
      </c>
      <c r="E121" s="10">
        <f>Raw_Data!E121</f>
        <v>43266.666666666664</v>
      </c>
      <c r="F121" s="3" t="str">
        <f>Raw_Data!F121</f>
        <v xml:space="preserve"> ProjectEnthusiast</v>
      </c>
      <c r="G121" s="3" t="str">
        <f>Raw_Data!G121</f>
        <v xml:space="preserve"> Instagram </v>
      </c>
      <c r="H121" s="3" t="str">
        <f>Raw_Data!H121</f>
        <v xml:space="preserve"> #Enthusiasm #NewProject                       </v>
      </c>
      <c r="I121" s="3">
        <f>Raw_Data!I121</f>
        <v>15</v>
      </c>
      <c r="J121" s="3">
        <f>Raw_Data!J121</f>
        <v>30</v>
      </c>
      <c r="K121" s="3" t="str">
        <f>Raw_Data!K121</f>
        <v xml:space="preserve"> USA  </v>
      </c>
      <c r="L121" s="3">
        <f>Raw_Data!L121</f>
        <v>2018</v>
      </c>
      <c r="M121" s="3">
        <f>Raw_Data!M121</f>
        <v>6</v>
      </c>
      <c r="N121" s="3">
        <f>Raw_Data!N121</f>
        <v>15</v>
      </c>
      <c r="O121" s="3">
        <f>Raw_Data!O121</f>
        <v>16</v>
      </c>
      <c r="P121" s="3" t="str">
        <f t="shared" si="12"/>
        <v>Enthusiastically diving into a new project.</v>
      </c>
      <c r="Q121" s="3" t="str">
        <f t="shared" si="13"/>
        <v>Enthusiasm</v>
      </c>
      <c r="R121" s="3" t="str">
        <f t="shared" si="14"/>
        <v>ProjectEnthusiast</v>
      </c>
      <c r="S121" s="3" t="str">
        <f t="shared" si="15"/>
        <v>Instagram</v>
      </c>
      <c r="T121" s="3" t="str">
        <f t="shared" si="16"/>
        <v>#Enthusiasm,#NewProject</v>
      </c>
      <c r="U121" s="3" t="str">
        <f t="shared" si="17"/>
        <v>USA</v>
      </c>
      <c r="V121" s="3">
        <f t="shared" si="18"/>
        <v>43266.666666666664</v>
      </c>
      <c r="W121" s="3" t="b">
        <f>COUNTIFS($F$2:F121,F121,$E$2:E121,E121)&gt;1</f>
        <v>0</v>
      </c>
      <c r="X121" s="3">
        <f t="shared" si="19"/>
        <v>45</v>
      </c>
      <c r="Y121" s="3">
        <f t="shared" si="20"/>
        <v>0.66666666666666663</v>
      </c>
      <c r="Z121" s="11" t="str">
        <f t="shared" si="11"/>
        <v>Jun 15, 2018</v>
      </c>
      <c r="AA121" s="3" t="str">
        <f t="shared" si="21"/>
        <v>Jun</v>
      </c>
    </row>
    <row r="122" spans="1:27" x14ac:dyDescent="0.25">
      <c r="A122" s="3">
        <f>Raw_Data!A122</f>
        <v>121</v>
      </c>
      <c r="B122" s="3">
        <f>Raw_Data!B122</f>
        <v>123</v>
      </c>
      <c r="C122" s="3" t="str">
        <f>Raw_Data!C122</f>
        <v xml:space="preserve"> Feeling a sense of fulfillment after reaching a milestone.</v>
      </c>
      <c r="D122" s="3" t="str">
        <f>Raw_Data!D122</f>
        <v xml:space="preserve"> Fulfillment  </v>
      </c>
      <c r="E122" s="10">
        <f>Raw_Data!E122</f>
        <v>43552.763888888891</v>
      </c>
      <c r="F122" s="3" t="str">
        <f>Raw_Data!F122</f>
        <v xml:space="preserve"> MilestoneAchiever</v>
      </c>
      <c r="G122" s="3" t="str">
        <f>Raw_Data!G122</f>
        <v xml:space="preserve"> Facebook </v>
      </c>
      <c r="H122" s="3" t="str">
        <f>Raw_Data!H122</f>
        <v xml:space="preserve"> #Fulfillment #Milestone                       </v>
      </c>
      <c r="I122" s="3">
        <f>Raw_Data!I122</f>
        <v>22</v>
      </c>
      <c r="J122" s="3">
        <f>Raw_Data!J122</f>
        <v>45</v>
      </c>
      <c r="K122" s="3" t="str">
        <f>Raw_Data!K122</f>
        <v xml:space="preserve"> India     </v>
      </c>
      <c r="L122" s="3">
        <f>Raw_Data!L122</f>
        <v>2019</v>
      </c>
      <c r="M122" s="3">
        <f>Raw_Data!M122</f>
        <v>3</v>
      </c>
      <c r="N122" s="3">
        <f>Raw_Data!N122</f>
        <v>28</v>
      </c>
      <c r="O122" s="3">
        <f>Raw_Data!O122</f>
        <v>18</v>
      </c>
      <c r="P122" s="3" t="str">
        <f t="shared" si="12"/>
        <v>Feeling a sense of fulfillment after reaching a milestone.</v>
      </c>
      <c r="Q122" s="3" t="str">
        <f t="shared" si="13"/>
        <v>Fulfillment</v>
      </c>
      <c r="R122" s="3" t="str">
        <f t="shared" si="14"/>
        <v>MilestoneAchiever</v>
      </c>
      <c r="S122" s="3" t="str">
        <f t="shared" si="15"/>
        <v>Facebook</v>
      </c>
      <c r="T122" s="3" t="str">
        <f t="shared" si="16"/>
        <v>#Fulfillment,#Milestone</v>
      </c>
      <c r="U122" s="3" t="str">
        <f t="shared" si="17"/>
        <v>India</v>
      </c>
      <c r="V122" s="3">
        <f t="shared" si="18"/>
        <v>43552.763888888891</v>
      </c>
      <c r="W122" s="3" t="b">
        <f>COUNTIFS($F$2:F122,F122,$E$2:E122,E122)&gt;1</f>
        <v>0</v>
      </c>
      <c r="X122" s="3">
        <f t="shared" si="19"/>
        <v>67</v>
      </c>
      <c r="Y122" s="3">
        <f t="shared" si="20"/>
        <v>0.67164179104477617</v>
      </c>
      <c r="Z122" s="11" t="str">
        <f t="shared" si="11"/>
        <v>Mar 28, 2019</v>
      </c>
      <c r="AA122" s="3" t="str">
        <f t="shared" si="21"/>
        <v>Mar</v>
      </c>
    </row>
    <row r="123" spans="1:27" x14ac:dyDescent="0.25">
      <c r="A123" s="3">
        <f>Raw_Data!A123</f>
        <v>122</v>
      </c>
      <c r="B123" s="3">
        <f>Raw_Data!B123</f>
        <v>124</v>
      </c>
      <c r="C123" s="3" t="str">
        <f>Raw_Data!C123</f>
        <v xml:space="preserve"> Reverence for the beauty of a historic landmark.       </v>
      </c>
      <c r="D123" s="3" t="str">
        <f>Raw_Data!D123</f>
        <v xml:space="preserve"> Reverence     </v>
      </c>
      <c r="E123" s="10">
        <f>Raw_Data!E123</f>
        <v>43780.625</v>
      </c>
      <c r="F123" s="3" t="str">
        <f>Raw_Data!F123</f>
        <v xml:space="preserve"> HistoryLover    </v>
      </c>
      <c r="G123" s="3" t="str">
        <f>Raw_Data!G123</f>
        <v xml:space="preserve"> Twitter  </v>
      </c>
      <c r="H123" s="3" t="str">
        <f>Raw_Data!H123</f>
        <v xml:space="preserve"> #Reverence #History                           </v>
      </c>
      <c r="I123" s="3">
        <f>Raw_Data!I123</f>
        <v>18</v>
      </c>
      <c r="J123" s="3">
        <f>Raw_Data!J123</f>
        <v>35</v>
      </c>
      <c r="K123" s="3" t="str">
        <f>Raw_Data!K123</f>
        <v xml:space="preserve"> UK      </v>
      </c>
      <c r="L123" s="3">
        <f>Raw_Data!L123</f>
        <v>2019</v>
      </c>
      <c r="M123" s="3">
        <f>Raw_Data!M123</f>
        <v>11</v>
      </c>
      <c r="N123" s="3">
        <f>Raw_Data!N123</f>
        <v>11</v>
      </c>
      <c r="O123" s="3">
        <f>Raw_Data!O123</f>
        <v>15</v>
      </c>
      <c r="P123" s="3" t="str">
        <f t="shared" si="12"/>
        <v>Reverence for the beauty of a historic landmark.</v>
      </c>
      <c r="Q123" s="3" t="str">
        <f t="shared" si="13"/>
        <v>Reverence</v>
      </c>
      <c r="R123" s="3" t="str">
        <f t="shared" si="14"/>
        <v>HistoryLover</v>
      </c>
      <c r="S123" s="3" t="str">
        <f t="shared" si="15"/>
        <v>Twitter</v>
      </c>
      <c r="T123" s="3" t="str">
        <f t="shared" si="16"/>
        <v>#Reverence,#History</v>
      </c>
      <c r="U123" s="3" t="str">
        <f t="shared" si="17"/>
        <v>UK</v>
      </c>
      <c r="V123" s="3">
        <f t="shared" si="18"/>
        <v>43780.625</v>
      </c>
      <c r="W123" s="3" t="b">
        <f>COUNTIFS($F$2:F123,F123,$E$2:E123,E123)&gt;1</f>
        <v>0</v>
      </c>
      <c r="X123" s="3">
        <f t="shared" si="19"/>
        <v>53</v>
      </c>
      <c r="Y123" s="3">
        <f t="shared" si="20"/>
        <v>0.660377358490566</v>
      </c>
      <c r="Z123" s="11" t="str">
        <f t="shared" si="11"/>
        <v>Nov 11, 2019</v>
      </c>
      <c r="AA123" s="3" t="str">
        <f t="shared" si="21"/>
        <v>Nov</v>
      </c>
    </row>
    <row r="124" spans="1:27" x14ac:dyDescent="0.25">
      <c r="A124" s="3">
        <f>Raw_Data!A124</f>
        <v>123</v>
      </c>
      <c r="B124" s="3">
        <f>Raw_Data!B124</f>
        <v>125</v>
      </c>
      <c r="C124" s="3" t="str">
        <f>Raw_Data!C124</f>
        <v xml:space="preserve"> Elation after a surprise reunion with old friends.    </v>
      </c>
      <c r="D124" s="3" t="str">
        <f>Raw_Data!D124</f>
        <v xml:space="preserve"> Elation       </v>
      </c>
      <c r="E124" s="10">
        <f>Raw_Data!E124</f>
        <v>43923.395833333336</v>
      </c>
      <c r="F124" s="3" t="str">
        <f>Raw_Data!F124</f>
        <v xml:space="preserve"> JoyfulReunion2  </v>
      </c>
      <c r="G124" s="3" t="str">
        <f>Raw_Data!G124</f>
        <v xml:space="preserve"> Instagram </v>
      </c>
      <c r="H124" s="3" t="str">
        <f>Raw_Data!H124</f>
        <v xml:space="preserve"> #Elation #OldFriends                          </v>
      </c>
      <c r="I124" s="3">
        <f>Raw_Data!I124</f>
        <v>25</v>
      </c>
      <c r="J124" s="3">
        <f>Raw_Data!J124</f>
        <v>50</v>
      </c>
      <c r="K124" s="3" t="str">
        <f>Raw_Data!K124</f>
        <v xml:space="preserve"> Canada      </v>
      </c>
      <c r="L124" s="3">
        <f>Raw_Data!L124</f>
        <v>2020</v>
      </c>
      <c r="M124" s="3">
        <f>Raw_Data!M124</f>
        <v>4</v>
      </c>
      <c r="N124" s="3">
        <f>Raw_Data!N124</f>
        <v>2</v>
      </c>
      <c r="O124" s="3">
        <f>Raw_Data!O124</f>
        <v>9</v>
      </c>
      <c r="P124" s="3" t="str">
        <f t="shared" si="12"/>
        <v>Elation after a surprise reunion with old friends.</v>
      </c>
      <c r="Q124" s="3" t="str">
        <f t="shared" si="13"/>
        <v>Elation</v>
      </c>
      <c r="R124" s="3" t="str">
        <f t="shared" si="14"/>
        <v>JoyfulReunion2</v>
      </c>
      <c r="S124" s="3" t="str">
        <f t="shared" si="15"/>
        <v>Instagram</v>
      </c>
      <c r="T124" s="3" t="str">
        <f t="shared" si="16"/>
        <v>#Elation,#OldFriends</v>
      </c>
      <c r="U124" s="3" t="str">
        <f t="shared" si="17"/>
        <v>Canada</v>
      </c>
      <c r="V124" s="3">
        <f t="shared" si="18"/>
        <v>43923.395833333336</v>
      </c>
      <c r="W124" s="3" t="b">
        <f>COUNTIFS($F$2:F124,F124,$E$2:E124,E124)&gt;1</f>
        <v>0</v>
      </c>
      <c r="X124" s="3">
        <f t="shared" si="19"/>
        <v>75</v>
      </c>
      <c r="Y124" s="3">
        <f t="shared" si="20"/>
        <v>0.66666666666666663</v>
      </c>
      <c r="Z124" s="11" t="str">
        <f t="shared" si="11"/>
        <v>Apr 2, 2020</v>
      </c>
      <c r="AA124" s="3" t="str">
        <f t="shared" si="21"/>
        <v>Apr</v>
      </c>
    </row>
    <row r="125" spans="1:27" x14ac:dyDescent="0.25">
      <c r="A125" s="3">
        <f>Raw_Data!A125</f>
        <v>124</v>
      </c>
      <c r="B125" s="3">
        <f>Raw_Data!B125</f>
        <v>126</v>
      </c>
      <c r="C125" s="3" t="str">
        <f>Raw_Data!C125</f>
        <v xml:space="preserve"> The euphoria of a live music concert under the stars.  </v>
      </c>
      <c r="D125" s="3" t="str">
        <f>Raw_Data!D125</f>
        <v xml:space="preserve"> Euphoria      </v>
      </c>
      <c r="E125" s="10">
        <f>Raw_Data!E125</f>
        <v>44366.614583333336</v>
      </c>
      <c r="F125" s="3" t="str">
        <f>Raw_Data!F125</f>
        <v xml:space="preserve"> MusicEnthusiast </v>
      </c>
      <c r="G125" s="3" t="str">
        <f>Raw_Data!G125</f>
        <v xml:space="preserve"> Facebook </v>
      </c>
      <c r="H125" s="3" t="str">
        <f>Raw_Data!H125</f>
        <v xml:space="preserve"> #Euphoria #LiveMusic                          </v>
      </c>
      <c r="I125" s="3">
        <f>Raw_Data!I125</f>
        <v>15</v>
      </c>
      <c r="J125" s="3">
        <f>Raw_Data!J125</f>
        <v>30</v>
      </c>
      <c r="K125" s="3" t="str">
        <f>Raw_Data!K125</f>
        <v xml:space="preserve"> USA </v>
      </c>
      <c r="L125" s="3">
        <f>Raw_Data!L125</f>
        <v>2021</v>
      </c>
      <c r="M125" s="3">
        <f>Raw_Data!M125</f>
        <v>6</v>
      </c>
      <c r="N125" s="3">
        <f>Raw_Data!N125</f>
        <v>19</v>
      </c>
      <c r="O125" s="3">
        <f>Raw_Data!O125</f>
        <v>14</v>
      </c>
      <c r="P125" s="3" t="str">
        <f t="shared" si="12"/>
        <v>The euphoria of a live music concert under the stars.</v>
      </c>
      <c r="Q125" s="3" t="str">
        <f t="shared" si="13"/>
        <v>Euphoria</v>
      </c>
      <c r="R125" s="3" t="str">
        <f t="shared" si="14"/>
        <v>MusicEnthusiast</v>
      </c>
      <c r="S125" s="3" t="str">
        <f t="shared" si="15"/>
        <v>Facebook</v>
      </c>
      <c r="T125" s="3" t="str">
        <f t="shared" si="16"/>
        <v>#Euphoria,#LiveMusic</v>
      </c>
      <c r="U125" s="3" t="str">
        <f t="shared" si="17"/>
        <v>USA</v>
      </c>
      <c r="V125" s="3">
        <f t="shared" si="18"/>
        <v>44366.614583333336</v>
      </c>
      <c r="W125" s="3" t="b">
        <f>COUNTIFS($F$2:F125,F125,$E$2:E125,E125)&gt;1</f>
        <v>0</v>
      </c>
      <c r="X125" s="3">
        <f t="shared" si="19"/>
        <v>45</v>
      </c>
      <c r="Y125" s="3">
        <f t="shared" si="20"/>
        <v>0.66666666666666663</v>
      </c>
      <c r="Z125" s="11" t="str">
        <f t="shared" si="11"/>
        <v>Jun 19, 2021</v>
      </c>
      <c r="AA125" s="3" t="str">
        <f t="shared" si="21"/>
        <v>Jun</v>
      </c>
    </row>
    <row r="126" spans="1:27" x14ac:dyDescent="0.25">
      <c r="A126" s="3">
        <f>Raw_Data!A126</f>
        <v>125</v>
      </c>
      <c r="B126" s="3">
        <f>Raw_Data!B126</f>
        <v>127</v>
      </c>
      <c r="C126" s="3" t="str">
        <f>Raw_Data!C126</f>
        <v xml:space="preserve"> Contentment in the simplicity of a quiet Sunday.       </v>
      </c>
      <c r="D126" s="3" t="str">
        <f>Raw_Data!D126</f>
        <v xml:space="preserve"> Contentment   </v>
      </c>
      <c r="E126" s="10">
        <f>Raw_Data!E126</f>
        <v>40405.416666666664</v>
      </c>
      <c r="F126" s="3" t="str">
        <f>Raw_Data!F126</f>
        <v xml:space="preserve"> SimpleJoys      </v>
      </c>
      <c r="G126" s="3" t="str">
        <f>Raw_Data!G126</f>
        <v xml:space="preserve"> Twitter  </v>
      </c>
      <c r="H126" s="3" t="str">
        <f>Raw_Data!H126</f>
        <v xml:space="preserve"> #Contentment #SundayMood                      </v>
      </c>
      <c r="I126" s="3">
        <f>Raw_Data!I126</f>
        <v>30</v>
      </c>
      <c r="J126" s="3">
        <f>Raw_Data!J126</f>
        <v>60</v>
      </c>
      <c r="K126" s="3" t="str">
        <f>Raw_Data!K126</f>
        <v xml:space="preserve"> Australia </v>
      </c>
      <c r="L126" s="3">
        <f>Raw_Data!L126</f>
        <v>2010</v>
      </c>
      <c r="M126" s="3">
        <f>Raw_Data!M126</f>
        <v>8</v>
      </c>
      <c r="N126" s="3">
        <f>Raw_Data!N126</f>
        <v>15</v>
      </c>
      <c r="O126" s="3">
        <f>Raw_Data!O126</f>
        <v>10</v>
      </c>
      <c r="P126" s="3" t="str">
        <f t="shared" si="12"/>
        <v>Contentment in the simplicity of a quiet Sunday.</v>
      </c>
      <c r="Q126" s="3" t="str">
        <f t="shared" si="13"/>
        <v>Contentment</v>
      </c>
      <c r="R126" s="3" t="str">
        <f t="shared" si="14"/>
        <v>SimpleJoys</v>
      </c>
      <c r="S126" s="3" t="str">
        <f t="shared" si="15"/>
        <v>Twitter</v>
      </c>
      <c r="T126" s="3" t="str">
        <f t="shared" si="16"/>
        <v>#Contentment,#SundayMood</v>
      </c>
      <c r="U126" s="3" t="str">
        <f t="shared" si="17"/>
        <v>Australia</v>
      </c>
      <c r="V126" s="3">
        <f t="shared" si="18"/>
        <v>40405.416666666664</v>
      </c>
      <c r="W126" s="3" t="b">
        <f>COUNTIFS($F$2:F126,F126,$E$2:E126,E126)&gt;1</f>
        <v>0</v>
      </c>
      <c r="X126" s="3">
        <f t="shared" si="19"/>
        <v>90</v>
      </c>
      <c r="Y126" s="3">
        <f t="shared" si="20"/>
        <v>0.66666666666666663</v>
      </c>
      <c r="Z126" s="11" t="str">
        <f t="shared" si="11"/>
        <v>Aug 15, 2010</v>
      </c>
      <c r="AA126" s="3" t="str">
        <f t="shared" si="21"/>
        <v>Aug</v>
      </c>
    </row>
    <row r="127" spans="1:27" x14ac:dyDescent="0.25">
      <c r="A127" s="3">
        <f>Raw_Data!A127</f>
        <v>126</v>
      </c>
      <c r="B127" s="3">
        <f>Raw_Data!B127</f>
        <v>128</v>
      </c>
      <c r="C127" s="3" t="str">
        <f>Raw_Data!C127</f>
        <v xml:space="preserve"> Serenity found in the pages of a favorite book.        </v>
      </c>
      <c r="D127" s="3" t="str">
        <f>Raw_Data!D127</f>
        <v xml:space="preserve"> Serenity      </v>
      </c>
      <c r="E127" s="10">
        <f>Raw_Data!E127</f>
        <v>40808.8125</v>
      </c>
      <c r="F127" s="3" t="str">
        <f>Raw_Data!F127</f>
        <v xml:space="preserve"> BookLover3      </v>
      </c>
      <c r="G127" s="3" t="str">
        <f>Raw_Data!G127</f>
        <v xml:space="preserve"> Instagram </v>
      </c>
      <c r="H127" s="3" t="str">
        <f>Raw_Data!H127</f>
        <v xml:space="preserve"> #Serenity #BookTime                           </v>
      </c>
      <c r="I127" s="3">
        <f>Raw_Data!I127</f>
        <v>22</v>
      </c>
      <c r="J127" s="3">
        <f>Raw_Data!J127</f>
        <v>45</v>
      </c>
      <c r="K127" s="3" t="str">
        <f>Raw_Data!K127</f>
        <v xml:space="preserve"> UK          </v>
      </c>
      <c r="L127" s="3">
        <f>Raw_Data!L127</f>
        <v>2011</v>
      </c>
      <c r="M127" s="3">
        <f>Raw_Data!M127</f>
        <v>9</v>
      </c>
      <c r="N127" s="3">
        <f>Raw_Data!N127</f>
        <v>22</v>
      </c>
      <c r="O127" s="3">
        <f>Raw_Data!O127</f>
        <v>19</v>
      </c>
      <c r="P127" s="3" t="str">
        <f t="shared" si="12"/>
        <v>Serenity found in the pages of a favorite book.</v>
      </c>
      <c r="Q127" s="3" t="str">
        <f t="shared" si="13"/>
        <v>Serenity</v>
      </c>
      <c r="R127" s="3" t="str">
        <f t="shared" si="14"/>
        <v>BookLover3</v>
      </c>
      <c r="S127" s="3" t="str">
        <f t="shared" si="15"/>
        <v>Instagram</v>
      </c>
      <c r="T127" s="3" t="str">
        <f t="shared" si="16"/>
        <v>#Serenity,#BookTime</v>
      </c>
      <c r="U127" s="3" t="str">
        <f t="shared" si="17"/>
        <v>UK</v>
      </c>
      <c r="V127" s="3">
        <f t="shared" si="18"/>
        <v>40808.8125</v>
      </c>
      <c r="W127" s="3" t="b">
        <f>COUNTIFS($F$2:F127,F127,$E$2:E127,E127)&gt;1</f>
        <v>0</v>
      </c>
      <c r="X127" s="3">
        <f t="shared" si="19"/>
        <v>67</v>
      </c>
      <c r="Y127" s="3">
        <f t="shared" si="20"/>
        <v>0.67164179104477617</v>
      </c>
      <c r="Z127" s="11" t="str">
        <f t="shared" si="11"/>
        <v>Sep 22, 2011</v>
      </c>
      <c r="AA127" s="3" t="str">
        <f t="shared" si="21"/>
        <v>Sep</v>
      </c>
    </row>
    <row r="128" spans="1:27" x14ac:dyDescent="0.25">
      <c r="A128" s="3">
        <f>Raw_Data!A128</f>
        <v>127</v>
      </c>
      <c r="B128" s="3">
        <f>Raw_Data!B128</f>
        <v>129</v>
      </c>
      <c r="C128" s="3" t="str">
        <f>Raw_Data!C128</f>
        <v xml:space="preserve"> Gratitude for the support received during tough times. </v>
      </c>
      <c r="D128" s="3" t="str">
        <f>Raw_Data!D128</f>
        <v xml:space="preserve"> Gratitude     </v>
      </c>
      <c r="E128" s="10">
        <f>Raw_Data!E128</f>
        <v>40978.354166666664</v>
      </c>
      <c r="F128" s="3" t="str">
        <f>Raw_Data!F128</f>
        <v xml:space="preserve"> SupportiveFriend</v>
      </c>
      <c r="G128" s="3" t="str">
        <f>Raw_Data!G128</f>
        <v xml:space="preserve"> Facebook </v>
      </c>
      <c r="H128" s="3" t="str">
        <f>Raw_Data!H128</f>
        <v xml:space="preserve"> #Gratitude #Supportive                        </v>
      </c>
      <c r="I128" s="3">
        <f>Raw_Data!I128</f>
        <v>15</v>
      </c>
      <c r="J128" s="3">
        <f>Raw_Data!J128</f>
        <v>30</v>
      </c>
      <c r="K128" s="3" t="str">
        <f>Raw_Data!K128</f>
        <v xml:space="preserve"> India     </v>
      </c>
      <c r="L128" s="3">
        <f>Raw_Data!L128</f>
        <v>2012</v>
      </c>
      <c r="M128" s="3">
        <f>Raw_Data!M128</f>
        <v>3</v>
      </c>
      <c r="N128" s="3">
        <f>Raw_Data!N128</f>
        <v>10</v>
      </c>
      <c r="O128" s="3">
        <f>Raw_Data!O128</f>
        <v>8</v>
      </c>
      <c r="P128" s="3" t="str">
        <f t="shared" si="12"/>
        <v>Gratitude for the support received during tough times.</v>
      </c>
      <c r="Q128" s="3" t="str">
        <f t="shared" si="13"/>
        <v>Gratitude</v>
      </c>
      <c r="R128" s="3" t="str">
        <f t="shared" si="14"/>
        <v>SupportiveFriend</v>
      </c>
      <c r="S128" s="3" t="str">
        <f t="shared" si="15"/>
        <v>Facebook</v>
      </c>
      <c r="T128" s="3" t="str">
        <f t="shared" si="16"/>
        <v>#Gratitude,#Supportive</v>
      </c>
      <c r="U128" s="3" t="str">
        <f t="shared" si="17"/>
        <v>India</v>
      </c>
      <c r="V128" s="3">
        <f t="shared" si="18"/>
        <v>40978.354166666664</v>
      </c>
      <c r="W128" s="3" t="b">
        <f>COUNTIFS($F$2:F128,F128,$E$2:E128,E128)&gt;1</f>
        <v>0</v>
      </c>
      <c r="X128" s="3">
        <f t="shared" si="19"/>
        <v>45</v>
      </c>
      <c r="Y128" s="3">
        <f t="shared" si="20"/>
        <v>0.66666666666666663</v>
      </c>
      <c r="Z128" s="11" t="str">
        <f t="shared" si="11"/>
        <v>Mar 10, 2012</v>
      </c>
      <c r="AA128" s="3" t="str">
        <f t="shared" si="21"/>
        <v>Mar</v>
      </c>
    </row>
    <row r="129" spans="1:27" x14ac:dyDescent="0.25">
      <c r="A129" s="3">
        <f>Raw_Data!A129</f>
        <v>128</v>
      </c>
      <c r="B129" s="3">
        <f>Raw_Data!B129</f>
        <v>130</v>
      </c>
      <c r="C129" s="3" t="str">
        <f>Raw_Data!C129</f>
        <v xml:space="preserve"> Hopeful about the possibilities of a new journey.      </v>
      </c>
      <c r="D129" s="3" t="str">
        <f>Raw_Data!D129</f>
        <v xml:space="preserve"> Hope          </v>
      </c>
      <c r="E129" s="10">
        <f>Raw_Data!E129</f>
        <v>41613.666666666664</v>
      </c>
      <c r="F129" s="3" t="str">
        <f>Raw_Data!F129</f>
        <v xml:space="preserve"> JourneyOptimist </v>
      </c>
      <c r="G129" s="3" t="str">
        <f>Raw_Data!G129</f>
        <v xml:space="preserve"> Twitter  </v>
      </c>
      <c r="H129" s="3" t="str">
        <f>Raw_Data!H129</f>
        <v xml:space="preserve"> #Hope #NewBeginnings                          </v>
      </c>
      <c r="I129" s="3">
        <f>Raw_Data!I129</f>
        <v>18</v>
      </c>
      <c r="J129" s="3">
        <f>Raw_Data!J129</f>
        <v>35</v>
      </c>
      <c r="K129" s="3" t="str">
        <f>Raw_Data!K129</f>
        <v xml:space="preserve"> Canada    </v>
      </c>
      <c r="L129" s="3">
        <f>Raw_Data!L129</f>
        <v>2013</v>
      </c>
      <c r="M129" s="3">
        <f>Raw_Data!M129</f>
        <v>12</v>
      </c>
      <c r="N129" s="3">
        <f>Raw_Data!N129</f>
        <v>5</v>
      </c>
      <c r="O129" s="3">
        <f>Raw_Data!O129</f>
        <v>16</v>
      </c>
      <c r="P129" s="3" t="str">
        <f t="shared" si="12"/>
        <v>Hopeful about the possibilities of a new journey.</v>
      </c>
      <c r="Q129" s="3" t="str">
        <f t="shared" si="13"/>
        <v>Hope</v>
      </c>
      <c r="R129" s="3" t="str">
        <f t="shared" si="14"/>
        <v>JourneyOptimist</v>
      </c>
      <c r="S129" s="3" t="str">
        <f t="shared" si="15"/>
        <v>Twitter</v>
      </c>
      <c r="T129" s="3" t="str">
        <f t="shared" si="16"/>
        <v>#Hope,#NewBeginnings</v>
      </c>
      <c r="U129" s="3" t="str">
        <f t="shared" si="17"/>
        <v>Canada</v>
      </c>
      <c r="V129" s="3">
        <f t="shared" si="18"/>
        <v>41613.666666666664</v>
      </c>
      <c r="W129" s="3" t="b">
        <f>COUNTIFS($F$2:F129,F129,$E$2:E129,E129)&gt;1</f>
        <v>0</v>
      </c>
      <c r="X129" s="3">
        <f t="shared" si="19"/>
        <v>53</v>
      </c>
      <c r="Y129" s="3">
        <f t="shared" si="20"/>
        <v>0.660377358490566</v>
      </c>
      <c r="Z129" s="11" t="str">
        <f t="shared" si="11"/>
        <v>Dec 5, 2013</v>
      </c>
      <c r="AA129" s="3" t="str">
        <f t="shared" si="21"/>
        <v>Dec</v>
      </c>
    </row>
    <row r="130" spans="1:27" x14ac:dyDescent="0.25">
      <c r="A130" s="3">
        <f>Raw_Data!A130</f>
        <v>129</v>
      </c>
      <c r="B130" s="3">
        <f>Raw_Data!B130</f>
        <v>131</v>
      </c>
      <c r="C130" s="3" t="str">
        <f>Raw_Data!C130</f>
        <v xml:space="preserve"> Empowerment through learning and personal growth.      </v>
      </c>
      <c r="D130" s="3" t="str">
        <f>Raw_Data!D130</f>
        <v xml:space="preserve"> Empowerment   </v>
      </c>
      <c r="E130" s="10">
        <f>Raw_Data!E130</f>
        <v>41840.479166666664</v>
      </c>
      <c r="F130" s="3" t="str">
        <f>Raw_Data!F130</f>
        <v xml:space="preserve"> GrowthSeeker    </v>
      </c>
      <c r="G130" s="3" t="str">
        <f>Raw_Data!G130</f>
        <v xml:space="preserve"> Instagram </v>
      </c>
      <c r="H130" s="3" t="str">
        <f>Raw_Data!H130</f>
        <v xml:space="preserve"> #Empowerment #PersonalGrowth                  </v>
      </c>
      <c r="I130" s="3">
        <f>Raw_Data!I130</f>
        <v>25</v>
      </c>
      <c r="J130" s="3">
        <f>Raw_Data!J130</f>
        <v>50</v>
      </c>
      <c r="K130" s="3" t="str">
        <f>Raw_Data!K130</f>
        <v>USA</v>
      </c>
      <c r="L130" s="3">
        <f>Raw_Data!L130</f>
        <v>2014</v>
      </c>
      <c r="M130" s="3">
        <f>Raw_Data!M130</f>
        <v>7</v>
      </c>
      <c r="N130" s="3">
        <f>Raw_Data!N130</f>
        <v>20</v>
      </c>
      <c r="O130" s="3">
        <f>Raw_Data!O130</f>
        <v>11</v>
      </c>
      <c r="P130" s="3" t="str">
        <f t="shared" si="12"/>
        <v>Empowerment through learning and personal growth.</v>
      </c>
      <c r="Q130" s="3" t="str">
        <f t="shared" si="13"/>
        <v>Empowerment</v>
      </c>
      <c r="R130" s="3" t="str">
        <f t="shared" si="14"/>
        <v>GrowthSeeker</v>
      </c>
      <c r="S130" s="3" t="str">
        <f t="shared" si="15"/>
        <v>Instagram</v>
      </c>
      <c r="T130" s="3" t="str">
        <f t="shared" si="16"/>
        <v>#Empowerment,#PersonalGrowth</v>
      </c>
      <c r="U130" s="3" t="str">
        <f t="shared" si="17"/>
        <v>USA</v>
      </c>
      <c r="V130" s="3">
        <f t="shared" si="18"/>
        <v>41840.479166666664</v>
      </c>
      <c r="W130" s="3" t="b">
        <f>COUNTIFS($F$2:F130,F130,$E$2:E130,E130)&gt;1</f>
        <v>0</v>
      </c>
      <c r="X130" s="3">
        <f t="shared" si="19"/>
        <v>75</v>
      </c>
      <c r="Y130" s="3">
        <f t="shared" si="20"/>
        <v>0.66666666666666663</v>
      </c>
      <c r="Z130" s="11" t="str">
        <f t="shared" ref="Z130:Z193" si="22">TEXT(DATE(L130, M130, N130), "mmm d, yyyy")</f>
        <v>Jul 20, 2014</v>
      </c>
      <c r="AA130" s="3" t="str">
        <f t="shared" si="21"/>
        <v>Jul</v>
      </c>
    </row>
    <row r="131" spans="1:27" x14ac:dyDescent="0.25">
      <c r="A131" s="3">
        <f>Raw_Data!A131</f>
        <v>130</v>
      </c>
      <c r="B131" s="3">
        <f>Raw_Data!B131</f>
        <v>132</v>
      </c>
      <c r="C131" s="3" t="str">
        <f>Raw_Data!C131</f>
        <v xml:space="preserve"> Compassion towards those in need during the holidays.  </v>
      </c>
      <c r="D131" s="3" t="str">
        <f>Raw_Data!D131</f>
        <v xml:space="preserve"> Compassion    </v>
      </c>
      <c r="E131" s="10">
        <f>Raw_Data!E131</f>
        <v>42360.597222222219</v>
      </c>
      <c r="F131" s="3" t="str">
        <f>Raw_Data!F131</f>
        <v xml:space="preserve"> HolidayHelper   </v>
      </c>
      <c r="G131" s="3" t="str">
        <f>Raw_Data!G131</f>
        <v xml:space="preserve"> Facebook </v>
      </c>
      <c r="H131" s="3" t="str">
        <f>Raw_Data!H131</f>
        <v xml:space="preserve"> #Compassion #HolidaySupport                   </v>
      </c>
      <c r="I131" s="3">
        <f>Raw_Data!I131</f>
        <v>18</v>
      </c>
      <c r="J131" s="3">
        <f>Raw_Data!J131</f>
        <v>35</v>
      </c>
      <c r="K131" s="3" t="str">
        <f>Raw_Data!K131</f>
        <v xml:space="preserve"> USA      </v>
      </c>
      <c r="L131" s="3">
        <f>Raw_Data!L131</f>
        <v>2015</v>
      </c>
      <c r="M131" s="3">
        <f>Raw_Data!M131</f>
        <v>12</v>
      </c>
      <c r="N131" s="3">
        <f>Raw_Data!N131</f>
        <v>22</v>
      </c>
      <c r="O131" s="3">
        <f>Raw_Data!O131</f>
        <v>14</v>
      </c>
      <c r="P131" s="3" t="str">
        <f t="shared" ref="P131:P194" si="23">TRIM(CLEAN(C131))</f>
        <v>Compassion towards those in need during the holidays.</v>
      </c>
      <c r="Q131" s="3" t="str">
        <f t="shared" ref="Q131:Q194" si="24">PROPER(TRIM(CLEAN(D131)))</f>
        <v>Compassion</v>
      </c>
      <c r="R131" s="3" t="str">
        <f t="shared" ref="R131:R194" si="25">TRIM(CLEAN(F131))</f>
        <v>HolidayHelper</v>
      </c>
      <c r="S131" s="3" t="str">
        <f t="shared" ref="S131:S194" si="26">TRIM(CLEAN(G131))</f>
        <v>Facebook</v>
      </c>
      <c r="T131" s="3" t="str">
        <f t="shared" ref="T131:T194" si="27">SUBSTITUTE(TRIM(CLEAN(H131))," ",",")</f>
        <v>#Compassion,#HolidaySupport</v>
      </c>
      <c r="U131" s="3" t="str">
        <f t="shared" ref="U131:U194" si="28">TRIM(CLEAN(K131))</f>
        <v>USA</v>
      </c>
      <c r="V131" s="3">
        <f t="shared" ref="V131:V194" si="29">IFERROR(VALUE(E131),E131)</f>
        <v>42360.597222222219</v>
      </c>
      <c r="W131" s="3" t="b">
        <f>COUNTIFS($F$2:F131,F131,$E$2:E131,E131)&gt;1</f>
        <v>0</v>
      </c>
      <c r="X131" s="3">
        <f t="shared" ref="X131:X194" si="30">I131+J131</f>
        <v>53</v>
      </c>
      <c r="Y131" s="3">
        <f t="shared" ref="Y131:Y194" si="31">IFERROR(J131/(I131+J131),0)</f>
        <v>0.660377358490566</v>
      </c>
      <c r="Z131" s="11" t="str">
        <f t="shared" si="22"/>
        <v>Dec 22, 2015</v>
      </c>
      <c r="AA131" s="3" t="str">
        <f t="shared" ref="AA131:AA194" si="32">LEFT(Z131,3)</f>
        <v>Dec</v>
      </c>
    </row>
    <row r="132" spans="1:27" x14ac:dyDescent="0.25">
      <c r="A132" s="3">
        <f>Raw_Data!A132</f>
        <v>131</v>
      </c>
      <c r="B132" s="3">
        <f>Raw_Data!B132</f>
        <v>133</v>
      </c>
      <c r="C132" s="3" t="str">
        <f>Raw_Data!C132</f>
        <v xml:space="preserve"> Tenderness in the warmth of a cozy winter evening.     </v>
      </c>
      <c r="D132" s="3" t="str">
        <f>Raw_Data!D132</f>
        <v xml:space="preserve"> Tenderness    </v>
      </c>
      <c r="E132" s="10">
        <f>Raw_Data!E132</f>
        <v>42410.822916666664</v>
      </c>
      <c r="F132" s="3" t="str">
        <f>Raw_Data!F132</f>
        <v xml:space="preserve"> WinterWarmth    </v>
      </c>
      <c r="G132" s="3" t="str">
        <f>Raw_Data!G132</f>
        <v xml:space="preserve"> Twitter  </v>
      </c>
      <c r="H132" s="3" t="str">
        <f>Raw_Data!H132</f>
        <v xml:space="preserve"> #Tenderness #CozyEvening                     </v>
      </c>
      <c r="I132" s="3">
        <f>Raw_Data!I132</f>
        <v>25</v>
      </c>
      <c r="J132" s="3">
        <f>Raw_Data!J132</f>
        <v>50</v>
      </c>
      <c r="K132" s="3" t="str">
        <f>Raw_Data!K132</f>
        <v xml:space="preserve"> UK       </v>
      </c>
      <c r="L132" s="3">
        <f>Raw_Data!L132</f>
        <v>2016</v>
      </c>
      <c r="M132" s="3">
        <f>Raw_Data!M132</f>
        <v>2</v>
      </c>
      <c r="N132" s="3">
        <f>Raw_Data!N132</f>
        <v>10</v>
      </c>
      <c r="O132" s="3">
        <f>Raw_Data!O132</f>
        <v>19</v>
      </c>
      <c r="P132" s="3" t="str">
        <f t="shared" si="23"/>
        <v>Tenderness in the warmth of a cozy winter evening.</v>
      </c>
      <c r="Q132" s="3" t="str">
        <f t="shared" si="24"/>
        <v>Tenderness</v>
      </c>
      <c r="R132" s="3" t="str">
        <f t="shared" si="25"/>
        <v>WinterWarmth</v>
      </c>
      <c r="S132" s="3" t="str">
        <f t="shared" si="26"/>
        <v>Twitter</v>
      </c>
      <c r="T132" s="3" t="str">
        <f t="shared" si="27"/>
        <v>#Tenderness,#CozyEvening</v>
      </c>
      <c r="U132" s="3" t="str">
        <f t="shared" si="28"/>
        <v>UK</v>
      </c>
      <c r="V132" s="3">
        <f t="shared" si="29"/>
        <v>42410.822916666664</v>
      </c>
      <c r="W132" s="3" t="b">
        <f>COUNTIFS($F$2:F132,F132,$E$2:E132,E132)&gt;1</f>
        <v>0</v>
      </c>
      <c r="X132" s="3">
        <f t="shared" si="30"/>
        <v>75</v>
      </c>
      <c r="Y132" s="3">
        <f t="shared" si="31"/>
        <v>0.66666666666666663</v>
      </c>
      <c r="Z132" s="11" t="str">
        <f t="shared" si="22"/>
        <v>Feb 10, 2016</v>
      </c>
      <c r="AA132" s="3" t="str">
        <f t="shared" si="32"/>
        <v>Feb</v>
      </c>
    </row>
    <row r="133" spans="1:27" x14ac:dyDescent="0.25">
      <c r="A133" s="3">
        <f>Raw_Data!A133</f>
        <v>132</v>
      </c>
      <c r="B133" s="3">
        <f>Raw_Data!B133</f>
        <v>134</v>
      </c>
      <c r="C133" s="3" t="str">
        <f>Raw_Data!C133</f>
        <v xml:space="preserve"> Arousal of excitement for an upcoming adventure.       </v>
      </c>
      <c r="D133" s="3" t="str">
        <f>Raw_Data!D133</f>
        <v xml:space="preserve"> Arousal       </v>
      </c>
      <c r="E133" s="10">
        <f>Raw_Data!E133</f>
        <v>42855.479166666664</v>
      </c>
      <c r="F133" s="3" t="str">
        <f>Raw_Data!F133</f>
        <v xml:space="preserve"> AdventureAwaits </v>
      </c>
      <c r="G133" s="3" t="str">
        <f>Raw_Data!G133</f>
        <v xml:space="preserve"> Instagram </v>
      </c>
      <c r="H133" s="3" t="str">
        <f>Raw_Data!H133</f>
        <v xml:space="preserve"> #Arousal #AdventureTime                       </v>
      </c>
      <c r="I133" s="3">
        <f>Raw_Data!I133</f>
        <v>20</v>
      </c>
      <c r="J133" s="3">
        <f>Raw_Data!J133</f>
        <v>40</v>
      </c>
      <c r="K133" s="3" t="str">
        <f>Raw_Data!K133</f>
        <v xml:space="preserve"> Australia </v>
      </c>
      <c r="L133" s="3">
        <f>Raw_Data!L133</f>
        <v>2017</v>
      </c>
      <c r="M133" s="3">
        <f>Raw_Data!M133</f>
        <v>4</v>
      </c>
      <c r="N133" s="3">
        <f>Raw_Data!N133</f>
        <v>30</v>
      </c>
      <c r="O133" s="3">
        <f>Raw_Data!O133</f>
        <v>11</v>
      </c>
      <c r="P133" s="3" t="str">
        <f t="shared" si="23"/>
        <v>Arousal of excitement for an upcoming adventure.</v>
      </c>
      <c r="Q133" s="3" t="str">
        <f t="shared" si="24"/>
        <v>Arousal</v>
      </c>
      <c r="R133" s="3" t="str">
        <f t="shared" si="25"/>
        <v>AdventureAwaits</v>
      </c>
      <c r="S133" s="3" t="str">
        <f t="shared" si="26"/>
        <v>Instagram</v>
      </c>
      <c r="T133" s="3" t="str">
        <f t="shared" si="27"/>
        <v>#Arousal,#AdventureTime</v>
      </c>
      <c r="U133" s="3" t="str">
        <f t="shared" si="28"/>
        <v>Australia</v>
      </c>
      <c r="V133" s="3">
        <f t="shared" si="29"/>
        <v>42855.479166666664</v>
      </c>
      <c r="W133" s="3" t="b">
        <f>COUNTIFS($F$2:F133,F133,$E$2:E133,E133)&gt;1</f>
        <v>0</v>
      </c>
      <c r="X133" s="3">
        <f t="shared" si="30"/>
        <v>60</v>
      </c>
      <c r="Y133" s="3">
        <f t="shared" si="31"/>
        <v>0.66666666666666663</v>
      </c>
      <c r="Z133" s="11" t="str">
        <f t="shared" si="22"/>
        <v>Apr 30, 2017</v>
      </c>
      <c r="AA133" s="3" t="str">
        <f t="shared" si="32"/>
        <v>Apr</v>
      </c>
    </row>
    <row r="134" spans="1:27" x14ac:dyDescent="0.25">
      <c r="A134" s="3">
        <f>Raw_Data!A134</f>
        <v>133</v>
      </c>
      <c r="B134" s="3">
        <f>Raw_Data!B134</f>
        <v>135</v>
      </c>
      <c r="C134" s="3" t="str">
        <f>Raw_Data!C134</f>
        <v xml:space="preserve"> Enthusiasm for a creative project in the making.       </v>
      </c>
      <c r="D134" s="3" t="str">
        <f>Raw_Data!D134</f>
        <v xml:space="preserve"> Enthusiasm    </v>
      </c>
      <c r="E134" s="10">
        <f>Raw_Data!E134</f>
        <v>43358.666666666664</v>
      </c>
      <c r="F134" s="3" t="str">
        <f>Raw_Data!F134</f>
        <v xml:space="preserve"> CreativeSpirit  </v>
      </c>
      <c r="G134" s="3" t="str">
        <f>Raw_Data!G134</f>
        <v xml:space="preserve"> Facebook </v>
      </c>
      <c r="H134" s="3" t="str">
        <f>Raw_Data!H134</f>
        <v xml:space="preserve"> #Enthusiasm #Creativity                       </v>
      </c>
      <c r="I134" s="3">
        <f>Raw_Data!I134</f>
        <v>15</v>
      </c>
      <c r="J134" s="3">
        <f>Raw_Data!J134</f>
        <v>30</v>
      </c>
      <c r="K134" s="3" t="str">
        <f>Raw_Data!K134</f>
        <v xml:space="preserve"> Canada    </v>
      </c>
      <c r="L134" s="3">
        <f>Raw_Data!L134</f>
        <v>2018</v>
      </c>
      <c r="M134" s="3">
        <f>Raw_Data!M134</f>
        <v>9</v>
      </c>
      <c r="N134" s="3">
        <f>Raw_Data!N134</f>
        <v>15</v>
      </c>
      <c r="O134" s="3">
        <f>Raw_Data!O134</f>
        <v>16</v>
      </c>
      <c r="P134" s="3" t="str">
        <f t="shared" si="23"/>
        <v>Enthusiasm for a creative project in the making.</v>
      </c>
      <c r="Q134" s="3" t="str">
        <f t="shared" si="24"/>
        <v>Enthusiasm</v>
      </c>
      <c r="R134" s="3" t="str">
        <f t="shared" si="25"/>
        <v>CreativeSpirit</v>
      </c>
      <c r="S134" s="3" t="str">
        <f t="shared" si="26"/>
        <v>Facebook</v>
      </c>
      <c r="T134" s="3" t="str">
        <f t="shared" si="27"/>
        <v>#Enthusiasm,#Creativity</v>
      </c>
      <c r="U134" s="3" t="str">
        <f t="shared" si="28"/>
        <v>Canada</v>
      </c>
      <c r="V134" s="3">
        <f t="shared" si="29"/>
        <v>43358.666666666664</v>
      </c>
      <c r="W134" s="3" t="b">
        <f>COUNTIFS($F$2:F134,F134,$E$2:E134,E134)&gt;1</f>
        <v>0</v>
      </c>
      <c r="X134" s="3">
        <f t="shared" si="30"/>
        <v>45</v>
      </c>
      <c r="Y134" s="3">
        <f t="shared" si="31"/>
        <v>0.66666666666666663</v>
      </c>
      <c r="Z134" s="11" t="str">
        <f t="shared" si="22"/>
        <v>Sep 15, 2018</v>
      </c>
      <c r="AA134" s="3" t="str">
        <f t="shared" si="32"/>
        <v>Sep</v>
      </c>
    </row>
    <row r="135" spans="1:27" x14ac:dyDescent="0.25">
      <c r="A135" s="3">
        <f>Raw_Data!A135</f>
        <v>134</v>
      </c>
      <c r="B135" s="3">
        <f>Raw_Data!B135</f>
        <v>136</v>
      </c>
      <c r="C135" s="3" t="str">
        <f>Raw_Data!C135</f>
        <v xml:space="preserve"> Fulfillment in completing a challenging workout routine.</v>
      </c>
      <c r="D135" s="3" t="str">
        <f>Raw_Data!D135</f>
        <v xml:space="preserve"> Fulfillment  </v>
      </c>
      <c r="E135" s="10">
        <f>Raw_Data!E135</f>
        <v>43644.763888888891</v>
      </c>
      <c r="F135" s="3" t="str">
        <f>Raw_Data!F135</f>
        <v xml:space="preserve"> FitnessAchiever </v>
      </c>
      <c r="G135" s="3" t="str">
        <f>Raw_Data!G135</f>
        <v xml:space="preserve"> Twitter  </v>
      </c>
      <c r="H135" s="3" t="str">
        <f>Raw_Data!H135</f>
        <v xml:space="preserve"> #Fulfillment #FitnessGoals                   </v>
      </c>
      <c r="I135" s="3">
        <f>Raw_Data!I135</f>
        <v>22</v>
      </c>
      <c r="J135" s="3">
        <f>Raw_Data!J135</f>
        <v>45</v>
      </c>
      <c r="K135" s="3" t="str">
        <f>Raw_Data!K135</f>
        <v xml:space="preserve"> India     </v>
      </c>
      <c r="L135" s="3">
        <f>Raw_Data!L135</f>
        <v>2019</v>
      </c>
      <c r="M135" s="3">
        <f>Raw_Data!M135</f>
        <v>6</v>
      </c>
      <c r="N135" s="3">
        <f>Raw_Data!N135</f>
        <v>28</v>
      </c>
      <c r="O135" s="3">
        <f>Raw_Data!O135</f>
        <v>18</v>
      </c>
      <c r="P135" s="3" t="str">
        <f t="shared" si="23"/>
        <v>Fulfillment in completing a challenging workout routine.</v>
      </c>
      <c r="Q135" s="3" t="str">
        <f t="shared" si="24"/>
        <v>Fulfillment</v>
      </c>
      <c r="R135" s="3" t="str">
        <f t="shared" si="25"/>
        <v>FitnessAchiever</v>
      </c>
      <c r="S135" s="3" t="str">
        <f t="shared" si="26"/>
        <v>Twitter</v>
      </c>
      <c r="T135" s="3" t="str">
        <f t="shared" si="27"/>
        <v>#Fulfillment,#FitnessGoals</v>
      </c>
      <c r="U135" s="3" t="str">
        <f t="shared" si="28"/>
        <v>India</v>
      </c>
      <c r="V135" s="3">
        <f t="shared" si="29"/>
        <v>43644.763888888891</v>
      </c>
      <c r="W135" s="3" t="b">
        <f>COUNTIFS($F$2:F135,F135,$E$2:E135,E135)&gt;1</f>
        <v>0</v>
      </c>
      <c r="X135" s="3">
        <f t="shared" si="30"/>
        <v>67</v>
      </c>
      <c r="Y135" s="3">
        <f t="shared" si="31"/>
        <v>0.67164179104477617</v>
      </c>
      <c r="Z135" s="11" t="str">
        <f t="shared" si="22"/>
        <v>Jun 28, 2019</v>
      </c>
      <c r="AA135" s="3" t="str">
        <f t="shared" si="32"/>
        <v>Jun</v>
      </c>
    </row>
    <row r="136" spans="1:27" x14ac:dyDescent="0.25">
      <c r="A136" s="3">
        <f>Raw_Data!A136</f>
        <v>135</v>
      </c>
      <c r="B136" s="3">
        <f>Raw_Data!B136</f>
        <v>137</v>
      </c>
      <c r="C136" s="3" t="str">
        <f>Raw_Data!C136</f>
        <v xml:space="preserve"> Reverence for the artistry displayed in a museum.      </v>
      </c>
      <c r="D136" s="3" t="str">
        <f>Raw_Data!D136</f>
        <v xml:space="preserve"> Reverence     </v>
      </c>
      <c r="E136" s="10">
        <f>Raw_Data!E136</f>
        <v>44146.625</v>
      </c>
      <c r="F136" s="3" t="str">
        <f>Raw_Data!F136</f>
        <v xml:space="preserve"> ArtAppreciator  </v>
      </c>
      <c r="G136" s="3" t="str">
        <f>Raw_Data!G136</f>
        <v xml:space="preserve"> Instagram </v>
      </c>
      <c r="H136" s="3" t="str">
        <f>Raw_Data!H136</f>
        <v xml:space="preserve"> #Reverence #ArtAppreciation                  </v>
      </c>
      <c r="I136" s="3">
        <f>Raw_Data!I136</f>
        <v>18</v>
      </c>
      <c r="J136" s="3">
        <f>Raw_Data!J136</f>
        <v>35</v>
      </c>
      <c r="K136" s="3" t="str">
        <f>Raw_Data!K136</f>
        <v xml:space="preserve"> UK        </v>
      </c>
      <c r="L136" s="3">
        <f>Raw_Data!L136</f>
        <v>2020</v>
      </c>
      <c r="M136" s="3">
        <f>Raw_Data!M136</f>
        <v>11</v>
      </c>
      <c r="N136" s="3">
        <f>Raw_Data!N136</f>
        <v>11</v>
      </c>
      <c r="O136" s="3">
        <f>Raw_Data!O136</f>
        <v>15</v>
      </c>
      <c r="P136" s="3" t="str">
        <f t="shared" si="23"/>
        <v>Reverence for the artistry displayed in a museum.</v>
      </c>
      <c r="Q136" s="3" t="str">
        <f t="shared" si="24"/>
        <v>Reverence</v>
      </c>
      <c r="R136" s="3" t="str">
        <f t="shared" si="25"/>
        <v>ArtAppreciator</v>
      </c>
      <c r="S136" s="3" t="str">
        <f t="shared" si="26"/>
        <v>Instagram</v>
      </c>
      <c r="T136" s="3" t="str">
        <f t="shared" si="27"/>
        <v>#Reverence,#ArtAppreciation</v>
      </c>
      <c r="U136" s="3" t="str">
        <f t="shared" si="28"/>
        <v>UK</v>
      </c>
      <c r="V136" s="3">
        <f t="shared" si="29"/>
        <v>44146.625</v>
      </c>
      <c r="W136" s="3" t="b">
        <f>COUNTIFS($F$2:F136,F136,$E$2:E136,E136)&gt;1</f>
        <v>0</v>
      </c>
      <c r="X136" s="3">
        <f t="shared" si="30"/>
        <v>53</v>
      </c>
      <c r="Y136" s="3">
        <f t="shared" si="31"/>
        <v>0.660377358490566</v>
      </c>
      <c r="Z136" s="11" t="str">
        <f t="shared" si="22"/>
        <v>Nov 11, 2020</v>
      </c>
      <c r="AA136" s="3" t="str">
        <f t="shared" si="32"/>
        <v>Nov</v>
      </c>
    </row>
    <row r="137" spans="1:27" x14ac:dyDescent="0.25">
      <c r="A137" s="3">
        <f>Raw_Data!A137</f>
        <v>136</v>
      </c>
      <c r="B137" s="3">
        <f>Raw_Data!B137</f>
        <v>138</v>
      </c>
      <c r="C137" s="3" t="str">
        <f>Raw_Data!C137</f>
        <v xml:space="preserve"> Elation after achieving a personal goal.               </v>
      </c>
      <c r="D137" s="3" t="str">
        <f>Raw_Data!D137</f>
        <v xml:space="preserve"> Elation       </v>
      </c>
      <c r="E137" s="10">
        <f>Raw_Data!E137</f>
        <v>44257.395833333336</v>
      </c>
      <c r="F137" s="3" t="str">
        <f>Raw_Data!F137</f>
        <v xml:space="preserve"> GoalAchiever2   </v>
      </c>
      <c r="G137" s="3" t="str">
        <f>Raw_Data!G137</f>
        <v xml:space="preserve"> Facebook </v>
      </c>
      <c r="H137" s="3" t="str">
        <f>Raw_Data!H137</f>
        <v xml:space="preserve"> #Elation #PersonalAchievement                </v>
      </c>
      <c r="I137" s="3">
        <f>Raw_Data!I137</f>
        <v>25</v>
      </c>
      <c r="J137" s="3">
        <f>Raw_Data!J137</f>
        <v>50</v>
      </c>
      <c r="K137" s="3" t="str">
        <f>Raw_Data!K137</f>
        <v xml:space="preserve"> USA      </v>
      </c>
      <c r="L137" s="3">
        <f>Raw_Data!L137</f>
        <v>2021</v>
      </c>
      <c r="M137" s="3">
        <f>Raw_Data!M137</f>
        <v>3</v>
      </c>
      <c r="N137" s="3">
        <f>Raw_Data!N137</f>
        <v>2</v>
      </c>
      <c r="O137" s="3">
        <f>Raw_Data!O137</f>
        <v>9</v>
      </c>
      <c r="P137" s="3" t="str">
        <f t="shared" si="23"/>
        <v>Elation after achieving a personal goal.</v>
      </c>
      <c r="Q137" s="3" t="str">
        <f t="shared" si="24"/>
        <v>Elation</v>
      </c>
      <c r="R137" s="3" t="str">
        <f t="shared" si="25"/>
        <v>GoalAchiever2</v>
      </c>
      <c r="S137" s="3" t="str">
        <f t="shared" si="26"/>
        <v>Facebook</v>
      </c>
      <c r="T137" s="3" t="str">
        <f t="shared" si="27"/>
        <v>#Elation,#PersonalAchievement</v>
      </c>
      <c r="U137" s="3" t="str">
        <f t="shared" si="28"/>
        <v>USA</v>
      </c>
      <c r="V137" s="3">
        <f t="shared" si="29"/>
        <v>44257.395833333336</v>
      </c>
      <c r="W137" s="3" t="b">
        <f>COUNTIFS($F$2:F137,F137,$E$2:E137,E137)&gt;1</f>
        <v>0</v>
      </c>
      <c r="X137" s="3">
        <f t="shared" si="30"/>
        <v>75</v>
      </c>
      <c r="Y137" s="3">
        <f t="shared" si="31"/>
        <v>0.66666666666666663</v>
      </c>
      <c r="Z137" s="11" t="str">
        <f t="shared" si="22"/>
        <v>Mar 2, 2021</v>
      </c>
      <c r="AA137" s="3" t="str">
        <f t="shared" si="32"/>
        <v>Mar</v>
      </c>
    </row>
    <row r="138" spans="1:27" x14ac:dyDescent="0.25">
      <c r="A138" s="3">
        <f>Raw_Data!A138</f>
        <v>137</v>
      </c>
      <c r="B138" s="3">
        <f>Raw_Data!B138</f>
        <v>139</v>
      </c>
      <c r="C138" s="3" t="str">
        <f>Raw_Data!C138</f>
        <v xml:space="preserve"> Elation over discovering a hidden gem in the city.   </v>
      </c>
      <c r="D138" s="3" t="str">
        <f>Raw_Data!D138</f>
        <v xml:space="preserve"> Elation       </v>
      </c>
      <c r="E138" s="10">
        <f>Raw_Data!E138</f>
        <v>40957.604166666664</v>
      </c>
      <c r="F138" s="3" t="str">
        <f>Raw_Data!F138</f>
        <v xml:space="preserve"> UrbanExplorer2  </v>
      </c>
      <c r="G138" s="3" t="str">
        <f>Raw_Data!G138</f>
        <v xml:space="preserve"> Twitter  </v>
      </c>
      <c r="H138" s="3" t="str">
        <f>Raw_Data!H138</f>
        <v xml:space="preserve"> #Elation #HiddenGem                            </v>
      </c>
      <c r="I138" s="3">
        <f>Raw_Data!I138</f>
        <v>20</v>
      </c>
      <c r="J138" s="3">
        <f>Raw_Data!J138</f>
        <v>40</v>
      </c>
      <c r="K138" s="3" t="str">
        <f>Raw_Data!K138</f>
        <v xml:space="preserve"> USA      </v>
      </c>
      <c r="L138" s="3">
        <f>Raw_Data!L138</f>
        <v>2012</v>
      </c>
      <c r="M138" s="3">
        <f>Raw_Data!M138</f>
        <v>2</v>
      </c>
      <c r="N138" s="3">
        <f>Raw_Data!N138</f>
        <v>18</v>
      </c>
      <c r="O138" s="3">
        <f>Raw_Data!O138</f>
        <v>14</v>
      </c>
      <c r="P138" s="3" t="str">
        <f t="shared" si="23"/>
        <v>Elation over discovering a hidden gem in the city.</v>
      </c>
      <c r="Q138" s="3" t="str">
        <f t="shared" si="24"/>
        <v>Elation</v>
      </c>
      <c r="R138" s="3" t="str">
        <f t="shared" si="25"/>
        <v>UrbanExplorer2</v>
      </c>
      <c r="S138" s="3" t="str">
        <f t="shared" si="26"/>
        <v>Twitter</v>
      </c>
      <c r="T138" s="3" t="str">
        <f t="shared" si="27"/>
        <v>#Elation,#HiddenGem</v>
      </c>
      <c r="U138" s="3" t="str">
        <f t="shared" si="28"/>
        <v>USA</v>
      </c>
      <c r="V138" s="3">
        <f t="shared" si="29"/>
        <v>40957.604166666664</v>
      </c>
      <c r="W138" s="3" t="b">
        <f>COUNTIFS($F$2:F138,F138,$E$2:E138,E138)&gt;1</f>
        <v>0</v>
      </c>
      <c r="X138" s="3">
        <f t="shared" si="30"/>
        <v>60</v>
      </c>
      <c r="Y138" s="3">
        <f t="shared" si="31"/>
        <v>0.66666666666666663</v>
      </c>
      <c r="Z138" s="11" t="str">
        <f t="shared" si="22"/>
        <v>Feb 18, 2012</v>
      </c>
      <c r="AA138" s="3" t="str">
        <f t="shared" si="32"/>
        <v>Feb</v>
      </c>
    </row>
    <row r="139" spans="1:27" x14ac:dyDescent="0.25">
      <c r="A139" s="3">
        <f>Raw_Data!A139</f>
        <v>138</v>
      </c>
      <c r="B139" s="3">
        <f>Raw_Data!B139</f>
        <v>140</v>
      </c>
      <c r="C139" s="3" t="str">
        <f>Raw_Data!C139</f>
        <v xml:space="preserve"> The euphoria of a surprise birthday celebration.     </v>
      </c>
      <c r="D139" s="3" t="str">
        <f>Raw_Data!D139</f>
        <v xml:space="preserve"> Euphoria      </v>
      </c>
      <c r="E139" s="10">
        <f>Raw_Data!E139</f>
        <v>43409.90625</v>
      </c>
      <c r="F139" s="3" t="str">
        <f>Raw_Data!F139</f>
        <v xml:space="preserve"> BirthdayJoy     </v>
      </c>
      <c r="G139" s="3" t="str">
        <f>Raw_Data!G139</f>
        <v xml:space="preserve"> Instagram </v>
      </c>
      <c r="H139" s="3" t="str">
        <f>Raw_Data!H139</f>
        <v xml:space="preserve"> #Euphoria #BirthdaySurprise                   </v>
      </c>
      <c r="I139" s="3">
        <f>Raw_Data!I139</f>
        <v>15</v>
      </c>
      <c r="J139" s="3">
        <f>Raw_Data!J139</f>
        <v>30</v>
      </c>
      <c r="K139" s="3" t="str">
        <f>Raw_Data!K139</f>
        <v xml:space="preserve"> UK   </v>
      </c>
      <c r="L139" s="3">
        <f>Raw_Data!L139</f>
        <v>2018</v>
      </c>
      <c r="M139" s="3">
        <f>Raw_Data!M139</f>
        <v>11</v>
      </c>
      <c r="N139" s="3">
        <f>Raw_Data!N139</f>
        <v>5</v>
      </c>
      <c r="O139" s="3">
        <f>Raw_Data!O139</f>
        <v>21</v>
      </c>
      <c r="P139" s="3" t="str">
        <f t="shared" si="23"/>
        <v>The euphoria of a surprise birthday celebration.</v>
      </c>
      <c r="Q139" s="3" t="str">
        <f t="shared" si="24"/>
        <v>Euphoria</v>
      </c>
      <c r="R139" s="3" t="str">
        <f t="shared" si="25"/>
        <v>BirthdayJoy</v>
      </c>
      <c r="S139" s="3" t="str">
        <f t="shared" si="26"/>
        <v>Instagram</v>
      </c>
      <c r="T139" s="3" t="str">
        <f t="shared" si="27"/>
        <v>#Euphoria,#BirthdaySurprise</v>
      </c>
      <c r="U139" s="3" t="str">
        <f t="shared" si="28"/>
        <v>UK</v>
      </c>
      <c r="V139" s="3">
        <f t="shared" si="29"/>
        <v>43409.90625</v>
      </c>
      <c r="W139" s="3" t="b">
        <f>COUNTIFS($F$2:F139,F139,$E$2:E139,E139)&gt;1</f>
        <v>0</v>
      </c>
      <c r="X139" s="3">
        <f t="shared" si="30"/>
        <v>45</v>
      </c>
      <c r="Y139" s="3">
        <f t="shared" si="31"/>
        <v>0.66666666666666663</v>
      </c>
      <c r="Z139" s="11" t="str">
        <f t="shared" si="22"/>
        <v>Nov 5, 2018</v>
      </c>
      <c r="AA139" s="3" t="str">
        <f t="shared" si="32"/>
        <v>Nov</v>
      </c>
    </row>
    <row r="140" spans="1:27" x14ac:dyDescent="0.25">
      <c r="A140" s="3">
        <f>Raw_Data!A140</f>
        <v>139</v>
      </c>
      <c r="B140" s="3">
        <f>Raw_Data!B140</f>
        <v>141</v>
      </c>
      <c r="C140" s="3" t="str">
        <f>Raw_Data!C140</f>
        <v xml:space="preserve"> Contentment in the simplicity of a home-cooked meal. </v>
      </c>
      <c r="D140" s="3" t="str">
        <f>Raw_Data!D140</f>
        <v xml:space="preserve"> Contentment   </v>
      </c>
      <c r="E140" s="10">
        <f>Raw_Data!E140</f>
        <v>42259.555555555555</v>
      </c>
      <c r="F140" s="3" t="str">
        <f>Raw_Data!F140</f>
        <v xml:space="preserve"> HomeChef        </v>
      </c>
      <c r="G140" s="3" t="str">
        <f>Raw_Data!G140</f>
        <v xml:space="preserve"> Facebook </v>
      </c>
      <c r="H140" s="3" t="str">
        <f>Raw_Data!H140</f>
        <v xml:space="preserve"> #Contentment #HomeCooking                     </v>
      </c>
      <c r="I140" s="3">
        <f>Raw_Data!I140</f>
        <v>25</v>
      </c>
      <c r="J140" s="3">
        <f>Raw_Data!J140</f>
        <v>50</v>
      </c>
      <c r="K140" s="3" t="str">
        <f>Raw_Data!K140</f>
        <v xml:space="preserve"> India    </v>
      </c>
      <c r="L140" s="3">
        <f>Raw_Data!L140</f>
        <v>2015</v>
      </c>
      <c r="M140" s="3">
        <f>Raw_Data!M140</f>
        <v>9</v>
      </c>
      <c r="N140" s="3">
        <f>Raw_Data!N140</f>
        <v>12</v>
      </c>
      <c r="O140" s="3">
        <f>Raw_Data!O140</f>
        <v>13</v>
      </c>
      <c r="P140" s="3" t="str">
        <f t="shared" si="23"/>
        <v>Contentment in the simplicity of a home-cooked meal.</v>
      </c>
      <c r="Q140" s="3" t="str">
        <f t="shared" si="24"/>
        <v>Contentment</v>
      </c>
      <c r="R140" s="3" t="str">
        <f t="shared" si="25"/>
        <v>HomeChef</v>
      </c>
      <c r="S140" s="3" t="str">
        <f t="shared" si="26"/>
        <v>Facebook</v>
      </c>
      <c r="T140" s="3" t="str">
        <f t="shared" si="27"/>
        <v>#Contentment,#HomeCooking</v>
      </c>
      <c r="U140" s="3" t="str">
        <f t="shared" si="28"/>
        <v>India</v>
      </c>
      <c r="V140" s="3">
        <f t="shared" si="29"/>
        <v>42259.555555555555</v>
      </c>
      <c r="W140" s="3" t="b">
        <f>COUNTIFS($F$2:F140,F140,$E$2:E140,E140)&gt;1</f>
        <v>0</v>
      </c>
      <c r="X140" s="3">
        <f t="shared" si="30"/>
        <v>75</v>
      </c>
      <c r="Y140" s="3">
        <f t="shared" si="31"/>
        <v>0.66666666666666663</v>
      </c>
      <c r="Z140" s="11" t="str">
        <f t="shared" si="22"/>
        <v>Sep 12, 2015</v>
      </c>
      <c r="AA140" s="3" t="str">
        <f t="shared" si="32"/>
        <v>Sep</v>
      </c>
    </row>
    <row r="141" spans="1:27" x14ac:dyDescent="0.25">
      <c r="A141" s="3">
        <f>Raw_Data!A141</f>
        <v>140</v>
      </c>
      <c r="B141" s="3">
        <f>Raw_Data!B141</f>
        <v>142</v>
      </c>
      <c r="C141" s="3" t="str">
        <f>Raw_Data!C141</f>
        <v xml:space="preserve"> Serenity found in the melody of a peaceful piano.    </v>
      </c>
      <c r="D141" s="3" t="str">
        <f>Raw_Data!D141</f>
        <v xml:space="preserve"> Serenity      </v>
      </c>
      <c r="E141" s="10">
        <f>Raw_Data!E141</f>
        <v>42581.756944444445</v>
      </c>
      <c r="F141" s="3" t="str">
        <f>Raw_Data!F141</f>
        <v xml:space="preserve"> MusicLover4     </v>
      </c>
      <c r="G141" s="3" t="str">
        <f>Raw_Data!G141</f>
        <v xml:space="preserve"> Twitter  </v>
      </c>
      <c r="H141" s="3" t="str">
        <f>Raw_Data!H141</f>
        <v xml:space="preserve"> #Serenity #PeacefulMelody                    </v>
      </c>
      <c r="I141" s="3">
        <f>Raw_Data!I141</f>
        <v>18</v>
      </c>
      <c r="J141" s="3">
        <f>Raw_Data!J141</f>
        <v>35</v>
      </c>
      <c r="K141" s="3" t="str">
        <f>Raw_Data!K141</f>
        <v xml:space="preserve"> Canada      </v>
      </c>
      <c r="L141" s="3">
        <f>Raw_Data!L141</f>
        <v>2016</v>
      </c>
      <c r="M141" s="3">
        <f>Raw_Data!M141</f>
        <v>7</v>
      </c>
      <c r="N141" s="3">
        <f>Raw_Data!N141</f>
        <v>30</v>
      </c>
      <c r="O141" s="3">
        <f>Raw_Data!O141</f>
        <v>18</v>
      </c>
      <c r="P141" s="3" t="str">
        <f t="shared" si="23"/>
        <v>Serenity found in the melody of a peaceful piano.</v>
      </c>
      <c r="Q141" s="3" t="str">
        <f t="shared" si="24"/>
        <v>Serenity</v>
      </c>
      <c r="R141" s="3" t="str">
        <f t="shared" si="25"/>
        <v>MusicLover4</v>
      </c>
      <c r="S141" s="3" t="str">
        <f t="shared" si="26"/>
        <v>Twitter</v>
      </c>
      <c r="T141" s="3" t="str">
        <f t="shared" si="27"/>
        <v>#Serenity,#PeacefulMelody</v>
      </c>
      <c r="U141" s="3" t="str">
        <f t="shared" si="28"/>
        <v>Canada</v>
      </c>
      <c r="V141" s="3">
        <f t="shared" si="29"/>
        <v>42581.756944444445</v>
      </c>
      <c r="W141" s="3" t="b">
        <f>COUNTIFS($F$2:F141,F141,$E$2:E141,E141)&gt;1</f>
        <v>0</v>
      </c>
      <c r="X141" s="3">
        <f t="shared" si="30"/>
        <v>53</v>
      </c>
      <c r="Y141" s="3">
        <f t="shared" si="31"/>
        <v>0.660377358490566</v>
      </c>
      <c r="Z141" s="11" t="str">
        <f t="shared" si="22"/>
        <v>Jul 30, 2016</v>
      </c>
      <c r="AA141" s="3" t="str">
        <f t="shared" si="32"/>
        <v>Jul</v>
      </c>
    </row>
    <row r="142" spans="1:27" x14ac:dyDescent="0.25">
      <c r="A142" s="3">
        <f>Raw_Data!A142</f>
        <v>141</v>
      </c>
      <c r="B142" s="3">
        <f>Raw_Data!B142</f>
        <v>143</v>
      </c>
      <c r="C142" s="3" t="str">
        <f>Raw_Data!C142</f>
        <v xml:space="preserve"> Gratitude for the supportive community around me.    </v>
      </c>
      <c r="D142" s="3" t="str">
        <f>Raw_Data!D142</f>
        <v xml:space="preserve"> Gratitude     </v>
      </c>
      <c r="E142" s="10">
        <f>Raw_Data!E142</f>
        <v>41384.4375</v>
      </c>
      <c r="F142" s="3" t="str">
        <f>Raw_Data!F142</f>
        <v xml:space="preserve"> CommunityLove   </v>
      </c>
      <c r="G142" s="3" t="str">
        <f>Raw_Data!G142</f>
        <v xml:space="preserve"> Instagram </v>
      </c>
      <c r="H142" s="3" t="str">
        <f>Raw_Data!H142</f>
        <v xml:space="preserve"> #Gratitude #CommunitySupport                   </v>
      </c>
      <c r="I142" s="3">
        <f>Raw_Data!I142</f>
        <v>30</v>
      </c>
      <c r="J142" s="3">
        <f>Raw_Data!J142</f>
        <v>60</v>
      </c>
      <c r="K142" s="3" t="str">
        <f>Raw_Data!K142</f>
        <v xml:space="preserve"> USA </v>
      </c>
      <c r="L142" s="3">
        <f>Raw_Data!L142</f>
        <v>2013</v>
      </c>
      <c r="M142" s="3">
        <f>Raw_Data!M142</f>
        <v>4</v>
      </c>
      <c r="N142" s="3">
        <f>Raw_Data!N142</f>
        <v>20</v>
      </c>
      <c r="O142" s="3">
        <f>Raw_Data!O142</f>
        <v>10</v>
      </c>
      <c r="P142" s="3" t="str">
        <f t="shared" si="23"/>
        <v>Gratitude for the supportive community around me.</v>
      </c>
      <c r="Q142" s="3" t="str">
        <f t="shared" si="24"/>
        <v>Gratitude</v>
      </c>
      <c r="R142" s="3" t="str">
        <f t="shared" si="25"/>
        <v>CommunityLove</v>
      </c>
      <c r="S142" s="3" t="str">
        <f t="shared" si="26"/>
        <v>Instagram</v>
      </c>
      <c r="T142" s="3" t="str">
        <f t="shared" si="27"/>
        <v>#Gratitude,#CommunitySupport</v>
      </c>
      <c r="U142" s="3" t="str">
        <f t="shared" si="28"/>
        <v>USA</v>
      </c>
      <c r="V142" s="3">
        <f t="shared" si="29"/>
        <v>41384.4375</v>
      </c>
      <c r="W142" s="3" t="b">
        <f>COUNTIFS($F$2:F142,F142,$E$2:E142,E142)&gt;1</f>
        <v>0</v>
      </c>
      <c r="X142" s="3">
        <f t="shared" si="30"/>
        <v>90</v>
      </c>
      <c r="Y142" s="3">
        <f t="shared" si="31"/>
        <v>0.66666666666666663</v>
      </c>
      <c r="Z142" s="11" t="str">
        <f t="shared" si="22"/>
        <v>Apr 20, 2013</v>
      </c>
      <c r="AA142" s="3" t="str">
        <f t="shared" si="32"/>
        <v>Apr</v>
      </c>
    </row>
    <row r="143" spans="1:27" x14ac:dyDescent="0.25">
      <c r="A143" s="3">
        <f>Raw_Data!A143</f>
        <v>142</v>
      </c>
      <c r="B143" s="3">
        <f>Raw_Data!B143</f>
        <v>144</v>
      </c>
      <c r="C143" s="3" t="str">
        <f>Raw_Data!C143</f>
        <v xml:space="preserve"> Hopeful about the prospects of a new business venture.</v>
      </c>
      <c r="D143" s="3" t="str">
        <f>Raw_Data!D143</f>
        <v xml:space="preserve"> Hope          </v>
      </c>
      <c r="E143" s="10">
        <f>Raw_Data!E143</f>
        <v>43077.802083333336</v>
      </c>
      <c r="F143" s="3" t="str">
        <f>Raw_Data!F143</f>
        <v xml:space="preserve"> EntrepreneurHope</v>
      </c>
      <c r="G143" s="3" t="str">
        <f>Raw_Data!G143</f>
        <v xml:space="preserve"> Facebook </v>
      </c>
      <c r="H143" s="3" t="str">
        <f>Raw_Data!H143</f>
        <v xml:space="preserve"> #Hope #BusinessVenture                        </v>
      </c>
      <c r="I143" s="3">
        <f>Raw_Data!I143</f>
        <v>22</v>
      </c>
      <c r="J143" s="3">
        <f>Raw_Data!J143</f>
        <v>45</v>
      </c>
      <c r="K143" s="3" t="str">
        <f>Raw_Data!K143</f>
        <v xml:space="preserve"> Canada    </v>
      </c>
      <c r="L143" s="3">
        <f>Raw_Data!L143</f>
        <v>2017</v>
      </c>
      <c r="M143" s="3">
        <f>Raw_Data!M143</f>
        <v>12</v>
      </c>
      <c r="N143" s="3">
        <f>Raw_Data!N143</f>
        <v>8</v>
      </c>
      <c r="O143" s="3">
        <f>Raw_Data!O143</f>
        <v>19</v>
      </c>
      <c r="P143" s="3" t="str">
        <f t="shared" si="23"/>
        <v>Hopeful about the prospects of a new business venture.</v>
      </c>
      <c r="Q143" s="3" t="str">
        <f t="shared" si="24"/>
        <v>Hope</v>
      </c>
      <c r="R143" s="3" t="str">
        <f t="shared" si="25"/>
        <v>EntrepreneurHope</v>
      </c>
      <c r="S143" s="3" t="str">
        <f t="shared" si="26"/>
        <v>Facebook</v>
      </c>
      <c r="T143" s="3" t="str">
        <f t="shared" si="27"/>
        <v>#Hope,#BusinessVenture</v>
      </c>
      <c r="U143" s="3" t="str">
        <f t="shared" si="28"/>
        <v>Canada</v>
      </c>
      <c r="V143" s="3">
        <f t="shared" si="29"/>
        <v>43077.802083333336</v>
      </c>
      <c r="W143" s="3" t="b">
        <f>COUNTIFS($F$2:F143,F143,$E$2:E143,E143)&gt;1</f>
        <v>0</v>
      </c>
      <c r="X143" s="3">
        <f t="shared" si="30"/>
        <v>67</v>
      </c>
      <c r="Y143" s="3">
        <f t="shared" si="31"/>
        <v>0.67164179104477617</v>
      </c>
      <c r="Z143" s="11" t="str">
        <f t="shared" si="22"/>
        <v>Dec 8, 2017</v>
      </c>
      <c r="AA143" s="3" t="str">
        <f t="shared" si="32"/>
        <v>Dec</v>
      </c>
    </row>
    <row r="144" spans="1:27" x14ac:dyDescent="0.25">
      <c r="A144" s="3">
        <f>Raw_Data!A144</f>
        <v>143</v>
      </c>
      <c r="B144" s="3">
        <f>Raw_Data!B144</f>
        <v>145</v>
      </c>
      <c r="C144" s="3" t="str">
        <f>Raw_Data!C144</f>
        <v xml:space="preserve"> Empowerment through mentoring and guiding others.    </v>
      </c>
      <c r="D144" s="3" t="str">
        <f>Raw_Data!D144</f>
        <v xml:space="preserve"> Empowerment   </v>
      </c>
      <c r="E144" s="10">
        <f>Raw_Data!E144</f>
        <v>41793.347222222219</v>
      </c>
      <c r="F144" s="3" t="str">
        <f>Raw_Data!F144</f>
        <v xml:space="preserve"> MentorEmpower   </v>
      </c>
      <c r="G144" s="3" t="str">
        <f>Raw_Data!G144</f>
        <v xml:space="preserve"> Twitter  </v>
      </c>
      <c r="H144" s="3" t="str">
        <f>Raw_Data!H144</f>
        <v xml:space="preserve"> #Empowerment #Mentorship                      </v>
      </c>
      <c r="I144" s="3">
        <f>Raw_Data!I144</f>
        <v>15</v>
      </c>
      <c r="J144" s="3">
        <f>Raw_Data!J144</f>
        <v>30</v>
      </c>
      <c r="K144" s="3" t="str">
        <f>Raw_Data!K144</f>
        <v xml:space="preserve"> UK       </v>
      </c>
      <c r="L144" s="3">
        <f>Raw_Data!L144</f>
        <v>2014</v>
      </c>
      <c r="M144" s="3">
        <f>Raw_Data!M144</f>
        <v>6</v>
      </c>
      <c r="N144" s="3">
        <f>Raw_Data!N144</f>
        <v>3</v>
      </c>
      <c r="O144" s="3">
        <f>Raw_Data!O144</f>
        <v>8</v>
      </c>
      <c r="P144" s="3" t="str">
        <f t="shared" si="23"/>
        <v>Empowerment through mentoring and guiding others.</v>
      </c>
      <c r="Q144" s="3" t="str">
        <f t="shared" si="24"/>
        <v>Empowerment</v>
      </c>
      <c r="R144" s="3" t="str">
        <f t="shared" si="25"/>
        <v>MentorEmpower</v>
      </c>
      <c r="S144" s="3" t="str">
        <f t="shared" si="26"/>
        <v>Twitter</v>
      </c>
      <c r="T144" s="3" t="str">
        <f t="shared" si="27"/>
        <v>#Empowerment,#Mentorship</v>
      </c>
      <c r="U144" s="3" t="str">
        <f t="shared" si="28"/>
        <v>UK</v>
      </c>
      <c r="V144" s="3">
        <f t="shared" si="29"/>
        <v>41793.347222222219</v>
      </c>
      <c r="W144" s="3" t="b">
        <f>COUNTIFS($F$2:F144,F144,$E$2:E144,E144)&gt;1</f>
        <v>0</v>
      </c>
      <c r="X144" s="3">
        <f t="shared" si="30"/>
        <v>45</v>
      </c>
      <c r="Y144" s="3">
        <f t="shared" si="31"/>
        <v>0.66666666666666663</v>
      </c>
      <c r="Z144" s="11" t="str">
        <f t="shared" si="22"/>
        <v>Jun 3, 2014</v>
      </c>
      <c r="AA144" s="3" t="str">
        <f t="shared" si="32"/>
        <v>Jun</v>
      </c>
    </row>
    <row r="145" spans="1:27" x14ac:dyDescent="0.25">
      <c r="A145" s="3">
        <f>Raw_Data!A145</f>
        <v>144</v>
      </c>
      <c r="B145" s="3">
        <f>Raw_Data!B145</f>
        <v>146</v>
      </c>
      <c r="C145" s="3" t="str">
        <f>Raw_Data!C145</f>
        <v xml:space="preserve"> Compassion shown through acts of kindness in the community.</v>
      </c>
      <c r="D145" s="3" t="str">
        <f>Raw_Data!D145</f>
        <v xml:space="preserve"> Compassion</v>
      </c>
      <c r="E145" s="10">
        <f>Raw_Data!E145</f>
        <v>43480.618055555555</v>
      </c>
      <c r="F145" s="3" t="str">
        <f>Raw_Data!F145</f>
        <v xml:space="preserve"> KindnessInAction</v>
      </c>
      <c r="G145" s="3" t="str">
        <f>Raw_Data!G145</f>
        <v xml:space="preserve"> Instagram </v>
      </c>
      <c r="H145" s="3" t="str">
        <f>Raw_Data!H145</f>
        <v xml:space="preserve"> #Compassion #CommunityKindness               </v>
      </c>
      <c r="I145" s="3">
        <f>Raw_Data!I145</f>
        <v>18</v>
      </c>
      <c r="J145" s="3">
        <f>Raw_Data!J145</f>
        <v>35</v>
      </c>
      <c r="K145" s="3" t="str">
        <f>Raw_Data!K145</f>
        <v xml:space="preserve"> Australia </v>
      </c>
      <c r="L145" s="3">
        <f>Raw_Data!L145</f>
        <v>2019</v>
      </c>
      <c r="M145" s="3">
        <f>Raw_Data!M145</f>
        <v>1</v>
      </c>
      <c r="N145" s="3">
        <f>Raw_Data!N145</f>
        <v>15</v>
      </c>
      <c r="O145" s="3">
        <f>Raw_Data!O145</f>
        <v>14</v>
      </c>
      <c r="P145" s="3" t="str">
        <f t="shared" si="23"/>
        <v>Compassion shown through acts of kindness in the community.</v>
      </c>
      <c r="Q145" s="3" t="str">
        <f t="shared" si="24"/>
        <v>Compassion</v>
      </c>
      <c r="R145" s="3" t="str">
        <f t="shared" si="25"/>
        <v>KindnessInAction</v>
      </c>
      <c r="S145" s="3" t="str">
        <f t="shared" si="26"/>
        <v>Instagram</v>
      </c>
      <c r="T145" s="3" t="str">
        <f t="shared" si="27"/>
        <v>#Compassion,#CommunityKindness</v>
      </c>
      <c r="U145" s="3" t="str">
        <f t="shared" si="28"/>
        <v>Australia</v>
      </c>
      <c r="V145" s="3">
        <f t="shared" si="29"/>
        <v>43480.618055555555</v>
      </c>
      <c r="W145" s="3" t="b">
        <f>COUNTIFS($F$2:F145,F145,$E$2:E145,E145)&gt;1</f>
        <v>0</v>
      </c>
      <c r="X145" s="3">
        <f t="shared" si="30"/>
        <v>53</v>
      </c>
      <c r="Y145" s="3">
        <f t="shared" si="31"/>
        <v>0.660377358490566</v>
      </c>
      <c r="Z145" s="11" t="str">
        <f t="shared" si="22"/>
        <v>Jan 15, 2019</v>
      </c>
      <c r="AA145" s="3" t="str">
        <f t="shared" si="32"/>
        <v>Jan</v>
      </c>
    </row>
    <row r="146" spans="1:27" x14ac:dyDescent="0.25">
      <c r="A146" s="3">
        <f>Raw_Data!A146</f>
        <v>145</v>
      </c>
      <c r="B146" s="3">
        <f>Raw_Data!B146</f>
        <v>147</v>
      </c>
      <c r="C146" s="3" t="str">
        <f>Raw_Data!C146</f>
        <v xml:space="preserve"> Tenderness in a heartfelt message to a loved one.    </v>
      </c>
      <c r="D146" s="3" t="str">
        <f>Raw_Data!D146</f>
        <v xml:space="preserve"> Tenderness    </v>
      </c>
      <c r="E146" s="10">
        <f>Raw_Data!E146</f>
        <v>42729.8125</v>
      </c>
      <c r="F146" s="3" t="str">
        <f>Raw_Data!F146</f>
        <v xml:space="preserve"> LoveExpress     </v>
      </c>
      <c r="G146" s="3" t="str">
        <f>Raw_Data!G146</f>
        <v xml:space="preserve"> Facebook </v>
      </c>
      <c r="H146" s="3" t="str">
        <f>Raw_Data!H146</f>
        <v xml:space="preserve"> #Tenderness #LoveNote                         </v>
      </c>
      <c r="I146" s="3">
        <f>Raw_Data!I146</f>
        <v>25</v>
      </c>
      <c r="J146" s="3">
        <f>Raw_Data!J146</f>
        <v>50</v>
      </c>
      <c r="K146" s="3" t="str">
        <f>Raw_Data!K146</f>
        <v xml:space="preserve"> UK          </v>
      </c>
      <c r="L146" s="3">
        <f>Raw_Data!L146</f>
        <v>2016</v>
      </c>
      <c r="M146" s="3">
        <f>Raw_Data!M146</f>
        <v>12</v>
      </c>
      <c r="N146" s="3">
        <f>Raw_Data!N146</f>
        <v>25</v>
      </c>
      <c r="O146" s="3">
        <f>Raw_Data!O146</f>
        <v>19</v>
      </c>
      <c r="P146" s="3" t="str">
        <f t="shared" si="23"/>
        <v>Tenderness in a heartfelt message to a loved one.</v>
      </c>
      <c r="Q146" s="3" t="str">
        <f t="shared" si="24"/>
        <v>Tenderness</v>
      </c>
      <c r="R146" s="3" t="str">
        <f t="shared" si="25"/>
        <v>LoveExpress</v>
      </c>
      <c r="S146" s="3" t="str">
        <f t="shared" si="26"/>
        <v>Facebook</v>
      </c>
      <c r="T146" s="3" t="str">
        <f t="shared" si="27"/>
        <v>#Tenderness,#LoveNote</v>
      </c>
      <c r="U146" s="3" t="str">
        <f t="shared" si="28"/>
        <v>UK</v>
      </c>
      <c r="V146" s="3">
        <f t="shared" si="29"/>
        <v>42729.8125</v>
      </c>
      <c r="W146" s="3" t="b">
        <f>COUNTIFS($F$2:F146,F146,$E$2:E146,E146)&gt;1</f>
        <v>0</v>
      </c>
      <c r="X146" s="3">
        <f t="shared" si="30"/>
        <v>75</v>
      </c>
      <c r="Y146" s="3">
        <f t="shared" si="31"/>
        <v>0.66666666666666663</v>
      </c>
      <c r="Z146" s="11" t="str">
        <f t="shared" si="22"/>
        <v>Dec 25, 2016</v>
      </c>
      <c r="AA146" s="3" t="str">
        <f t="shared" si="32"/>
        <v>Dec</v>
      </c>
    </row>
    <row r="147" spans="1:27" x14ac:dyDescent="0.25">
      <c r="A147" s="3">
        <f>Raw_Data!A147</f>
        <v>146</v>
      </c>
      <c r="B147" s="3">
        <f>Raw_Data!B147</f>
        <v>148</v>
      </c>
      <c r="C147" s="3" t="str">
        <f>Raw_Data!C147</f>
        <v xml:space="preserve"> Arousal of excitement before a much-awaited trip.    </v>
      </c>
      <c r="D147" s="3" t="str">
        <f>Raw_Data!D147</f>
        <v xml:space="preserve"> Arousal       </v>
      </c>
      <c r="E147" s="10">
        <f>Raw_Data!E147</f>
        <v>43169.40625</v>
      </c>
      <c r="F147" s="3" t="str">
        <f>Raw_Data!F147</f>
        <v xml:space="preserve"> TravelExcitement</v>
      </c>
      <c r="G147" s="3" t="str">
        <f>Raw_Data!G147</f>
        <v xml:space="preserve"> Twitter  </v>
      </c>
      <c r="H147" s="3" t="str">
        <f>Raw_Data!H147</f>
        <v xml:space="preserve"> #Arousal #TravelAdventure                     </v>
      </c>
      <c r="I147" s="3">
        <f>Raw_Data!I147</f>
        <v>20</v>
      </c>
      <c r="J147" s="3">
        <f>Raw_Data!J147</f>
        <v>40</v>
      </c>
      <c r="K147" s="3" t="str">
        <f>Raw_Data!K147</f>
        <v xml:space="preserve"> India    </v>
      </c>
      <c r="L147" s="3">
        <f>Raw_Data!L147</f>
        <v>2018</v>
      </c>
      <c r="M147" s="3">
        <f>Raw_Data!M147</f>
        <v>3</v>
      </c>
      <c r="N147" s="3">
        <f>Raw_Data!N147</f>
        <v>10</v>
      </c>
      <c r="O147" s="3">
        <f>Raw_Data!O147</f>
        <v>9</v>
      </c>
      <c r="P147" s="3" t="str">
        <f t="shared" si="23"/>
        <v>Arousal of excitement before a much-awaited trip.</v>
      </c>
      <c r="Q147" s="3" t="str">
        <f t="shared" si="24"/>
        <v>Arousal</v>
      </c>
      <c r="R147" s="3" t="str">
        <f t="shared" si="25"/>
        <v>TravelExcitement</v>
      </c>
      <c r="S147" s="3" t="str">
        <f t="shared" si="26"/>
        <v>Twitter</v>
      </c>
      <c r="T147" s="3" t="str">
        <f t="shared" si="27"/>
        <v>#Arousal,#TravelAdventure</v>
      </c>
      <c r="U147" s="3" t="str">
        <f t="shared" si="28"/>
        <v>India</v>
      </c>
      <c r="V147" s="3">
        <f t="shared" si="29"/>
        <v>43169.40625</v>
      </c>
      <c r="W147" s="3" t="b">
        <f>COUNTIFS($F$2:F147,F147,$E$2:E147,E147)&gt;1</f>
        <v>0</v>
      </c>
      <c r="X147" s="3">
        <f t="shared" si="30"/>
        <v>60</v>
      </c>
      <c r="Y147" s="3">
        <f t="shared" si="31"/>
        <v>0.66666666666666663</v>
      </c>
      <c r="Z147" s="11" t="str">
        <f t="shared" si="22"/>
        <v>Mar 10, 2018</v>
      </c>
      <c r="AA147" s="3" t="str">
        <f t="shared" si="32"/>
        <v>Mar</v>
      </c>
    </row>
    <row r="148" spans="1:27" x14ac:dyDescent="0.25">
      <c r="A148" s="3">
        <f>Raw_Data!A148</f>
        <v>147</v>
      </c>
      <c r="B148" s="3">
        <f>Raw_Data!B148</f>
        <v>149</v>
      </c>
      <c r="C148" s="3" t="str">
        <f>Raw_Data!C148</f>
        <v xml:space="preserve"> Enthusiasm for a new artistic project in the works.  </v>
      </c>
      <c r="D148" s="3" t="str">
        <f>Raw_Data!D148</f>
        <v xml:space="preserve"> Enthusiasm    </v>
      </c>
      <c r="E148" s="10">
        <f>Raw_Data!E148</f>
        <v>44091.6875</v>
      </c>
      <c r="F148" s="3" t="str">
        <f>Raw_Data!F148</f>
        <v xml:space="preserve"> ArtisticSpirit  </v>
      </c>
      <c r="G148" s="3" t="str">
        <f>Raw_Data!G148</f>
        <v xml:space="preserve"> Instagram </v>
      </c>
      <c r="H148" s="3" t="str">
        <f>Raw_Data!H148</f>
        <v xml:space="preserve"> #Enthusiasm #ArtisticProject                 </v>
      </c>
      <c r="I148" s="3">
        <f>Raw_Data!I148</f>
        <v>15</v>
      </c>
      <c r="J148" s="3">
        <f>Raw_Data!J148</f>
        <v>30</v>
      </c>
      <c r="K148" s="3" t="str">
        <f>Raw_Data!K148</f>
        <v xml:space="preserve"> USA       </v>
      </c>
      <c r="L148" s="3">
        <f>Raw_Data!L148</f>
        <v>2020</v>
      </c>
      <c r="M148" s="3">
        <f>Raw_Data!M148</f>
        <v>9</v>
      </c>
      <c r="N148" s="3">
        <f>Raw_Data!N148</f>
        <v>17</v>
      </c>
      <c r="O148" s="3">
        <f>Raw_Data!O148</f>
        <v>16</v>
      </c>
      <c r="P148" s="3" t="str">
        <f t="shared" si="23"/>
        <v>Enthusiasm for a new artistic project in the works.</v>
      </c>
      <c r="Q148" s="3" t="str">
        <f t="shared" si="24"/>
        <v>Enthusiasm</v>
      </c>
      <c r="R148" s="3" t="str">
        <f t="shared" si="25"/>
        <v>ArtisticSpirit</v>
      </c>
      <c r="S148" s="3" t="str">
        <f t="shared" si="26"/>
        <v>Instagram</v>
      </c>
      <c r="T148" s="3" t="str">
        <f t="shared" si="27"/>
        <v>#Enthusiasm,#ArtisticProject</v>
      </c>
      <c r="U148" s="3" t="str">
        <f t="shared" si="28"/>
        <v>USA</v>
      </c>
      <c r="V148" s="3">
        <f t="shared" si="29"/>
        <v>44091.6875</v>
      </c>
      <c r="W148" s="3" t="b">
        <f>COUNTIFS($F$2:F148,F148,$E$2:E148,E148)&gt;1</f>
        <v>0</v>
      </c>
      <c r="X148" s="3">
        <f t="shared" si="30"/>
        <v>45</v>
      </c>
      <c r="Y148" s="3">
        <f t="shared" si="31"/>
        <v>0.66666666666666663</v>
      </c>
      <c r="Z148" s="11" t="str">
        <f t="shared" si="22"/>
        <v>Sep 17, 2020</v>
      </c>
      <c r="AA148" s="3" t="str">
        <f t="shared" si="32"/>
        <v>Sep</v>
      </c>
    </row>
    <row r="149" spans="1:27" x14ac:dyDescent="0.25">
      <c r="A149" s="3">
        <f>Raw_Data!A149</f>
        <v>148</v>
      </c>
      <c r="B149" s="3">
        <f>Raw_Data!B149</f>
        <v>150</v>
      </c>
      <c r="C149" s="3" t="str">
        <f>Raw_Data!C149</f>
        <v xml:space="preserve"> Feeling a sense of fulfillment after helping others. </v>
      </c>
      <c r="D149" s="3" t="str">
        <f>Raw_Data!D149</f>
        <v xml:space="preserve"> Fulfillment   </v>
      </c>
      <c r="E149" s="10">
        <f>Raw_Data!E149</f>
        <v>40783.78125</v>
      </c>
      <c r="F149" s="3" t="str">
        <f>Raw_Data!F149</f>
        <v xml:space="preserve"> HelperHeart     </v>
      </c>
      <c r="G149" s="3" t="str">
        <f>Raw_Data!G149</f>
        <v xml:space="preserve"> Facebook </v>
      </c>
      <c r="H149" s="3" t="str">
        <f>Raw_Data!H149</f>
        <v xml:space="preserve"> #Fulfillment #HelpingOthers                  </v>
      </c>
      <c r="I149" s="3">
        <f>Raw_Data!I149</f>
        <v>22</v>
      </c>
      <c r="J149" s="3">
        <f>Raw_Data!J149</f>
        <v>45</v>
      </c>
      <c r="K149" s="3" t="str">
        <f>Raw_Data!K149</f>
        <v xml:space="preserve"> Canada    </v>
      </c>
      <c r="L149" s="3">
        <f>Raw_Data!L149</f>
        <v>2011</v>
      </c>
      <c r="M149" s="3">
        <f>Raw_Data!M149</f>
        <v>8</v>
      </c>
      <c r="N149" s="3">
        <f>Raw_Data!N149</f>
        <v>28</v>
      </c>
      <c r="O149" s="3">
        <f>Raw_Data!O149</f>
        <v>18</v>
      </c>
      <c r="P149" s="3" t="str">
        <f t="shared" si="23"/>
        <v>Feeling a sense of fulfillment after helping others.</v>
      </c>
      <c r="Q149" s="3" t="str">
        <f t="shared" si="24"/>
        <v>Fulfillment</v>
      </c>
      <c r="R149" s="3" t="str">
        <f t="shared" si="25"/>
        <v>HelperHeart</v>
      </c>
      <c r="S149" s="3" t="str">
        <f t="shared" si="26"/>
        <v>Facebook</v>
      </c>
      <c r="T149" s="3" t="str">
        <f t="shared" si="27"/>
        <v>#Fulfillment,#HelpingOthers</v>
      </c>
      <c r="U149" s="3" t="str">
        <f t="shared" si="28"/>
        <v>Canada</v>
      </c>
      <c r="V149" s="3">
        <f t="shared" si="29"/>
        <v>40783.78125</v>
      </c>
      <c r="W149" s="3" t="b">
        <f>COUNTIFS($F$2:F149,F149,$E$2:E149,E149)&gt;1</f>
        <v>0</v>
      </c>
      <c r="X149" s="3">
        <f t="shared" si="30"/>
        <v>67</v>
      </c>
      <c r="Y149" s="3">
        <f t="shared" si="31"/>
        <v>0.67164179104477617</v>
      </c>
      <c r="Z149" s="11" t="str">
        <f t="shared" si="22"/>
        <v>Aug 28, 2011</v>
      </c>
      <c r="AA149" s="3" t="str">
        <f t="shared" si="32"/>
        <v>Aug</v>
      </c>
    </row>
    <row r="150" spans="1:27" x14ac:dyDescent="0.25">
      <c r="A150" s="3">
        <f>Raw_Data!A150</f>
        <v>149</v>
      </c>
      <c r="B150" s="3">
        <f>Raw_Data!B150</f>
        <v>151</v>
      </c>
      <c r="C150" s="3" t="str">
        <f>Raw_Data!C150</f>
        <v xml:space="preserve"> Reverence for the historical significance of a landmark.</v>
      </c>
      <c r="D150" s="3" t="str">
        <f>Raw_Data!D150</f>
        <v xml:space="preserve"> Reverence </v>
      </c>
      <c r="E150" s="10">
        <f>Raw_Data!E150</f>
        <v>43040.645833333336</v>
      </c>
      <c r="F150" s="3" t="str">
        <f>Raw_Data!F150</f>
        <v xml:space="preserve"> HistoryBuff     </v>
      </c>
      <c r="G150" s="3" t="str">
        <f>Raw_Data!G150</f>
        <v xml:space="preserve"> Twitter  </v>
      </c>
      <c r="H150" s="3" t="str">
        <f>Raw_Data!H150</f>
        <v xml:space="preserve"> #Reverence #HistoricalSite                   </v>
      </c>
      <c r="I150" s="3">
        <f>Raw_Data!I150</f>
        <v>18</v>
      </c>
      <c r="J150" s="3">
        <f>Raw_Data!J150</f>
        <v>35</v>
      </c>
      <c r="K150" s="3" t="str">
        <f>Raw_Data!K150</f>
        <v xml:space="preserve"> Australia </v>
      </c>
      <c r="L150" s="3">
        <f>Raw_Data!L150</f>
        <v>2017</v>
      </c>
      <c r="M150" s="3">
        <f>Raw_Data!M150</f>
        <v>11</v>
      </c>
      <c r="N150" s="3">
        <f>Raw_Data!N150</f>
        <v>1</v>
      </c>
      <c r="O150" s="3">
        <f>Raw_Data!O150</f>
        <v>15</v>
      </c>
      <c r="P150" s="3" t="str">
        <f t="shared" si="23"/>
        <v>Reverence for the historical significance of a landmark.</v>
      </c>
      <c r="Q150" s="3" t="str">
        <f t="shared" si="24"/>
        <v>Reverence</v>
      </c>
      <c r="R150" s="3" t="str">
        <f t="shared" si="25"/>
        <v>HistoryBuff</v>
      </c>
      <c r="S150" s="3" t="str">
        <f t="shared" si="26"/>
        <v>Twitter</v>
      </c>
      <c r="T150" s="3" t="str">
        <f t="shared" si="27"/>
        <v>#Reverence,#HistoricalSite</v>
      </c>
      <c r="U150" s="3" t="str">
        <f t="shared" si="28"/>
        <v>Australia</v>
      </c>
      <c r="V150" s="3">
        <f t="shared" si="29"/>
        <v>43040.645833333336</v>
      </c>
      <c r="W150" s="3" t="b">
        <f>COUNTIFS($F$2:F150,F150,$E$2:E150,E150)&gt;1</f>
        <v>0</v>
      </c>
      <c r="X150" s="3">
        <f t="shared" si="30"/>
        <v>53</v>
      </c>
      <c r="Y150" s="3">
        <f t="shared" si="31"/>
        <v>0.660377358490566</v>
      </c>
      <c r="Z150" s="11" t="str">
        <f t="shared" si="22"/>
        <v>Nov 1, 2017</v>
      </c>
      <c r="AA150" s="3" t="str">
        <f t="shared" si="32"/>
        <v>Nov</v>
      </c>
    </row>
    <row r="151" spans="1:27" x14ac:dyDescent="0.25">
      <c r="A151" s="3">
        <f>Raw_Data!A151</f>
        <v>150</v>
      </c>
      <c r="B151" s="3">
        <f>Raw_Data!B151</f>
        <v>152</v>
      </c>
      <c r="C151" s="3" t="str">
        <f>Raw_Data!C151</f>
        <v xml:space="preserve"> Elation after achieving a fitness milestone.         </v>
      </c>
      <c r="D151" s="3" t="str">
        <f>Raw_Data!D151</f>
        <v xml:space="preserve"> Elation       </v>
      </c>
      <c r="E151" s="10">
        <f>Raw_Data!E151</f>
        <v>43631.416666666664</v>
      </c>
      <c r="F151" s="3" t="str">
        <f>Raw_Data!F151</f>
        <v xml:space="preserve"> FitnessAchiever2</v>
      </c>
      <c r="G151" s="3" t="str">
        <f>Raw_Data!G151</f>
        <v xml:space="preserve"> Instagram </v>
      </c>
      <c r="H151" s="3" t="str">
        <f>Raw_Data!H151</f>
        <v xml:space="preserve"> #Elation #FitnessMilestone                   </v>
      </c>
      <c r="I151" s="3">
        <f>Raw_Data!I151</f>
        <v>25</v>
      </c>
      <c r="J151" s="3">
        <f>Raw_Data!J151</f>
        <v>50</v>
      </c>
      <c r="K151" s="3" t="str">
        <f>Raw_Data!K151</f>
        <v xml:space="preserve"> UK           </v>
      </c>
      <c r="L151" s="3">
        <f>Raw_Data!L151</f>
        <v>2019</v>
      </c>
      <c r="M151" s="3">
        <f>Raw_Data!M151</f>
        <v>6</v>
      </c>
      <c r="N151" s="3">
        <f>Raw_Data!N151</f>
        <v>15</v>
      </c>
      <c r="O151" s="3">
        <f>Raw_Data!O151</f>
        <v>10</v>
      </c>
      <c r="P151" s="3" t="str">
        <f t="shared" si="23"/>
        <v>Elation after achieving a fitness milestone.</v>
      </c>
      <c r="Q151" s="3" t="str">
        <f t="shared" si="24"/>
        <v>Elation</v>
      </c>
      <c r="R151" s="3" t="str">
        <f t="shared" si="25"/>
        <v>FitnessAchiever2</v>
      </c>
      <c r="S151" s="3" t="str">
        <f t="shared" si="26"/>
        <v>Instagram</v>
      </c>
      <c r="T151" s="3" t="str">
        <f t="shared" si="27"/>
        <v>#Elation,#FitnessMilestone</v>
      </c>
      <c r="U151" s="3" t="str">
        <f t="shared" si="28"/>
        <v>UK</v>
      </c>
      <c r="V151" s="3">
        <f t="shared" si="29"/>
        <v>43631.416666666664</v>
      </c>
      <c r="W151" s="3" t="b">
        <f>COUNTIFS($F$2:F151,F151,$E$2:E151,E151)&gt;1</f>
        <v>0</v>
      </c>
      <c r="X151" s="3">
        <f t="shared" si="30"/>
        <v>75</v>
      </c>
      <c r="Y151" s="3">
        <f t="shared" si="31"/>
        <v>0.66666666666666663</v>
      </c>
      <c r="Z151" s="11" t="str">
        <f t="shared" si="22"/>
        <v>Jun 15, 2019</v>
      </c>
      <c r="AA151" s="3" t="str">
        <f t="shared" si="32"/>
        <v>Jun</v>
      </c>
    </row>
    <row r="152" spans="1:27" x14ac:dyDescent="0.25">
      <c r="A152" s="3">
        <f>Raw_Data!A152</f>
        <v>151</v>
      </c>
      <c r="B152" s="3">
        <f>Raw_Data!B152</f>
        <v>153</v>
      </c>
      <c r="C152" s="3" t="str">
        <f>Raw_Data!C152</f>
        <v xml:space="preserve"> The euphoria of a successful product launch.         </v>
      </c>
      <c r="D152" s="3" t="str">
        <f>Raw_Data!D152</f>
        <v xml:space="preserve"> Euphoria      </v>
      </c>
      <c r="E152" s="10">
        <f>Raw_Data!E152</f>
        <v>44654.489583333336</v>
      </c>
      <c r="F152" s="3" t="str">
        <f>Raw_Data!F152</f>
        <v xml:space="preserve"> ProductLaunchJoy</v>
      </c>
      <c r="G152" s="3" t="str">
        <f>Raw_Data!G152</f>
        <v xml:space="preserve"> Facebook </v>
      </c>
      <c r="H152" s="3" t="str">
        <f>Raw_Data!H152</f>
        <v xml:space="preserve"> #Euphoria #ProductLaunchSuccess              </v>
      </c>
      <c r="I152" s="3">
        <f>Raw_Data!I152</f>
        <v>15</v>
      </c>
      <c r="J152" s="3">
        <f>Raw_Data!J152</f>
        <v>30</v>
      </c>
      <c r="K152" s="3" t="str">
        <f>Raw_Data!K152</f>
        <v xml:space="preserve"> USA       </v>
      </c>
      <c r="L152" s="3">
        <f>Raw_Data!L152</f>
        <v>2022</v>
      </c>
      <c r="M152" s="3">
        <f>Raw_Data!M152</f>
        <v>4</v>
      </c>
      <c r="N152" s="3">
        <f>Raw_Data!N152</f>
        <v>3</v>
      </c>
      <c r="O152" s="3">
        <f>Raw_Data!O152</f>
        <v>11</v>
      </c>
      <c r="P152" s="3" t="str">
        <f t="shared" si="23"/>
        <v>The euphoria of a successful product launch.</v>
      </c>
      <c r="Q152" s="3" t="str">
        <f t="shared" si="24"/>
        <v>Euphoria</v>
      </c>
      <c r="R152" s="3" t="str">
        <f t="shared" si="25"/>
        <v>ProductLaunchJoy</v>
      </c>
      <c r="S152" s="3" t="str">
        <f t="shared" si="26"/>
        <v>Facebook</v>
      </c>
      <c r="T152" s="3" t="str">
        <f t="shared" si="27"/>
        <v>#Euphoria,#ProductLaunchSuccess</v>
      </c>
      <c r="U152" s="3" t="str">
        <f t="shared" si="28"/>
        <v>USA</v>
      </c>
      <c r="V152" s="3">
        <f t="shared" si="29"/>
        <v>44654.489583333336</v>
      </c>
      <c r="W152" s="3" t="b">
        <f>COUNTIFS($F$2:F152,F152,$E$2:E152,E152)&gt;1</f>
        <v>0</v>
      </c>
      <c r="X152" s="3">
        <f t="shared" si="30"/>
        <v>45</v>
      </c>
      <c r="Y152" s="3">
        <f t="shared" si="31"/>
        <v>0.66666666666666663</v>
      </c>
      <c r="Z152" s="11" t="str">
        <f t="shared" si="22"/>
        <v>Apr 3, 2022</v>
      </c>
      <c r="AA152" s="3" t="str">
        <f t="shared" si="32"/>
        <v>Apr</v>
      </c>
    </row>
    <row r="153" spans="1:27" x14ac:dyDescent="0.25">
      <c r="A153" s="3">
        <f>Raw_Data!A153</f>
        <v>152</v>
      </c>
      <c r="B153" s="3">
        <f>Raw_Data!B153</f>
        <v>154</v>
      </c>
      <c r="C153" s="3" t="str">
        <f>Raw_Data!C153</f>
        <v xml:space="preserve"> Contentment in the embrace of a loved one.           </v>
      </c>
      <c r="D153" s="3" t="str">
        <f>Raw_Data!D153</f>
        <v xml:space="preserve"> Contentment   </v>
      </c>
      <c r="E153" s="10">
        <f>Raw_Data!E153</f>
        <v>40494.847222222219</v>
      </c>
      <c r="F153" s="3" t="str">
        <f>Raw_Data!F153</f>
        <v xml:space="preserve"> LovingEmbrace   </v>
      </c>
      <c r="G153" s="3" t="str">
        <f>Raw_Data!G153</f>
        <v xml:space="preserve"> Twitter  </v>
      </c>
      <c r="H153" s="3" t="str">
        <f>Raw_Data!H153</f>
        <v xml:space="preserve"> #Contentment #Love                             </v>
      </c>
      <c r="I153" s="3">
        <f>Raw_Data!I153</f>
        <v>30</v>
      </c>
      <c r="J153" s="3">
        <f>Raw_Data!J153</f>
        <v>60</v>
      </c>
      <c r="K153" s="3" t="str">
        <f>Raw_Data!K153</f>
        <v xml:space="preserve"> India    </v>
      </c>
      <c r="L153" s="3">
        <f>Raw_Data!L153</f>
        <v>2010</v>
      </c>
      <c r="M153" s="3">
        <f>Raw_Data!M153</f>
        <v>11</v>
      </c>
      <c r="N153" s="3">
        <f>Raw_Data!N153</f>
        <v>12</v>
      </c>
      <c r="O153" s="3">
        <f>Raw_Data!O153</f>
        <v>20</v>
      </c>
      <c r="P153" s="3" t="str">
        <f t="shared" si="23"/>
        <v>Contentment in the embrace of a loved one.</v>
      </c>
      <c r="Q153" s="3" t="str">
        <f t="shared" si="24"/>
        <v>Contentment</v>
      </c>
      <c r="R153" s="3" t="str">
        <f t="shared" si="25"/>
        <v>LovingEmbrace</v>
      </c>
      <c r="S153" s="3" t="str">
        <f t="shared" si="26"/>
        <v>Twitter</v>
      </c>
      <c r="T153" s="3" t="str">
        <f t="shared" si="27"/>
        <v>#Contentment,#Love</v>
      </c>
      <c r="U153" s="3" t="str">
        <f t="shared" si="28"/>
        <v>India</v>
      </c>
      <c r="V153" s="3">
        <f t="shared" si="29"/>
        <v>40494.847222222219</v>
      </c>
      <c r="W153" s="3" t="b">
        <f>COUNTIFS($F$2:F153,F153,$E$2:E153,E153)&gt;1</f>
        <v>0</v>
      </c>
      <c r="X153" s="3">
        <f t="shared" si="30"/>
        <v>90</v>
      </c>
      <c r="Y153" s="3">
        <f t="shared" si="31"/>
        <v>0.66666666666666663</v>
      </c>
      <c r="Z153" s="11" t="str">
        <f t="shared" si="22"/>
        <v>Nov 12, 2010</v>
      </c>
      <c r="AA153" s="3" t="str">
        <f t="shared" si="32"/>
        <v>Nov</v>
      </c>
    </row>
    <row r="154" spans="1:27" x14ac:dyDescent="0.25">
      <c r="A154" s="3">
        <f>Raw_Data!A154</f>
        <v>153</v>
      </c>
      <c r="B154" s="3">
        <f>Raw_Data!B154</f>
        <v>155</v>
      </c>
      <c r="C154" s="3" t="str">
        <f>Raw_Data!C154</f>
        <v xml:space="preserve"> Serenity found in the beauty of a sunset by the sea.  </v>
      </c>
      <c r="D154" s="3" t="str">
        <f>Raw_Data!D154</f>
        <v xml:space="preserve"> Serenity      </v>
      </c>
      <c r="E154" s="10">
        <f>Raw_Data!E154</f>
        <v>40746.770833333336</v>
      </c>
      <c r="F154" s="3" t="str">
        <f>Raw_Data!F154</f>
        <v xml:space="preserve"> SunsetWatcher2  </v>
      </c>
      <c r="G154" s="3" t="str">
        <f>Raw_Data!G154</f>
        <v xml:space="preserve"> Instagram </v>
      </c>
      <c r="H154" s="3" t="str">
        <f>Raw_Data!H154</f>
        <v xml:space="preserve"> #Serenity #SunsetViews                       </v>
      </c>
      <c r="I154" s="3">
        <f>Raw_Data!I154</f>
        <v>22</v>
      </c>
      <c r="J154" s="3">
        <f>Raw_Data!J154</f>
        <v>45</v>
      </c>
      <c r="K154" s="3" t="str">
        <f>Raw_Data!K154</f>
        <v xml:space="preserve"> Canada     </v>
      </c>
      <c r="L154" s="3">
        <f>Raw_Data!L154</f>
        <v>2011</v>
      </c>
      <c r="M154" s="3">
        <f>Raw_Data!M154</f>
        <v>7</v>
      </c>
      <c r="N154" s="3">
        <f>Raw_Data!N154</f>
        <v>22</v>
      </c>
      <c r="O154" s="3">
        <f>Raw_Data!O154</f>
        <v>18</v>
      </c>
      <c r="P154" s="3" t="str">
        <f t="shared" si="23"/>
        <v>Serenity found in the beauty of a sunset by the sea.</v>
      </c>
      <c r="Q154" s="3" t="str">
        <f t="shared" si="24"/>
        <v>Serenity</v>
      </c>
      <c r="R154" s="3" t="str">
        <f t="shared" si="25"/>
        <v>SunsetWatcher2</v>
      </c>
      <c r="S154" s="3" t="str">
        <f t="shared" si="26"/>
        <v>Instagram</v>
      </c>
      <c r="T154" s="3" t="str">
        <f t="shared" si="27"/>
        <v>#Serenity,#SunsetViews</v>
      </c>
      <c r="U154" s="3" t="str">
        <f t="shared" si="28"/>
        <v>Canada</v>
      </c>
      <c r="V154" s="3">
        <f t="shared" si="29"/>
        <v>40746.770833333336</v>
      </c>
      <c r="W154" s="3" t="b">
        <f>COUNTIFS($F$2:F154,F154,$E$2:E154,E154)&gt;1</f>
        <v>0</v>
      </c>
      <c r="X154" s="3">
        <f t="shared" si="30"/>
        <v>67</v>
      </c>
      <c r="Y154" s="3">
        <f t="shared" si="31"/>
        <v>0.67164179104477617</v>
      </c>
      <c r="Z154" s="11" t="str">
        <f t="shared" si="22"/>
        <v>Jul 22, 2011</v>
      </c>
      <c r="AA154" s="3" t="str">
        <f t="shared" si="32"/>
        <v>Jul</v>
      </c>
    </row>
    <row r="155" spans="1:27" x14ac:dyDescent="0.25">
      <c r="A155" s="3">
        <f>Raw_Data!A155</f>
        <v>154</v>
      </c>
      <c r="B155" s="3">
        <f>Raw_Data!B155</f>
        <v>156</v>
      </c>
      <c r="C155" s="3" t="str">
        <f>Raw_Data!C155</f>
        <v xml:space="preserve"> Gratitude for the small joys that each day brings.   </v>
      </c>
      <c r="D155" s="3" t="str">
        <f>Raw_Data!D155</f>
        <v xml:space="preserve"> Gratitude     </v>
      </c>
      <c r="E155" s="10">
        <f>Raw_Data!E155</f>
        <v>40998.472222222219</v>
      </c>
      <c r="F155" s="3" t="str">
        <f>Raw_Data!F155</f>
        <v xml:space="preserve"> JoyfulHeart2    </v>
      </c>
      <c r="G155" s="3" t="str">
        <f>Raw_Data!G155</f>
        <v xml:space="preserve"> Facebook </v>
      </c>
      <c r="H155" s="3" t="str">
        <f>Raw_Data!H155</f>
        <v xml:space="preserve"> #Gratitude #SmallJoys                        </v>
      </c>
      <c r="I155" s="3">
        <f>Raw_Data!I155</f>
        <v>15</v>
      </c>
      <c r="J155" s="3">
        <f>Raw_Data!J155</f>
        <v>30</v>
      </c>
      <c r="K155" s="3" t="str">
        <f>Raw_Data!K155</f>
        <v xml:space="preserve"> Australia   </v>
      </c>
      <c r="L155" s="3">
        <f>Raw_Data!L155</f>
        <v>2012</v>
      </c>
      <c r="M155" s="3">
        <f>Raw_Data!M155</f>
        <v>3</v>
      </c>
      <c r="N155" s="3">
        <f>Raw_Data!N155</f>
        <v>30</v>
      </c>
      <c r="O155" s="3">
        <f>Raw_Data!O155</f>
        <v>11</v>
      </c>
      <c r="P155" s="3" t="str">
        <f t="shared" si="23"/>
        <v>Gratitude for the small joys that each day brings.</v>
      </c>
      <c r="Q155" s="3" t="str">
        <f t="shared" si="24"/>
        <v>Gratitude</v>
      </c>
      <c r="R155" s="3" t="str">
        <f t="shared" si="25"/>
        <v>JoyfulHeart2</v>
      </c>
      <c r="S155" s="3" t="str">
        <f t="shared" si="26"/>
        <v>Facebook</v>
      </c>
      <c r="T155" s="3" t="str">
        <f t="shared" si="27"/>
        <v>#Gratitude,#SmallJoys</v>
      </c>
      <c r="U155" s="3" t="str">
        <f t="shared" si="28"/>
        <v>Australia</v>
      </c>
      <c r="V155" s="3">
        <f t="shared" si="29"/>
        <v>40998.472222222219</v>
      </c>
      <c r="W155" s="3" t="b">
        <f>COUNTIFS($F$2:F155,F155,$E$2:E155,E155)&gt;1</f>
        <v>0</v>
      </c>
      <c r="X155" s="3">
        <f t="shared" si="30"/>
        <v>45</v>
      </c>
      <c r="Y155" s="3">
        <f t="shared" si="31"/>
        <v>0.66666666666666663</v>
      </c>
      <c r="Z155" s="11" t="str">
        <f t="shared" si="22"/>
        <v>Mar 30, 2012</v>
      </c>
      <c r="AA155" s="3" t="str">
        <f t="shared" si="32"/>
        <v>Mar</v>
      </c>
    </row>
    <row r="156" spans="1:27" x14ac:dyDescent="0.25">
      <c r="A156" s="3">
        <f>Raw_Data!A156</f>
        <v>155</v>
      </c>
      <c r="B156" s="3">
        <f>Raw_Data!B156</f>
        <v>157</v>
      </c>
      <c r="C156" s="3" t="str">
        <f>Raw_Data!C156</f>
        <v xml:space="preserve"> Hopeful about the potential for personal growth.      </v>
      </c>
      <c r="D156" s="3" t="str">
        <f>Raw_Data!D156</f>
        <v xml:space="preserve"> Hope          </v>
      </c>
      <c r="E156" s="10">
        <f>Raw_Data!E156</f>
        <v>41552.694444444445</v>
      </c>
      <c r="F156" s="3" t="str">
        <f>Raw_Data!F156</f>
        <v xml:space="preserve"> GrowthOptimist  </v>
      </c>
      <c r="G156" s="3" t="str">
        <f>Raw_Data!G156</f>
        <v xml:space="preserve"> Twitter  </v>
      </c>
      <c r="H156" s="3" t="str">
        <f>Raw_Data!H156</f>
        <v xml:space="preserve"> #Hope #PersonalDevelopment                    </v>
      </c>
      <c r="I156" s="3">
        <f>Raw_Data!I156</f>
        <v>18</v>
      </c>
      <c r="J156" s="3">
        <f>Raw_Data!J156</f>
        <v>35</v>
      </c>
      <c r="K156" s="3" t="str">
        <f>Raw_Data!K156</f>
        <v xml:space="preserve"> UK       </v>
      </c>
      <c r="L156" s="3">
        <f>Raw_Data!L156</f>
        <v>2013</v>
      </c>
      <c r="M156" s="3">
        <f>Raw_Data!M156</f>
        <v>10</v>
      </c>
      <c r="N156" s="3">
        <f>Raw_Data!N156</f>
        <v>5</v>
      </c>
      <c r="O156" s="3">
        <f>Raw_Data!O156</f>
        <v>16</v>
      </c>
      <c r="P156" s="3" t="str">
        <f t="shared" si="23"/>
        <v>Hopeful about the potential for personal growth.</v>
      </c>
      <c r="Q156" s="3" t="str">
        <f t="shared" si="24"/>
        <v>Hope</v>
      </c>
      <c r="R156" s="3" t="str">
        <f t="shared" si="25"/>
        <v>GrowthOptimist</v>
      </c>
      <c r="S156" s="3" t="str">
        <f t="shared" si="26"/>
        <v>Twitter</v>
      </c>
      <c r="T156" s="3" t="str">
        <f t="shared" si="27"/>
        <v>#Hope,#PersonalDevelopment</v>
      </c>
      <c r="U156" s="3" t="str">
        <f t="shared" si="28"/>
        <v>UK</v>
      </c>
      <c r="V156" s="3">
        <f t="shared" si="29"/>
        <v>41552.694444444445</v>
      </c>
      <c r="W156" s="3" t="b">
        <f>COUNTIFS($F$2:F156,F156,$E$2:E156,E156)&gt;1</f>
        <v>0</v>
      </c>
      <c r="X156" s="3">
        <f t="shared" si="30"/>
        <v>53</v>
      </c>
      <c r="Y156" s="3">
        <f t="shared" si="31"/>
        <v>0.660377358490566</v>
      </c>
      <c r="Z156" s="11" t="str">
        <f t="shared" si="22"/>
        <v>Oct 5, 2013</v>
      </c>
      <c r="AA156" s="3" t="str">
        <f t="shared" si="32"/>
        <v>Oct</v>
      </c>
    </row>
    <row r="157" spans="1:27" x14ac:dyDescent="0.25">
      <c r="A157" s="3">
        <f>Raw_Data!A157</f>
        <v>156</v>
      </c>
      <c r="B157" s="3">
        <f>Raw_Data!B157</f>
        <v>158</v>
      </c>
      <c r="C157" s="3" t="str">
        <f>Raw_Data!C157</f>
        <v xml:space="preserve"> Empowerment through learning a new skill.            </v>
      </c>
      <c r="D157" s="3" t="str">
        <f>Raw_Data!D157</f>
        <v xml:space="preserve"> Empowerment   </v>
      </c>
      <c r="E157" s="10">
        <f>Raw_Data!E157</f>
        <v>41830.552083333336</v>
      </c>
      <c r="F157" s="3" t="str">
        <f>Raw_Data!F157</f>
        <v xml:space="preserve"> SkillEmpower    </v>
      </c>
      <c r="G157" s="3" t="str">
        <f>Raw_Data!G157</f>
        <v xml:space="preserve"> Instagram </v>
      </c>
      <c r="H157" s="3" t="str">
        <f>Raw_Data!H157</f>
        <v xml:space="preserve"> #Empowerment #SkillBuilding                   </v>
      </c>
      <c r="I157" s="3">
        <f>Raw_Data!I157</f>
        <v>25</v>
      </c>
      <c r="J157" s="3">
        <f>Raw_Data!J157</f>
        <v>50</v>
      </c>
      <c r="K157" s="3" t="str">
        <f>Raw_Data!K157</f>
        <v xml:space="preserve"> India   </v>
      </c>
      <c r="L157" s="3">
        <f>Raw_Data!L157</f>
        <v>2014</v>
      </c>
      <c r="M157" s="3">
        <f>Raw_Data!M157</f>
        <v>7</v>
      </c>
      <c r="N157" s="3">
        <f>Raw_Data!N157</f>
        <v>10</v>
      </c>
      <c r="O157" s="3">
        <f>Raw_Data!O157</f>
        <v>13</v>
      </c>
      <c r="P157" s="3" t="str">
        <f t="shared" si="23"/>
        <v>Empowerment through learning a new skill.</v>
      </c>
      <c r="Q157" s="3" t="str">
        <f t="shared" si="24"/>
        <v>Empowerment</v>
      </c>
      <c r="R157" s="3" t="str">
        <f t="shared" si="25"/>
        <v>SkillEmpower</v>
      </c>
      <c r="S157" s="3" t="str">
        <f t="shared" si="26"/>
        <v>Instagram</v>
      </c>
      <c r="T157" s="3" t="str">
        <f t="shared" si="27"/>
        <v>#Empowerment,#SkillBuilding</v>
      </c>
      <c r="U157" s="3" t="str">
        <f t="shared" si="28"/>
        <v>India</v>
      </c>
      <c r="V157" s="3">
        <f t="shared" si="29"/>
        <v>41830.552083333336</v>
      </c>
      <c r="W157" s="3" t="b">
        <f>COUNTIFS($F$2:F157,F157,$E$2:E157,E157)&gt;1</f>
        <v>0</v>
      </c>
      <c r="X157" s="3">
        <f t="shared" si="30"/>
        <v>75</v>
      </c>
      <c r="Y157" s="3">
        <f t="shared" si="31"/>
        <v>0.66666666666666663</v>
      </c>
      <c r="Z157" s="11" t="str">
        <f t="shared" si="22"/>
        <v>Jul 10, 2014</v>
      </c>
      <c r="AA157" s="3" t="str">
        <f t="shared" si="32"/>
        <v>Jul</v>
      </c>
    </row>
    <row r="158" spans="1:27" x14ac:dyDescent="0.25">
      <c r="A158" s="3">
        <f>Raw_Data!A158</f>
        <v>157</v>
      </c>
      <c r="B158" s="3">
        <f>Raw_Data!B158</f>
        <v>159</v>
      </c>
      <c r="C158" s="3" t="str">
        <f>Raw_Data!C158</f>
        <v xml:space="preserve"> Compassion in volunteering for a local charity.       </v>
      </c>
      <c r="D158" s="3" t="str">
        <f>Raw_Data!D158</f>
        <v xml:space="preserve"> Compassion    </v>
      </c>
      <c r="E158" s="10">
        <f>Raw_Data!E158</f>
        <v>42356.597222222219</v>
      </c>
      <c r="F158" s="3" t="str">
        <f>Raw_Data!F158</f>
        <v xml:space="preserve"> CharityVolunteer</v>
      </c>
      <c r="G158" s="3" t="str">
        <f>Raw_Data!G158</f>
        <v xml:space="preserve"> Facebook </v>
      </c>
      <c r="H158" s="3" t="str">
        <f>Raw_Data!H158</f>
        <v xml:space="preserve"> #Compassion #VolunteerWork                   </v>
      </c>
      <c r="I158" s="3">
        <f>Raw_Data!I158</f>
        <v>18</v>
      </c>
      <c r="J158" s="3">
        <f>Raw_Data!J158</f>
        <v>35</v>
      </c>
      <c r="K158" s="3" t="str">
        <f>Raw_Data!K158</f>
        <v xml:space="preserve"> USA      </v>
      </c>
      <c r="L158" s="3">
        <f>Raw_Data!L158</f>
        <v>2015</v>
      </c>
      <c r="M158" s="3">
        <f>Raw_Data!M158</f>
        <v>12</v>
      </c>
      <c r="N158" s="3">
        <f>Raw_Data!N158</f>
        <v>18</v>
      </c>
      <c r="O158" s="3">
        <f>Raw_Data!O158</f>
        <v>14</v>
      </c>
      <c r="P158" s="3" t="str">
        <f t="shared" si="23"/>
        <v>Compassion in volunteering for a local charity.</v>
      </c>
      <c r="Q158" s="3" t="str">
        <f t="shared" si="24"/>
        <v>Compassion</v>
      </c>
      <c r="R158" s="3" t="str">
        <f t="shared" si="25"/>
        <v>CharityVolunteer</v>
      </c>
      <c r="S158" s="3" t="str">
        <f t="shared" si="26"/>
        <v>Facebook</v>
      </c>
      <c r="T158" s="3" t="str">
        <f t="shared" si="27"/>
        <v>#Compassion,#VolunteerWork</v>
      </c>
      <c r="U158" s="3" t="str">
        <f t="shared" si="28"/>
        <v>USA</v>
      </c>
      <c r="V158" s="3">
        <f t="shared" si="29"/>
        <v>42356.597222222219</v>
      </c>
      <c r="W158" s="3" t="b">
        <f>COUNTIFS($F$2:F158,F158,$E$2:E158,E158)&gt;1</f>
        <v>0</v>
      </c>
      <c r="X158" s="3">
        <f t="shared" si="30"/>
        <v>53</v>
      </c>
      <c r="Y158" s="3">
        <f t="shared" si="31"/>
        <v>0.660377358490566</v>
      </c>
      <c r="Z158" s="11" t="str">
        <f t="shared" si="22"/>
        <v>Dec 18, 2015</v>
      </c>
      <c r="AA158" s="3" t="str">
        <f t="shared" si="32"/>
        <v>Dec</v>
      </c>
    </row>
    <row r="159" spans="1:27" x14ac:dyDescent="0.25">
      <c r="A159" s="3">
        <f>Raw_Data!A159</f>
        <v>158</v>
      </c>
      <c r="B159" s="3">
        <f>Raw_Data!B159</f>
        <v>160</v>
      </c>
      <c r="C159" s="3" t="str">
        <f>Raw_Data!C159</f>
        <v xml:space="preserve"> Tenderness in a quiet moment shared with a pet.      </v>
      </c>
      <c r="D159" s="3" t="str">
        <f>Raw_Data!D159</f>
        <v xml:space="preserve"> Tenderness    </v>
      </c>
      <c r="E159" s="10">
        <f>Raw_Data!E159</f>
        <v>42410.822916666664</v>
      </c>
      <c r="F159" s="3" t="str">
        <f>Raw_Data!F159</f>
        <v xml:space="preserve"> PetLove         </v>
      </c>
      <c r="G159" s="3" t="str">
        <f>Raw_Data!G159</f>
        <v xml:space="preserve"> Twitter  </v>
      </c>
      <c r="H159" s="3" t="str">
        <f>Raw_Data!H159</f>
        <v xml:space="preserve"> #Tenderness #PetLove                          </v>
      </c>
      <c r="I159" s="3">
        <f>Raw_Data!I159</f>
        <v>25</v>
      </c>
      <c r="J159" s="3">
        <f>Raw_Data!J159</f>
        <v>50</v>
      </c>
      <c r="K159" s="3" t="str">
        <f>Raw_Data!K159</f>
        <v xml:space="preserve"> Canada   </v>
      </c>
      <c r="L159" s="3">
        <f>Raw_Data!L159</f>
        <v>2016</v>
      </c>
      <c r="M159" s="3">
        <f>Raw_Data!M159</f>
        <v>2</v>
      </c>
      <c r="N159" s="3">
        <f>Raw_Data!N159</f>
        <v>10</v>
      </c>
      <c r="O159" s="3">
        <f>Raw_Data!O159</f>
        <v>19</v>
      </c>
      <c r="P159" s="3" t="str">
        <f t="shared" si="23"/>
        <v>Tenderness in a quiet moment shared with a pet.</v>
      </c>
      <c r="Q159" s="3" t="str">
        <f t="shared" si="24"/>
        <v>Tenderness</v>
      </c>
      <c r="R159" s="3" t="str">
        <f t="shared" si="25"/>
        <v>PetLove</v>
      </c>
      <c r="S159" s="3" t="str">
        <f t="shared" si="26"/>
        <v>Twitter</v>
      </c>
      <c r="T159" s="3" t="str">
        <f t="shared" si="27"/>
        <v>#Tenderness,#PetLove</v>
      </c>
      <c r="U159" s="3" t="str">
        <f t="shared" si="28"/>
        <v>Canada</v>
      </c>
      <c r="V159" s="3">
        <f t="shared" si="29"/>
        <v>42410.822916666664</v>
      </c>
      <c r="W159" s="3" t="b">
        <f>COUNTIFS($F$2:F159,F159,$E$2:E159,E159)&gt;1</f>
        <v>0</v>
      </c>
      <c r="X159" s="3">
        <f t="shared" si="30"/>
        <v>75</v>
      </c>
      <c r="Y159" s="3">
        <f t="shared" si="31"/>
        <v>0.66666666666666663</v>
      </c>
      <c r="Z159" s="11" t="str">
        <f t="shared" si="22"/>
        <v>Feb 10, 2016</v>
      </c>
      <c r="AA159" s="3" t="str">
        <f t="shared" si="32"/>
        <v>Feb</v>
      </c>
    </row>
    <row r="160" spans="1:27" x14ac:dyDescent="0.25">
      <c r="A160" s="3">
        <f>Raw_Data!A160</f>
        <v>159</v>
      </c>
      <c r="B160" s="3">
        <f>Raw_Data!B160</f>
        <v>161</v>
      </c>
      <c r="C160" s="3" t="str">
        <f>Raw_Data!C160</f>
        <v xml:space="preserve"> Arousal of excitement for an upcoming festival.       </v>
      </c>
      <c r="D160" s="3" t="str">
        <f>Raw_Data!D160</f>
        <v xml:space="preserve"> Arousal       </v>
      </c>
      <c r="E160" s="10">
        <f>Raw_Data!E160</f>
        <v>43003.479166666664</v>
      </c>
      <c r="F160" s="3" t="str">
        <f>Raw_Data!F160</f>
        <v xml:space="preserve"> FestivalFan     </v>
      </c>
      <c r="G160" s="3" t="str">
        <f>Raw_Data!G160</f>
        <v xml:space="preserve"> Instagram </v>
      </c>
      <c r="H160" s="3" t="str">
        <f>Raw_Data!H160</f>
        <v xml:space="preserve"> #Arousal #FestivalExcitement               </v>
      </c>
      <c r="I160" s="3">
        <f>Raw_Data!I160</f>
        <v>20</v>
      </c>
      <c r="J160" s="3">
        <f>Raw_Data!J160</f>
        <v>40</v>
      </c>
      <c r="K160" s="3" t="str">
        <f>Raw_Data!K160</f>
        <v xml:space="preserve"> UK </v>
      </c>
      <c r="L160" s="3">
        <f>Raw_Data!L160</f>
        <v>2017</v>
      </c>
      <c r="M160" s="3">
        <f>Raw_Data!M160</f>
        <v>9</v>
      </c>
      <c r="N160" s="3">
        <f>Raw_Data!N160</f>
        <v>25</v>
      </c>
      <c r="O160" s="3">
        <f>Raw_Data!O160</f>
        <v>11</v>
      </c>
      <c r="P160" s="3" t="str">
        <f t="shared" si="23"/>
        <v>Arousal of excitement for an upcoming festival.</v>
      </c>
      <c r="Q160" s="3" t="str">
        <f t="shared" si="24"/>
        <v>Arousal</v>
      </c>
      <c r="R160" s="3" t="str">
        <f t="shared" si="25"/>
        <v>FestivalFan</v>
      </c>
      <c r="S160" s="3" t="str">
        <f t="shared" si="26"/>
        <v>Instagram</v>
      </c>
      <c r="T160" s="3" t="str">
        <f t="shared" si="27"/>
        <v>#Arousal,#FestivalExcitement</v>
      </c>
      <c r="U160" s="3" t="str">
        <f t="shared" si="28"/>
        <v>UK</v>
      </c>
      <c r="V160" s="3">
        <f t="shared" si="29"/>
        <v>43003.479166666664</v>
      </c>
      <c r="W160" s="3" t="b">
        <f>COUNTIFS($F$2:F160,F160,$E$2:E160,E160)&gt;1</f>
        <v>0</v>
      </c>
      <c r="X160" s="3">
        <f t="shared" si="30"/>
        <v>60</v>
      </c>
      <c r="Y160" s="3">
        <f t="shared" si="31"/>
        <v>0.66666666666666663</v>
      </c>
      <c r="Z160" s="11" t="str">
        <f t="shared" si="22"/>
        <v>Sep 25, 2017</v>
      </c>
      <c r="AA160" s="3" t="str">
        <f t="shared" si="32"/>
        <v>Sep</v>
      </c>
    </row>
    <row r="161" spans="1:27" x14ac:dyDescent="0.25">
      <c r="A161" s="3">
        <f>Raw_Data!A161</f>
        <v>160</v>
      </c>
      <c r="B161" s="3">
        <f>Raw_Data!B161</f>
        <v>162</v>
      </c>
      <c r="C161" s="3" t="str">
        <f>Raw_Data!C161</f>
        <v xml:space="preserve"> Enthusiasm for a DIY home improvement project.       </v>
      </c>
      <c r="D161" s="3" t="str">
        <f>Raw_Data!D161</f>
        <v xml:space="preserve"> Enthusiasm    </v>
      </c>
      <c r="E161" s="10">
        <f>Raw_Data!E161</f>
        <v>43205.666666666664</v>
      </c>
      <c r="F161" s="3" t="str">
        <f>Raw_Data!F161</f>
        <v xml:space="preserve"> DIYEnthusiast   </v>
      </c>
      <c r="G161" s="3" t="str">
        <f>Raw_Data!G161</f>
        <v xml:space="preserve"> Facebook </v>
      </c>
      <c r="H161" s="3" t="str">
        <f>Raw_Data!H161</f>
        <v xml:space="preserve"> #Enthusiasm #HomeImprovement                 </v>
      </c>
      <c r="I161" s="3">
        <f>Raw_Data!I161</f>
        <v>15</v>
      </c>
      <c r="J161" s="3">
        <f>Raw_Data!J161</f>
        <v>30</v>
      </c>
      <c r="K161" s="3" t="str">
        <f>Raw_Data!K161</f>
        <v xml:space="preserve"> Australia   </v>
      </c>
      <c r="L161" s="3">
        <f>Raw_Data!L161</f>
        <v>2018</v>
      </c>
      <c r="M161" s="3">
        <f>Raw_Data!M161</f>
        <v>4</v>
      </c>
      <c r="N161" s="3">
        <f>Raw_Data!N161</f>
        <v>15</v>
      </c>
      <c r="O161" s="3">
        <f>Raw_Data!O161</f>
        <v>16</v>
      </c>
      <c r="P161" s="3" t="str">
        <f t="shared" si="23"/>
        <v>Enthusiasm for a DIY home improvement project.</v>
      </c>
      <c r="Q161" s="3" t="str">
        <f t="shared" si="24"/>
        <v>Enthusiasm</v>
      </c>
      <c r="R161" s="3" t="str">
        <f t="shared" si="25"/>
        <v>DIYEnthusiast</v>
      </c>
      <c r="S161" s="3" t="str">
        <f t="shared" si="26"/>
        <v>Facebook</v>
      </c>
      <c r="T161" s="3" t="str">
        <f t="shared" si="27"/>
        <v>#Enthusiasm,#HomeImprovement</v>
      </c>
      <c r="U161" s="3" t="str">
        <f t="shared" si="28"/>
        <v>Australia</v>
      </c>
      <c r="V161" s="3">
        <f t="shared" si="29"/>
        <v>43205.666666666664</v>
      </c>
      <c r="W161" s="3" t="b">
        <f>COUNTIFS($F$2:F161,F161,$E$2:E161,E161)&gt;1</f>
        <v>0</v>
      </c>
      <c r="X161" s="3">
        <f t="shared" si="30"/>
        <v>45</v>
      </c>
      <c r="Y161" s="3">
        <f t="shared" si="31"/>
        <v>0.66666666666666663</v>
      </c>
      <c r="Z161" s="11" t="str">
        <f t="shared" si="22"/>
        <v>Apr 15, 2018</v>
      </c>
      <c r="AA161" s="3" t="str">
        <f t="shared" si="32"/>
        <v>Apr</v>
      </c>
    </row>
    <row r="162" spans="1:27" x14ac:dyDescent="0.25">
      <c r="A162" s="3">
        <f>Raw_Data!A162</f>
        <v>161</v>
      </c>
      <c r="B162" s="3">
        <f>Raw_Data!B162</f>
        <v>163</v>
      </c>
      <c r="C162" s="3" t="str">
        <f>Raw_Data!C162</f>
        <v xml:space="preserve"> Fulfillment in completing a challenging puzzle.      </v>
      </c>
      <c r="D162" s="3" t="str">
        <f>Raw_Data!D162</f>
        <v xml:space="preserve"> Fulfillment   </v>
      </c>
      <c r="E162" s="10">
        <f>Raw_Data!E162</f>
        <v>43797.763888888891</v>
      </c>
      <c r="F162" s="3" t="str">
        <f>Raw_Data!F162</f>
        <v xml:space="preserve"> PuzzleMaster    </v>
      </c>
      <c r="G162" s="3" t="str">
        <f>Raw_Data!G162</f>
        <v xml:space="preserve"> Twitter  </v>
      </c>
      <c r="H162" s="3" t="str">
        <f>Raw_Data!H162</f>
        <v xml:space="preserve"> #Fulfillment #PuzzleChallenge                </v>
      </c>
      <c r="I162" s="3">
        <f>Raw_Data!I162</f>
        <v>22</v>
      </c>
      <c r="J162" s="3">
        <f>Raw_Data!J162</f>
        <v>45</v>
      </c>
      <c r="K162" s="3" t="str">
        <f>Raw_Data!K162</f>
        <v xml:space="preserve"> India    </v>
      </c>
      <c r="L162" s="3">
        <f>Raw_Data!L162</f>
        <v>2019</v>
      </c>
      <c r="M162" s="3">
        <f>Raw_Data!M162</f>
        <v>11</v>
      </c>
      <c r="N162" s="3">
        <f>Raw_Data!N162</f>
        <v>28</v>
      </c>
      <c r="O162" s="3">
        <f>Raw_Data!O162</f>
        <v>18</v>
      </c>
      <c r="P162" s="3" t="str">
        <f t="shared" si="23"/>
        <v>Fulfillment in completing a challenging puzzle.</v>
      </c>
      <c r="Q162" s="3" t="str">
        <f t="shared" si="24"/>
        <v>Fulfillment</v>
      </c>
      <c r="R162" s="3" t="str">
        <f t="shared" si="25"/>
        <v>PuzzleMaster</v>
      </c>
      <c r="S162" s="3" t="str">
        <f t="shared" si="26"/>
        <v>Twitter</v>
      </c>
      <c r="T162" s="3" t="str">
        <f t="shared" si="27"/>
        <v>#Fulfillment,#PuzzleChallenge</v>
      </c>
      <c r="U162" s="3" t="str">
        <f t="shared" si="28"/>
        <v>India</v>
      </c>
      <c r="V162" s="3">
        <f t="shared" si="29"/>
        <v>43797.763888888891</v>
      </c>
      <c r="W162" s="3" t="b">
        <f>COUNTIFS($F$2:F162,F162,$E$2:E162,E162)&gt;1</f>
        <v>0</v>
      </c>
      <c r="X162" s="3">
        <f t="shared" si="30"/>
        <v>67</v>
      </c>
      <c r="Y162" s="3">
        <f t="shared" si="31"/>
        <v>0.67164179104477617</v>
      </c>
      <c r="Z162" s="11" t="str">
        <f t="shared" si="22"/>
        <v>Nov 28, 2019</v>
      </c>
      <c r="AA162" s="3" t="str">
        <f t="shared" si="32"/>
        <v>Nov</v>
      </c>
    </row>
    <row r="163" spans="1:27" x14ac:dyDescent="0.25">
      <c r="A163" s="3">
        <f>Raw_Data!A163</f>
        <v>162</v>
      </c>
      <c r="B163" s="3">
        <f>Raw_Data!B163</f>
        <v>164</v>
      </c>
      <c r="C163" s="3" t="str">
        <f>Raw_Data!C163</f>
        <v xml:space="preserve"> Reverence for the wonders of nature on a hiking trail.</v>
      </c>
      <c r="D163" s="3" t="str">
        <f>Raw_Data!D163</f>
        <v xml:space="preserve"> Reverence </v>
      </c>
      <c r="E163" s="10">
        <f>Raw_Data!E163</f>
        <v>43962.625</v>
      </c>
      <c r="F163" s="3" t="str">
        <f>Raw_Data!F163</f>
        <v xml:space="preserve"> NatureAdmirer   </v>
      </c>
      <c r="G163" s="3" t="str">
        <f>Raw_Data!G163</f>
        <v xml:space="preserve"> Instagram </v>
      </c>
      <c r="H163" s="3" t="str">
        <f>Raw_Data!H163</f>
        <v xml:space="preserve"> #Reverence #NatureExploration                </v>
      </c>
      <c r="I163" s="3">
        <f>Raw_Data!I163</f>
        <v>18</v>
      </c>
      <c r="J163" s="3">
        <f>Raw_Data!J163</f>
        <v>35</v>
      </c>
      <c r="K163" s="3" t="str">
        <f>Raw_Data!K163</f>
        <v xml:space="preserve"> USA        </v>
      </c>
      <c r="L163" s="3">
        <f>Raw_Data!L163</f>
        <v>2020</v>
      </c>
      <c r="M163" s="3">
        <f>Raw_Data!M163</f>
        <v>5</v>
      </c>
      <c r="N163" s="3">
        <f>Raw_Data!N163</f>
        <v>11</v>
      </c>
      <c r="O163" s="3">
        <f>Raw_Data!O163</f>
        <v>15</v>
      </c>
      <c r="P163" s="3" t="str">
        <f t="shared" si="23"/>
        <v>Reverence for the wonders of nature on a hiking trail.</v>
      </c>
      <c r="Q163" s="3" t="str">
        <f t="shared" si="24"/>
        <v>Reverence</v>
      </c>
      <c r="R163" s="3" t="str">
        <f t="shared" si="25"/>
        <v>NatureAdmirer</v>
      </c>
      <c r="S163" s="3" t="str">
        <f t="shared" si="26"/>
        <v>Instagram</v>
      </c>
      <c r="T163" s="3" t="str">
        <f t="shared" si="27"/>
        <v>#Reverence,#NatureExploration</v>
      </c>
      <c r="U163" s="3" t="str">
        <f t="shared" si="28"/>
        <v>USA</v>
      </c>
      <c r="V163" s="3">
        <f t="shared" si="29"/>
        <v>43962.625</v>
      </c>
      <c r="W163" s="3" t="b">
        <f>COUNTIFS($F$2:F163,F163,$E$2:E163,E163)&gt;1</f>
        <v>0</v>
      </c>
      <c r="X163" s="3">
        <f t="shared" si="30"/>
        <v>53</v>
      </c>
      <c r="Y163" s="3">
        <f t="shared" si="31"/>
        <v>0.660377358490566</v>
      </c>
      <c r="Z163" s="11" t="str">
        <f t="shared" si="22"/>
        <v>May 11, 2020</v>
      </c>
      <c r="AA163" s="3" t="str">
        <f t="shared" si="32"/>
        <v>May</v>
      </c>
    </row>
    <row r="164" spans="1:27" x14ac:dyDescent="0.25">
      <c r="A164" s="3">
        <f>Raw_Data!A164</f>
        <v>163</v>
      </c>
      <c r="B164" s="3">
        <f>Raw_Data!B164</f>
        <v>165</v>
      </c>
      <c r="C164" s="3" t="str">
        <f>Raw_Data!C164</f>
        <v xml:space="preserve"> Elation after a surprise reunion with a childhood friend.</v>
      </c>
      <c r="D164" s="3" t="str">
        <f>Raw_Data!D164</f>
        <v xml:space="preserve"> Elation   </v>
      </c>
      <c r="E164" s="10">
        <f>Raw_Data!E164</f>
        <v>44232.395833333336</v>
      </c>
      <c r="F164" s="3" t="str">
        <f>Raw_Data!F164</f>
        <v xml:space="preserve"> ChildhoodJoy    </v>
      </c>
      <c r="G164" s="3" t="str">
        <f>Raw_Data!G164</f>
        <v xml:space="preserve"> Facebook </v>
      </c>
      <c r="H164" s="3" t="str">
        <f>Raw_Data!H164</f>
        <v xml:space="preserve"> #Elation #FriendshipReunion                  </v>
      </c>
      <c r="I164" s="3">
        <f>Raw_Data!I164</f>
        <v>25</v>
      </c>
      <c r="J164" s="3">
        <f>Raw_Data!J164</f>
        <v>50</v>
      </c>
      <c r="K164" s="3" t="str">
        <f>Raw_Data!K164</f>
        <v xml:space="preserve"> Canada      </v>
      </c>
      <c r="L164" s="3">
        <f>Raw_Data!L164</f>
        <v>2021</v>
      </c>
      <c r="M164" s="3">
        <f>Raw_Data!M164</f>
        <v>2</v>
      </c>
      <c r="N164" s="3">
        <f>Raw_Data!N164</f>
        <v>5</v>
      </c>
      <c r="O164" s="3">
        <f>Raw_Data!O164</f>
        <v>9</v>
      </c>
      <c r="P164" s="3" t="str">
        <f t="shared" si="23"/>
        <v>Elation after a surprise reunion with a childhood friend.</v>
      </c>
      <c r="Q164" s="3" t="str">
        <f t="shared" si="24"/>
        <v>Elation</v>
      </c>
      <c r="R164" s="3" t="str">
        <f t="shared" si="25"/>
        <v>ChildhoodJoy</v>
      </c>
      <c r="S164" s="3" t="str">
        <f t="shared" si="26"/>
        <v>Facebook</v>
      </c>
      <c r="T164" s="3" t="str">
        <f t="shared" si="27"/>
        <v>#Elation,#FriendshipReunion</v>
      </c>
      <c r="U164" s="3" t="str">
        <f t="shared" si="28"/>
        <v>Canada</v>
      </c>
      <c r="V164" s="3">
        <f t="shared" si="29"/>
        <v>44232.395833333336</v>
      </c>
      <c r="W164" s="3" t="b">
        <f>COUNTIFS($F$2:F164,F164,$E$2:E164,E164)&gt;1</f>
        <v>0</v>
      </c>
      <c r="X164" s="3">
        <f t="shared" si="30"/>
        <v>75</v>
      </c>
      <c r="Y164" s="3">
        <f t="shared" si="31"/>
        <v>0.66666666666666663</v>
      </c>
      <c r="Z164" s="11" t="str">
        <f t="shared" si="22"/>
        <v>Feb 5, 2021</v>
      </c>
      <c r="AA164" s="3" t="str">
        <f t="shared" si="32"/>
        <v>Feb</v>
      </c>
    </row>
    <row r="165" spans="1:27" x14ac:dyDescent="0.25">
      <c r="A165" s="3">
        <f>Raw_Data!A165</f>
        <v>164</v>
      </c>
      <c r="B165" s="3">
        <f>Raw_Data!B165</f>
        <v>166</v>
      </c>
      <c r="C165" s="3" t="str">
        <f>Raw_Data!C165</f>
        <v xml:space="preserve"> Suffering from despair after another setback.      </v>
      </c>
      <c r="D165" s="3" t="str">
        <f>Raw_Data!D165</f>
        <v xml:space="preserve"> Despair         </v>
      </c>
      <c r="E165" s="10">
        <f>Raw_Data!E165</f>
        <v>44265.354166666664</v>
      </c>
      <c r="F165" s="3" t="str">
        <f>Raw_Data!F165</f>
        <v xml:space="preserve"> StrugglingSoul    </v>
      </c>
      <c r="G165" s="3" t="str">
        <f>Raw_Data!G165</f>
        <v xml:space="preserve"> Twitter  </v>
      </c>
      <c r="H165" s="3" t="str">
        <f>Raw_Data!H165</f>
        <v xml:space="preserve"> #Despair #Struggle                              </v>
      </c>
      <c r="I165" s="3">
        <f>Raw_Data!I165</f>
        <v>5</v>
      </c>
      <c r="J165" s="3">
        <f>Raw_Data!J165</f>
        <v>10</v>
      </c>
      <c r="K165" s="3" t="str">
        <f>Raw_Data!K165</f>
        <v xml:space="preserve"> USA          </v>
      </c>
      <c r="L165" s="3">
        <f>Raw_Data!L165</f>
        <v>2021</v>
      </c>
      <c r="M165" s="3">
        <f>Raw_Data!M165</f>
        <v>3</v>
      </c>
      <c r="N165" s="3">
        <f>Raw_Data!N165</f>
        <v>10</v>
      </c>
      <c r="O165" s="3">
        <f>Raw_Data!O165</f>
        <v>8</v>
      </c>
      <c r="P165" s="3" t="str">
        <f t="shared" si="23"/>
        <v>Suffering from despair after another setback.</v>
      </c>
      <c r="Q165" s="3" t="str">
        <f t="shared" si="24"/>
        <v>Despair</v>
      </c>
      <c r="R165" s="3" t="str">
        <f t="shared" si="25"/>
        <v>StrugglingSoul</v>
      </c>
      <c r="S165" s="3" t="str">
        <f t="shared" si="26"/>
        <v>Twitter</v>
      </c>
      <c r="T165" s="3" t="str">
        <f t="shared" si="27"/>
        <v>#Despair,#Struggle</v>
      </c>
      <c r="U165" s="3" t="str">
        <f t="shared" si="28"/>
        <v>USA</v>
      </c>
      <c r="V165" s="3">
        <f t="shared" si="29"/>
        <v>44265.354166666664</v>
      </c>
      <c r="W165" s="3" t="b">
        <f>COUNTIFS($F$2:F165,F165,$E$2:E165,E165)&gt;1</f>
        <v>0</v>
      </c>
      <c r="X165" s="3">
        <f t="shared" si="30"/>
        <v>15</v>
      </c>
      <c r="Y165" s="3">
        <f t="shared" si="31"/>
        <v>0.66666666666666663</v>
      </c>
      <c r="Z165" s="11" t="str">
        <f t="shared" si="22"/>
        <v>Mar 10, 2021</v>
      </c>
      <c r="AA165" s="3" t="str">
        <f t="shared" si="32"/>
        <v>Mar</v>
      </c>
    </row>
    <row r="166" spans="1:27" x14ac:dyDescent="0.25">
      <c r="A166" s="3">
        <f>Raw_Data!A166</f>
        <v>165</v>
      </c>
      <c r="B166" s="3">
        <f>Raw_Data!B166</f>
        <v>167</v>
      </c>
      <c r="C166" s="3" t="str">
        <f>Raw_Data!C166</f>
        <v xml:space="preserve"> Overwhelmed by grief, missing a loved one dearly.  </v>
      </c>
      <c r="D166" s="3" t="str">
        <f>Raw_Data!D166</f>
        <v xml:space="preserve"> Grief           </v>
      </c>
      <c r="E166" s="10">
        <f>Raw_Data!E166</f>
        <v>44747.65625</v>
      </c>
      <c r="F166" s="3" t="str">
        <f>Raw_Data!F166</f>
        <v xml:space="preserve"> MourningHeart     </v>
      </c>
      <c r="G166" s="3" t="str">
        <f>Raw_Data!G166</f>
        <v xml:space="preserve"> Instagram </v>
      </c>
      <c r="H166" s="3" t="str">
        <f>Raw_Data!H166</f>
        <v xml:space="preserve"> #Grief #Loss                                   </v>
      </c>
      <c r="I166" s="3">
        <f>Raw_Data!I166</f>
        <v>8</v>
      </c>
      <c r="J166" s="3">
        <f>Raw_Data!J166</f>
        <v>15</v>
      </c>
      <c r="K166" s="3" t="str">
        <f>Raw_Data!K166</f>
        <v xml:space="preserve"> Canada          </v>
      </c>
      <c r="L166" s="3">
        <f>Raw_Data!L166</f>
        <v>2022</v>
      </c>
      <c r="M166" s="3">
        <f>Raw_Data!M166</f>
        <v>7</v>
      </c>
      <c r="N166" s="3">
        <f>Raw_Data!N166</f>
        <v>5</v>
      </c>
      <c r="O166" s="3">
        <f>Raw_Data!O166</f>
        <v>15</v>
      </c>
      <c r="P166" s="3" t="str">
        <f t="shared" si="23"/>
        <v>Overwhelmed by grief, missing a loved one dearly.</v>
      </c>
      <c r="Q166" s="3" t="str">
        <f t="shared" si="24"/>
        <v>Grief</v>
      </c>
      <c r="R166" s="3" t="str">
        <f t="shared" si="25"/>
        <v>MourningHeart</v>
      </c>
      <c r="S166" s="3" t="str">
        <f t="shared" si="26"/>
        <v>Instagram</v>
      </c>
      <c r="T166" s="3" t="str">
        <f t="shared" si="27"/>
        <v>#Grief,#Loss</v>
      </c>
      <c r="U166" s="3" t="str">
        <f t="shared" si="28"/>
        <v>Canada</v>
      </c>
      <c r="V166" s="3">
        <f t="shared" si="29"/>
        <v>44747.65625</v>
      </c>
      <c r="W166" s="3" t="b">
        <f>COUNTIFS($F$2:F166,F166,$E$2:E166,E166)&gt;1</f>
        <v>0</v>
      </c>
      <c r="X166" s="3">
        <f t="shared" si="30"/>
        <v>23</v>
      </c>
      <c r="Y166" s="3">
        <f t="shared" si="31"/>
        <v>0.65217391304347827</v>
      </c>
      <c r="Z166" s="11" t="str">
        <f t="shared" si="22"/>
        <v>Jul 5, 2022</v>
      </c>
      <c r="AA166" s="3" t="str">
        <f t="shared" si="32"/>
        <v>Jul</v>
      </c>
    </row>
    <row r="167" spans="1:27" x14ac:dyDescent="0.25">
      <c r="A167" s="3">
        <f>Raw_Data!A167</f>
        <v>166</v>
      </c>
      <c r="B167" s="3">
        <f>Raw_Data!B167</f>
        <v>168</v>
      </c>
      <c r="C167" s="3" t="str">
        <f>Raw_Data!C167</f>
        <v xml:space="preserve"> Loneliness creeps in as the night grows colder.    </v>
      </c>
      <c r="D167" s="3" t="str">
        <f>Raw_Data!D167</f>
        <v xml:space="preserve"> Loneliness      </v>
      </c>
      <c r="E167" s="10">
        <f>Raw_Data!E167</f>
        <v>43787.888888888891</v>
      </c>
      <c r="F167" s="3" t="str">
        <f>Raw_Data!F167</f>
        <v xml:space="preserve"> SolitarySoul      </v>
      </c>
      <c r="G167" s="3" t="str">
        <f>Raw_Data!G167</f>
        <v xml:space="preserve"> Facebook </v>
      </c>
      <c r="H167" s="3" t="str">
        <f>Raw_Data!H167</f>
        <v xml:space="preserve"> #Loneliness #Isolation                         </v>
      </c>
      <c r="I167" s="3">
        <f>Raw_Data!I167</f>
        <v>10</v>
      </c>
      <c r="J167" s="3">
        <f>Raw_Data!J167</f>
        <v>20</v>
      </c>
      <c r="K167" s="3" t="str">
        <f>Raw_Data!K167</f>
        <v xml:space="preserve"> UK           </v>
      </c>
      <c r="L167" s="3">
        <f>Raw_Data!L167</f>
        <v>2019</v>
      </c>
      <c r="M167" s="3">
        <f>Raw_Data!M167</f>
        <v>11</v>
      </c>
      <c r="N167" s="3">
        <f>Raw_Data!N167</f>
        <v>18</v>
      </c>
      <c r="O167" s="3">
        <f>Raw_Data!O167</f>
        <v>21</v>
      </c>
      <c r="P167" s="3" t="str">
        <f t="shared" si="23"/>
        <v>Loneliness creeps in as the night grows colder.</v>
      </c>
      <c r="Q167" s="3" t="str">
        <f t="shared" si="24"/>
        <v>Loneliness</v>
      </c>
      <c r="R167" s="3" t="str">
        <f t="shared" si="25"/>
        <v>SolitarySoul</v>
      </c>
      <c r="S167" s="3" t="str">
        <f t="shared" si="26"/>
        <v>Facebook</v>
      </c>
      <c r="T167" s="3" t="str">
        <f t="shared" si="27"/>
        <v>#Loneliness,#Isolation</v>
      </c>
      <c r="U167" s="3" t="str">
        <f t="shared" si="28"/>
        <v>UK</v>
      </c>
      <c r="V167" s="3">
        <f t="shared" si="29"/>
        <v>43787.888888888891</v>
      </c>
      <c r="W167" s="3" t="b">
        <f>COUNTIFS($F$2:F167,F167,$E$2:E167,E167)&gt;1</f>
        <v>0</v>
      </c>
      <c r="X167" s="3">
        <f t="shared" si="30"/>
        <v>30</v>
      </c>
      <c r="Y167" s="3">
        <f t="shared" si="31"/>
        <v>0.66666666666666663</v>
      </c>
      <c r="Z167" s="11" t="str">
        <f t="shared" si="22"/>
        <v>Nov 18, 2019</v>
      </c>
      <c r="AA167" s="3" t="str">
        <f t="shared" si="32"/>
        <v>Nov</v>
      </c>
    </row>
    <row r="168" spans="1:27" x14ac:dyDescent="0.25">
      <c r="A168" s="3">
        <f>Raw_Data!A168</f>
        <v>167</v>
      </c>
      <c r="B168" s="3">
        <f>Raw_Data!B168</f>
        <v>169</v>
      </c>
      <c r="C168" s="3" t="str">
        <f>Raw_Data!C168</f>
        <v xml:space="preserve"> Jealousy consumes me as I witness others' success. </v>
      </c>
      <c r="D168" s="3" t="str">
        <f>Raw_Data!D168</f>
        <v xml:space="preserve"> Jealousy        </v>
      </c>
      <c r="E168" s="10">
        <f>Raw_Data!E168</f>
        <v>44055.479166666664</v>
      </c>
      <c r="F168" s="3" t="str">
        <f>Raw_Data!F168</f>
        <v xml:space="preserve"> EnviousObserver   </v>
      </c>
      <c r="G168" s="3" t="str">
        <f>Raw_Data!G168</f>
        <v xml:space="preserve"> Twitter  </v>
      </c>
      <c r="H168" s="3" t="str">
        <f>Raw_Data!H168</f>
        <v xml:space="preserve"> #Jealousy #Envy                               </v>
      </c>
      <c r="I168" s="3">
        <f>Raw_Data!I168</f>
        <v>12</v>
      </c>
      <c r="J168" s="3">
        <f>Raw_Data!J168</f>
        <v>25</v>
      </c>
      <c r="K168" s="3" t="str">
        <f>Raw_Data!K168</f>
        <v xml:space="preserve"> India        </v>
      </c>
      <c r="L168" s="3">
        <f>Raw_Data!L168</f>
        <v>2020</v>
      </c>
      <c r="M168" s="3">
        <f>Raw_Data!M168</f>
        <v>8</v>
      </c>
      <c r="N168" s="3">
        <f>Raw_Data!N168</f>
        <v>12</v>
      </c>
      <c r="O168" s="3">
        <f>Raw_Data!O168</f>
        <v>11</v>
      </c>
      <c r="P168" s="3" t="str">
        <f t="shared" si="23"/>
        <v>Jealousy consumes me as I witness others' success.</v>
      </c>
      <c r="Q168" s="3" t="str">
        <f t="shared" si="24"/>
        <v>Jealousy</v>
      </c>
      <c r="R168" s="3" t="str">
        <f t="shared" si="25"/>
        <v>EnviousObserver</v>
      </c>
      <c r="S168" s="3" t="str">
        <f t="shared" si="26"/>
        <v>Twitter</v>
      </c>
      <c r="T168" s="3" t="str">
        <f t="shared" si="27"/>
        <v>#Jealousy,#Envy</v>
      </c>
      <c r="U168" s="3" t="str">
        <f t="shared" si="28"/>
        <v>India</v>
      </c>
      <c r="V168" s="3">
        <f t="shared" si="29"/>
        <v>44055.479166666664</v>
      </c>
      <c r="W168" s="3" t="b">
        <f>COUNTIFS($F$2:F168,F168,$E$2:E168,E168)&gt;1</f>
        <v>0</v>
      </c>
      <c r="X168" s="3">
        <f t="shared" si="30"/>
        <v>37</v>
      </c>
      <c r="Y168" s="3">
        <f t="shared" si="31"/>
        <v>0.67567567567567566</v>
      </c>
      <c r="Z168" s="11" t="str">
        <f t="shared" si="22"/>
        <v>Aug 12, 2020</v>
      </c>
      <c r="AA168" s="3" t="str">
        <f t="shared" si="32"/>
        <v>Aug</v>
      </c>
    </row>
    <row r="169" spans="1:27" x14ac:dyDescent="0.25">
      <c r="A169" s="3">
        <f>Raw_Data!A169</f>
        <v>168</v>
      </c>
      <c r="B169" s="3">
        <f>Raw_Data!B169</f>
        <v>170</v>
      </c>
      <c r="C169" s="3" t="str">
        <f>Raw_Data!C169</f>
        <v xml:space="preserve"> Resentment building up over past betrayals.        </v>
      </c>
      <c r="D169" s="3" t="str">
        <f>Raw_Data!D169</f>
        <v xml:space="preserve"> Resentment      </v>
      </c>
      <c r="E169" s="10">
        <f>Raw_Data!E169</f>
        <v>43242.614583333336</v>
      </c>
      <c r="F169" s="3" t="str">
        <f>Raw_Data!F169</f>
        <v xml:space="preserve"> BitterHeart       </v>
      </c>
      <c r="G169" s="3" t="str">
        <f>Raw_Data!G169</f>
        <v xml:space="preserve"> Instagram </v>
      </c>
      <c r="H169" s="3" t="str">
        <f>Raw_Data!H169</f>
        <v xml:space="preserve"> #Resentment #Bitterness                       </v>
      </c>
      <c r="I169" s="3">
        <f>Raw_Data!I169</f>
        <v>7</v>
      </c>
      <c r="J169" s="3">
        <f>Raw_Data!J169</f>
        <v>15</v>
      </c>
      <c r="K169" s="3" t="str">
        <f>Raw_Data!K169</f>
        <v xml:space="preserve"> Australia     </v>
      </c>
      <c r="L169" s="3">
        <f>Raw_Data!L169</f>
        <v>2018</v>
      </c>
      <c r="M169" s="3">
        <f>Raw_Data!M169</f>
        <v>5</v>
      </c>
      <c r="N169" s="3">
        <f>Raw_Data!N169</f>
        <v>22</v>
      </c>
      <c r="O169" s="3">
        <f>Raw_Data!O169</f>
        <v>14</v>
      </c>
      <c r="P169" s="3" t="str">
        <f t="shared" si="23"/>
        <v>Resentment building up over past betrayals.</v>
      </c>
      <c r="Q169" s="3" t="str">
        <f t="shared" si="24"/>
        <v>Resentment</v>
      </c>
      <c r="R169" s="3" t="str">
        <f t="shared" si="25"/>
        <v>BitterHeart</v>
      </c>
      <c r="S169" s="3" t="str">
        <f t="shared" si="26"/>
        <v>Instagram</v>
      </c>
      <c r="T169" s="3" t="str">
        <f t="shared" si="27"/>
        <v>#Resentment,#Bitterness</v>
      </c>
      <c r="U169" s="3" t="str">
        <f t="shared" si="28"/>
        <v>Australia</v>
      </c>
      <c r="V169" s="3">
        <f t="shared" si="29"/>
        <v>43242.614583333336</v>
      </c>
      <c r="W169" s="3" t="b">
        <f>COUNTIFS($F$2:F169,F169,$E$2:E169,E169)&gt;1</f>
        <v>0</v>
      </c>
      <c r="X169" s="3">
        <f t="shared" si="30"/>
        <v>22</v>
      </c>
      <c r="Y169" s="3">
        <f t="shared" si="31"/>
        <v>0.68181818181818177</v>
      </c>
      <c r="Z169" s="11" t="str">
        <f t="shared" si="22"/>
        <v>May 22, 2018</v>
      </c>
      <c r="AA169" s="3" t="str">
        <f t="shared" si="32"/>
        <v>May</v>
      </c>
    </row>
    <row r="170" spans="1:27" x14ac:dyDescent="0.25">
      <c r="A170" s="3">
        <f>Raw_Data!A170</f>
        <v>169</v>
      </c>
      <c r="B170" s="3">
        <f>Raw_Data!B170</f>
        <v>171</v>
      </c>
      <c r="C170" s="3" t="str">
        <f>Raw_Data!C170</f>
        <v xml:space="preserve"> Frustration mounts as obstacles block my path.     </v>
      </c>
      <c r="D170" s="3" t="str">
        <f>Raw_Data!D170</f>
        <v xml:space="preserve"> Frustration     </v>
      </c>
      <c r="E170" s="10">
        <f>Raw_Data!E170</f>
        <v>42765.673611111109</v>
      </c>
      <c r="F170" s="3" t="str">
        <f>Raw_Data!F170</f>
        <v xml:space="preserve"> BlockedGoals      </v>
      </c>
      <c r="G170" s="3" t="str">
        <f>Raw_Data!G170</f>
        <v xml:space="preserve"> Facebook </v>
      </c>
      <c r="H170" s="3" t="str">
        <f>Raw_Data!H170</f>
        <v xml:space="preserve"> #Frustration #Obstacles                       </v>
      </c>
      <c r="I170" s="3">
        <f>Raw_Data!I170</f>
        <v>10</v>
      </c>
      <c r="J170" s="3">
        <f>Raw_Data!J170</f>
        <v>20</v>
      </c>
      <c r="K170" s="3" t="str">
        <f>Raw_Data!K170</f>
        <v xml:space="preserve"> USA          </v>
      </c>
      <c r="L170" s="3">
        <f>Raw_Data!L170</f>
        <v>2017</v>
      </c>
      <c r="M170" s="3">
        <f>Raw_Data!M170</f>
        <v>1</v>
      </c>
      <c r="N170" s="3">
        <f>Raw_Data!N170</f>
        <v>30</v>
      </c>
      <c r="O170" s="3">
        <f>Raw_Data!O170</f>
        <v>16</v>
      </c>
      <c r="P170" s="3" t="str">
        <f t="shared" si="23"/>
        <v>Frustration mounts as obstacles block my path.</v>
      </c>
      <c r="Q170" s="3" t="str">
        <f t="shared" si="24"/>
        <v>Frustration</v>
      </c>
      <c r="R170" s="3" t="str">
        <f t="shared" si="25"/>
        <v>BlockedGoals</v>
      </c>
      <c r="S170" s="3" t="str">
        <f t="shared" si="26"/>
        <v>Facebook</v>
      </c>
      <c r="T170" s="3" t="str">
        <f t="shared" si="27"/>
        <v>#Frustration,#Obstacles</v>
      </c>
      <c r="U170" s="3" t="str">
        <f t="shared" si="28"/>
        <v>USA</v>
      </c>
      <c r="V170" s="3">
        <f t="shared" si="29"/>
        <v>42765.673611111109</v>
      </c>
      <c r="W170" s="3" t="b">
        <f>COUNTIFS($F$2:F170,F170,$E$2:E170,E170)&gt;1</f>
        <v>0</v>
      </c>
      <c r="X170" s="3">
        <f t="shared" si="30"/>
        <v>30</v>
      </c>
      <c r="Y170" s="3">
        <f t="shared" si="31"/>
        <v>0.66666666666666663</v>
      </c>
      <c r="Z170" s="11" t="str">
        <f t="shared" si="22"/>
        <v>Jan 30, 2017</v>
      </c>
      <c r="AA170" s="3" t="str">
        <f t="shared" si="32"/>
        <v>Jan</v>
      </c>
    </row>
    <row r="171" spans="1:27" x14ac:dyDescent="0.25">
      <c r="A171" s="3">
        <f>Raw_Data!A171</f>
        <v>170</v>
      </c>
      <c r="B171" s="3">
        <f>Raw_Data!B171</f>
        <v>172</v>
      </c>
      <c r="C171" s="3" t="str">
        <f>Raw_Data!C171</f>
        <v xml:space="preserve"> Boredom sets in, the day feels endlessly dull.     </v>
      </c>
      <c r="D171" s="3" t="str">
        <f>Raw_Data!D171</f>
        <v xml:space="preserve"> Boredom         </v>
      </c>
      <c r="E171" s="10">
        <f>Raw_Data!E171</f>
        <v>42641.822916666664</v>
      </c>
      <c r="F171" s="3" t="str">
        <f>Raw_Data!F171</f>
        <v xml:space="preserve"> BoredMind         </v>
      </c>
      <c r="G171" s="3" t="str">
        <f>Raw_Data!G171</f>
        <v xml:space="preserve"> Twitter  </v>
      </c>
      <c r="H171" s="3" t="str">
        <f>Raw_Data!H171</f>
        <v xml:space="preserve"> #Boredom #LackOfInterest                     </v>
      </c>
      <c r="I171" s="3">
        <f>Raw_Data!I171</f>
        <v>8</v>
      </c>
      <c r="J171" s="3">
        <f>Raw_Data!J171</f>
        <v>15</v>
      </c>
      <c r="K171" s="3" t="str">
        <f>Raw_Data!K171</f>
        <v xml:space="preserve"> Canada        </v>
      </c>
      <c r="L171" s="3">
        <f>Raw_Data!L171</f>
        <v>2016</v>
      </c>
      <c r="M171" s="3">
        <f>Raw_Data!M171</f>
        <v>9</v>
      </c>
      <c r="N171" s="3">
        <f>Raw_Data!N171</f>
        <v>28</v>
      </c>
      <c r="O171" s="3">
        <f>Raw_Data!O171</f>
        <v>19</v>
      </c>
      <c r="P171" s="3" t="str">
        <f t="shared" si="23"/>
        <v>Boredom sets in, the day feels endlessly dull.</v>
      </c>
      <c r="Q171" s="3" t="str">
        <f t="shared" si="24"/>
        <v>Boredom</v>
      </c>
      <c r="R171" s="3" t="str">
        <f t="shared" si="25"/>
        <v>BoredMind</v>
      </c>
      <c r="S171" s="3" t="str">
        <f t="shared" si="26"/>
        <v>Twitter</v>
      </c>
      <c r="T171" s="3" t="str">
        <f t="shared" si="27"/>
        <v>#Boredom,#LackOfInterest</v>
      </c>
      <c r="U171" s="3" t="str">
        <f t="shared" si="28"/>
        <v>Canada</v>
      </c>
      <c r="V171" s="3">
        <f t="shared" si="29"/>
        <v>42641.822916666664</v>
      </c>
      <c r="W171" s="3" t="b">
        <f>COUNTIFS($F$2:F171,F171,$E$2:E171,E171)&gt;1</f>
        <v>0</v>
      </c>
      <c r="X171" s="3">
        <f t="shared" si="30"/>
        <v>23</v>
      </c>
      <c r="Y171" s="3">
        <f t="shared" si="31"/>
        <v>0.65217391304347827</v>
      </c>
      <c r="Z171" s="11" t="str">
        <f t="shared" si="22"/>
        <v>Sep 28, 2016</v>
      </c>
      <c r="AA171" s="3" t="str">
        <f t="shared" si="32"/>
        <v>Sep</v>
      </c>
    </row>
    <row r="172" spans="1:27" x14ac:dyDescent="0.25">
      <c r="A172" s="3">
        <f>Raw_Data!A172</f>
        <v>171</v>
      </c>
      <c r="B172" s="3">
        <f>Raw_Data!B172</f>
        <v>173</v>
      </c>
      <c r="C172" s="3" t="str">
        <f>Raw_Data!C172</f>
        <v xml:space="preserve"> Anxiety grips my heart, worry clouds my thoughts.  </v>
      </c>
      <c r="D172" s="3" t="str">
        <f>Raw_Data!D172</f>
        <v xml:space="preserve"> Anxiety         </v>
      </c>
      <c r="E172" s="10">
        <f>Raw_Data!E172</f>
        <v>43570.375</v>
      </c>
      <c r="F172" s="3" t="str">
        <f>Raw_Data!F172</f>
        <v xml:space="preserve"> WorriedMind       </v>
      </c>
      <c r="G172" s="3" t="str">
        <f>Raw_Data!G172</f>
        <v xml:space="preserve"> Instagram </v>
      </c>
      <c r="H172" s="3" t="str">
        <f>Raw_Data!H172</f>
        <v xml:space="preserve"> #Anxiety #Worry                               </v>
      </c>
      <c r="I172" s="3">
        <f>Raw_Data!I172</f>
        <v>12</v>
      </c>
      <c r="J172" s="3">
        <f>Raw_Data!J172</f>
        <v>25</v>
      </c>
      <c r="K172" s="3" t="str">
        <f>Raw_Data!K172</f>
        <v xml:space="preserve"> UK           </v>
      </c>
      <c r="L172" s="3">
        <f>Raw_Data!L172</f>
        <v>2019</v>
      </c>
      <c r="M172" s="3">
        <f>Raw_Data!M172</f>
        <v>4</v>
      </c>
      <c r="N172" s="3">
        <f>Raw_Data!N172</f>
        <v>15</v>
      </c>
      <c r="O172" s="3">
        <f>Raw_Data!O172</f>
        <v>9</v>
      </c>
      <c r="P172" s="3" t="str">
        <f t="shared" si="23"/>
        <v>Anxiety grips my heart, worry clouds my thoughts.</v>
      </c>
      <c r="Q172" s="3" t="str">
        <f t="shared" si="24"/>
        <v>Anxiety</v>
      </c>
      <c r="R172" s="3" t="str">
        <f t="shared" si="25"/>
        <v>WorriedMind</v>
      </c>
      <c r="S172" s="3" t="str">
        <f t="shared" si="26"/>
        <v>Instagram</v>
      </c>
      <c r="T172" s="3" t="str">
        <f t="shared" si="27"/>
        <v>#Anxiety,#Worry</v>
      </c>
      <c r="U172" s="3" t="str">
        <f t="shared" si="28"/>
        <v>UK</v>
      </c>
      <c r="V172" s="3">
        <f t="shared" si="29"/>
        <v>43570.375</v>
      </c>
      <c r="W172" s="3" t="b">
        <f>COUNTIFS($F$2:F172,F172,$E$2:E172,E172)&gt;1</f>
        <v>0</v>
      </c>
      <c r="X172" s="3">
        <f t="shared" si="30"/>
        <v>37</v>
      </c>
      <c r="Y172" s="3">
        <f t="shared" si="31"/>
        <v>0.67567567567567566</v>
      </c>
      <c r="Z172" s="11" t="str">
        <f t="shared" si="22"/>
        <v>Apr 15, 2019</v>
      </c>
      <c r="AA172" s="3" t="str">
        <f t="shared" si="32"/>
        <v>Apr</v>
      </c>
    </row>
    <row r="173" spans="1:27" x14ac:dyDescent="0.25">
      <c r="A173" s="3">
        <f>Raw_Data!A173</f>
        <v>172</v>
      </c>
      <c r="B173" s="3">
        <f>Raw_Data!B173</f>
        <v>174</v>
      </c>
      <c r="C173" s="3" t="str">
        <f>Raw_Data!C173</f>
        <v xml:space="preserve"> Intimidation by the unknown future ahead.          </v>
      </c>
      <c r="D173" s="3" t="str">
        <f>Raw_Data!D173</f>
        <v xml:space="preserve"> Intimidation    </v>
      </c>
      <c r="E173" s="10">
        <f>Raw_Data!E173</f>
        <v>44533.770833333336</v>
      </c>
      <c r="F173" s="3" t="str">
        <f>Raw_Data!F173</f>
        <v xml:space="preserve"> FearfulSoul       </v>
      </c>
      <c r="G173" s="3" t="str">
        <f>Raw_Data!G173</f>
        <v xml:space="preserve"> Facebook </v>
      </c>
      <c r="H173" s="3" t="str">
        <f>Raw_Data!H173</f>
        <v xml:space="preserve"> #Intimidation #Fear                           </v>
      </c>
      <c r="I173" s="3">
        <f>Raw_Data!I173</f>
        <v>15</v>
      </c>
      <c r="J173" s="3">
        <f>Raw_Data!J173</f>
        <v>30</v>
      </c>
      <c r="K173" s="3" t="str">
        <f>Raw_Data!K173</f>
        <v xml:space="preserve"> India        </v>
      </c>
      <c r="L173" s="3">
        <f>Raw_Data!L173</f>
        <v>2021</v>
      </c>
      <c r="M173" s="3">
        <f>Raw_Data!M173</f>
        <v>12</v>
      </c>
      <c r="N173" s="3">
        <f>Raw_Data!N173</f>
        <v>3</v>
      </c>
      <c r="O173" s="3">
        <f>Raw_Data!O173</f>
        <v>18</v>
      </c>
      <c r="P173" s="3" t="str">
        <f t="shared" si="23"/>
        <v>Intimidation by the unknown future ahead.</v>
      </c>
      <c r="Q173" s="3" t="str">
        <f t="shared" si="24"/>
        <v>Intimidation</v>
      </c>
      <c r="R173" s="3" t="str">
        <f t="shared" si="25"/>
        <v>FearfulSoul</v>
      </c>
      <c r="S173" s="3" t="str">
        <f t="shared" si="26"/>
        <v>Facebook</v>
      </c>
      <c r="T173" s="3" t="str">
        <f t="shared" si="27"/>
        <v>#Intimidation,#Fear</v>
      </c>
      <c r="U173" s="3" t="str">
        <f t="shared" si="28"/>
        <v>India</v>
      </c>
      <c r="V173" s="3">
        <f t="shared" si="29"/>
        <v>44533.770833333336</v>
      </c>
      <c r="W173" s="3" t="b">
        <f>COUNTIFS($F$2:F173,F173,$E$2:E173,E173)&gt;1</f>
        <v>0</v>
      </c>
      <c r="X173" s="3">
        <f t="shared" si="30"/>
        <v>45</v>
      </c>
      <c r="Y173" s="3">
        <f t="shared" si="31"/>
        <v>0.66666666666666663</v>
      </c>
      <c r="Z173" s="11" t="str">
        <f t="shared" si="22"/>
        <v>Dec 3, 2021</v>
      </c>
      <c r="AA173" s="3" t="str">
        <f t="shared" si="32"/>
        <v>Dec</v>
      </c>
    </row>
    <row r="174" spans="1:27" x14ac:dyDescent="0.25">
      <c r="A174" s="3">
        <f>Raw_Data!A174</f>
        <v>173</v>
      </c>
      <c r="B174" s="3">
        <f>Raw_Data!B174</f>
        <v>175</v>
      </c>
      <c r="C174" s="3" t="str">
        <f>Raw_Data!C174</f>
        <v xml:space="preserve"> Helplessness sinks in as challenges pile up.       </v>
      </c>
      <c r="D174" s="3" t="str">
        <f>Raw_Data!D174</f>
        <v xml:space="preserve"> Helplessness    </v>
      </c>
      <c r="E174" s="10">
        <f>Raw_Data!E174</f>
        <v>44002.597222222219</v>
      </c>
      <c r="F174" s="3" t="str">
        <f>Raw_Data!F174</f>
        <v xml:space="preserve"> OverwhelmedHeart  </v>
      </c>
      <c r="G174" s="3" t="str">
        <f>Raw_Data!G174</f>
        <v xml:space="preserve"> Twitter  </v>
      </c>
      <c r="H174" s="3" t="str">
        <f>Raw_Data!H174</f>
        <v xml:space="preserve"> #Helplessness #Overwhelmed                    </v>
      </c>
      <c r="I174" s="3">
        <f>Raw_Data!I174</f>
        <v>8</v>
      </c>
      <c r="J174" s="3">
        <f>Raw_Data!J174</f>
        <v>15</v>
      </c>
      <c r="K174" s="3" t="str">
        <f>Raw_Data!K174</f>
        <v xml:space="preserve"> Australia    </v>
      </c>
      <c r="L174" s="3">
        <f>Raw_Data!L174</f>
        <v>2020</v>
      </c>
      <c r="M174" s="3">
        <f>Raw_Data!M174</f>
        <v>6</v>
      </c>
      <c r="N174" s="3">
        <f>Raw_Data!N174</f>
        <v>20</v>
      </c>
      <c r="O174" s="3">
        <f>Raw_Data!O174</f>
        <v>14</v>
      </c>
      <c r="P174" s="3" t="str">
        <f t="shared" si="23"/>
        <v>Helplessness sinks in as challenges pile up.</v>
      </c>
      <c r="Q174" s="3" t="str">
        <f t="shared" si="24"/>
        <v>Helplessness</v>
      </c>
      <c r="R174" s="3" t="str">
        <f t="shared" si="25"/>
        <v>OverwhelmedHeart</v>
      </c>
      <c r="S174" s="3" t="str">
        <f t="shared" si="26"/>
        <v>Twitter</v>
      </c>
      <c r="T174" s="3" t="str">
        <f t="shared" si="27"/>
        <v>#Helplessness,#Overwhelmed</v>
      </c>
      <c r="U174" s="3" t="str">
        <f t="shared" si="28"/>
        <v>Australia</v>
      </c>
      <c r="V174" s="3">
        <f t="shared" si="29"/>
        <v>44002.597222222219</v>
      </c>
      <c r="W174" s="3" t="b">
        <f>COUNTIFS($F$2:F174,F174,$E$2:E174,E174)&gt;1</f>
        <v>0</v>
      </c>
      <c r="X174" s="3">
        <f t="shared" si="30"/>
        <v>23</v>
      </c>
      <c r="Y174" s="3">
        <f t="shared" si="31"/>
        <v>0.65217391304347827</v>
      </c>
      <c r="Z174" s="11" t="str">
        <f t="shared" si="22"/>
        <v>Jun 20, 2020</v>
      </c>
      <c r="AA174" s="3" t="str">
        <f t="shared" si="32"/>
        <v>Jun</v>
      </c>
    </row>
    <row r="175" spans="1:27" x14ac:dyDescent="0.25">
      <c r="A175" s="3">
        <f>Raw_Data!A175</f>
        <v>174</v>
      </c>
      <c r="B175" s="3">
        <f>Raw_Data!B175</f>
        <v>176</v>
      </c>
      <c r="C175" s="3" t="str">
        <f>Raw_Data!C175</f>
        <v xml:space="preserve"> Envy eats away at me as I see others' prosperity.  </v>
      </c>
      <c r="D175" s="3" t="str">
        <f>Raw_Data!D175</f>
        <v xml:space="preserve"> Envy            </v>
      </c>
      <c r="E175" s="10">
        <f>Raw_Data!E175</f>
        <v>43411.479166666664</v>
      </c>
      <c r="F175" s="3" t="str">
        <f>Raw_Data!F175</f>
        <v xml:space="preserve"> CovetousMind     </v>
      </c>
      <c r="G175" s="3" t="str">
        <f>Raw_Data!G175</f>
        <v xml:space="preserve"> Instagram </v>
      </c>
      <c r="H175" s="3" t="str">
        <f>Raw_Data!H175</f>
        <v xml:space="preserve"> #Envy #Desire                                </v>
      </c>
      <c r="I175" s="3">
        <f>Raw_Data!I175</f>
        <v>10</v>
      </c>
      <c r="J175" s="3">
        <f>Raw_Data!J175</f>
        <v>20</v>
      </c>
      <c r="K175" s="3" t="str">
        <f>Raw_Data!K175</f>
        <v xml:space="preserve"> Canada        </v>
      </c>
      <c r="L175" s="3">
        <f>Raw_Data!L175</f>
        <v>2018</v>
      </c>
      <c r="M175" s="3">
        <f>Raw_Data!M175</f>
        <v>11</v>
      </c>
      <c r="N175" s="3">
        <f>Raw_Data!N175</f>
        <v>7</v>
      </c>
      <c r="O175" s="3">
        <f>Raw_Data!O175</f>
        <v>11</v>
      </c>
      <c r="P175" s="3" t="str">
        <f t="shared" si="23"/>
        <v>Envy eats away at me as I see others' prosperity.</v>
      </c>
      <c r="Q175" s="3" t="str">
        <f t="shared" si="24"/>
        <v>Envy</v>
      </c>
      <c r="R175" s="3" t="str">
        <f t="shared" si="25"/>
        <v>CovetousMind</v>
      </c>
      <c r="S175" s="3" t="str">
        <f t="shared" si="26"/>
        <v>Instagram</v>
      </c>
      <c r="T175" s="3" t="str">
        <f t="shared" si="27"/>
        <v>#Envy,#Desire</v>
      </c>
      <c r="U175" s="3" t="str">
        <f t="shared" si="28"/>
        <v>Canada</v>
      </c>
      <c r="V175" s="3">
        <f t="shared" si="29"/>
        <v>43411.479166666664</v>
      </c>
      <c r="W175" s="3" t="b">
        <f>COUNTIFS($F$2:F175,F175,$E$2:E175,E175)&gt;1</f>
        <v>0</v>
      </c>
      <c r="X175" s="3">
        <f t="shared" si="30"/>
        <v>30</v>
      </c>
      <c r="Y175" s="3">
        <f t="shared" si="31"/>
        <v>0.66666666666666663</v>
      </c>
      <c r="Z175" s="11" t="str">
        <f t="shared" si="22"/>
        <v>Nov 7, 2018</v>
      </c>
      <c r="AA175" s="3" t="str">
        <f t="shared" si="32"/>
        <v>Nov</v>
      </c>
    </row>
    <row r="176" spans="1:27" x14ac:dyDescent="0.25">
      <c r="A176" s="3">
        <f>Raw_Data!A176</f>
        <v>175</v>
      </c>
      <c r="B176" s="3">
        <f>Raw_Data!B176</f>
        <v>177</v>
      </c>
      <c r="C176" s="3" t="str">
        <f>Raw_Data!C176</f>
        <v xml:space="preserve"> Regret over missed opportunities haunts my thoughts.</v>
      </c>
      <c r="D176" s="3" t="str">
        <f>Raw_Data!D176</f>
        <v xml:space="preserve"> Regret         </v>
      </c>
      <c r="E176" s="10">
        <f>Raw_Data!E176</f>
        <v>42972.666666666664</v>
      </c>
      <c r="F176" s="3" t="str">
        <f>Raw_Data!F176</f>
        <v xml:space="preserve"> RemorsefulSoul   </v>
      </c>
      <c r="G176" s="3" t="str">
        <f>Raw_Data!G176</f>
        <v xml:space="preserve"> Facebook </v>
      </c>
      <c r="H176" s="3" t="str">
        <f>Raw_Data!H176</f>
        <v xml:space="preserve"> #Regret #MissedChances                       </v>
      </c>
      <c r="I176" s="3">
        <f>Raw_Data!I176</f>
        <v>12</v>
      </c>
      <c r="J176" s="3">
        <f>Raw_Data!J176</f>
        <v>25</v>
      </c>
      <c r="K176" s="3" t="str">
        <f>Raw_Data!K176</f>
        <v xml:space="preserve"> UK           </v>
      </c>
      <c r="L176" s="3">
        <f>Raw_Data!L176</f>
        <v>2017</v>
      </c>
      <c r="M176" s="3">
        <f>Raw_Data!M176</f>
        <v>8</v>
      </c>
      <c r="N176" s="3">
        <f>Raw_Data!N176</f>
        <v>25</v>
      </c>
      <c r="O176" s="3">
        <f>Raw_Data!O176</f>
        <v>16</v>
      </c>
      <c r="P176" s="3" t="str">
        <f t="shared" si="23"/>
        <v>Regret over missed opportunities haunts my thoughts.</v>
      </c>
      <c r="Q176" s="3" t="str">
        <f t="shared" si="24"/>
        <v>Regret</v>
      </c>
      <c r="R176" s="3" t="str">
        <f t="shared" si="25"/>
        <v>RemorsefulSoul</v>
      </c>
      <c r="S176" s="3" t="str">
        <f t="shared" si="26"/>
        <v>Facebook</v>
      </c>
      <c r="T176" s="3" t="str">
        <f t="shared" si="27"/>
        <v>#Regret,#MissedChances</v>
      </c>
      <c r="U176" s="3" t="str">
        <f t="shared" si="28"/>
        <v>UK</v>
      </c>
      <c r="V176" s="3">
        <f t="shared" si="29"/>
        <v>42972.666666666664</v>
      </c>
      <c r="W176" s="3" t="b">
        <f>COUNTIFS($F$2:F176,F176,$E$2:E176,E176)&gt;1</f>
        <v>0</v>
      </c>
      <c r="X176" s="3">
        <f t="shared" si="30"/>
        <v>37</v>
      </c>
      <c r="Y176" s="3">
        <f t="shared" si="31"/>
        <v>0.67567567567567566</v>
      </c>
      <c r="Z176" s="11" t="str">
        <f t="shared" si="22"/>
        <v>Aug 25, 2017</v>
      </c>
      <c r="AA176" s="3" t="str">
        <f t="shared" si="32"/>
        <v>Aug</v>
      </c>
    </row>
    <row r="177" spans="1:27" x14ac:dyDescent="0.25">
      <c r="A177" s="3">
        <f>Raw_Data!A177</f>
        <v>176</v>
      </c>
      <c r="B177" s="3">
        <f>Raw_Data!B177</f>
        <v>178</v>
      </c>
      <c r="C177" s="3" t="str">
        <f>Raw_Data!C177</f>
        <v xml:space="preserve"> Disgust at the sight of injustice and cruelty.     </v>
      </c>
      <c r="D177" s="3" t="str">
        <f>Raw_Data!D177</f>
        <v xml:space="preserve"> Disgust         </v>
      </c>
      <c r="E177" s="10">
        <f>Raw_Data!E177</f>
        <v>43507.40625</v>
      </c>
      <c r="F177" s="3" t="str">
        <f>Raw_Data!F177</f>
        <v xml:space="preserve"> DisgustedHeart   </v>
      </c>
      <c r="G177" s="3" t="str">
        <f>Raw_Data!G177</f>
        <v xml:space="preserve"> Twitter  </v>
      </c>
      <c r="H177" s="3" t="str">
        <f>Raw_Data!H177</f>
        <v xml:space="preserve"> #Disgust #Injustice                          </v>
      </c>
      <c r="I177" s="3">
        <f>Raw_Data!I177</f>
        <v>7</v>
      </c>
      <c r="J177" s="3">
        <f>Raw_Data!J177</f>
        <v>15</v>
      </c>
      <c r="K177" s="3" t="str">
        <f>Raw_Data!K177</f>
        <v xml:space="preserve"> India        </v>
      </c>
      <c r="L177" s="3">
        <f>Raw_Data!L177</f>
        <v>2019</v>
      </c>
      <c r="M177" s="3">
        <f>Raw_Data!M177</f>
        <v>2</v>
      </c>
      <c r="N177" s="3">
        <f>Raw_Data!N177</f>
        <v>11</v>
      </c>
      <c r="O177" s="3">
        <f>Raw_Data!O177</f>
        <v>9</v>
      </c>
      <c r="P177" s="3" t="str">
        <f t="shared" si="23"/>
        <v>Disgust at the sight of injustice and cruelty.</v>
      </c>
      <c r="Q177" s="3" t="str">
        <f t="shared" si="24"/>
        <v>Disgust</v>
      </c>
      <c r="R177" s="3" t="str">
        <f t="shared" si="25"/>
        <v>DisgustedHeart</v>
      </c>
      <c r="S177" s="3" t="str">
        <f t="shared" si="26"/>
        <v>Twitter</v>
      </c>
      <c r="T177" s="3" t="str">
        <f t="shared" si="27"/>
        <v>#Disgust,#Injustice</v>
      </c>
      <c r="U177" s="3" t="str">
        <f t="shared" si="28"/>
        <v>India</v>
      </c>
      <c r="V177" s="3">
        <f t="shared" si="29"/>
        <v>43507.40625</v>
      </c>
      <c r="W177" s="3" t="b">
        <f>COUNTIFS($F$2:F177,F177,$E$2:E177,E177)&gt;1</f>
        <v>0</v>
      </c>
      <c r="X177" s="3">
        <f t="shared" si="30"/>
        <v>22</v>
      </c>
      <c r="Y177" s="3">
        <f t="shared" si="31"/>
        <v>0.68181818181818177</v>
      </c>
      <c r="Z177" s="11" t="str">
        <f t="shared" si="22"/>
        <v>Feb 11, 2019</v>
      </c>
      <c r="AA177" s="3" t="str">
        <f t="shared" si="32"/>
        <v>Feb</v>
      </c>
    </row>
    <row r="178" spans="1:27" x14ac:dyDescent="0.25">
      <c r="A178" s="3">
        <f>Raw_Data!A178</f>
        <v>177</v>
      </c>
      <c r="B178" s="3">
        <f>Raw_Data!B178</f>
        <v>179</v>
      </c>
      <c r="C178" s="3" t="str">
        <f>Raw_Data!C178</f>
        <v xml:space="preserve"> Drowning in despair, hope slipping through my fingers.</v>
      </c>
      <c r="D178" s="3" t="str">
        <f>Raw_Data!D178</f>
        <v xml:space="preserve"> Despair      </v>
      </c>
      <c r="E178" s="10">
        <f>Raw_Data!E178</f>
        <v>42462.847222222219</v>
      </c>
      <c r="F178" s="3" t="str">
        <f>Raw_Data!F178</f>
        <v xml:space="preserve"> HopelessHeart    </v>
      </c>
      <c r="G178" s="3" t="str">
        <f>Raw_Data!G178</f>
        <v xml:space="preserve"> Instagram </v>
      </c>
      <c r="H178" s="3" t="str">
        <f>Raw_Data!H178</f>
        <v xml:space="preserve"> #Despair #Hopeless                           </v>
      </c>
      <c r="I178" s="3">
        <f>Raw_Data!I178</f>
        <v>10</v>
      </c>
      <c r="J178" s="3">
        <f>Raw_Data!J178</f>
        <v>20</v>
      </c>
      <c r="K178" s="3" t="str">
        <f>Raw_Data!K178</f>
        <v xml:space="preserve"> USA          </v>
      </c>
      <c r="L178" s="3">
        <f>Raw_Data!L178</f>
        <v>2016</v>
      </c>
      <c r="M178" s="3">
        <f>Raw_Data!M178</f>
        <v>4</v>
      </c>
      <c r="N178" s="3">
        <f>Raw_Data!N178</f>
        <v>2</v>
      </c>
      <c r="O178" s="3">
        <f>Raw_Data!O178</f>
        <v>20</v>
      </c>
      <c r="P178" s="3" t="str">
        <f t="shared" si="23"/>
        <v>Drowning in despair, hope slipping through my fingers.</v>
      </c>
      <c r="Q178" s="3" t="str">
        <f t="shared" si="24"/>
        <v>Despair</v>
      </c>
      <c r="R178" s="3" t="str">
        <f t="shared" si="25"/>
        <v>HopelessHeart</v>
      </c>
      <c r="S178" s="3" t="str">
        <f t="shared" si="26"/>
        <v>Instagram</v>
      </c>
      <c r="T178" s="3" t="str">
        <f t="shared" si="27"/>
        <v>#Despair,#Hopeless</v>
      </c>
      <c r="U178" s="3" t="str">
        <f t="shared" si="28"/>
        <v>USA</v>
      </c>
      <c r="V178" s="3">
        <f t="shared" si="29"/>
        <v>42462.847222222219</v>
      </c>
      <c r="W178" s="3" t="b">
        <f>COUNTIFS($F$2:F178,F178,$E$2:E178,E178)&gt;1</f>
        <v>0</v>
      </c>
      <c r="X178" s="3">
        <f t="shared" si="30"/>
        <v>30</v>
      </c>
      <c r="Y178" s="3">
        <f t="shared" si="31"/>
        <v>0.66666666666666663</v>
      </c>
      <c r="Z178" s="11" t="str">
        <f t="shared" si="22"/>
        <v>Apr 2, 2016</v>
      </c>
      <c r="AA178" s="3" t="str">
        <f t="shared" si="32"/>
        <v>Apr</v>
      </c>
    </row>
    <row r="179" spans="1:27" x14ac:dyDescent="0.25">
      <c r="A179" s="3">
        <f>Raw_Data!A179</f>
        <v>178</v>
      </c>
      <c r="B179" s="3">
        <f>Raw_Data!B179</f>
        <v>180</v>
      </c>
      <c r="C179" s="3" t="str">
        <f>Raw_Data!C179</f>
        <v xml:space="preserve"> Grief weighs heavy, tears a constant companion.    </v>
      </c>
      <c r="D179" s="3" t="str">
        <f>Raw_Data!D179</f>
        <v xml:space="preserve"> Grief           </v>
      </c>
      <c r="E179" s="10">
        <f>Raw_Data!E179</f>
        <v>42295.645833333336</v>
      </c>
      <c r="F179" s="3" t="str">
        <f>Raw_Data!F179</f>
        <v xml:space="preserve"> TearfulSoul      </v>
      </c>
      <c r="G179" s="3" t="str">
        <f>Raw_Data!G179</f>
        <v xml:space="preserve"> Facebook </v>
      </c>
      <c r="H179" s="3" t="str">
        <f>Raw_Data!H179</f>
        <v xml:space="preserve"> #Grief #Tears                                </v>
      </c>
      <c r="I179" s="3">
        <f>Raw_Data!I179</f>
        <v>12</v>
      </c>
      <c r="J179" s="3">
        <f>Raw_Data!J179</f>
        <v>25</v>
      </c>
      <c r="K179" s="3" t="str">
        <f>Raw_Data!K179</f>
        <v xml:space="preserve"> Canada        </v>
      </c>
      <c r="L179" s="3">
        <f>Raw_Data!L179</f>
        <v>2015</v>
      </c>
      <c r="M179" s="3">
        <f>Raw_Data!M179</f>
        <v>10</v>
      </c>
      <c r="N179" s="3">
        <f>Raw_Data!N179</f>
        <v>18</v>
      </c>
      <c r="O179" s="3">
        <f>Raw_Data!O179</f>
        <v>15</v>
      </c>
      <c r="P179" s="3" t="str">
        <f t="shared" si="23"/>
        <v>Grief weighs heavy, tears a constant companion.</v>
      </c>
      <c r="Q179" s="3" t="str">
        <f t="shared" si="24"/>
        <v>Grief</v>
      </c>
      <c r="R179" s="3" t="str">
        <f t="shared" si="25"/>
        <v>TearfulSoul</v>
      </c>
      <c r="S179" s="3" t="str">
        <f t="shared" si="26"/>
        <v>Facebook</v>
      </c>
      <c r="T179" s="3" t="str">
        <f t="shared" si="27"/>
        <v>#Grief,#Tears</v>
      </c>
      <c r="U179" s="3" t="str">
        <f t="shared" si="28"/>
        <v>Canada</v>
      </c>
      <c r="V179" s="3">
        <f t="shared" si="29"/>
        <v>42295.645833333336</v>
      </c>
      <c r="W179" s="3" t="b">
        <f>COUNTIFS($F$2:F179,F179,$E$2:E179,E179)&gt;1</f>
        <v>0</v>
      </c>
      <c r="X179" s="3">
        <f t="shared" si="30"/>
        <v>37</v>
      </c>
      <c r="Y179" s="3">
        <f t="shared" si="31"/>
        <v>0.67567567567567566</v>
      </c>
      <c r="Z179" s="11" t="str">
        <f t="shared" si="22"/>
        <v>Oct 18, 2015</v>
      </c>
      <c r="AA179" s="3" t="str">
        <f t="shared" si="32"/>
        <v>Oct</v>
      </c>
    </row>
    <row r="180" spans="1:27" x14ac:dyDescent="0.25">
      <c r="A180" s="3">
        <f>Raw_Data!A180</f>
        <v>179</v>
      </c>
      <c r="B180" s="3">
        <f>Raw_Data!B180</f>
        <v>181</v>
      </c>
      <c r="C180" s="3" t="str">
        <f>Raw_Data!C180</f>
        <v xml:space="preserve"> Loneliness in a crowded room, a silent cry for connection.</v>
      </c>
      <c r="D180" s="3" t="str">
        <f>Raw_Data!D180</f>
        <v xml:space="preserve"> Loneliness </v>
      </c>
      <c r="E180" s="10">
        <f>Raw_Data!E180</f>
        <v>43658.756944444445</v>
      </c>
      <c r="F180" s="3" t="str">
        <f>Raw_Data!F180</f>
        <v xml:space="preserve"> IsolatedMind     </v>
      </c>
      <c r="G180" s="3" t="str">
        <f>Raw_Data!G180</f>
        <v xml:space="preserve"> Twitter  </v>
      </c>
      <c r="H180" s="3" t="str">
        <f>Raw_Data!H180</f>
        <v xml:space="preserve"> #Loneliness #SeekingConnection              </v>
      </c>
      <c r="I180" s="3">
        <f>Raw_Data!I180</f>
        <v>15</v>
      </c>
      <c r="J180" s="3">
        <f>Raw_Data!J180</f>
        <v>30</v>
      </c>
      <c r="K180" s="3" t="str">
        <f>Raw_Data!K180</f>
        <v xml:space="preserve"> UK            </v>
      </c>
      <c r="L180" s="3">
        <f>Raw_Data!L180</f>
        <v>2019</v>
      </c>
      <c r="M180" s="3">
        <f>Raw_Data!M180</f>
        <v>7</v>
      </c>
      <c r="N180" s="3">
        <f>Raw_Data!N180</f>
        <v>12</v>
      </c>
      <c r="O180" s="3">
        <f>Raw_Data!O180</f>
        <v>18</v>
      </c>
      <c r="P180" s="3" t="str">
        <f t="shared" si="23"/>
        <v>Loneliness in a crowded room, a silent cry for connection.</v>
      </c>
      <c r="Q180" s="3" t="str">
        <f t="shared" si="24"/>
        <v>Loneliness</v>
      </c>
      <c r="R180" s="3" t="str">
        <f t="shared" si="25"/>
        <v>IsolatedMind</v>
      </c>
      <c r="S180" s="3" t="str">
        <f t="shared" si="26"/>
        <v>Twitter</v>
      </c>
      <c r="T180" s="3" t="str">
        <f t="shared" si="27"/>
        <v>#Loneliness,#SeekingConnection</v>
      </c>
      <c r="U180" s="3" t="str">
        <f t="shared" si="28"/>
        <v>UK</v>
      </c>
      <c r="V180" s="3">
        <f t="shared" si="29"/>
        <v>43658.756944444445</v>
      </c>
      <c r="W180" s="3" t="b">
        <f>COUNTIFS($F$2:F180,F180,$E$2:E180,E180)&gt;1</f>
        <v>0</v>
      </c>
      <c r="X180" s="3">
        <f t="shared" si="30"/>
        <v>45</v>
      </c>
      <c r="Y180" s="3">
        <f t="shared" si="31"/>
        <v>0.66666666666666663</v>
      </c>
      <c r="Z180" s="11" t="str">
        <f t="shared" si="22"/>
        <v>Jul 12, 2019</v>
      </c>
      <c r="AA180" s="3" t="str">
        <f t="shared" si="32"/>
        <v>Jul</v>
      </c>
    </row>
    <row r="181" spans="1:27" x14ac:dyDescent="0.25">
      <c r="A181" s="3">
        <f>Raw_Data!A181</f>
        <v>180</v>
      </c>
      <c r="B181" s="3">
        <f>Raw_Data!B181</f>
        <v>182</v>
      </c>
      <c r="C181" s="3" t="str">
        <f>Raw_Data!C181</f>
        <v xml:space="preserve"> Jealousy gnaws at my confidence, a toxic emotion.  </v>
      </c>
      <c r="D181" s="3" t="str">
        <f>Raw_Data!D181</f>
        <v xml:space="preserve"> Jealousy        </v>
      </c>
      <c r="E181" s="10">
        <f>Raw_Data!E181</f>
        <v>43254.6875</v>
      </c>
      <c r="F181" s="3" t="str">
        <f>Raw_Data!F181</f>
        <v xml:space="preserve"> SelfDoubt        </v>
      </c>
      <c r="G181" s="3" t="str">
        <f>Raw_Data!G181</f>
        <v xml:space="preserve"> Instagram </v>
      </c>
      <c r="H181" s="3" t="str">
        <f>Raw_Data!H181</f>
        <v xml:space="preserve"> #Jealousy #Insecurity                       </v>
      </c>
      <c r="I181" s="3">
        <f>Raw_Data!I181</f>
        <v>8</v>
      </c>
      <c r="J181" s="3">
        <f>Raw_Data!J181</f>
        <v>15</v>
      </c>
      <c r="K181" s="3" t="str">
        <f>Raw_Data!K181</f>
        <v xml:space="preserve"> India         </v>
      </c>
      <c r="L181" s="3">
        <f>Raw_Data!L181</f>
        <v>2018</v>
      </c>
      <c r="M181" s="3">
        <f>Raw_Data!M181</f>
        <v>6</v>
      </c>
      <c r="N181" s="3">
        <f>Raw_Data!N181</f>
        <v>3</v>
      </c>
      <c r="O181" s="3">
        <f>Raw_Data!O181</f>
        <v>16</v>
      </c>
      <c r="P181" s="3" t="str">
        <f t="shared" si="23"/>
        <v>Jealousy gnaws at my confidence, a toxic emotion.</v>
      </c>
      <c r="Q181" s="3" t="str">
        <f t="shared" si="24"/>
        <v>Jealousy</v>
      </c>
      <c r="R181" s="3" t="str">
        <f t="shared" si="25"/>
        <v>SelfDoubt</v>
      </c>
      <c r="S181" s="3" t="str">
        <f t="shared" si="26"/>
        <v>Instagram</v>
      </c>
      <c r="T181" s="3" t="str">
        <f t="shared" si="27"/>
        <v>#Jealousy,#Insecurity</v>
      </c>
      <c r="U181" s="3" t="str">
        <f t="shared" si="28"/>
        <v>India</v>
      </c>
      <c r="V181" s="3">
        <f t="shared" si="29"/>
        <v>43254.6875</v>
      </c>
      <c r="W181" s="3" t="b">
        <f>COUNTIFS($F$2:F181,F181,$E$2:E181,E181)&gt;1</f>
        <v>0</v>
      </c>
      <c r="X181" s="3">
        <f t="shared" si="30"/>
        <v>23</v>
      </c>
      <c r="Y181" s="3">
        <f t="shared" si="31"/>
        <v>0.65217391304347827</v>
      </c>
      <c r="Z181" s="11" t="str">
        <f t="shared" si="22"/>
        <v>Jun 3, 2018</v>
      </c>
      <c r="AA181" s="3" t="str">
        <f t="shared" si="32"/>
        <v>Jun</v>
      </c>
    </row>
    <row r="182" spans="1:27" x14ac:dyDescent="0.25">
      <c r="A182" s="3">
        <f>Raw_Data!A182</f>
        <v>181</v>
      </c>
      <c r="B182" s="3">
        <f>Raw_Data!B182</f>
        <v>183</v>
      </c>
      <c r="C182" s="3" t="str">
        <f>Raw_Data!C182</f>
        <v xml:space="preserve"> Resentment festers, poisoning relationships.       </v>
      </c>
      <c r="D182" s="3" t="str">
        <f>Raw_Data!D182</f>
        <v xml:space="preserve"> Resentment      </v>
      </c>
      <c r="E182" s="10">
        <f>Raw_Data!E182</f>
        <v>44576.5</v>
      </c>
      <c r="F182" s="3" t="str">
        <f>Raw_Data!F182</f>
        <v xml:space="preserve"> BrokenTrust      </v>
      </c>
      <c r="G182" s="3" t="str">
        <f>Raw_Data!G182</f>
        <v xml:space="preserve"> Facebook </v>
      </c>
      <c r="H182" s="3" t="str">
        <f>Raw_Data!H182</f>
        <v xml:space="preserve"> #Resentment #BrokenTrust                     </v>
      </c>
      <c r="I182" s="3">
        <f>Raw_Data!I182</f>
        <v>10</v>
      </c>
      <c r="J182" s="3">
        <f>Raw_Data!J182</f>
        <v>20</v>
      </c>
      <c r="K182" s="3" t="str">
        <f>Raw_Data!K182</f>
        <v xml:space="preserve"> Australia    </v>
      </c>
      <c r="L182" s="3">
        <f>Raw_Data!L182</f>
        <v>2022</v>
      </c>
      <c r="M182" s="3">
        <f>Raw_Data!M182</f>
        <v>1</v>
      </c>
      <c r="N182" s="3">
        <f>Raw_Data!N182</f>
        <v>15</v>
      </c>
      <c r="O182" s="3">
        <f>Raw_Data!O182</f>
        <v>12</v>
      </c>
      <c r="P182" s="3" t="str">
        <f t="shared" si="23"/>
        <v>Resentment festers, poisoning relationships.</v>
      </c>
      <c r="Q182" s="3" t="str">
        <f t="shared" si="24"/>
        <v>Resentment</v>
      </c>
      <c r="R182" s="3" t="str">
        <f t="shared" si="25"/>
        <v>BrokenTrust</v>
      </c>
      <c r="S182" s="3" t="str">
        <f t="shared" si="26"/>
        <v>Facebook</v>
      </c>
      <c r="T182" s="3" t="str">
        <f t="shared" si="27"/>
        <v>#Resentment,#BrokenTrust</v>
      </c>
      <c r="U182" s="3" t="str">
        <f t="shared" si="28"/>
        <v>Australia</v>
      </c>
      <c r="V182" s="3">
        <f t="shared" si="29"/>
        <v>44576.5</v>
      </c>
      <c r="W182" s="3" t="b">
        <f>COUNTIFS($F$2:F182,F182,$E$2:E182,E182)&gt;1</f>
        <v>0</v>
      </c>
      <c r="X182" s="3">
        <f t="shared" si="30"/>
        <v>30</v>
      </c>
      <c r="Y182" s="3">
        <f t="shared" si="31"/>
        <v>0.66666666666666663</v>
      </c>
      <c r="Z182" s="11" t="str">
        <f t="shared" si="22"/>
        <v>Jan 15, 2022</v>
      </c>
      <c r="AA182" s="3" t="str">
        <f t="shared" si="32"/>
        <v>Jan</v>
      </c>
    </row>
    <row r="183" spans="1:27" x14ac:dyDescent="0.25">
      <c r="A183" s="3">
        <f>Raw_Data!A183</f>
        <v>182</v>
      </c>
      <c r="B183" s="3">
        <f>Raw_Data!B183</f>
        <v>184</v>
      </c>
      <c r="C183" s="3" t="str">
        <f>Raw_Data!C183</f>
        <v xml:space="preserve"> Frustration boils over, a volcanic eruption of emotions.</v>
      </c>
      <c r="D183" s="3" t="str">
        <f>Raw_Data!D183</f>
        <v xml:space="preserve"> Frustration </v>
      </c>
      <c r="E183" s="10">
        <f>Raw_Data!E183</f>
        <v>42835.614583333336</v>
      </c>
      <c r="F183" s="3" t="str">
        <f>Raw_Data!F183</f>
        <v xml:space="preserve"> ExplosiveMind    </v>
      </c>
      <c r="G183" s="3" t="str">
        <f>Raw_Data!G183</f>
        <v xml:space="preserve"> Twitter  </v>
      </c>
      <c r="H183" s="3" t="str">
        <f>Raw_Data!H183</f>
        <v xml:space="preserve"> #Frustration #EmotionalOutburst             </v>
      </c>
      <c r="I183" s="3">
        <f>Raw_Data!I183</f>
        <v>12</v>
      </c>
      <c r="J183" s="3">
        <f>Raw_Data!J183</f>
        <v>25</v>
      </c>
      <c r="K183" s="3" t="str">
        <f>Raw_Data!K183</f>
        <v xml:space="preserve"> USA          </v>
      </c>
      <c r="L183" s="3">
        <f>Raw_Data!L183</f>
        <v>2017</v>
      </c>
      <c r="M183" s="3">
        <f>Raw_Data!M183</f>
        <v>4</v>
      </c>
      <c r="N183" s="3">
        <f>Raw_Data!N183</f>
        <v>10</v>
      </c>
      <c r="O183" s="3">
        <f>Raw_Data!O183</f>
        <v>14</v>
      </c>
      <c r="P183" s="3" t="str">
        <f t="shared" si="23"/>
        <v>Frustration boils over, a volcanic eruption of emotions.</v>
      </c>
      <c r="Q183" s="3" t="str">
        <f t="shared" si="24"/>
        <v>Frustration</v>
      </c>
      <c r="R183" s="3" t="str">
        <f t="shared" si="25"/>
        <v>ExplosiveMind</v>
      </c>
      <c r="S183" s="3" t="str">
        <f t="shared" si="26"/>
        <v>Twitter</v>
      </c>
      <c r="T183" s="3" t="str">
        <f t="shared" si="27"/>
        <v>#Frustration,#EmotionalOutburst</v>
      </c>
      <c r="U183" s="3" t="str">
        <f t="shared" si="28"/>
        <v>USA</v>
      </c>
      <c r="V183" s="3">
        <f t="shared" si="29"/>
        <v>42835.614583333336</v>
      </c>
      <c r="W183" s="3" t="b">
        <f>COUNTIFS($F$2:F183,F183,$E$2:E183,E183)&gt;1</f>
        <v>0</v>
      </c>
      <c r="X183" s="3">
        <f t="shared" si="30"/>
        <v>37</v>
      </c>
      <c r="Y183" s="3">
        <f t="shared" si="31"/>
        <v>0.67567567567567566</v>
      </c>
      <c r="Z183" s="11" t="str">
        <f t="shared" si="22"/>
        <v>Apr 10, 2017</v>
      </c>
      <c r="AA183" s="3" t="str">
        <f t="shared" si="32"/>
        <v>Apr</v>
      </c>
    </row>
    <row r="184" spans="1:27" x14ac:dyDescent="0.25">
      <c r="A184" s="3">
        <f>Raw_Data!A184</f>
        <v>183</v>
      </c>
      <c r="B184" s="3">
        <f>Raw_Data!B184</f>
        <v>185</v>
      </c>
      <c r="C184" s="3" t="str">
        <f>Raw_Data!C184</f>
        <v xml:space="preserve"> Boredom settles like dust, life feels mundane.     </v>
      </c>
      <c r="D184" s="3" t="str">
        <f>Raw_Data!D184</f>
        <v xml:space="preserve"> Boredom         </v>
      </c>
      <c r="E184" s="10">
        <f>Raw_Data!E184</f>
        <v>42702.791666666664</v>
      </c>
      <c r="F184" s="3" t="str">
        <f>Raw_Data!F184</f>
        <v xml:space="preserve"> MundaneHeart     </v>
      </c>
      <c r="G184" s="3" t="str">
        <f>Raw_Data!G184</f>
        <v xml:space="preserve"> Instagram </v>
      </c>
      <c r="H184" s="3" t="str">
        <f>Raw_Data!H184</f>
        <v xml:space="preserve"> #Boredom #Monotony                          </v>
      </c>
      <c r="I184" s="3">
        <f>Raw_Data!I184</f>
        <v>7</v>
      </c>
      <c r="J184" s="3">
        <f>Raw_Data!J184</f>
        <v>15</v>
      </c>
      <c r="K184" s="3" t="str">
        <f>Raw_Data!K184</f>
        <v xml:space="preserve"> Canada        </v>
      </c>
      <c r="L184" s="3">
        <f>Raw_Data!L184</f>
        <v>2016</v>
      </c>
      <c r="M184" s="3">
        <f>Raw_Data!M184</f>
        <v>11</v>
      </c>
      <c r="N184" s="3">
        <f>Raw_Data!N184</f>
        <v>28</v>
      </c>
      <c r="O184" s="3">
        <f>Raw_Data!O184</f>
        <v>19</v>
      </c>
      <c r="P184" s="3" t="str">
        <f t="shared" si="23"/>
        <v>Boredom settles like dust, life feels mundane.</v>
      </c>
      <c r="Q184" s="3" t="str">
        <f t="shared" si="24"/>
        <v>Boredom</v>
      </c>
      <c r="R184" s="3" t="str">
        <f t="shared" si="25"/>
        <v>MundaneHeart</v>
      </c>
      <c r="S184" s="3" t="str">
        <f t="shared" si="26"/>
        <v>Instagram</v>
      </c>
      <c r="T184" s="3" t="str">
        <f t="shared" si="27"/>
        <v>#Boredom,#Monotony</v>
      </c>
      <c r="U184" s="3" t="str">
        <f t="shared" si="28"/>
        <v>Canada</v>
      </c>
      <c r="V184" s="3">
        <f t="shared" si="29"/>
        <v>42702.791666666664</v>
      </c>
      <c r="W184" s="3" t="b">
        <f>COUNTIFS($F$2:F184,F184,$E$2:E184,E184)&gt;1</f>
        <v>0</v>
      </c>
      <c r="X184" s="3">
        <f t="shared" si="30"/>
        <v>22</v>
      </c>
      <c r="Y184" s="3">
        <f t="shared" si="31"/>
        <v>0.68181818181818177</v>
      </c>
      <c r="Z184" s="11" t="str">
        <f t="shared" si="22"/>
        <v>Nov 28, 2016</v>
      </c>
      <c r="AA184" s="3" t="str">
        <f t="shared" si="32"/>
        <v>Nov</v>
      </c>
    </row>
    <row r="185" spans="1:27" x14ac:dyDescent="0.25">
      <c r="A185" s="3">
        <f>Raw_Data!A185</f>
        <v>184</v>
      </c>
      <c r="B185" s="3">
        <f>Raw_Data!B185</f>
        <v>186</v>
      </c>
      <c r="C185" s="3" t="str">
        <f>Raw_Data!C185</f>
        <v xml:space="preserve"> Anxiety grips my chest, a relentless grip on my thoughts.</v>
      </c>
      <c r="D185" s="3" t="str">
        <f>Raw_Data!D185</f>
        <v xml:space="preserve"> Anxiety   </v>
      </c>
      <c r="E185" s="10">
        <f>Raw_Data!E185</f>
        <v>43348.395833333336</v>
      </c>
      <c r="F185" s="3" t="str">
        <f>Raw_Data!F185</f>
        <v xml:space="preserve"> RestlessMind     </v>
      </c>
      <c r="G185" s="3" t="str">
        <f>Raw_Data!G185</f>
        <v xml:space="preserve"> Facebook </v>
      </c>
      <c r="H185" s="3" t="str">
        <f>Raw_Data!H185</f>
        <v xml:space="preserve"> #Anxiety #Restlessness                      </v>
      </c>
      <c r="I185" s="3">
        <f>Raw_Data!I185</f>
        <v>10</v>
      </c>
      <c r="J185" s="3">
        <f>Raw_Data!J185</f>
        <v>20</v>
      </c>
      <c r="K185" s="3" t="str">
        <f>Raw_Data!K185</f>
        <v xml:space="preserve"> UK            </v>
      </c>
      <c r="L185" s="3">
        <f>Raw_Data!L185</f>
        <v>2018</v>
      </c>
      <c r="M185" s="3">
        <f>Raw_Data!M185</f>
        <v>9</v>
      </c>
      <c r="N185" s="3">
        <f>Raw_Data!N185</f>
        <v>5</v>
      </c>
      <c r="O185" s="3">
        <f>Raw_Data!O185</f>
        <v>9</v>
      </c>
      <c r="P185" s="3" t="str">
        <f t="shared" si="23"/>
        <v>Anxiety grips my chest, a relentless grip on my thoughts.</v>
      </c>
      <c r="Q185" s="3" t="str">
        <f t="shared" si="24"/>
        <v>Anxiety</v>
      </c>
      <c r="R185" s="3" t="str">
        <f t="shared" si="25"/>
        <v>RestlessMind</v>
      </c>
      <c r="S185" s="3" t="str">
        <f t="shared" si="26"/>
        <v>Facebook</v>
      </c>
      <c r="T185" s="3" t="str">
        <f t="shared" si="27"/>
        <v>#Anxiety,#Restlessness</v>
      </c>
      <c r="U185" s="3" t="str">
        <f t="shared" si="28"/>
        <v>UK</v>
      </c>
      <c r="V185" s="3">
        <f t="shared" si="29"/>
        <v>43348.395833333336</v>
      </c>
      <c r="W185" s="3" t="b">
        <f>COUNTIFS($F$2:F185,F185,$E$2:E185,E185)&gt;1</f>
        <v>0</v>
      </c>
      <c r="X185" s="3">
        <f t="shared" si="30"/>
        <v>30</v>
      </c>
      <c r="Y185" s="3">
        <f t="shared" si="31"/>
        <v>0.66666666666666663</v>
      </c>
      <c r="Z185" s="11" t="str">
        <f t="shared" si="22"/>
        <v>Sep 5, 2018</v>
      </c>
      <c r="AA185" s="3" t="str">
        <f t="shared" si="32"/>
        <v>Sep</v>
      </c>
    </row>
    <row r="186" spans="1:27" x14ac:dyDescent="0.25">
      <c r="A186" s="3">
        <f>Raw_Data!A186</f>
        <v>185</v>
      </c>
      <c r="B186" s="3">
        <f>Raw_Data!B186</f>
        <v>187</v>
      </c>
      <c r="C186" s="3" t="str">
        <f>Raw_Data!C186</f>
        <v xml:space="preserve"> Intimidation by the challenges ahead, fear takes hold.</v>
      </c>
      <c r="D186" s="3" t="str">
        <f>Raw_Data!D186</f>
        <v xml:space="preserve"> Intimidation </v>
      </c>
      <c r="E186" s="10">
        <f>Raw_Data!E186</f>
        <v>44491.770833333336</v>
      </c>
      <c r="F186" s="3" t="str">
        <f>Raw_Data!F186</f>
        <v xml:space="preserve"> FearfulJourney   </v>
      </c>
      <c r="G186" s="3" t="str">
        <f>Raw_Data!G186</f>
        <v xml:space="preserve"> Twitter  </v>
      </c>
      <c r="H186" s="3" t="str">
        <f>Raw_Data!H186</f>
        <v xml:space="preserve"> #Intimidation #FacingFear                   </v>
      </c>
      <c r="I186" s="3">
        <f>Raw_Data!I186</f>
        <v>15</v>
      </c>
      <c r="J186" s="3">
        <f>Raw_Data!J186</f>
        <v>30</v>
      </c>
      <c r="K186" s="3" t="str">
        <f>Raw_Data!K186</f>
        <v xml:space="preserve"> India         </v>
      </c>
      <c r="L186" s="3">
        <f>Raw_Data!L186</f>
        <v>2021</v>
      </c>
      <c r="M186" s="3">
        <f>Raw_Data!M186</f>
        <v>10</v>
      </c>
      <c r="N186" s="3">
        <f>Raw_Data!N186</f>
        <v>22</v>
      </c>
      <c r="O186" s="3">
        <f>Raw_Data!O186</f>
        <v>18</v>
      </c>
      <c r="P186" s="3" t="str">
        <f t="shared" si="23"/>
        <v>Intimidation by the challenges ahead, fear takes hold.</v>
      </c>
      <c r="Q186" s="3" t="str">
        <f t="shared" si="24"/>
        <v>Intimidation</v>
      </c>
      <c r="R186" s="3" t="str">
        <f t="shared" si="25"/>
        <v>FearfulJourney</v>
      </c>
      <c r="S186" s="3" t="str">
        <f t="shared" si="26"/>
        <v>Twitter</v>
      </c>
      <c r="T186" s="3" t="str">
        <f t="shared" si="27"/>
        <v>#Intimidation,#FacingFear</v>
      </c>
      <c r="U186" s="3" t="str">
        <f t="shared" si="28"/>
        <v>India</v>
      </c>
      <c r="V186" s="3">
        <f t="shared" si="29"/>
        <v>44491.770833333336</v>
      </c>
      <c r="W186" s="3" t="b">
        <f>COUNTIFS($F$2:F186,F186,$E$2:E186,E186)&gt;1</f>
        <v>0</v>
      </c>
      <c r="X186" s="3">
        <f t="shared" si="30"/>
        <v>45</v>
      </c>
      <c r="Y186" s="3">
        <f t="shared" si="31"/>
        <v>0.66666666666666663</v>
      </c>
      <c r="Z186" s="11" t="str">
        <f t="shared" si="22"/>
        <v>Oct 22, 2021</v>
      </c>
      <c r="AA186" s="3" t="str">
        <f t="shared" si="32"/>
        <v>Oct</v>
      </c>
    </row>
    <row r="187" spans="1:27" x14ac:dyDescent="0.25">
      <c r="A187" s="3">
        <f>Raw_Data!A187</f>
        <v>186</v>
      </c>
      <c r="B187" s="3">
        <f>Raw_Data!B187</f>
        <v>188</v>
      </c>
      <c r="C187" s="3" t="str">
        <f>Raw_Data!C187</f>
        <v xml:space="preserve"> Helplessness engulfs me, drowning in a sea of problems.</v>
      </c>
      <c r="D187" s="3" t="str">
        <f>Raw_Data!D187</f>
        <v xml:space="preserve"> Helplessness </v>
      </c>
      <c r="E187" s="10">
        <f>Raw_Data!E187</f>
        <v>43593.597222222219</v>
      </c>
      <c r="F187" s="3" t="str">
        <f>Raw_Data!F187</f>
        <v xml:space="preserve"> OverwhelmedSoul  </v>
      </c>
      <c r="G187" s="3" t="str">
        <f>Raw_Data!G187</f>
        <v xml:space="preserve"> Instagram </v>
      </c>
      <c r="H187" s="3" t="str">
        <f>Raw_Data!H187</f>
        <v xml:space="preserve"> #Helplessness #Struggling                   </v>
      </c>
      <c r="I187" s="3">
        <f>Raw_Data!I187</f>
        <v>8</v>
      </c>
      <c r="J187" s="3">
        <f>Raw_Data!J187</f>
        <v>15</v>
      </c>
      <c r="K187" s="3" t="str">
        <f>Raw_Data!K187</f>
        <v xml:space="preserve"> Australia    </v>
      </c>
      <c r="L187" s="3">
        <f>Raw_Data!L187</f>
        <v>2019</v>
      </c>
      <c r="M187" s="3">
        <f>Raw_Data!M187</f>
        <v>5</v>
      </c>
      <c r="N187" s="3">
        <f>Raw_Data!N187</f>
        <v>8</v>
      </c>
      <c r="O187" s="3">
        <f>Raw_Data!O187</f>
        <v>14</v>
      </c>
      <c r="P187" s="3" t="str">
        <f t="shared" si="23"/>
        <v>Helplessness engulfs me, drowning in a sea of problems.</v>
      </c>
      <c r="Q187" s="3" t="str">
        <f t="shared" si="24"/>
        <v>Helplessness</v>
      </c>
      <c r="R187" s="3" t="str">
        <f t="shared" si="25"/>
        <v>OverwhelmedSoul</v>
      </c>
      <c r="S187" s="3" t="str">
        <f t="shared" si="26"/>
        <v>Instagram</v>
      </c>
      <c r="T187" s="3" t="str">
        <f t="shared" si="27"/>
        <v>#Helplessness,#Struggling</v>
      </c>
      <c r="U187" s="3" t="str">
        <f t="shared" si="28"/>
        <v>Australia</v>
      </c>
      <c r="V187" s="3">
        <f t="shared" si="29"/>
        <v>43593.597222222219</v>
      </c>
      <c r="W187" s="3" t="b">
        <f>COUNTIFS($F$2:F187,F187,$E$2:E187,E187)&gt;1</f>
        <v>0</v>
      </c>
      <c r="X187" s="3">
        <f t="shared" si="30"/>
        <v>23</v>
      </c>
      <c r="Y187" s="3">
        <f t="shared" si="31"/>
        <v>0.65217391304347827</v>
      </c>
      <c r="Z187" s="11" t="str">
        <f t="shared" si="22"/>
        <v>May 8, 2019</v>
      </c>
      <c r="AA187" s="3" t="str">
        <f t="shared" si="32"/>
        <v>May</v>
      </c>
    </row>
    <row r="188" spans="1:27" x14ac:dyDescent="0.25">
      <c r="A188" s="3">
        <f>Raw_Data!A188</f>
        <v>187</v>
      </c>
      <c r="B188" s="3">
        <f>Raw_Data!B188</f>
        <v>189</v>
      </c>
      <c r="C188" s="3" t="str">
        <f>Raw_Data!C188</f>
        <v xml:space="preserve"> Envy poisons my thoughts, coveting others' success.</v>
      </c>
      <c r="D188" s="3" t="str">
        <f>Raw_Data!D188</f>
        <v xml:space="preserve"> Envy            </v>
      </c>
      <c r="E188" s="10">
        <f>Raw_Data!E188</f>
        <v>42814.479166666664</v>
      </c>
      <c r="F188" s="3" t="str">
        <f>Raw_Data!F188</f>
        <v xml:space="preserve"> GreenEyedMonster </v>
      </c>
      <c r="G188" s="3" t="str">
        <f>Raw_Data!G188</f>
        <v xml:space="preserve"> Facebook </v>
      </c>
      <c r="H188" s="3" t="str">
        <f>Raw_Data!H188</f>
        <v xml:space="preserve"> #Envy #Success                              </v>
      </c>
      <c r="I188" s="3">
        <f>Raw_Data!I188</f>
        <v>10</v>
      </c>
      <c r="J188" s="3">
        <f>Raw_Data!J188</f>
        <v>20</v>
      </c>
      <c r="K188" s="3" t="str">
        <f>Raw_Data!K188</f>
        <v xml:space="preserve"> Canada        </v>
      </c>
      <c r="L188" s="3">
        <f>Raw_Data!L188</f>
        <v>2017</v>
      </c>
      <c r="M188" s="3">
        <f>Raw_Data!M188</f>
        <v>3</v>
      </c>
      <c r="N188" s="3">
        <f>Raw_Data!N188</f>
        <v>20</v>
      </c>
      <c r="O188" s="3">
        <f>Raw_Data!O188</f>
        <v>11</v>
      </c>
      <c r="P188" s="3" t="str">
        <f t="shared" si="23"/>
        <v>Envy poisons my thoughts, coveting others' success.</v>
      </c>
      <c r="Q188" s="3" t="str">
        <f t="shared" si="24"/>
        <v>Envy</v>
      </c>
      <c r="R188" s="3" t="str">
        <f t="shared" si="25"/>
        <v>GreenEyedMonster</v>
      </c>
      <c r="S188" s="3" t="str">
        <f t="shared" si="26"/>
        <v>Facebook</v>
      </c>
      <c r="T188" s="3" t="str">
        <f t="shared" si="27"/>
        <v>#Envy,#Success</v>
      </c>
      <c r="U188" s="3" t="str">
        <f t="shared" si="28"/>
        <v>Canada</v>
      </c>
      <c r="V188" s="3">
        <f t="shared" si="29"/>
        <v>42814.479166666664</v>
      </c>
      <c r="W188" s="3" t="b">
        <f>COUNTIFS($F$2:F188,F188,$E$2:E188,E188)&gt;1</f>
        <v>0</v>
      </c>
      <c r="X188" s="3">
        <f t="shared" si="30"/>
        <v>30</v>
      </c>
      <c r="Y188" s="3">
        <f t="shared" si="31"/>
        <v>0.66666666666666663</v>
      </c>
      <c r="Z188" s="11" t="str">
        <f t="shared" si="22"/>
        <v>Mar 20, 2017</v>
      </c>
      <c r="AA188" s="3" t="str">
        <f t="shared" si="32"/>
        <v>Mar</v>
      </c>
    </row>
    <row r="189" spans="1:27" x14ac:dyDescent="0.25">
      <c r="A189" s="3">
        <f>Raw_Data!A189</f>
        <v>188</v>
      </c>
      <c r="B189" s="3">
        <f>Raw_Data!B189</f>
        <v>190</v>
      </c>
      <c r="C189" s="3" t="str">
        <f>Raw_Data!C189</f>
        <v xml:space="preserve"> Regret for decisions that led to a painful present.</v>
      </c>
      <c r="D189" s="3" t="str">
        <f>Raw_Data!D189</f>
        <v xml:space="preserve"> Regret         </v>
      </c>
      <c r="E189" s="10">
        <f>Raw_Data!E189</f>
        <v>43449.666666666664</v>
      </c>
      <c r="F189" s="3" t="str">
        <f>Raw_Data!F189</f>
        <v xml:space="preserve"> RegretfulMind    </v>
      </c>
      <c r="G189" s="3" t="str">
        <f>Raw_Data!G189</f>
        <v xml:space="preserve"> Twitter  </v>
      </c>
      <c r="H189" s="3" t="str">
        <f>Raw_Data!H189</f>
        <v xml:space="preserve"> #Regret #PastChoices                        </v>
      </c>
      <c r="I189" s="3">
        <f>Raw_Data!I189</f>
        <v>12</v>
      </c>
      <c r="J189" s="3">
        <f>Raw_Data!J189</f>
        <v>25</v>
      </c>
      <c r="K189" s="3" t="str">
        <f>Raw_Data!K189</f>
        <v xml:space="preserve"> USA          </v>
      </c>
      <c r="L189" s="3">
        <f>Raw_Data!L189</f>
        <v>2018</v>
      </c>
      <c r="M189" s="3">
        <f>Raw_Data!M189</f>
        <v>12</v>
      </c>
      <c r="N189" s="3">
        <f>Raw_Data!N189</f>
        <v>15</v>
      </c>
      <c r="O189" s="3">
        <f>Raw_Data!O189</f>
        <v>16</v>
      </c>
      <c r="P189" s="3" t="str">
        <f t="shared" si="23"/>
        <v>Regret for decisions that led to a painful present.</v>
      </c>
      <c r="Q189" s="3" t="str">
        <f t="shared" si="24"/>
        <v>Regret</v>
      </c>
      <c r="R189" s="3" t="str">
        <f t="shared" si="25"/>
        <v>RegretfulMind</v>
      </c>
      <c r="S189" s="3" t="str">
        <f t="shared" si="26"/>
        <v>Twitter</v>
      </c>
      <c r="T189" s="3" t="str">
        <f t="shared" si="27"/>
        <v>#Regret,#PastChoices</v>
      </c>
      <c r="U189" s="3" t="str">
        <f t="shared" si="28"/>
        <v>USA</v>
      </c>
      <c r="V189" s="3">
        <f t="shared" si="29"/>
        <v>43449.666666666664</v>
      </c>
      <c r="W189" s="3" t="b">
        <f>COUNTIFS($F$2:F189,F189,$E$2:E189,E189)&gt;1</f>
        <v>0</v>
      </c>
      <c r="X189" s="3">
        <f t="shared" si="30"/>
        <v>37</v>
      </c>
      <c r="Y189" s="3">
        <f t="shared" si="31"/>
        <v>0.67567567567567566</v>
      </c>
      <c r="Z189" s="11" t="str">
        <f t="shared" si="22"/>
        <v>Dec 15, 2018</v>
      </c>
      <c r="AA189" s="3" t="str">
        <f t="shared" si="32"/>
        <v>Dec</v>
      </c>
    </row>
    <row r="190" spans="1:27" x14ac:dyDescent="0.25">
      <c r="A190" s="3">
        <f>Raw_Data!A190</f>
        <v>189</v>
      </c>
      <c r="B190" s="3">
        <f>Raw_Data!B190</f>
        <v>191</v>
      </c>
      <c r="C190" s="3" t="str">
        <f>Raw_Data!C190</f>
        <v xml:space="preserve"> Disgust at the corruption that stains society.     </v>
      </c>
      <c r="D190" s="3" t="str">
        <f>Raw_Data!D190</f>
        <v xml:space="preserve"> Disgust         </v>
      </c>
      <c r="E190" s="10">
        <f>Raw_Data!E190</f>
        <v>42552.40625</v>
      </c>
      <c r="F190" s="3" t="str">
        <f>Raw_Data!F190</f>
        <v xml:space="preserve"> CorruptedHeart   </v>
      </c>
      <c r="G190" s="3" t="str">
        <f>Raw_Data!G190</f>
        <v xml:space="preserve"> Instagram </v>
      </c>
      <c r="H190" s="3" t="str">
        <f>Raw_Data!H190</f>
        <v xml:space="preserve"> #Disgust #Corruption                        </v>
      </c>
      <c r="I190" s="3">
        <f>Raw_Data!I190</f>
        <v>7</v>
      </c>
      <c r="J190" s="3">
        <f>Raw_Data!J190</f>
        <v>15</v>
      </c>
      <c r="K190" s="3" t="str">
        <f>Raw_Data!K190</f>
        <v xml:space="preserve"> UK            </v>
      </c>
      <c r="L190" s="3">
        <f>Raw_Data!L190</f>
        <v>2016</v>
      </c>
      <c r="M190" s="3">
        <f>Raw_Data!M190</f>
        <v>7</v>
      </c>
      <c r="N190" s="3">
        <f>Raw_Data!N190</f>
        <v>1</v>
      </c>
      <c r="O190" s="3">
        <f>Raw_Data!O190</f>
        <v>9</v>
      </c>
      <c r="P190" s="3" t="str">
        <f t="shared" si="23"/>
        <v>Disgust at the corruption that stains society.</v>
      </c>
      <c r="Q190" s="3" t="str">
        <f t="shared" si="24"/>
        <v>Disgust</v>
      </c>
      <c r="R190" s="3" t="str">
        <f t="shared" si="25"/>
        <v>CorruptedHeart</v>
      </c>
      <c r="S190" s="3" t="str">
        <f t="shared" si="26"/>
        <v>Instagram</v>
      </c>
      <c r="T190" s="3" t="str">
        <f t="shared" si="27"/>
        <v>#Disgust,#Corruption</v>
      </c>
      <c r="U190" s="3" t="str">
        <f t="shared" si="28"/>
        <v>UK</v>
      </c>
      <c r="V190" s="3">
        <f t="shared" si="29"/>
        <v>42552.40625</v>
      </c>
      <c r="W190" s="3" t="b">
        <f>COUNTIFS($F$2:F190,F190,$E$2:E190,E190)&gt;1</f>
        <v>0</v>
      </c>
      <c r="X190" s="3">
        <f t="shared" si="30"/>
        <v>22</v>
      </c>
      <c r="Y190" s="3">
        <f t="shared" si="31"/>
        <v>0.68181818181818177</v>
      </c>
      <c r="Z190" s="11" t="str">
        <f t="shared" si="22"/>
        <v>Jul 1, 2016</v>
      </c>
      <c r="AA190" s="3" t="str">
        <f t="shared" si="32"/>
        <v>Jul</v>
      </c>
    </row>
    <row r="191" spans="1:27" x14ac:dyDescent="0.25">
      <c r="A191" s="3">
        <f>Raw_Data!A191</f>
        <v>190</v>
      </c>
      <c r="B191" s="3">
        <f>Raw_Data!B191</f>
        <v>192</v>
      </c>
      <c r="C191" s="3" t="str">
        <f>Raw_Data!C191</f>
        <v xml:space="preserve"> Sinking in despair, each day darker than the last. </v>
      </c>
      <c r="D191" s="3" t="str">
        <f>Raw_Data!D191</f>
        <v xml:space="preserve"> Despair         </v>
      </c>
      <c r="E191" s="10">
        <f>Raw_Data!E191</f>
        <v>44063.847222222219</v>
      </c>
      <c r="F191" s="3" t="str">
        <f>Raw_Data!F191</f>
        <v xml:space="preserve"> DrowningSoul     </v>
      </c>
      <c r="G191" s="3" t="str">
        <f>Raw_Data!G191</f>
        <v xml:space="preserve"> Facebook </v>
      </c>
      <c r="H191" s="3" t="str">
        <f>Raw_Data!H191</f>
        <v xml:space="preserve"> #Despair #DarkDays                          </v>
      </c>
      <c r="I191" s="3">
        <f>Raw_Data!I191</f>
        <v>10</v>
      </c>
      <c r="J191" s="3">
        <f>Raw_Data!J191</f>
        <v>20</v>
      </c>
      <c r="K191" s="3" t="str">
        <f>Raw_Data!K191</f>
        <v xml:space="preserve"> India         </v>
      </c>
      <c r="L191" s="3">
        <f>Raw_Data!L191</f>
        <v>2020</v>
      </c>
      <c r="M191" s="3">
        <f>Raw_Data!M191</f>
        <v>8</v>
      </c>
      <c r="N191" s="3">
        <f>Raw_Data!N191</f>
        <v>20</v>
      </c>
      <c r="O191" s="3">
        <f>Raw_Data!O191</f>
        <v>20</v>
      </c>
      <c r="P191" s="3" t="str">
        <f t="shared" si="23"/>
        <v>Sinking in despair, each day darker than the last.</v>
      </c>
      <c r="Q191" s="3" t="str">
        <f t="shared" si="24"/>
        <v>Despair</v>
      </c>
      <c r="R191" s="3" t="str">
        <f t="shared" si="25"/>
        <v>DrowningSoul</v>
      </c>
      <c r="S191" s="3" t="str">
        <f t="shared" si="26"/>
        <v>Facebook</v>
      </c>
      <c r="T191" s="3" t="str">
        <f t="shared" si="27"/>
        <v>#Despair,#DarkDays</v>
      </c>
      <c r="U191" s="3" t="str">
        <f t="shared" si="28"/>
        <v>India</v>
      </c>
      <c r="V191" s="3">
        <f t="shared" si="29"/>
        <v>44063.847222222219</v>
      </c>
      <c r="W191" s="3" t="b">
        <f>COUNTIFS($F$2:F191,F191,$E$2:E191,E191)&gt;1</f>
        <v>0</v>
      </c>
      <c r="X191" s="3">
        <f t="shared" si="30"/>
        <v>30</v>
      </c>
      <c r="Y191" s="3">
        <f t="shared" si="31"/>
        <v>0.66666666666666663</v>
      </c>
      <c r="Z191" s="11" t="str">
        <f t="shared" si="22"/>
        <v>Aug 20, 2020</v>
      </c>
      <c r="AA191" s="3" t="str">
        <f t="shared" si="32"/>
        <v>Aug</v>
      </c>
    </row>
    <row r="192" spans="1:27" x14ac:dyDescent="0.25">
      <c r="A192" s="3">
        <f>Raw_Data!A192</f>
        <v>191</v>
      </c>
      <c r="B192" s="3">
        <f>Raw_Data!B192</f>
        <v>193</v>
      </c>
      <c r="C192" s="3" t="str">
        <f>Raw_Data!C192</f>
        <v xml:space="preserve"> Grief overwhelms, a storm of emotions within.      </v>
      </c>
      <c r="D192" s="3" t="str">
        <f>Raw_Data!D192</f>
        <v xml:space="preserve"> Grief           </v>
      </c>
      <c r="E192" s="10">
        <f>Raw_Data!E192</f>
        <v>44252.645833333336</v>
      </c>
      <c r="F192" s="3" t="str">
        <f>Raw_Data!F192</f>
        <v xml:space="preserve"> StormyHeart      </v>
      </c>
      <c r="G192" s="3" t="str">
        <f>Raw_Data!G192</f>
        <v xml:space="preserve"> Twitter  </v>
      </c>
      <c r="H192" s="3" t="str">
        <f>Raw_Data!H192</f>
        <v xml:space="preserve"> #Grief #EmotionalStorm                      </v>
      </c>
      <c r="I192" s="3">
        <f>Raw_Data!I192</f>
        <v>12</v>
      </c>
      <c r="J192" s="3">
        <f>Raw_Data!J192</f>
        <v>25</v>
      </c>
      <c r="K192" s="3" t="str">
        <f>Raw_Data!K192</f>
        <v xml:space="preserve"> Canada        </v>
      </c>
      <c r="L192" s="3">
        <f>Raw_Data!L192</f>
        <v>2021</v>
      </c>
      <c r="M192" s="3">
        <f>Raw_Data!M192</f>
        <v>2</v>
      </c>
      <c r="N192" s="3">
        <f>Raw_Data!N192</f>
        <v>25</v>
      </c>
      <c r="O192" s="3">
        <f>Raw_Data!O192</f>
        <v>15</v>
      </c>
      <c r="P192" s="3" t="str">
        <f t="shared" si="23"/>
        <v>Grief overwhelms, a storm of emotions within.</v>
      </c>
      <c r="Q192" s="3" t="str">
        <f t="shared" si="24"/>
        <v>Grief</v>
      </c>
      <c r="R192" s="3" t="str">
        <f t="shared" si="25"/>
        <v>StormyHeart</v>
      </c>
      <c r="S192" s="3" t="str">
        <f t="shared" si="26"/>
        <v>Twitter</v>
      </c>
      <c r="T192" s="3" t="str">
        <f t="shared" si="27"/>
        <v>#Grief,#EmotionalStorm</v>
      </c>
      <c r="U192" s="3" t="str">
        <f t="shared" si="28"/>
        <v>Canada</v>
      </c>
      <c r="V192" s="3">
        <f t="shared" si="29"/>
        <v>44252.645833333336</v>
      </c>
      <c r="W192" s="3" t="b">
        <f>COUNTIFS($F$2:F192,F192,$E$2:E192,E192)&gt;1</f>
        <v>0</v>
      </c>
      <c r="X192" s="3">
        <f t="shared" si="30"/>
        <v>37</v>
      </c>
      <c r="Y192" s="3">
        <f t="shared" si="31"/>
        <v>0.67567567567567566</v>
      </c>
      <c r="Z192" s="11" t="str">
        <f t="shared" si="22"/>
        <v>Feb 25, 2021</v>
      </c>
      <c r="AA192" s="3" t="str">
        <f t="shared" si="32"/>
        <v>Feb</v>
      </c>
    </row>
    <row r="193" spans="1:27" x14ac:dyDescent="0.25">
      <c r="A193" s="3">
        <f>Raw_Data!A193</f>
        <v>192</v>
      </c>
      <c r="B193" s="3">
        <f>Raw_Data!B193</f>
        <v>194</v>
      </c>
      <c r="C193" s="3" t="str">
        <f>Raw_Data!C193</f>
        <v xml:space="preserve"> Loneliness echoes in empty spaces, yearning for connection.</v>
      </c>
      <c r="D193" s="3" t="str">
        <f>Raw_Data!D193</f>
        <v xml:space="preserve"> Loneliness </v>
      </c>
      <c r="E193" s="10">
        <f>Raw_Data!E193</f>
        <v>43720.756944444445</v>
      </c>
      <c r="F193" s="3" t="str">
        <f>Raw_Data!F193</f>
        <v xml:space="preserve"> EchoingSoul     </v>
      </c>
      <c r="G193" s="3" t="str">
        <f>Raw_Data!G193</f>
        <v xml:space="preserve"> Instagram </v>
      </c>
      <c r="H193" s="3" t="str">
        <f>Raw_Data!H193</f>
        <v xml:space="preserve"> #Loneliness #YearningForConnection         </v>
      </c>
      <c r="I193" s="3">
        <f>Raw_Data!I193</f>
        <v>15</v>
      </c>
      <c r="J193" s="3">
        <f>Raw_Data!J193</f>
        <v>30</v>
      </c>
      <c r="K193" s="3" t="str">
        <f>Raw_Data!K193</f>
        <v xml:space="preserve"> Australia     </v>
      </c>
      <c r="L193" s="3">
        <f>Raw_Data!L193</f>
        <v>2019</v>
      </c>
      <c r="M193" s="3">
        <f>Raw_Data!M193</f>
        <v>9</v>
      </c>
      <c r="N193" s="3">
        <f>Raw_Data!N193</f>
        <v>12</v>
      </c>
      <c r="O193" s="3">
        <f>Raw_Data!O193</f>
        <v>18</v>
      </c>
      <c r="P193" s="3" t="str">
        <f t="shared" si="23"/>
        <v>Loneliness echoes in empty spaces, yearning for connection.</v>
      </c>
      <c r="Q193" s="3" t="str">
        <f t="shared" si="24"/>
        <v>Loneliness</v>
      </c>
      <c r="R193" s="3" t="str">
        <f t="shared" si="25"/>
        <v>EchoingSoul</v>
      </c>
      <c r="S193" s="3" t="str">
        <f t="shared" si="26"/>
        <v>Instagram</v>
      </c>
      <c r="T193" s="3" t="str">
        <f t="shared" si="27"/>
        <v>#Loneliness,#YearningForConnection</v>
      </c>
      <c r="U193" s="3" t="str">
        <f t="shared" si="28"/>
        <v>Australia</v>
      </c>
      <c r="V193" s="3">
        <f t="shared" si="29"/>
        <v>43720.756944444445</v>
      </c>
      <c r="W193" s="3" t="b">
        <f>COUNTIFS($F$2:F193,F193,$E$2:E193,E193)&gt;1</f>
        <v>0</v>
      </c>
      <c r="X193" s="3">
        <f t="shared" si="30"/>
        <v>45</v>
      </c>
      <c r="Y193" s="3">
        <f t="shared" si="31"/>
        <v>0.66666666666666663</v>
      </c>
      <c r="Z193" s="11" t="str">
        <f t="shared" si="22"/>
        <v>Sep 12, 2019</v>
      </c>
      <c r="AA193" s="3" t="str">
        <f t="shared" si="32"/>
        <v>Sep</v>
      </c>
    </row>
    <row r="194" spans="1:27" x14ac:dyDescent="0.25">
      <c r="A194" s="3">
        <f>Raw_Data!A194</f>
        <v>193</v>
      </c>
      <c r="B194" s="3">
        <f>Raw_Data!B194</f>
        <v>195</v>
      </c>
      <c r="C194" s="3" t="str">
        <f>Raw_Data!C194</f>
        <v xml:space="preserve"> Jealousy poisons my thoughts, resentment brewing within.</v>
      </c>
      <c r="D194" s="3" t="str">
        <f>Raw_Data!D194</f>
        <v xml:space="preserve"> Jealousy    </v>
      </c>
      <c r="E194" s="10">
        <f>Raw_Data!E194</f>
        <v>43317.6875</v>
      </c>
      <c r="F194" s="3" t="str">
        <f>Raw_Data!F194</f>
        <v xml:space="preserve"> PoisonedMind    </v>
      </c>
      <c r="G194" s="3" t="str">
        <f>Raw_Data!G194</f>
        <v xml:space="preserve"> Facebook </v>
      </c>
      <c r="H194" s="3" t="str">
        <f>Raw_Data!H194</f>
        <v xml:space="preserve"> #Jealousy #Resentment                       </v>
      </c>
      <c r="I194" s="3">
        <f>Raw_Data!I194</f>
        <v>8</v>
      </c>
      <c r="J194" s="3">
        <f>Raw_Data!J194</f>
        <v>15</v>
      </c>
      <c r="K194" s="3" t="str">
        <f>Raw_Data!K194</f>
        <v xml:space="preserve"> USA           </v>
      </c>
      <c r="L194" s="3">
        <f>Raw_Data!L194</f>
        <v>2018</v>
      </c>
      <c r="M194" s="3">
        <f>Raw_Data!M194</f>
        <v>8</v>
      </c>
      <c r="N194" s="3">
        <f>Raw_Data!N194</f>
        <v>5</v>
      </c>
      <c r="O194" s="3">
        <f>Raw_Data!O194</f>
        <v>16</v>
      </c>
      <c r="P194" s="3" t="str">
        <f t="shared" si="23"/>
        <v>Jealousy poisons my thoughts, resentment brewing within.</v>
      </c>
      <c r="Q194" s="3" t="str">
        <f t="shared" si="24"/>
        <v>Jealousy</v>
      </c>
      <c r="R194" s="3" t="str">
        <f t="shared" si="25"/>
        <v>PoisonedMind</v>
      </c>
      <c r="S194" s="3" t="str">
        <f t="shared" si="26"/>
        <v>Facebook</v>
      </c>
      <c r="T194" s="3" t="str">
        <f t="shared" si="27"/>
        <v>#Jealousy,#Resentment</v>
      </c>
      <c r="U194" s="3" t="str">
        <f t="shared" si="28"/>
        <v>USA</v>
      </c>
      <c r="V194" s="3">
        <f t="shared" si="29"/>
        <v>43317.6875</v>
      </c>
      <c r="W194" s="3" t="b">
        <f>COUNTIFS($F$2:F194,F194,$E$2:E194,E194)&gt;1</f>
        <v>0</v>
      </c>
      <c r="X194" s="3">
        <f t="shared" si="30"/>
        <v>23</v>
      </c>
      <c r="Y194" s="3">
        <f t="shared" si="31"/>
        <v>0.65217391304347827</v>
      </c>
      <c r="Z194" s="11" t="str">
        <f t="shared" ref="Z194:Z257" si="33">TEXT(DATE(L194, M194, N194), "mmm d, yyyy")</f>
        <v>Aug 5, 2018</v>
      </c>
      <c r="AA194" s="3" t="str">
        <f t="shared" si="32"/>
        <v>Aug</v>
      </c>
    </row>
    <row r="195" spans="1:27" x14ac:dyDescent="0.25">
      <c r="A195" s="3">
        <f>Raw_Data!A195</f>
        <v>194</v>
      </c>
      <c r="B195" s="3">
        <f>Raw_Data!B195</f>
        <v>196</v>
      </c>
      <c r="C195" s="3" t="str">
        <f>Raw_Data!C195</f>
        <v xml:space="preserve"> Resentment festers, a wound that refuses to heal.  </v>
      </c>
      <c r="D195" s="3" t="str">
        <f>Raw_Data!D195</f>
        <v xml:space="preserve"> Resentment      </v>
      </c>
      <c r="E195" s="10">
        <f>Raw_Data!E195</f>
        <v>42747.5</v>
      </c>
      <c r="F195" s="3" t="str">
        <f>Raw_Data!F195</f>
        <v xml:space="preserve"> UnforgivingSoul  </v>
      </c>
      <c r="G195" s="3" t="str">
        <f>Raw_Data!G195</f>
        <v xml:space="preserve"> Twitter  </v>
      </c>
      <c r="H195" s="3" t="str">
        <f>Raw_Data!H195</f>
        <v xml:space="preserve"> #Resentment #Unforgiving                    </v>
      </c>
      <c r="I195" s="3">
        <f>Raw_Data!I195</f>
        <v>10</v>
      </c>
      <c r="J195" s="3">
        <f>Raw_Data!J195</f>
        <v>20</v>
      </c>
      <c r="K195" s="3" t="str">
        <f>Raw_Data!K195</f>
        <v xml:space="preserve"> India         </v>
      </c>
      <c r="L195" s="3">
        <f>Raw_Data!L195</f>
        <v>2017</v>
      </c>
      <c r="M195" s="3">
        <f>Raw_Data!M195</f>
        <v>1</v>
      </c>
      <c r="N195" s="3">
        <f>Raw_Data!N195</f>
        <v>12</v>
      </c>
      <c r="O195" s="3">
        <f>Raw_Data!O195</f>
        <v>12</v>
      </c>
      <c r="P195" s="3" t="str">
        <f t="shared" ref="P195:P258" si="34">TRIM(CLEAN(C195))</f>
        <v>Resentment festers, a wound that refuses to heal.</v>
      </c>
      <c r="Q195" s="3" t="str">
        <f t="shared" ref="Q195:Q258" si="35">PROPER(TRIM(CLEAN(D195)))</f>
        <v>Resentment</v>
      </c>
      <c r="R195" s="3" t="str">
        <f t="shared" ref="R195:R258" si="36">TRIM(CLEAN(F195))</f>
        <v>UnforgivingSoul</v>
      </c>
      <c r="S195" s="3" t="str">
        <f t="shared" ref="S195:S258" si="37">TRIM(CLEAN(G195))</f>
        <v>Twitter</v>
      </c>
      <c r="T195" s="3" t="str">
        <f t="shared" ref="T195:T258" si="38">SUBSTITUTE(TRIM(CLEAN(H195))," ",",")</f>
        <v>#Resentment,#Unforgiving</v>
      </c>
      <c r="U195" s="3" t="str">
        <f t="shared" ref="U195:U258" si="39">TRIM(CLEAN(K195))</f>
        <v>India</v>
      </c>
      <c r="V195" s="3">
        <f t="shared" ref="V195:V258" si="40">IFERROR(VALUE(E195),E195)</f>
        <v>42747.5</v>
      </c>
      <c r="W195" s="3" t="b">
        <f>COUNTIFS($F$2:F195,F195,$E$2:E195,E195)&gt;1</f>
        <v>0</v>
      </c>
      <c r="X195" s="3">
        <f t="shared" ref="X195:X258" si="41">I195+J195</f>
        <v>30</v>
      </c>
      <c r="Y195" s="3">
        <f t="shared" ref="Y195:Y258" si="42">IFERROR(J195/(I195+J195),0)</f>
        <v>0.66666666666666663</v>
      </c>
      <c r="Z195" s="11" t="str">
        <f t="shared" si="33"/>
        <v>Jan 12, 2017</v>
      </c>
      <c r="AA195" s="3" t="str">
        <f t="shared" ref="AA195:AA258" si="43">LEFT(Z195,3)</f>
        <v>Jan</v>
      </c>
    </row>
    <row r="196" spans="1:27" x14ac:dyDescent="0.25">
      <c r="A196" s="3">
        <f>Raw_Data!A196</f>
        <v>195</v>
      </c>
      <c r="B196" s="3">
        <f>Raw_Data!B196</f>
        <v>197</v>
      </c>
      <c r="C196" s="3" t="str">
        <f>Raw_Data!C196</f>
        <v xml:space="preserve"> Frustration escalates, a thunderstorm of emotions. </v>
      </c>
      <c r="D196" s="3" t="str">
        <f>Raw_Data!D196</f>
        <v xml:space="preserve"> Frustration     </v>
      </c>
      <c r="E196" s="10">
        <f>Raw_Data!E196</f>
        <v>44656.614583333336</v>
      </c>
      <c r="F196" s="3" t="str">
        <f>Raw_Data!F196</f>
        <v xml:space="preserve"> ThunderingMind   </v>
      </c>
      <c r="G196" s="3" t="str">
        <f>Raw_Data!G196</f>
        <v xml:space="preserve"> Instagram </v>
      </c>
      <c r="H196" s="3" t="str">
        <f>Raw_Data!H196</f>
        <v xml:space="preserve"> #Frustration #EmotionalOutburst            </v>
      </c>
      <c r="I196" s="3">
        <f>Raw_Data!I196</f>
        <v>12</v>
      </c>
      <c r="J196" s="3">
        <f>Raw_Data!J196</f>
        <v>25</v>
      </c>
      <c r="K196" s="3" t="str">
        <f>Raw_Data!K196</f>
        <v xml:space="preserve"> UK            </v>
      </c>
      <c r="L196" s="3">
        <f>Raw_Data!L196</f>
        <v>2022</v>
      </c>
      <c r="M196" s="3">
        <f>Raw_Data!M196</f>
        <v>4</v>
      </c>
      <c r="N196" s="3">
        <f>Raw_Data!N196</f>
        <v>5</v>
      </c>
      <c r="O196" s="3">
        <f>Raw_Data!O196</f>
        <v>14</v>
      </c>
      <c r="P196" s="3" t="str">
        <f t="shared" si="34"/>
        <v>Frustration escalates, a thunderstorm of emotions.</v>
      </c>
      <c r="Q196" s="3" t="str">
        <f t="shared" si="35"/>
        <v>Frustration</v>
      </c>
      <c r="R196" s="3" t="str">
        <f t="shared" si="36"/>
        <v>ThunderingMind</v>
      </c>
      <c r="S196" s="3" t="str">
        <f t="shared" si="37"/>
        <v>Instagram</v>
      </c>
      <c r="T196" s="3" t="str">
        <f t="shared" si="38"/>
        <v>#Frustration,#EmotionalOutburst</v>
      </c>
      <c r="U196" s="3" t="str">
        <f t="shared" si="39"/>
        <v>UK</v>
      </c>
      <c r="V196" s="3">
        <f t="shared" si="40"/>
        <v>44656.614583333336</v>
      </c>
      <c r="W196" s="3" t="b">
        <f>COUNTIFS($F$2:F196,F196,$E$2:E196,E196)&gt;1</f>
        <v>0</v>
      </c>
      <c r="X196" s="3">
        <f t="shared" si="41"/>
        <v>37</v>
      </c>
      <c r="Y196" s="3">
        <f t="shared" si="42"/>
        <v>0.67567567567567566</v>
      </c>
      <c r="Z196" s="11" t="str">
        <f t="shared" si="33"/>
        <v>Apr 5, 2022</v>
      </c>
      <c r="AA196" s="3" t="str">
        <f t="shared" si="43"/>
        <v>Apr</v>
      </c>
    </row>
    <row r="197" spans="1:27" x14ac:dyDescent="0.25">
      <c r="A197" s="3">
        <f>Raw_Data!A197</f>
        <v>196</v>
      </c>
      <c r="B197" s="3">
        <f>Raw_Data!B197</f>
        <v>198</v>
      </c>
      <c r="C197" s="3" t="str">
        <f>Raw_Data!C197</f>
        <v xml:space="preserve"> Boredom lingers, a stagnant pool of indifference.  </v>
      </c>
      <c r="D197" s="3" t="str">
        <f>Raw_Data!D197</f>
        <v xml:space="preserve"> Boredom         </v>
      </c>
      <c r="E197" s="10">
        <f>Raw_Data!E197</f>
        <v>44471.791666666664</v>
      </c>
      <c r="F197" s="3" t="str">
        <f>Raw_Data!F197</f>
        <v xml:space="preserve"> StagnantHeart    </v>
      </c>
      <c r="G197" s="3" t="str">
        <f>Raw_Data!G197</f>
        <v xml:space="preserve"> Facebook </v>
      </c>
      <c r="H197" s="3" t="str">
        <f>Raw_Data!H197</f>
        <v xml:space="preserve"> #Boredom #Stagnation                        </v>
      </c>
      <c r="I197" s="3">
        <f>Raw_Data!I197</f>
        <v>7</v>
      </c>
      <c r="J197" s="3">
        <f>Raw_Data!J197</f>
        <v>15</v>
      </c>
      <c r="K197" s="3" t="str">
        <f>Raw_Data!K197</f>
        <v xml:space="preserve"> Canada        </v>
      </c>
      <c r="L197" s="3">
        <f>Raw_Data!L197</f>
        <v>2021</v>
      </c>
      <c r="M197" s="3">
        <f>Raw_Data!M197</f>
        <v>10</v>
      </c>
      <c r="N197" s="3">
        <f>Raw_Data!N197</f>
        <v>2</v>
      </c>
      <c r="O197" s="3">
        <f>Raw_Data!O197</f>
        <v>19</v>
      </c>
      <c r="P197" s="3" t="str">
        <f t="shared" si="34"/>
        <v>Boredom lingers, a stagnant pool of indifference.</v>
      </c>
      <c r="Q197" s="3" t="str">
        <f t="shared" si="35"/>
        <v>Boredom</v>
      </c>
      <c r="R197" s="3" t="str">
        <f t="shared" si="36"/>
        <v>StagnantHeart</v>
      </c>
      <c r="S197" s="3" t="str">
        <f t="shared" si="37"/>
        <v>Facebook</v>
      </c>
      <c r="T197" s="3" t="str">
        <f t="shared" si="38"/>
        <v>#Boredom,#Stagnation</v>
      </c>
      <c r="U197" s="3" t="str">
        <f t="shared" si="39"/>
        <v>Canada</v>
      </c>
      <c r="V197" s="3">
        <f t="shared" si="40"/>
        <v>44471.791666666664</v>
      </c>
      <c r="W197" s="3" t="b">
        <f>COUNTIFS($F$2:F197,F197,$E$2:E197,E197)&gt;1</f>
        <v>0</v>
      </c>
      <c r="X197" s="3">
        <f t="shared" si="41"/>
        <v>22</v>
      </c>
      <c r="Y197" s="3">
        <f t="shared" si="42"/>
        <v>0.68181818181818177</v>
      </c>
      <c r="Z197" s="11" t="str">
        <f t="shared" si="33"/>
        <v>Oct 2, 2021</v>
      </c>
      <c r="AA197" s="3" t="str">
        <f t="shared" si="43"/>
        <v>Oct</v>
      </c>
    </row>
    <row r="198" spans="1:27" x14ac:dyDescent="0.25">
      <c r="A198" s="3">
        <f>Raw_Data!A198</f>
        <v>197</v>
      </c>
      <c r="B198" s="3">
        <f>Raw_Data!B198</f>
        <v>199</v>
      </c>
      <c r="C198" s="3" t="str">
        <f>Raw_Data!C198</f>
        <v xml:space="preserve"> Embarking on a journey of discovery, fueled by curiosity and a thirst for knowledge. </v>
      </c>
      <c r="D198" s="3" t="str">
        <f>Raw_Data!D198</f>
        <v xml:space="preserve"> Curiosity       </v>
      </c>
      <c r="E198" s="10">
        <f>Raw_Data!E198</f>
        <v>45031.427083333336</v>
      </c>
      <c r="F198" s="3" t="str">
        <f>Raw_Data!F198</f>
        <v xml:space="preserve"> InquisitiveMind   </v>
      </c>
      <c r="G198" s="3" t="str">
        <f>Raw_Data!G198</f>
        <v xml:space="preserve"> Twitter  </v>
      </c>
      <c r="H198" s="3" t="str">
        <f>Raw_Data!H198</f>
        <v xml:space="preserve"> #Curiosity #Learning                        </v>
      </c>
      <c r="I198" s="3">
        <f>Raw_Data!I198</f>
        <v>15</v>
      </c>
      <c r="J198" s="3">
        <f>Raw_Data!J198</f>
        <v>30</v>
      </c>
      <c r="K198" s="3" t="str">
        <f>Raw_Data!K198</f>
        <v xml:space="preserve"> USA          </v>
      </c>
      <c r="L198" s="3">
        <f>Raw_Data!L198</f>
        <v>2023</v>
      </c>
      <c r="M198" s="3">
        <f>Raw_Data!M198</f>
        <v>4</v>
      </c>
      <c r="N198" s="3">
        <f>Raw_Data!N198</f>
        <v>15</v>
      </c>
      <c r="O198" s="3">
        <f>Raw_Data!O198</f>
        <v>10</v>
      </c>
      <c r="P198" s="3" t="str">
        <f t="shared" si="34"/>
        <v>Embarking on a journey of discovery, fueled by curiosity and a thirst for knowledge.</v>
      </c>
      <c r="Q198" s="3" t="str">
        <f t="shared" si="35"/>
        <v>Curiosity</v>
      </c>
      <c r="R198" s="3" t="str">
        <f t="shared" si="36"/>
        <v>InquisitiveMind</v>
      </c>
      <c r="S198" s="3" t="str">
        <f t="shared" si="37"/>
        <v>Twitter</v>
      </c>
      <c r="T198" s="3" t="str">
        <f t="shared" si="38"/>
        <v>#Curiosity,#Learning</v>
      </c>
      <c r="U198" s="3" t="str">
        <f t="shared" si="39"/>
        <v>USA</v>
      </c>
      <c r="V198" s="3">
        <f t="shared" si="40"/>
        <v>45031.427083333336</v>
      </c>
      <c r="W198" s="3" t="b">
        <f>COUNTIFS($F$2:F198,F198,$E$2:E198,E198)&gt;1</f>
        <v>0</v>
      </c>
      <c r="X198" s="3">
        <f t="shared" si="41"/>
        <v>45</v>
      </c>
      <c r="Y198" s="3">
        <f t="shared" si="42"/>
        <v>0.66666666666666663</v>
      </c>
      <c r="Z198" s="11" t="str">
        <f t="shared" si="33"/>
        <v>Apr 15, 2023</v>
      </c>
      <c r="AA198" s="3" t="str">
        <f t="shared" si="43"/>
        <v>Apr</v>
      </c>
    </row>
    <row r="199" spans="1:27" x14ac:dyDescent="0.25">
      <c r="A199" s="3">
        <f>Raw_Data!A199</f>
        <v>198</v>
      </c>
      <c r="B199" s="3">
        <f>Raw_Data!B199</f>
        <v>200</v>
      </c>
      <c r="C199" s="3" t="str">
        <f>Raw_Data!C199</f>
        <v xml:space="preserve"> Lost in the vast sea of information, an indifferent wave in the digital ocean. </v>
      </c>
      <c r="D199" s="3" t="str">
        <f>Raw_Data!D199</f>
        <v xml:space="preserve"> Indifference    </v>
      </c>
      <c r="E199" s="10">
        <f>Raw_Data!E199</f>
        <v>44893.729166666664</v>
      </c>
      <c r="F199" s="3" t="str">
        <f>Raw_Data!F199</f>
        <v xml:space="preserve"> ApatheticObserver </v>
      </c>
      <c r="G199" s="3" t="str">
        <f>Raw_Data!G199</f>
        <v xml:space="preserve"> Instagram </v>
      </c>
      <c r="H199" s="3" t="str">
        <f>Raw_Data!H199</f>
        <v xml:space="preserve"> #Indifference #DigitalOverload              </v>
      </c>
      <c r="I199" s="3">
        <f>Raw_Data!I199</f>
        <v>7</v>
      </c>
      <c r="J199" s="3">
        <f>Raw_Data!J199</f>
        <v>15</v>
      </c>
      <c r="K199" s="3" t="str">
        <f>Raw_Data!K199</f>
        <v xml:space="preserve"> Canada          </v>
      </c>
      <c r="L199" s="3">
        <f>Raw_Data!L199</f>
        <v>2022</v>
      </c>
      <c r="M199" s="3">
        <f>Raw_Data!M199</f>
        <v>11</v>
      </c>
      <c r="N199" s="3">
        <f>Raw_Data!N199</f>
        <v>28</v>
      </c>
      <c r="O199" s="3">
        <f>Raw_Data!O199</f>
        <v>17</v>
      </c>
      <c r="P199" s="3" t="str">
        <f t="shared" si="34"/>
        <v>Lost in the vast sea of information, an indifferent wave in the digital ocean.</v>
      </c>
      <c r="Q199" s="3" t="str">
        <f t="shared" si="35"/>
        <v>Indifference</v>
      </c>
      <c r="R199" s="3" t="str">
        <f t="shared" si="36"/>
        <v>ApatheticObserver</v>
      </c>
      <c r="S199" s="3" t="str">
        <f t="shared" si="37"/>
        <v>Instagram</v>
      </c>
      <c r="T199" s="3" t="str">
        <f t="shared" si="38"/>
        <v>#Indifference,#DigitalOverload</v>
      </c>
      <c r="U199" s="3" t="str">
        <f t="shared" si="39"/>
        <v>Canada</v>
      </c>
      <c r="V199" s="3">
        <f t="shared" si="40"/>
        <v>44893.729166666664</v>
      </c>
      <c r="W199" s="3" t="b">
        <f>COUNTIFS($F$2:F199,F199,$E$2:E199,E199)&gt;1</f>
        <v>0</v>
      </c>
      <c r="X199" s="3">
        <f t="shared" si="41"/>
        <v>22</v>
      </c>
      <c r="Y199" s="3">
        <f t="shared" si="42"/>
        <v>0.68181818181818177</v>
      </c>
      <c r="Z199" s="11" t="str">
        <f t="shared" si="33"/>
        <v>Nov 28, 2022</v>
      </c>
      <c r="AA199" s="3" t="str">
        <f t="shared" si="43"/>
        <v>Nov</v>
      </c>
    </row>
    <row r="200" spans="1:27" x14ac:dyDescent="0.25">
      <c r="A200" s="3">
        <f>Raw_Data!A200</f>
        <v>199</v>
      </c>
      <c r="B200" s="3">
        <f>Raw_Data!B200</f>
        <v>201</v>
      </c>
      <c r="C200" s="3" t="str">
        <f>Raw_Data!C200</f>
        <v xml:space="preserve"> The complex puzzle of life leaves me in a state of perpetual confusion, seeking answers in the chaos. </v>
      </c>
      <c r="D200" s="3" t="str">
        <f>Raw_Data!D200</f>
        <v xml:space="preserve"> Confusion       </v>
      </c>
      <c r="E200" s="10">
        <f>Raw_Data!E200</f>
        <v>43923.40625</v>
      </c>
      <c r="F200" s="3" t="str">
        <f>Raw_Data!F200</f>
        <v xml:space="preserve"> SeekingClarity    </v>
      </c>
      <c r="G200" s="3" t="str">
        <f>Raw_Data!G200</f>
        <v xml:space="preserve"> Facebook </v>
      </c>
      <c r="H200" s="3" t="str">
        <f>Raw_Data!H200</f>
        <v xml:space="preserve"> #Confusion #LifePuzzle                     </v>
      </c>
      <c r="I200" s="3">
        <f>Raw_Data!I200</f>
        <v>10</v>
      </c>
      <c r="J200" s="3">
        <f>Raw_Data!J200</f>
        <v>20</v>
      </c>
      <c r="K200" s="3" t="str">
        <f>Raw_Data!K200</f>
        <v xml:space="preserve"> UK           </v>
      </c>
      <c r="L200" s="3">
        <f>Raw_Data!L200</f>
        <v>2020</v>
      </c>
      <c r="M200" s="3">
        <f>Raw_Data!M200</f>
        <v>4</v>
      </c>
      <c r="N200" s="3">
        <f>Raw_Data!N200</f>
        <v>2</v>
      </c>
      <c r="O200" s="3">
        <f>Raw_Data!O200</f>
        <v>9</v>
      </c>
      <c r="P200" s="3" t="str">
        <f t="shared" si="34"/>
        <v>The complex puzzle of life leaves me in a state of perpetual confusion, seeking answers in the chaos.</v>
      </c>
      <c r="Q200" s="3" t="str">
        <f t="shared" si="35"/>
        <v>Confusion</v>
      </c>
      <c r="R200" s="3" t="str">
        <f t="shared" si="36"/>
        <v>SeekingClarity</v>
      </c>
      <c r="S200" s="3" t="str">
        <f t="shared" si="37"/>
        <v>Facebook</v>
      </c>
      <c r="T200" s="3" t="str">
        <f t="shared" si="38"/>
        <v>#Confusion,#LifePuzzle</v>
      </c>
      <c r="U200" s="3" t="str">
        <f t="shared" si="39"/>
        <v>UK</v>
      </c>
      <c r="V200" s="3">
        <f t="shared" si="40"/>
        <v>43923.40625</v>
      </c>
      <c r="W200" s="3" t="b">
        <f>COUNTIFS($F$2:F200,F200,$E$2:E200,E200)&gt;1</f>
        <v>0</v>
      </c>
      <c r="X200" s="3">
        <f t="shared" si="41"/>
        <v>30</v>
      </c>
      <c r="Y200" s="3">
        <f t="shared" si="42"/>
        <v>0.66666666666666663</v>
      </c>
      <c r="Z200" s="11" t="str">
        <f t="shared" si="33"/>
        <v>Apr 2, 2020</v>
      </c>
      <c r="AA200" s="3" t="str">
        <f t="shared" si="43"/>
        <v>Apr</v>
      </c>
    </row>
    <row r="201" spans="1:27" x14ac:dyDescent="0.25">
      <c r="A201" s="3">
        <f>Raw_Data!A201</f>
        <v>200</v>
      </c>
      <c r="B201" s="3">
        <f>Raw_Data!B201</f>
        <v>202</v>
      </c>
      <c r="C201" s="3" t="str">
        <f>Raw_Data!C201</f>
        <v xml:space="preserve"> A numbness settles over me, a shield against the overwhelming emotions life throws my way. </v>
      </c>
      <c r="D201" s="3" t="str">
        <f>Raw_Data!D201</f>
        <v xml:space="preserve"> Numbness        </v>
      </c>
      <c r="E201" s="10">
        <f>Raw_Data!E201</f>
        <v>44418.583333333336</v>
      </c>
      <c r="F201" s="3" t="str">
        <f>Raw_Data!F201</f>
        <v xml:space="preserve"> EmotionallyDistant </v>
      </c>
      <c r="G201" s="3" t="str">
        <f>Raw_Data!G201</f>
        <v xml:space="preserve"> Twitter  </v>
      </c>
      <c r="H201" s="3" t="str">
        <f>Raw_Data!H201</f>
        <v xml:space="preserve"> #Numbness #EmotionalShield                 </v>
      </c>
      <c r="I201" s="3">
        <f>Raw_Data!I201</f>
        <v>8</v>
      </c>
      <c r="J201" s="3">
        <f>Raw_Data!J201</f>
        <v>15</v>
      </c>
      <c r="K201" s="3" t="str">
        <f>Raw_Data!K201</f>
        <v xml:space="preserve"> India        </v>
      </c>
      <c r="L201" s="3">
        <f>Raw_Data!L201</f>
        <v>2021</v>
      </c>
      <c r="M201" s="3">
        <f>Raw_Data!M201</f>
        <v>8</v>
      </c>
      <c r="N201" s="3">
        <f>Raw_Data!N201</f>
        <v>10</v>
      </c>
      <c r="O201" s="3">
        <f>Raw_Data!O201</f>
        <v>14</v>
      </c>
      <c r="P201" s="3" t="str">
        <f t="shared" si="34"/>
        <v>A numbness settles over me, a shield against the overwhelming emotions life throws my way.</v>
      </c>
      <c r="Q201" s="3" t="str">
        <f t="shared" si="35"/>
        <v>Numbness</v>
      </c>
      <c r="R201" s="3" t="str">
        <f t="shared" si="36"/>
        <v>EmotionallyDistant</v>
      </c>
      <c r="S201" s="3" t="str">
        <f t="shared" si="37"/>
        <v>Twitter</v>
      </c>
      <c r="T201" s="3" t="str">
        <f t="shared" si="38"/>
        <v>#Numbness,#EmotionalShield</v>
      </c>
      <c r="U201" s="3" t="str">
        <f t="shared" si="39"/>
        <v>India</v>
      </c>
      <c r="V201" s="3">
        <f t="shared" si="40"/>
        <v>44418.583333333336</v>
      </c>
      <c r="W201" s="3" t="b">
        <f>COUNTIFS($F$2:F201,F201,$E$2:E201,E201)&gt;1</f>
        <v>0</v>
      </c>
      <c r="X201" s="3">
        <f t="shared" si="41"/>
        <v>23</v>
      </c>
      <c r="Y201" s="3">
        <f t="shared" si="42"/>
        <v>0.65217391304347827</v>
      </c>
      <c r="Z201" s="11" t="str">
        <f t="shared" si="33"/>
        <v>Aug 10, 2021</v>
      </c>
      <c r="AA201" s="3" t="str">
        <f t="shared" si="43"/>
        <v>Aug</v>
      </c>
    </row>
    <row r="202" spans="1:27" x14ac:dyDescent="0.25">
      <c r="A202" s="3">
        <f>Raw_Data!A202</f>
        <v>201</v>
      </c>
      <c r="B202" s="3">
        <f>Raw_Data!B202</f>
        <v>203</v>
      </c>
      <c r="C202" s="3" t="str">
        <f>Raw_Data!C202</f>
        <v xml:space="preserve"> Gazing at the sunset, a melancholic longing for moments that slip through the fingers of time. </v>
      </c>
      <c r="D202" s="3" t="str">
        <f>Raw_Data!D202</f>
        <v xml:space="preserve"> Melancholy      </v>
      </c>
      <c r="E202" s="10">
        <f>Raw_Data!E202</f>
        <v>43634.864583333336</v>
      </c>
      <c r="F202" s="3" t="str">
        <f>Raw_Data!F202</f>
        <v xml:space="preserve"> SunsetDreamer     </v>
      </c>
      <c r="G202" s="3" t="str">
        <f>Raw_Data!G202</f>
        <v xml:space="preserve"> Instagram </v>
      </c>
      <c r="H202" s="3" t="str">
        <f>Raw_Data!H202</f>
        <v xml:space="preserve"> #Melancholy #SunsetMoments                 </v>
      </c>
      <c r="I202" s="3">
        <f>Raw_Data!I202</f>
        <v>12</v>
      </c>
      <c r="J202" s="3">
        <f>Raw_Data!J202</f>
        <v>25</v>
      </c>
      <c r="K202" s="3" t="str">
        <f>Raw_Data!K202</f>
        <v xml:space="preserve"> Australia     </v>
      </c>
      <c r="L202" s="3">
        <f>Raw_Data!L202</f>
        <v>2019</v>
      </c>
      <c r="M202" s="3">
        <f>Raw_Data!M202</f>
        <v>6</v>
      </c>
      <c r="N202" s="3">
        <f>Raw_Data!N202</f>
        <v>18</v>
      </c>
      <c r="O202" s="3">
        <f>Raw_Data!O202</f>
        <v>20</v>
      </c>
      <c r="P202" s="3" t="str">
        <f t="shared" si="34"/>
        <v>Gazing at the sunset, a melancholic longing for moments that slip through the fingers of time.</v>
      </c>
      <c r="Q202" s="3" t="str">
        <f t="shared" si="35"/>
        <v>Melancholy</v>
      </c>
      <c r="R202" s="3" t="str">
        <f t="shared" si="36"/>
        <v>SunsetDreamer</v>
      </c>
      <c r="S202" s="3" t="str">
        <f t="shared" si="37"/>
        <v>Instagram</v>
      </c>
      <c r="T202" s="3" t="str">
        <f t="shared" si="38"/>
        <v>#Melancholy,#SunsetMoments</v>
      </c>
      <c r="U202" s="3" t="str">
        <f t="shared" si="39"/>
        <v>Australia</v>
      </c>
      <c r="V202" s="3">
        <f t="shared" si="40"/>
        <v>43634.864583333336</v>
      </c>
      <c r="W202" s="3" t="b">
        <f>COUNTIFS($F$2:F202,F202,$E$2:E202,E202)&gt;1</f>
        <v>0</v>
      </c>
      <c r="X202" s="3">
        <f t="shared" si="41"/>
        <v>37</v>
      </c>
      <c r="Y202" s="3">
        <f t="shared" si="42"/>
        <v>0.67567567567567566</v>
      </c>
      <c r="Z202" s="11" t="str">
        <f t="shared" si="33"/>
        <v>Jun 18, 2019</v>
      </c>
      <c r="AA202" s="3" t="str">
        <f t="shared" si="43"/>
        <v>Jun</v>
      </c>
    </row>
    <row r="203" spans="1:27" x14ac:dyDescent="0.25">
      <c r="A203" s="3">
        <f>Raw_Data!A203</f>
        <v>202</v>
      </c>
      <c r="B203" s="3">
        <f>Raw_Data!B203</f>
        <v>204</v>
      </c>
      <c r="C203" s="3" t="str">
        <f>Raw_Data!C203</f>
        <v xml:space="preserve"> Revisiting old photographs, caught in the embrace of nostalgia's bittersweet symphony. </v>
      </c>
      <c r="D203" s="3" t="str">
        <f>Raw_Data!D203</f>
        <v xml:space="preserve"> Nostalgia       </v>
      </c>
      <c r="E203" s="10">
        <f>Raw_Data!E203</f>
        <v>43136.635416666664</v>
      </c>
      <c r="F203" s="3" t="str">
        <f>Raw_Data!F203</f>
        <v xml:space="preserve"> MemoryLaneTraveler </v>
      </c>
      <c r="G203" s="3" t="str">
        <f>Raw_Data!G203</f>
        <v xml:space="preserve"> Facebook </v>
      </c>
      <c r="H203" s="3" t="str">
        <f>Raw_Data!H203</f>
        <v xml:space="preserve"> #Nostalgia #MemoryLane                     </v>
      </c>
      <c r="I203" s="3">
        <f>Raw_Data!I203</f>
        <v>10</v>
      </c>
      <c r="J203" s="3">
        <f>Raw_Data!J203</f>
        <v>20</v>
      </c>
      <c r="K203" s="3" t="str">
        <f>Raw_Data!K203</f>
        <v xml:space="preserve"> USA          </v>
      </c>
      <c r="L203" s="3">
        <f>Raw_Data!L203</f>
        <v>2018</v>
      </c>
      <c r="M203" s="3">
        <f>Raw_Data!M203</f>
        <v>2</v>
      </c>
      <c r="N203" s="3">
        <f>Raw_Data!N203</f>
        <v>5</v>
      </c>
      <c r="O203" s="3">
        <f>Raw_Data!O203</f>
        <v>15</v>
      </c>
      <c r="P203" s="3" t="str">
        <f t="shared" si="34"/>
        <v>Revisiting old photographs, caught in the embrace of nostalgia's bittersweet symphony.</v>
      </c>
      <c r="Q203" s="3" t="str">
        <f t="shared" si="35"/>
        <v>Nostalgia</v>
      </c>
      <c r="R203" s="3" t="str">
        <f t="shared" si="36"/>
        <v>MemoryLaneTraveler</v>
      </c>
      <c r="S203" s="3" t="str">
        <f t="shared" si="37"/>
        <v>Facebook</v>
      </c>
      <c r="T203" s="3" t="str">
        <f t="shared" si="38"/>
        <v>#Nostalgia,#MemoryLane</v>
      </c>
      <c r="U203" s="3" t="str">
        <f t="shared" si="39"/>
        <v>USA</v>
      </c>
      <c r="V203" s="3">
        <f t="shared" si="40"/>
        <v>43136.635416666664</v>
      </c>
      <c r="W203" s="3" t="b">
        <f>COUNTIFS($F$2:F203,F203,$E$2:E203,E203)&gt;1</f>
        <v>0</v>
      </c>
      <c r="X203" s="3">
        <f t="shared" si="41"/>
        <v>30</v>
      </c>
      <c r="Y203" s="3">
        <f t="shared" si="42"/>
        <v>0.66666666666666663</v>
      </c>
      <c r="Z203" s="11" t="str">
        <f t="shared" si="33"/>
        <v>Feb 5, 2018</v>
      </c>
      <c r="AA203" s="3" t="str">
        <f t="shared" si="43"/>
        <v>Feb</v>
      </c>
    </row>
    <row r="204" spans="1:27" x14ac:dyDescent="0.25">
      <c r="A204" s="3">
        <f>Raw_Data!A204</f>
        <v>203</v>
      </c>
      <c r="B204" s="3">
        <f>Raw_Data!B204</f>
        <v>205</v>
      </c>
      <c r="C204" s="3" t="str">
        <f>Raw_Data!C204</f>
        <v xml:space="preserve"> Torn between conflicting emotions, an ambivalence that paints my decisions in shades of uncertainty. </v>
      </c>
      <c r="D204" s="3" t="str">
        <f>Raw_Data!D204</f>
        <v xml:space="preserve"> Ambivalence     </v>
      </c>
      <c r="E204" s="10">
        <f>Raw_Data!E204</f>
        <v>44711.479166666664</v>
      </c>
      <c r="F204" s="3" t="str">
        <f>Raw_Data!F204</f>
        <v xml:space="preserve"> MixedFeelings     </v>
      </c>
      <c r="G204" s="3" t="str">
        <f>Raw_Data!G204</f>
        <v xml:space="preserve"> Twitter  </v>
      </c>
      <c r="H204" s="3" t="str">
        <f>Raw_Data!H204</f>
        <v xml:space="preserve"> #Ambivalence #UncertainChoices             </v>
      </c>
      <c r="I204" s="3">
        <f>Raw_Data!I204</f>
        <v>12</v>
      </c>
      <c r="J204" s="3">
        <f>Raw_Data!J204</f>
        <v>25</v>
      </c>
      <c r="K204" s="3" t="str">
        <f>Raw_Data!K204</f>
        <v xml:space="preserve"> Canada        </v>
      </c>
      <c r="L204" s="3">
        <f>Raw_Data!L204</f>
        <v>2022</v>
      </c>
      <c r="M204" s="3">
        <f>Raw_Data!M204</f>
        <v>5</v>
      </c>
      <c r="N204" s="3">
        <f>Raw_Data!N204</f>
        <v>30</v>
      </c>
      <c r="O204" s="3">
        <f>Raw_Data!O204</f>
        <v>11</v>
      </c>
      <c r="P204" s="3" t="str">
        <f t="shared" si="34"/>
        <v>Torn between conflicting emotions, an ambivalence that paints my decisions in shades of uncertainty.</v>
      </c>
      <c r="Q204" s="3" t="str">
        <f t="shared" si="35"/>
        <v>Ambivalence</v>
      </c>
      <c r="R204" s="3" t="str">
        <f t="shared" si="36"/>
        <v>MixedFeelings</v>
      </c>
      <c r="S204" s="3" t="str">
        <f t="shared" si="37"/>
        <v>Twitter</v>
      </c>
      <c r="T204" s="3" t="str">
        <f t="shared" si="38"/>
        <v>#Ambivalence,#UncertainChoices</v>
      </c>
      <c r="U204" s="3" t="str">
        <f t="shared" si="39"/>
        <v>Canada</v>
      </c>
      <c r="V204" s="3">
        <f t="shared" si="40"/>
        <v>44711.479166666664</v>
      </c>
      <c r="W204" s="3" t="b">
        <f>COUNTIFS($F$2:F204,F204,$E$2:E204,E204)&gt;1</f>
        <v>0</v>
      </c>
      <c r="X204" s="3">
        <f t="shared" si="41"/>
        <v>37</v>
      </c>
      <c r="Y204" s="3">
        <f t="shared" si="42"/>
        <v>0.67567567567567566</v>
      </c>
      <c r="Z204" s="11" t="str">
        <f t="shared" si="33"/>
        <v>May 30, 2022</v>
      </c>
      <c r="AA204" s="3" t="str">
        <f t="shared" si="43"/>
        <v>May</v>
      </c>
    </row>
    <row r="205" spans="1:27" x14ac:dyDescent="0.25">
      <c r="A205" s="3">
        <f>Raw_Data!A205</f>
        <v>204</v>
      </c>
      <c r="B205" s="3">
        <f>Raw_Data!B205</f>
        <v>206</v>
      </c>
      <c r="C205" s="3" t="str">
        <f>Raw_Data!C205</f>
        <v xml:space="preserve"> Embracing the ebb and flow of life, finding acceptance in the dance of existence. </v>
      </c>
      <c r="D205" s="3" t="str">
        <f>Raw_Data!D205</f>
        <v xml:space="preserve"> Acceptance      </v>
      </c>
      <c r="E205" s="10">
        <f>Raw_Data!E205</f>
        <v>44936.680555555555</v>
      </c>
      <c r="F205" s="3" t="str">
        <f>Raw_Data!F205</f>
        <v xml:space="preserve"> ZenLifestyle      </v>
      </c>
      <c r="G205" s="3" t="str">
        <f>Raw_Data!G205</f>
        <v xml:space="preserve"> Instagram </v>
      </c>
      <c r="H205" s="3" t="str">
        <f>Raw_Data!H205</f>
        <v xml:space="preserve"> #Acceptance #LifeJourney                   </v>
      </c>
      <c r="I205" s="3">
        <f>Raw_Data!I205</f>
        <v>15</v>
      </c>
      <c r="J205" s="3">
        <f>Raw_Data!J205</f>
        <v>30</v>
      </c>
      <c r="K205" s="3" t="str">
        <f>Raw_Data!K205</f>
        <v xml:space="preserve"> UK           </v>
      </c>
      <c r="L205" s="3">
        <f>Raw_Data!L205</f>
        <v>2023</v>
      </c>
      <c r="M205" s="3">
        <f>Raw_Data!M205</f>
        <v>1</v>
      </c>
      <c r="N205" s="3">
        <f>Raw_Data!N205</f>
        <v>10</v>
      </c>
      <c r="O205" s="3">
        <f>Raw_Data!O205</f>
        <v>16</v>
      </c>
      <c r="P205" s="3" t="str">
        <f t="shared" si="34"/>
        <v>Embracing the ebb and flow of life, finding acceptance in the dance of existence.</v>
      </c>
      <c r="Q205" s="3" t="str">
        <f t="shared" si="35"/>
        <v>Acceptance</v>
      </c>
      <c r="R205" s="3" t="str">
        <f t="shared" si="36"/>
        <v>ZenLifestyle</v>
      </c>
      <c r="S205" s="3" t="str">
        <f t="shared" si="37"/>
        <v>Instagram</v>
      </c>
      <c r="T205" s="3" t="str">
        <f t="shared" si="38"/>
        <v>#Acceptance,#LifeJourney</v>
      </c>
      <c r="U205" s="3" t="str">
        <f t="shared" si="39"/>
        <v>UK</v>
      </c>
      <c r="V205" s="3">
        <f t="shared" si="40"/>
        <v>44936.680555555555</v>
      </c>
      <c r="W205" s="3" t="b">
        <f>COUNTIFS($F$2:F205,F205,$E$2:E205,E205)&gt;1</f>
        <v>0</v>
      </c>
      <c r="X205" s="3">
        <f t="shared" si="41"/>
        <v>45</v>
      </c>
      <c r="Y205" s="3">
        <f t="shared" si="42"/>
        <v>0.66666666666666663</v>
      </c>
      <c r="Z205" s="11" t="str">
        <f t="shared" si="33"/>
        <v>Jan 10, 2023</v>
      </c>
      <c r="AA205" s="3" t="str">
        <f t="shared" si="43"/>
        <v>Jan</v>
      </c>
    </row>
    <row r="206" spans="1:27" x14ac:dyDescent="0.25">
      <c r="A206" s="3">
        <f>Raw_Data!A206</f>
        <v>205</v>
      </c>
      <c r="B206" s="3">
        <f>Raw_Data!B206</f>
        <v>207</v>
      </c>
      <c r="C206" s="3" t="str">
        <f>Raw_Data!C206</f>
        <v xml:space="preserve"> Facing challenges head-on, a determination that fuels the fire within to achieve the impossible. </v>
      </c>
      <c r="D206" s="3" t="str">
        <f>Raw_Data!D206</f>
        <v xml:space="preserve"> Determination   </v>
      </c>
      <c r="E206" s="10">
        <f>Raw_Data!E206</f>
        <v>44092.572916666664</v>
      </c>
      <c r="F206" s="3" t="str">
        <f>Raw_Data!F206</f>
        <v xml:space="preserve"> ResilientSpirit   </v>
      </c>
      <c r="G206" s="3" t="str">
        <f>Raw_Data!G206</f>
        <v xml:space="preserve"> Facebook </v>
      </c>
      <c r="H206" s="3" t="str">
        <f>Raw_Data!H206</f>
        <v xml:space="preserve"> #Determination #AchieveTheImpossible       </v>
      </c>
      <c r="I206" s="3">
        <f>Raw_Data!I206</f>
        <v>10</v>
      </c>
      <c r="J206" s="3">
        <f>Raw_Data!J206</f>
        <v>20</v>
      </c>
      <c r="K206" s="3" t="str">
        <f>Raw_Data!K206</f>
        <v xml:space="preserve"> India        </v>
      </c>
      <c r="L206" s="3">
        <f>Raw_Data!L206</f>
        <v>2020</v>
      </c>
      <c r="M206" s="3">
        <f>Raw_Data!M206</f>
        <v>9</v>
      </c>
      <c r="N206" s="3">
        <f>Raw_Data!N206</f>
        <v>18</v>
      </c>
      <c r="O206" s="3">
        <f>Raw_Data!O206</f>
        <v>13</v>
      </c>
      <c r="P206" s="3" t="str">
        <f t="shared" si="34"/>
        <v>Facing challenges head-on, a determination that fuels the fire within to achieve the impossible.</v>
      </c>
      <c r="Q206" s="3" t="str">
        <f t="shared" si="35"/>
        <v>Determination</v>
      </c>
      <c r="R206" s="3" t="str">
        <f t="shared" si="36"/>
        <v>ResilientSpirit</v>
      </c>
      <c r="S206" s="3" t="str">
        <f t="shared" si="37"/>
        <v>Facebook</v>
      </c>
      <c r="T206" s="3" t="str">
        <f t="shared" si="38"/>
        <v>#Determination,#AchieveTheImpossible</v>
      </c>
      <c r="U206" s="3" t="str">
        <f t="shared" si="39"/>
        <v>India</v>
      </c>
      <c r="V206" s="3">
        <f t="shared" si="40"/>
        <v>44092.572916666664</v>
      </c>
      <c r="W206" s="3" t="b">
        <f>COUNTIFS($F$2:F206,F206,$E$2:E206,E206)&gt;1</f>
        <v>0</v>
      </c>
      <c r="X206" s="3">
        <f t="shared" si="41"/>
        <v>30</v>
      </c>
      <c r="Y206" s="3">
        <f t="shared" si="42"/>
        <v>0.66666666666666663</v>
      </c>
      <c r="Z206" s="11" t="str">
        <f t="shared" si="33"/>
        <v>Sep 18, 2020</v>
      </c>
      <c r="AA206" s="3" t="str">
        <f t="shared" si="43"/>
        <v>Sep</v>
      </c>
    </row>
    <row r="207" spans="1:27" x14ac:dyDescent="0.25">
      <c r="A207" s="3">
        <f>Raw_Data!A207</f>
        <v>206</v>
      </c>
      <c r="B207" s="3">
        <f>Raw_Data!B207</f>
        <v>208</v>
      </c>
      <c r="C207" s="3" t="str">
        <f>Raw_Data!C207</f>
        <v xml:space="preserve"> Serenity found in the stillness of nature, a tranquil retreat from the chaos of the modern world. </v>
      </c>
      <c r="D207" s="3" t="str">
        <f>Raw_Data!D207</f>
        <v xml:space="preserve"> Serenity        </v>
      </c>
      <c r="E207" s="10">
        <f>Raw_Data!E207</f>
        <v>44380.791666666664</v>
      </c>
      <c r="F207" s="3" t="str">
        <f>Raw_Data!F207</f>
        <v xml:space="preserve"> NatureSoul        </v>
      </c>
      <c r="G207" s="3" t="str">
        <f>Raw_Data!G207</f>
        <v xml:space="preserve"> Twitter  </v>
      </c>
      <c r="H207" s="3" t="str">
        <f>Raw_Data!H207</f>
        <v xml:space="preserve"> #Serenity #NatureRetreat                   </v>
      </c>
      <c r="I207" s="3">
        <f>Raw_Data!I207</f>
        <v>12</v>
      </c>
      <c r="J207" s="3">
        <f>Raw_Data!J207</f>
        <v>25</v>
      </c>
      <c r="K207" s="3" t="str">
        <f>Raw_Data!K207</f>
        <v xml:space="preserve"> Australia    </v>
      </c>
      <c r="L207" s="3">
        <f>Raw_Data!L207</f>
        <v>2021</v>
      </c>
      <c r="M207" s="3">
        <f>Raw_Data!M207</f>
        <v>7</v>
      </c>
      <c r="N207" s="3">
        <f>Raw_Data!N207</f>
        <v>3</v>
      </c>
      <c r="O207" s="3">
        <f>Raw_Data!O207</f>
        <v>19</v>
      </c>
      <c r="P207" s="3" t="str">
        <f t="shared" si="34"/>
        <v>Serenity found in the stillness of nature, a tranquil retreat from the chaos of the modern world.</v>
      </c>
      <c r="Q207" s="3" t="str">
        <f t="shared" si="35"/>
        <v>Serenity</v>
      </c>
      <c r="R207" s="3" t="str">
        <f t="shared" si="36"/>
        <v>NatureSoul</v>
      </c>
      <c r="S207" s="3" t="str">
        <f t="shared" si="37"/>
        <v>Twitter</v>
      </c>
      <c r="T207" s="3" t="str">
        <f t="shared" si="38"/>
        <v>#Serenity,#NatureRetreat</v>
      </c>
      <c r="U207" s="3" t="str">
        <f t="shared" si="39"/>
        <v>Australia</v>
      </c>
      <c r="V207" s="3">
        <f t="shared" si="40"/>
        <v>44380.791666666664</v>
      </c>
      <c r="W207" s="3" t="b">
        <f>COUNTIFS($F$2:F207,F207,$E$2:E207,E207)&gt;1</f>
        <v>0</v>
      </c>
      <c r="X207" s="3">
        <f t="shared" si="41"/>
        <v>37</v>
      </c>
      <c r="Y207" s="3">
        <f t="shared" si="42"/>
        <v>0.67567567567567566</v>
      </c>
      <c r="Z207" s="11" t="str">
        <f t="shared" si="33"/>
        <v>Jul 3, 2021</v>
      </c>
      <c r="AA207" s="3" t="str">
        <f t="shared" si="43"/>
        <v>Jul</v>
      </c>
    </row>
    <row r="208" spans="1:27" x14ac:dyDescent="0.25">
      <c r="A208" s="3">
        <f>Raw_Data!A208</f>
        <v>207</v>
      </c>
      <c r="B208" s="3">
        <f>Raw_Data!B208</f>
        <v>209</v>
      </c>
      <c r="C208" s="3" t="str">
        <f>Raw_Data!C208</f>
        <v xml:space="preserve"> Curiosity leading me down the rabbit hole of knowledge, a perpetual student in life's classroom. </v>
      </c>
      <c r="D208" s="3" t="str">
        <f>Raw_Data!D208</f>
        <v xml:space="preserve"> Curiosity       </v>
      </c>
      <c r="E208" s="10">
        <f>Raw_Data!E208</f>
        <v>44842.34375</v>
      </c>
      <c r="F208" s="3" t="str">
        <f>Raw_Data!F208</f>
        <v xml:space="preserve"> EternalLearner    </v>
      </c>
      <c r="G208" s="3" t="str">
        <f>Raw_Data!G208</f>
        <v xml:space="preserve"> Instagram </v>
      </c>
      <c r="H208" s="3" t="str">
        <f>Raw_Data!H208</f>
        <v xml:space="preserve"> #Curiosity #KnowledgeQuest                </v>
      </c>
      <c r="I208" s="3">
        <f>Raw_Data!I208</f>
        <v>20</v>
      </c>
      <c r="J208" s="3">
        <f>Raw_Data!J208</f>
        <v>40</v>
      </c>
      <c r="K208" s="3" t="str">
        <f>Raw_Data!K208</f>
        <v xml:space="preserve"> USA          </v>
      </c>
      <c r="L208" s="3">
        <f>Raw_Data!L208</f>
        <v>2022</v>
      </c>
      <c r="M208" s="3">
        <f>Raw_Data!M208</f>
        <v>10</v>
      </c>
      <c r="N208" s="3">
        <f>Raw_Data!N208</f>
        <v>8</v>
      </c>
      <c r="O208" s="3">
        <f>Raw_Data!O208</f>
        <v>8</v>
      </c>
      <c r="P208" s="3" t="str">
        <f t="shared" si="34"/>
        <v>Curiosity leading me down the rabbit hole of knowledge, a perpetual student in life's classroom.</v>
      </c>
      <c r="Q208" s="3" t="str">
        <f t="shared" si="35"/>
        <v>Curiosity</v>
      </c>
      <c r="R208" s="3" t="str">
        <f t="shared" si="36"/>
        <v>EternalLearner</v>
      </c>
      <c r="S208" s="3" t="str">
        <f t="shared" si="37"/>
        <v>Instagram</v>
      </c>
      <c r="T208" s="3" t="str">
        <f t="shared" si="38"/>
        <v>#Curiosity,#KnowledgeQuest</v>
      </c>
      <c r="U208" s="3" t="str">
        <f t="shared" si="39"/>
        <v>USA</v>
      </c>
      <c r="V208" s="3">
        <f t="shared" si="40"/>
        <v>44842.34375</v>
      </c>
      <c r="W208" s="3" t="b">
        <f>COUNTIFS($F$2:F208,F208,$E$2:E208,E208)&gt;1</f>
        <v>0</v>
      </c>
      <c r="X208" s="3">
        <f t="shared" si="41"/>
        <v>60</v>
      </c>
      <c r="Y208" s="3">
        <f t="shared" si="42"/>
        <v>0.66666666666666663</v>
      </c>
      <c r="Z208" s="11" t="str">
        <f t="shared" si="33"/>
        <v>Oct 8, 2022</v>
      </c>
      <c r="AA208" s="3" t="str">
        <f t="shared" si="43"/>
        <v>Oct</v>
      </c>
    </row>
    <row r="209" spans="1:27" x14ac:dyDescent="0.25">
      <c r="A209" s="3">
        <f>Raw_Data!A209</f>
        <v>208</v>
      </c>
      <c r="B209" s="3">
        <f>Raw_Data!B209</f>
        <v>210</v>
      </c>
      <c r="C209" s="3" t="str">
        <f>Raw_Data!C209</f>
        <v xml:space="preserve"> Floating through the day with an air of indifference, detached from the mundane happenings around. </v>
      </c>
      <c r="D209" s="3" t="str">
        <f>Raw_Data!D209</f>
        <v xml:space="preserve"> Indifference    </v>
      </c>
      <c r="E209" s="10">
        <f>Raw_Data!E209</f>
        <v>45007.6875</v>
      </c>
      <c r="F209" s="3" t="str">
        <f>Raw_Data!F209</f>
        <v xml:space="preserve"> AloofObserver     </v>
      </c>
      <c r="G209" s="3" t="str">
        <f>Raw_Data!G209</f>
        <v xml:space="preserve"> Facebook </v>
      </c>
      <c r="H209" s="3" t="str">
        <f>Raw_Data!H209</f>
        <v xml:space="preserve"> #Indifference #FloatingThroughLife        </v>
      </c>
      <c r="I209" s="3">
        <f>Raw_Data!I209</f>
        <v>10</v>
      </c>
      <c r="J209" s="3">
        <f>Raw_Data!J209</f>
        <v>20</v>
      </c>
      <c r="K209" s="3" t="str">
        <f>Raw_Data!K209</f>
        <v xml:space="preserve"> Canada        </v>
      </c>
      <c r="L209" s="3">
        <f>Raw_Data!L209</f>
        <v>2023</v>
      </c>
      <c r="M209" s="3">
        <f>Raw_Data!M209</f>
        <v>3</v>
      </c>
      <c r="N209" s="3">
        <f>Raw_Data!N209</f>
        <v>22</v>
      </c>
      <c r="O209" s="3">
        <f>Raw_Data!O209</f>
        <v>16</v>
      </c>
      <c r="P209" s="3" t="str">
        <f t="shared" si="34"/>
        <v>Floating through the day with an air of indifference, detached from the mundane happenings around.</v>
      </c>
      <c r="Q209" s="3" t="str">
        <f t="shared" si="35"/>
        <v>Indifference</v>
      </c>
      <c r="R209" s="3" t="str">
        <f t="shared" si="36"/>
        <v>AloofObserver</v>
      </c>
      <c r="S209" s="3" t="str">
        <f t="shared" si="37"/>
        <v>Facebook</v>
      </c>
      <c r="T209" s="3" t="str">
        <f t="shared" si="38"/>
        <v>#Indifference,#FloatingThroughLife</v>
      </c>
      <c r="U209" s="3" t="str">
        <f t="shared" si="39"/>
        <v>Canada</v>
      </c>
      <c r="V209" s="3">
        <f t="shared" si="40"/>
        <v>45007.6875</v>
      </c>
      <c r="W209" s="3" t="b">
        <f>COUNTIFS($F$2:F209,F209,$E$2:E209,E209)&gt;1</f>
        <v>0</v>
      </c>
      <c r="X209" s="3">
        <f t="shared" si="41"/>
        <v>30</v>
      </c>
      <c r="Y209" s="3">
        <f t="shared" si="42"/>
        <v>0.66666666666666663</v>
      </c>
      <c r="Z209" s="11" t="str">
        <f t="shared" si="33"/>
        <v>Mar 22, 2023</v>
      </c>
      <c r="AA209" s="3" t="str">
        <f t="shared" si="43"/>
        <v>Mar</v>
      </c>
    </row>
    <row r="210" spans="1:27" x14ac:dyDescent="0.25">
      <c r="A210" s="3">
        <f>Raw_Data!A210</f>
        <v>209</v>
      </c>
      <c r="B210" s="3">
        <f>Raw_Data!B210</f>
        <v>211</v>
      </c>
      <c r="C210" s="3" t="str">
        <f>Raw_Data!C210</f>
        <v xml:space="preserve"> Entangled in the web of thoughts, confusion reigning as I navigate the labyrinth of ideas. </v>
      </c>
      <c r="D210" s="3" t="str">
        <f>Raw_Data!D210</f>
        <v xml:space="preserve"> Confusion       </v>
      </c>
      <c r="E210" s="10">
        <f>Raw_Data!E210</f>
        <v>44331.489583333336</v>
      </c>
      <c r="F210" s="3" t="str">
        <f>Raw_Data!F210</f>
        <v xml:space="preserve"> ThoughtExplorer   </v>
      </c>
      <c r="G210" s="3" t="str">
        <f>Raw_Data!G210</f>
        <v xml:space="preserve"> Twitter  </v>
      </c>
      <c r="H210" s="3" t="str">
        <f>Raw_Data!H210</f>
        <v xml:space="preserve"> #Confusion #ThoughtLabyrinth              </v>
      </c>
      <c r="I210" s="3">
        <f>Raw_Data!I210</f>
        <v>15</v>
      </c>
      <c r="J210" s="3">
        <f>Raw_Data!J210</f>
        <v>30</v>
      </c>
      <c r="K210" s="3" t="str">
        <f>Raw_Data!K210</f>
        <v xml:space="preserve"> UK            </v>
      </c>
      <c r="L210" s="3">
        <f>Raw_Data!L210</f>
        <v>2021</v>
      </c>
      <c r="M210" s="3">
        <f>Raw_Data!M210</f>
        <v>5</v>
      </c>
      <c r="N210" s="3">
        <f>Raw_Data!N210</f>
        <v>15</v>
      </c>
      <c r="O210" s="3">
        <f>Raw_Data!O210</f>
        <v>11</v>
      </c>
      <c r="P210" s="3" t="str">
        <f t="shared" si="34"/>
        <v>Entangled in the web of thoughts, confusion reigning as I navigate the labyrinth of ideas.</v>
      </c>
      <c r="Q210" s="3" t="str">
        <f t="shared" si="35"/>
        <v>Confusion</v>
      </c>
      <c r="R210" s="3" t="str">
        <f t="shared" si="36"/>
        <v>ThoughtExplorer</v>
      </c>
      <c r="S210" s="3" t="str">
        <f t="shared" si="37"/>
        <v>Twitter</v>
      </c>
      <c r="T210" s="3" t="str">
        <f t="shared" si="38"/>
        <v>#Confusion,#ThoughtLabyrinth</v>
      </c>
      <c r="U210" s="3" t="str">
        <f t="shared" si="39"/>
        <v>UK</v>
      </c>
      <c r="V210" s="3">
        <f t="shared" si="40"/>
        <v>44331.489583333336</v>
      </c>
      <c r="W210" s="3" t="b">
        <f>COUNTIFS($F$2:F210,F210,$E$2:E210,E210)&gt;1</f>
        <v>0</v>
      </c>
      <c r="X210" s="3">
        <f t="shared" si="41"/>
        <v>45</v>
      </c>
      <c r="Y210" s="3">
        <f t="shared" si="42"/>
        <v>0.66666666666666663</v>
      </c>
      <c r="Z210" s="11" t="str">
        <f t="shared" si="33"/>
        <v>May 15, 2021</v>
      </c>
      <c r="AA210" s="3" t="str">
        <f t="shared" si="43"/>
        <v>May</v>
      </c>
    </row>
    <row r="211" spans="1:27" x14ac:dyDescent="0.25">
      <c r="A211" s="3">
        <f>Raw_Data!A211</f>
        <v>210</v>
      </c>
      <c r="B211" s="3">
        <f>Raw_Data!B211</f>
        <v>212</v>
      </c>
      <c r="C211" s="3" t="str">
        <f>Raw_Data!C211</f>
        <v xml:space="preserve"> Numb to the chaos, emotions locked away, a stoic facade concealing the inner turmoil. </v>
      </c>
      <c r="D211" s="3" t="str">
        <f>Raw_Data!D211</f>
        <v xml:space="preserve"> Numbness        </v>
      </c>
      <c r="E211" s="10">
        <f>Raw_Data!E211</f>
        <v>43827.604166666664</v>
      </c>
      <c r="F211" s="3" t="str">
        <f>Raw_Data!F211</f>
        <v xml:space="preserve"> StoicSoul         </v>
      </c>
      <c r="G211" s="3" t="str">
        <f>Raw_Data!G211</f>
        <v xml:space="preserve"> Instagram </v>
      </c>
      <c r="H211" s="3" t="str">
        <f>Raw_Data!H211</f>
        <v xml:space="preserve"> #Numbness #StoicFacade                    </v>
      </c>
      <c r="I211" s="3">
        <f>Raw_Data!I211</f>
        <v>8</v>
      </c>
      <c r="J211" s="3">
        <f>Raw_Data!J211</f>
        <v>15</v>
      </c>
      <c r="K211" s="3" t="str">
        <f>Raw_Data!K211</f>
        <v xml:space="preserve"> Australia     </v>
      </c>
      <c r="L211" s="3">
        <f>Raw_Data!L211</f>
        <v>2019</v>
      </c>
      <c r="M211" s="3">
        <f>Raw_Data!M211</f>
        <v>12</v>
      </c>
      <c r="N211" s="3">
        <f>Raw_Data!N211</f>
        <v>28</v>
      </c>
      <c r="O211" s="3">
        <f>Raw_Data!O211</f>
        <v>14</v>
      </c>
      <c r="P211" s="3" t="str">
        <f t="shared" si="34"/>
        <v>Numb to the chaos, emotions locked away, a stoic facade concealing the inner turmoil.</v>
      </c>
      <c r="Q211" s="3" t="str">
        <f t="shared" si="35"/>
        <v>Numbness</v>
      </c>
      <c r="R211" s="3" t="str">
        <f t="shared" si="36"/>
        <v>StoicSoul</v>
      </c>
      <c r="S211" s="3" t="str">
        <f t="shared" si="37"/>
        <v>Instagram</v>
      </c>
      <c r="T211" s="3" t="str">
        <f t="shared" si="38"/>
        <v>#Numbness,#StoicFacade</v>
      </c>
      <c r="U211" s="3" t="str">
        <f t="shared" si="39"/>
        <v>Australia</v>
      </c>
      <c r="V211" s="3">
        <f t="shared" si="40"/>
        <v>43827.604166666664</v>
      </c>
      <c r="W211" s="3" t="b">
        <f>COUNTIFS($F$2:F211,F211,$E$2:E211,E211)&gt;1</f>
        <v>0</v>
      </c>
      <c r="X211" s="3">
        <f t="shared" si="41"/>
        <v>23</v>
      </c>
      <c r="Y211" s="3">
        <f t="shared" si="42"/>
        <v>0.65217391304347827</v>
      </c>
      <c r="Z211" s="11" t="str">
        <f t="shared" si="33"/>
        <v>Dec 28, 2019</v>
      </c>
      <c r="AA211" s="3" t="str">
        <f t="shared" si="43"/>
        <v>Dec</v>
      </c>
    </row>
    <row r="212" spans="1:27" x14ac:dyDescent="0.25">
      <c r="A212" s="3">
        <f>Raw_Data!A212</f>
        <v>211</v>
      </c>
      <c r="B212" s="3">
        <f>Raw_Data!B212</f>
        <v>213</v>
      </c>
      <c r="C212" s="3" t="str">
        <f>Raw_Data!C212</f>
        <v xml:space="preserve"> Melancholy whispers in the breeze, a silent conversation with the echoes of forgotten dreams. </v>
      </c>
      <c r="D212" s="3" t="str">
        <f>Raw_Data!D212</f>
        <v xml:space="preserve"> Melancholy      </v>
      </c>
      <c r="E212" s="10">
        <f>Raw_Data!E212</f>
        <v>43891.791666666664</v>
      </c>
      <c r="F212" s="3" t="str">
        <f>Raw_Data!F212</f>
        <v xml:space="preserve"> DreamerInSilence  </v>
      </c>
      <c r="G212" s="3" t="str">
        <f>Raw_Data!G212</f>
        <v xml:space="preserve"> Facebook </v>
      </c>
      <c r="H212" s="3" t="str">
        <f>Raw_Data!H212</f>
        <v xml:space="preserve"> #Melancholy #WhispersInTheBreeze         </v>
      </c>
      <c r="I212" s="3">
        <f>Raw_Data!I212</f>
        <v>12</v>
      </c>
      <c r="J212" s="3">
        <f>Raw_Data!J212</f>
        <v>25</v>
      </c>
      <c r="K212" s="3" t="str">
        <f>Raw_Data!K212</f>
        <v xml:space="preserve"> India         </v>
      </c>
      <c r="L212" s="3">
        <f>Raw_Data!L212</f>
        <v>2020</v>
      </c>
      <c r="M212" s="3">
        <f>Raw_Data!M212</f>
        <v>3</v>
      </c>
      <c r="N212" s="3">
        <f>Raw_Data!N212</f>
        <v>1</v>
      </c>
      <c r="O212" s="3">
        <f>Raw_Data!O212</f>
        <v>19</v>
      </c>
      <c r="P212" s="3" t="str">
        <f t="shared" si="34"/>
        <v>Melancholy whispers in the breeze, a silent conversation with the echoes of forgotten dreams.</v>
      </c>
      <c r="Q212" s="3" t="str">
        <f t="shared" si="35"/>
        <v>Melancholy</v>
      </c>
      <c r="R212" s="3" t="str">
        <f t="shared" si="36"/>
        <v>DreamerInSilence</v>
      </c>
      <c r="S212" s="3" t="str">
        <f t="shared" si="37"/>
        <v>Facebook</v>
      </c>
      <c r="T212" s="3" t="str">
        <f t="shared" si="38"/>
        <v>#Melancholy,#WhispersInTheBreeze</v>
      </c>
      <c r="U212" s="3" t="str">
        <f t="shared" si="39"/>
        <v>India</v>
      </c>
      <c r="V212" s="3">
        <f t="shared" si="40"/>
        <v>43891.791666666664</v>
      </c>
      <c r="W212" s="3" t="b">
        <f>COUNTIFS($F$2:F212,F212,$E$2:E212,E212)&gt;1</f>
        <v>0</v>
      </c>
      <c r="X212" s="3">
        <f t="shared" si="41"/>
        <v>37</v>
      </c>
      <c r="Y212" s="3">
        <f t="shared" si="42"/>
        <v>0.67567567567567566</v>
      </c>
      <c r="Z212" s="11" t="str">
        <f t="shared" si="33"/>
        <v>Mar 1, 2020</v>
      </c>
      <c r="AA212" s="3" t="str">
        <f t="shared" si="43"/>
        <v>Mar</v>
      </c>
    </row>
    <row r="213" spans="1:27" x14ac:dyDescent="0.25">
      <c r="A213" s="3">
        <f>Raw_Data!A213</f>
        <v>212</v>
      </c>
      <c r="B213" s="3">
        <f>Raw_Data!B213</f>
        <v>214</v>
      </c>
      <c r="C213" s="3" t="str">
        <f>Raw_Data!C213</f>
        <v xml:space="preserve"> Stumbling upon an old journal, nostalgia flooding in waves, carrying me to moments long gone. </v>
      </c>
      <c r="D213" s="3" t="str">
        <f>Raw_Data!D213</f>
        <v xml:space="preserve"> Nostalgia       </v>
      </c>
      <c r="E213" s="10">
        <f>Raw_Data!E213</f>
        <v>43291.65625</v>
      </c>
      <c r="F213" s="3" t="str">
        <f>Raw_Data!F213</f>
        <v xml:space="preserve"> JournalKeeper     </v>
      </c>
      <c r="G213" s="3" t="str">
        <f>Raw_Data!G213</f>
        <v xml:space="preserve"> Twitter  </v>
      </c>
      <c r="H213" s="3" t="str">
        <f>Raw_Data!H213</f>
        <v xml:space="preserve"> #Nostalgia #JournalMoments               </v>
      </c>
      <c r="I213" s="3">
        <f>Raw_Data!I213</f>
        <v>10</v>
      </c>
      <c r="J213" s="3">
        <f>Raw_Data!J213</f>
        <v>20</v>
      </c>
      <c r="K213" s="3" t="str">
        <f>Raw_Data!K213</f>
        <v xml:space="preserve"> Canada        </v>
      </c>
      <c r="L213" s="3">
        <f>Raw_Data!L213</f>
        <v>2018</v>
      </c>
      <c r="M213" s="3">
        <f>Raw_Data!M213</f>
        <v>7</v>
      </c>
      <c r="N213" s="3">
        <f>Raw_Data!N213</f>
        <v>10</v>
      </c>
      <c r="O213" s="3">
        <f>Raw_Data!O213</f>
        <v>15</v>
      </c>
      <c r="P213" s="3" t="str">
        <f t="shared" si="34"/>
        <v>Stumbling upon an old journal, nostalgia flooding in waves, carrying me to moments long gone.</v>
      </c>
      <c r="Q213" s="3" t="str">
        <f t="shared" si="35"/>
        <v>Nostalgia</v>
      </c>
      <c r="R213" s="3" t="str">
        <f t="shared" si="36"/>
        <v>JournalKeeper</v>
      </c>
      <c r="S213" s="3" t="str">
        <f t="shared" si="37"/>
        <v>Twitter</v>
      </c>
      <c r="T213" s="3" t="str">
        <f t="shared" si="38"/>
        <v>#Nostalgia,#JournalMoments</v>
      </c>
      <c r="U213" s="3" t="str">
        <f t="shared" si="39"/>
        <v>Canada</v>
      </c>
      <c r="V213" s="3">
        <f t="shared" si="40"/>
        <v>43291.65625</v>
      </c>
      <c r="W213" s="3" t="b">
        <f>COUNTIFS($F$2:F213,F213,$E$2:E213,E213)&gt;1</f>
        <v>0</v>
      </c>
      <c r="X213" s="3">
        <f t="shared" si="41"/>
        <v>30</v>
      </c>
      <c r="Y213" s="3">
        <f t="shared" si="42"/>
        <v>0.66666666666666663</v>
      </c>
      <c r="Z213" s="11" t="str">
        <f t="shared" si="33"/>
        <v>Jul 10, 2018</v>
      </c>
      <c r="AA213" s="3" t="str">
        <f t="shared" si="43"/>
        <v>Jul</v>
      </c>
    </row>
    <row r="214" spans="1:27" x14ac:dyDescent="0.25">
      <c r="A214" s="3">
        <f>Raw_Data!A214</f>
        <v>213</v>
      </c>
      <c r="B214" s="3">
        <f>Raw_Data!B214</f>
        <v>215</v>
      </c>
      <c r="C214" s="3" t="str">
        <f>Raw_Data!C214</f>
        <v xml:space="preserve"> A tapestry of conflicting feelings, weaving through uncertainty, caught in the threads of ambivalence. </v>
      </c>
      <c r="D214" s="3" t="str">
        <f>Raw_Data!D214</f>
        <v xml:space="preserve"> Ambivalence     </v>
      </c>
      <c r="E214" s="10">
        <f>Raw_Data!E214</f>
        <v>44566.4375</v>
      </c>
      <c r="F214" s="3" t="str">
        <f>Raw_Data!F214</f>
        <v xml:space="preserve"> ThreadWeaver      </v>
      </c>
      <c r="G214" s="3" t="str">
        <f>Raw_Data!G214</f>
        <v xml:space="preserve"> Instagram </v>
      </c>
      <c r="H214" s="3" t="str">
        <f>Raw_Data!H214</f>
        <v xml:space="preserve"> #Ambivalence #ConflictingFeelings        </v>
      </c>
      <c r="I214" s="3">
        <f>Raw_Data!I214</f>
        <v>12</v>
      </c>
      <c r="J214" s="3">
        <f>Raw_Data!J214</f>
        <v>25</v>
      </c>
      <c r="K214" s="3" t="str">
        <f>Raw_Data!K214</f>
        <v xml:space="preserve"> UK            </v>
      </c>
      <c r="L214" s="3">
        <f>Raw_Data!L214</f>
        <v>2022</v>
      </c>
      <c r="M214" s="3">
        <f>Raw_Data!M214</f>
        <v>1</v>
      </c>
      <c r="N214" s="3">
        <f>Raw_Data!N214</f>
        <v>5</v>
      </c>
      <c r="O214" s="3">
        <f>Raw_Data!O214</f>
        <v>10</v>
      </c>
      <c r="P214" s="3" t="str">
        <f t="shared" si="34"/>
        <v>A tapestry of conflicting feelings, weaving through uncertainty, caught in the threads of ambivalence.</v>
      </c>
      <c r="Q214" s="3" t="str">
        <f t="shared" si="35"/>
        <v>Ambivalence</v>
      </c>
      <c r="R214" s="3" t="str">
        <f t="shared" si="36"/>
        <v>ThreadWeaver</v>
      </c>
      <c r="S214" s="3" t="str">
        <f t="shared" si="37"/>
        <v>Instagram</v>
      </c>
      <c r="T214" s="3" t="str">
        <f t="shared" si="38"/>
        <v>#Ambivalence,#ConflictingFeelings</v>
      </c>
      <c r="U214" s="3" t="str">
        <f t="shared" si="39"/>
        <v>UK</v>
      </c>
      <c r="V214" s="3">
        <f t="shared" si="40"/>
        <v>44566.4375</v>
      </c>
      <c r="W214" s="3" t="b">
        <f>COUNTIFS($F$2:F214,F214,$E$2:E214,E214)&gt;1</f>
        <v>0</v>
      </c>
      <c r="X214" s="3">
        <f t="shared" si="41"/>
        <v>37</v>
      </c>
      <c r="Y214" s="3">
        <f t="shared" si="42"/>
        <v>0.67567567567567566</v>
      </c>
      <c r="Z214" s="11" t="str">
        <f t="shared" si="33"/>
        <v>Jan 5, 2022</v>
      </c>
      <c r="AA214" s="3" t="str">
        <f t="shared" si="43"/>
        <v>Jan</v>
      </c>
    </row>
    <row r="215" spans="1:27" x14ac:dyDescent="0.25">
      <c r="A215" s="3">
        <f>Raw_Data!A215</f>
        <v>214</v>
      </c>
      <c r="B215" s="3">
        <f>Raw_Data!B215</f>
        <v>216</v>
      </c>
      <c r="C215" s="3" t="str">
        <f>Raw_Data!C215</f>
        <v xml:space="preserve"> Embracing the flaws, finding acceptance in imperfection, a journey towards self-love. </v>
      </c>
      <c r="D215" s="3" t="str">
        <f>Raw_Data!D215</f>
        <v xml:space="preserve"> Acceptance      </v>
      </c>
      <c r="E215" s="10">
        <f>Raw_Data!E215</f>
        <v>44428.680555555555</v>
      </c>
      <c r="F215" s="3" t="str">
        <f>Raw_Data!F215</f>
        <v xml:space="preserve"> SelfLoveAdvocate  </v>
      </c>
      <c r="G215" s="3" t="str">
        <f>Raw_Data!G215</f>
        <v xml:space="preserve"> Facebook </v>
      </c>
      <c r="H215" s="3" t="str">
        <f>Raw_Data!H215</f>
        <v xml:space="preserve"> #Acceptance #SelfLoveJourney              </v>
      </c>
      <c r="I215" s="3">
        <f>Raw_Data!I215</f>
        <v>15</v>
      </c>
      <c r="J215" s="3">
        <f>Raw_Data!J215</f>
        <v>30</v>
      </c>
      <c r="K215" s="3" t="str">
        <f>Raw_Data!K215</f>
        <v xml:space="preserve"> Australia    </v>
      </c>
      <c r="L215" s="3">
        <f>Raw_Data!L215</f>
        <v>2021</v>
      </c>
      <c r="M215" s="3">
        <f>Raw_Data!M215</f>
        <v>8</v>
      </c>
      <c r="N215" s="3">
        <f>Raw_Data!N215</f>
        <v>20</v>
      </c>
      <c r="O215" s="3">
        <f>Raw_Data!O215</f>
        <v>16</v>
      </c>
      <c r="P215" s="3" t="str">
        <f t="shared" si="34"/>
        <v>Embracing the flaws, finding acceptance in imperfection, a journey towards self-love.</v>
      </c>
      <c r="Q215" s="3" t="str">
        <f t="shared" si="35"/>
        <v>Acceptance</v>
      </c>
      <c r="R215" s="3" t="str">
        <f t="shared" si="36"/>
        <v>SelfLoveAdvocate</v>
      </c>
      <c r="S215" s="3" t="str">
        <f t="shared" si="37"/>
        <v>Facebook</v>
      </c>
      <c r="T215" s="3" t="str">
        <f t="shared" si="38"/>
        <v>#Acceptance,#SelfLoveJourney</v>
      </c>
      <c r="U215" s="3" t="str">
        <f t="shared" si="39"/>
        <v>Australia</v>
      </c>
      <c r="V215" s="3">
        <f t="shared" si="40"/>
        <v>44428.680555555555</v>
      </c>
      <c r="W215" s="3" t="b">
        <f>COUNTIFS($F$2:F215,F215,$E$2:E215,E215)&gt;1</f>
        <v>0</v>
      </c>
      <c r="X215" s="3">
        <f t="shared" si="41"/>
        <v>45</v>
      </c>
      <c r="Y215" s="3">
        <f t="shared" si="42"/>
        <v>0.66666666666666663</v>
      </c>
      <c r="Z215" s="11" t="str">
        <f t="shared" si="33"/>
        <v>Aug 20, 2021</v>
      </c>
      <c r="AA215" s="3" t="str">
        <f t="shared" si="43"/>
        <v>Aug</v>
      </c>
    </row>
    <row r="216" spans="1:27" x14ac:dyDescent="0.25">
      <c r="A216" s="3">
        <f>Raw_Data!A216</f>
        <v>215</v>
      </c>
      <c r="B216" s="3">
        <f>Raw_Data!B216</f>
        <v>217</v>
      </c>
      <c r="C216" s="3" t="str">
        <f>Raw_Data!C216</f>
        <v xml:space="preserve"> Determination burning like a wildfire, overcoming obstacles, turning dreams into reality. </v>
      </c>
      <c r="D216" s="3" t="str">
        <f>Raw_Data!D216</f>
        <v xml:space="preserve"> Determination   </v>
      </c>
      <c r="E216" s="10">
        <f>Raw_Data!E216</f>
        <v>43772.572916666664</v>
      </c>
      <c r="F216" s="3" t="str">
        <f>Raw_Data!F216</f>
        <v xml:space="preserve"> DreamChaser       </v>
      </c>
      <c r="G216" s="3" t="str">
        <f>Raw_Data!G216</f>
        <v xml:space="preserve"> Twitter  </v>
      </c>
      <c r="H216" s="3" t="str">
        <f>Raw_Data!H216</f>
        <v xml:space="preserve"> #Determination #DreamsIntoReality        </v>
      </c>
      <c r="I216" s="3">
        <f>Raw_Data!I216</f>
        <v>18</v>
      </c>
      <c r="J216" s="3">
        <f>Raw_Data!J216</f>
        <v>35</v>
      </c>
      <c r="K216" s="3" t="str">
        <f>Raw_Data!K216</f>
        <v xml:space="preserve"> USA          </v>
      </c>
      <c r="L216" s="3">
        <f>Raw_Data!L216</f>
        <v>2019</v>
      </c>
      <c r="M216" s="3">
        <f>Raw_Data!M216</f>
        <v>11</v>
      </c>
      <c r="N216" s="3">
        <f>Raw_Data!N216</f>
        <v>3</v>
      </c>
      <c r="O216" s="3">
        <f>Raw_Data!O216</f>
        <v>13</v>
      </c>
      <c r="P216" s="3" t="str">
        <f t="shared" si="34"/>
        <v>Determination burning like a wildfire, overcoming obstacles, turning dreams into reality.</v>
      </c>
      <c r="Q216" s="3" t="str">
        <f t="shared" si="35"/>
        <v>Determination</v>
      </c>
      <c r="R216" s="3" t="str">
        <f t="shared" si="36"/>
        <v>DreamChaser</v>
      </c>
      <c r="S216" s="3" t="str">
        <f t="shared" si="37"/>
        <v>Twitter</v>
      </c>
      <c r="T216" s="3" t="str">
        <f t="shared" si="38"/>
        <v>#Determination,#DreamsIntoReality</v>
      </c>
      <c r="U216" s="3" t="str">
        <f t="shared" si="39"/>
        <v>USA</v>
      </c>
      <c r="V216" s="3">
        <f t="shared" si="40"/>
        <v>43772.572916666664</v>
      </c>
      <c r="W216" s="3" t="b">
        <f>COUNTIFS($F$2:F216,F216,$E$2:E216,E216)&gt;1</f>
        <v>0</v>
      </c>
      <c r="X216" s="3">
        <f t="shared" si="41"/>
        <v>53</v>
      </c>
      <c r="Y216" s="3">
        <f t="shared" si="42"/>
        <v>0.660377358490566</v>
      </c>
      <c r="Z216" s="11" t="str">
        <f t="shared" si="33"/>
        <v>Nov 3, 2019</v>
      </c>
      <c r="AA216" s="3" t="str">
        <f t="shared" si="43"/>
        <v>Nov</v>
      </c>
    </row>
    <row r="217" spans="1:27" x14ac:dyDescent="0.25">
      <c r="A217" s="3">
        <f>Raw_Data!A217</f>
        <v>216</v>
      </c>
      <c r="B217" s="3">
        <f>Raw_Data!B217</f>
        <v>218</v>
      </c>
      <c r="C217" s="3" t="str">
        <f>Raw_Data!C217</f>
        <v xml:space="preserve"> Tranquil moments by the ocean, serenity washing over, a peaceful retreat within the waves' embrace. </v>
      </c>
      <c r="D217" s="3" t="str">
        <f>Raw_Data!D217</f>
        <v xml:space="preserve"> Serenity        </v>
      </c>
      <c r="E217" s="10">
        <f>Raw_Data!E217</f>
        <v>43933.8125</v>
      </c>
      <c r="F217" s="3" t="str">
        <f>Raw_Data!F217</f>
        <v xml:space="preserve"> OceanSoul         </v>
      </c>
      <c r="G217" s="3" t="str">
        <f>Raw_Data!G217</f>
        <v xml:space="preserve"> Instagram </v>
      </c>
      <c r="H217" s="3" t="str">
        <f>Raw_Data!H217</f>
        <v xml:space="preserve"> #Serenity #OceanRetreat                   </v>
      </c>
      <c r="I217" s="3">
        <f>Raw_Data!I217</f>
        <v>25</v>
      </c>
      <c r="J217" s="3">
        <f>Raw_Data!J217</f>
        <v>50</v>
      </c>
      <c r="K217" s="3" t="str">
        <f>Raw_Data!K217</f>
        <v xml:space="preserve"> Canada        </v>
      </c>
      <c r="L217" s="3">
        <f>Raw_Data!L217</f>
        <v>2020</v>
      </c>
      <c r="M217" s="3">
        <f>Raw_Data!M217</f>
        <v>4</v>
      </c>
      <c r="N217" s="3">
        <f>Raw_Data!N217</f>
        <v>12</v>
      </c>
      <c r="O217" s="3">
        <f>Raw_Data!O217</f>
        <v>19</v>
      </c>
      <c r="P217" s="3" t="str">
        <f t="shared" si="34"/>
        <v>Tranquil moments by the ocean, serenity washing over, a peaceful retreat within the waves' embrace.</v>
      </c>
      <c r="Q217" s="3" t="str">
        <f t="shared" si="35"/>
        <v>Serenity</v>
      </c>
      <c r="R217" s="3" t="str">
        <f t="shared" si="36"/>
        <v>OceanSoul</v>
      </c>
      <c r="S217" s="3" t="str">
        <f t="shared" si="37"/>
        <v>Instagram</v>
      </c>
      <c r="T217" s="3" t="str">
        <f t="shared" si="38"/>
        <v>#Serenity,#OceanRetreat</v>
      </c>
      <c r="U217" s="3" t="str">
        <f t="shared" si="39"/>
        <v>Canada</v>
      </c>
      <c r="V217" s="3">
        <f t="shared" si="40"/>
        <v>43933.8125</v>
      </c>
      <c r="W217" s="3" t="b">
        <f>COUNTIFS($F$2:F217,F217,$E$2:E217,E217)&gt;1</f>
        <v>0</v>
      </c>
      <c r="X217" s="3">
        <f t="shared" si="41"/>
        <v>75</v>
      </c>
      <c r="Y217" s="3">
        <f t="shared" si="42"/>
        <v>0.66666666666666663</v>
      </c>
      <c r="Z217" s="11" t="str">
        <f t="shared" si="33"/>
        <v>Apr 12, 2020</v>
      </c>
      <c r="AA217" s="3" t="str">
        <f t="shared" si="43"/>
        <v>Apr</v>
      </c>
    </row>
    <row r="218" spans="1:27" x14ac:dyDescent="0.25">
      <c r="A218" s="3">
        <f>Raw_Data!A218</f>
        <v>217</v>
      </c>
      <c r="B218" s="3">
        <f>Raw_Data!B218</f>
        <v>219</v>
      </c>
      <c r="C218" s="3" t="str">
        <f>Raw_Data!C218</f>
        <v xml:space="preserve"> Exploring new horizons with the spark of curiosity, an adventurer in the vast landscape of knowledge. </v>
      </c>
      <c r="D218" s="3" t="str">
        <f>Raw_Data!D218</f>
        <v xml:space="preserve"> Curiosity       </v>
      </c>
      <c r="E218" s="10">
        <f>Raw_Data!E218</f>
        <v>44666.364583333336</v>
      </c>
      <c r="F218" s="3" t="str">
        <f>Raw_Data!F218</f>
        <v xml:space="preserve"> HorizonExplorer   </v>
      </c>
      <c r="G218" s="3" t="str">
        <f>Raw_Data!G218</f>
        <v xml:space="preserve"> Facebook </v>
      </c>
      <c r="H218" s="3" t="str">
        <f>Raw_Data!H218</f>
        <v xml:space="preserve"> #Curiosity #NewHorizons                  </v>
      </c>
      <c r="I218" s="3">
        <f>Raw_Data!I218</f>
        <v>22</v>
      </c>
      <c r="J218" s="3">
        <f>Raw_Data!J218</f>
        <v>45</v>
      </c>
      <c r="K218" s="3" t="str">
        <f>Raw_Data!K218</f>
        <v xml:space="preserve"> India         </v>
      </c>
      <c r="L218" s="3">
        <f>Raw_Data!L218</f>
        <v>2022</v>
      </c>
      <c r="M218" s="3">
        <f>Raw_Data!M218</f>
        <v>4</v>
      </c>
      <c r="N218" s="3">
        <f>Raw_Data!N218</f>
        <v>15</v>
      </c>
      <c r="O218" s="3">
        <f>Raw_Data!O218</f>
        <v>8</v>
      </c>
      <c r="P218" s="3" t="str">
        <f t="shared" si="34"/>
        <v>Exploring new horizons with the spark of curiosity, an adventurer in the vast landscape of knowledge.</v>
      </c>
      <c r="Q218" s="3" t="str">
        <f t="shared" si="35"/>
        <v>Curiosity</v>
      </c>
      <c r="R218" s="3" t="str">
        <f t="shared" si="36"/>
        <v>HorizonExplorer</v>
      </c>
      <c r="S218" s="3" t="str">
        <f t="shared" si="37"/>
        <v>Facebook</v>
      </c>
      <c r="T218" s="3" t="str">
        <f t="shared" si="38"/>
        <v>#Curiosity,#NewHorizons</v>
      </c>
      <c r="U218" s="3" t="str">
        <f t="shared" si="39"/>
        <v>India</v>
      </c>
      <c r="V218" s="3">
        <f t="shared" si="40"/>
        <v>44666.364583333336</v>
      </c>
      <c r="W218" s="3" t="b">
        <f>COUNTIFS($F$2:F218,F218,$E$2:E218,E218)&gt;1</f>
        <v>0</v>
      </c>
      <c r="X218" s="3">
        <f t="shared" si="41"/>
        <v>67</v>
      </c>
      <c r="Y218" s="3">
        <f t="shared" si="42"/>
        <v>0.67164179104477617</v>
      </c>
      <c r="Z218" s="11" t="str">
        <f t="shared" si="33"/>
        <v>Apr 15, 2022</v>
      </c>
      <c r="AA218" s="3" t="str">
        <f t="shared" si="43"/>
        <v>Apr</v>
      </c>
    </row>
    <row r="219" spans="1:27" x14ac:dyDescent="0.25">
      <c r="A219" s="3">
        <f>Raw_Data!A219</f>
        <v>218</v>
      </c>
      <c r="B219" s="3">
        <f>Raw_Data!B219</f>
        <v>220</v>
      </c>
      <c r="C219" s="3" t="str">
        <f>Raw_Data!C219</f>
        <v xml:space="preserve"> Drifting through the day with a nonchalant demeanor, embracing the art of indifference. </v>
      </c>
      <c r="D219" s="3" t="str">
        <f>Raw_Data!D219</f>
        <v xml:space="preserve"> Indifference    </v>
      </c>
      <c r="E219" s="10">
        <f>Raw_Data!E219</f>
        <v>44967.708333333336</v>
      </c>
      <c r="F219" s="3" t="str">
        <f>Raw_Data!F219</f>
        <v xml:space="preserve"> NonchalantSpirit  </v>
      </c>
      <c r="G219" s="3" t="str">
        <f>Raw_Data!G219</f>
        <v xml:space="preserve"> Twitter  </v>
      </c>
      <c r="H219" s="3" t="str">
        <f>Raw_Data!H219</f>
        <v xml:space="preserve"> #Indifference #DriftingThroughLife       </v>
      </c>
      <c r="I219" s="3">
        <f>Raw_Data!I219</f>
        <v>9</v>
      </c>
      <c r="J219" s="3">
        <f>Raw_Data!J219</f>
        <v>18</v>
      </c>
      <c r="K219" s="3" t="str">
        <f>Raw_Data!K219</f>
        <v xml:space="preserve"> UK            </v>
      </c>
      <c r="L219" s="3">
        <f>Raw_Data!L219</f>
        <v>2023</v>
      </c>
      <c r="M219" s="3">
        <f>Raw_Data!M219</f>
        <v>2</v>
      </c>
      <c r="N219" s="3">
        <f>Raw_Data!N219</f>
        <v>10</v>
      </c>
      <c r="O219" s="3">
        <f>Raw_Data!O219</f>
        <v>17</v>
      </c>
      <c r="P219" s="3" t="str">
        <f t="shared" si="34"/>
        <v>Drifting through the day with a nonchalant demeanor, embracing the art of indifference.</v>
      </c>
      <c r="Q219" s="3" t="str">
        <f t="shared" si="35"/>
        <v>Indifference</v>
      </c>
      <c r="R219" s="3" t="str">
        <f t="shared" si="36"/>
        <v>NonchalantSpirit</v>
      </c>
      <c r="S219" s="3" t="str">
        <f t="shared" si="37"/>
        <v>Twitter</v>
      </c>
      <c r="T219" s="3" t="str">
        <f t="shared" si="38"/>
        <v>#Indifference,#DriftingThroughLife</v>
      </c>
      <c r="U219" s="3" t="str">
        <f t="shared" si="39"/>
        <v>UK</v>
      </c>
      <c r="V219" s="3">
        <f t="shared" si="40"/>
        <v>44967.708333333336</v>
      </c>
      <c r="W219" s="3" t="b">
        <f>COUNTIFS($F$2:F219,F219,$E$2:E219,E219)&gt;1</f>
        <v>0</v>
      </c>
      <c r="X219" s="3">
        <f t="shared" si="41"/>
        <v>27</v>
      </c>
      <c r="Y219" s="3">
        <f t="shared" si="42"/>
        <v>0.66666666666666663</v>
      </c>
      <c r="Z219" s="11" t="str">
        <f t="shared" si="33"/>
        <v>Feb 10, 2023</v>
      </c>
      <c r="AA219" s="3" t="str">
        <f t="shared" si="43"/>
        <v>Feb</v>
      </c>
    </row>
    <row r="220" spans="1:27" x14ac:dyDescent="0.25">
      <c r="A220" s="3">
        <f>Raw_Data!A220</f>
        <v>219</v>
      </c>
      <c r="B220" s="3">
        <f>Raw_Data!B220</f>
        <v>221</v>
      </c>
      <c r="C220" s="3" t="str">
        <f>Raw_Data!C220</f>
        <v xml:space="preserve"> Wrestling with thoughts, a perplexed mind lost in the labyrinth of life's complexities. </v>
      </c>
      <c r="D220" s="3" t="str">
        <f>Raw_Data!D220</f>
        <v xml:space="preserve"> Confusion       </v>
      </c>
      <c r="E220" s="10">
        <f>Raw_Data!E220</f>
        <v>44048.510416666664</v>
      </c>
      <c r="F220" s="3" t="str">
        <f>Raw_Data!F220</f>
        <v xml:space="preserve"> ComplexThinker    </v>
      </c>
      <c r="G220" s="3" t="str">
        <f>Raw_Data!G220</f>
        <v xml:space="preserve"> Instagram </v>
      </c>
      <c r="H220" s="3" t="str">
        <f>Raw_Data!H220</f>
        <v xml:space="preserve"> #Confusion #PerplexedMind                </v>
      </c>
      <c r="I220" s="3">
        <f>Raw_Data!I220</f>
        <v>14</v>
      </c>
      <c r="J220" s="3">
        <f>Raw_Data!J220</f>
        <v>28</v>
      </c>
      <c r="K220" s="3" t="str">
        <f>Raw_Data!K220</f>
        <v xml:space="preserve"> Australia    </v>
      </c>
      <c r="L220" s="3">
        <f>Raw_Data!L220</f>
        <v>2020</v>
      </c>
      <c r="M220" s="3">
        <f>Raw_Data!M220</f>
        <v>8</v>
      </c>
      <c r="N220" s="3">
        <f>Raw_Data!N220</f>
        <v>5</v>
      </c>
      <c r="O220" s="3">
        <f>Raw_Data!O220</f>
        <v>12</v>
      </c>
      <c r="P220" s="3" t="str">
        <f t="shared" si="34"/>
        <v>Wrestling with thoughts, a perplexed mind lost in the labyrinth of life's complexities.</v>
      </c>
      <c r="Q220" s="3" t="str">
        <f t="shared" si="35"/>
        <v>Confusion</v>
      </c>
      <c r="R220" s="3" t="str">
        <f t="shared" si="36"/>
        <v>ComplexThinker</v>
      </c>
      <c r="S220" s="3" t="str">
        <f t="shared" si="37"/>
        <v>Instagram</v>
      </c>
      <c r="T220" s="3" t="str">
        <f t="shared" si="38"/>
        <v>#Confusion,#PerplexedMind</v>
      </c>
      <c r="U220" s="3" t="str">
        <f t="shared" si="39"/>
        <v>Australia</v>
      </c>
      <c r="V220" s="3">
        <f t="shared" si="40"/>
        <v>44048.510416666664</v>
      </c>
      <c r="W220" s="3" t="b">
        <f>COUNTIFS($F$2:F220,F220,$E$2:E220,E220)&gt;1</f>
        <v>0</v>
      </c>
      <c r="X220" s="3">
        <f t="shared" si="41"/>
        <v>42</v>
      </c>
      <c r="Y220" s="3">
        <f t="shared" si="42"/>
        <v>0.66666666666666663</v>
      </c>
      <c r="Z220" s="11" t="str">
        <f t="shared" si="33"/>
        <v>Aug 5, 2020</v>
      </c>
      <c r="AA220" s="3" t="str">
        <f t="shared" si="43"/>
        <v>Aug</v>
      </c>
    </row>
    <row r="221" spans="1:27" x14ac:dyDescent="0.25">
      <c r="A221" s="3">
        <f>Raw_Data!A221</f>
        <v>220</v>
      </c>
      <c r="B221" s="3">
        <f>Raw_Data!B221</f>
        <v>222</v>
      </c>
      <c r="C221" s="3" t="str">
        <f>Raw_Data!C221</f>
        <v xml:space="preserve"> Immersed in a state of emotional numbness, a shield against the storm of daily struggles. </v>
      </c>
      <c r="D221" s="3" t="str">
        <f>Raw_Data!D221</f>
        <v xml:space="preserve"> Numbness        </v>
      </c>
      <c r="E221" s="10">
        <f>Raw_Data!E221</f>
        <v>44531.645833333336</v>
      </c>
      <c r="F221" s="3" t="str">
        <f>Raw_Data!F221</f>
        <v xml:space="preserve"> ShieldedHeart     </v>
      </c>
      <c r="G221" s="3" t="str">
        <f>Raw_Data!G221</f>
        <v xml:space="preserve"> Facebook </v>
      </c>
      <c r="H221" s="3" t="str">
        <f>Raw_Data!H221</f>
        <v xml:space="preserve"> #Numbness #EmotionalShield               </v>
      </c>
      <c r="I221" s="3">
        <f>Raw_Data!I221</f>
        <v>10</v>
      </c>
      <c r="J221" s="3">
        <f>Raw_Data!J221</f>
        <v>20</v>
      </c>
      <c r="K221" s="3" t="str">
        <f>Raw_Data!K221</f>
        <v xml:space="preserve"> USA          </v>
      </c>
      <c r="L221" s="3">
        <f>Raw_Data!L221</f>
        <v>2021</v>
      </c>
      <c r="M221" s="3">
        <f>Raw_Data!M221</f>
        <v>12</v>
      </c>
      <c r="N221" s="3">
        <f>Raw_Data!N221</f>
        <v>1</v>
      </c>
      <c r="O221" s="3">
        <f>Raw_Data!O221</f>
        <v>15</v>
      </c>
      <c r="P221" s="3" t="str">
        <f t="shared" si="34"/>
        <v>Immersed in a state of emotional numbness, a shield against the storm of daily struggles.</v>
      </c>
      <c r="Q221" s="3" t="str">
        <f t="shared" si="35"/>
        <v>Numbness</v>
      </c>
      <c r="R221" s="3" t="str">
        <f t="shared" si="36"/>
        <v>ShieldedHeart</v>
      </c>
      <c r="S221" s="3" t="str">
        <f t="shared" si="37"/>
        <v>Facebook</v>
      </c>
      <c r="T221" s="3" t="str">
        <f t="shared" si="38"/>
        <v>#Numbness,#EmotionalShield</v>
      </c>
      <c r="U221" s="3" t="str">
        <f t="shared" si="39"/>
        <v>USA</v>
      </c>
      <c r="V221" s="3">
        <f t="shared" si="40"/>
        <v>44531.645833333336</v>
      </c>
      <c r="W221" s="3" t="b">
        <f>COUNTIFS($F$2:F221,F221,$E$2:E221,E221)&gt;1</f>
        <v>0</v>
      </c>
      <c r="X221" s="3">
        <f t="shared" si="41"/>
        <v>30</v>
      </c>
      <c r="Y221" s="3">
        <f t="shared" si="42"/>
        <v>0.66666666666666663</v>
      </c>
      <c r="Z221" s="11" t="str">
        <f t="shared" si="33"/>
        <v>Dec 1, 2021</v>
      </c>
      <c r="AA221" s="3" t="str">
        <f t="shared" si="43"/>
        <v>Dec</v>
      </c>
    </row>
    <row r="222" spans="1:27" x14ac:dyDescent="0.25">
      <c r="A222" s="3">
        <f>Raw_Data!A222</f>
        <v>221</v>
      </c>
      <c r="B222" s="3">
        <f>Raw_Data!B222</f>
        <v>223</v>
      </c>
      <c r="C222" s="3" t="str">
        <f>Raw_Data!C222</f>
        <v xml:space="preserve"> A melancholic symphony playing in the background, the soundtrack of a wistful heart. </v>
      </c>
      <c r="D222" s="3" t="str">
        <f>Raw_Data!D222</f>
        <v xml:space="preserve"> Melancholy      </v>
      </c>
      <c r="E222" s="10">
        <f>Raw_Data!E222</f>
        <v>43549.875</v>
      </c>
      <c r="F222" s="3" t="str">
        <f>Raw_Data!F222</f>
        <v xml:space="preserve"> SymphonySoul      </v>
      </c>
      <c r="G222" s="3" t="str">
        <f>Raw_Data!G222</f>
        <v xml:space="preserve"> Twitter  </v>
      </c>
      <c r="H222" s="3" t="str">
        <f>Raw_Data!H222</f>
        <v xml:space="preserve"> #Melancholy #WistfulHeart                </v>
      </c>
      <c r="I222" s="3">
        <f>Raw_Data!I222</f>
        <v>13</v>
      </c>
      <c r="J222" s="3">
        <f>Raw_Data!J222</f>
        <v>26</v>
      </c>
      <c r="K222" s="3" t="str">
        <f>Raw_Data!K222</f>
        <v xml:space="preserve"> Canada        </v>
      </c>
      <c r="L222" s="3">
        <f>Raw_Data!L222</f>
        <v>2019</v>
      </c>
      <c r="M222" s="3">
        <f>Raw_Data!M222</f>
        <v>3</v>
      </c>
      <c r="N222" s="3">
        <f>Raw_Data!N222</f>
        <v>25</v>
      </c>
      <c r="O222" s="3">
        <f>Raw_Data!O222</f>
        <v>21</v>
      </c>
      <c r="P222" s="3" t="str">
        <f t="shared" si="34"/>
        <v>A melancholic symphony playing in the background, the soundtrack of a wistful heart.</v>
      </c>
      <c r="Q222" s="3" t="str">
        <f t="shared" si="35"/>
        <v>Melancholy</v>
      </c>
      <c r="R222" s="3" t="str">
        <f t="shared" si="36"/>
        <v>SymphonySoul</v>
      </c>
      <c r="S222" s="3" t="str">
        <f t="shared" si="37"/>
        <v>Twitter</v>
      </c>
      <c r="T222" s="3" t="str">
        <f t="shared" si="38"/>
        <v>#Melancholy,#WistfulHeart</v>
      </c>
      <c r="U222" s="3" t="str">
        <f t="shared" si="39"/>
        <v>Canada</v>
      </c>
      <c r="V222" s="3">
        <f t="shared" si="40"/>
        <v>43549.875</v>
      </c>
      <c r="W222" s="3" t="b">
        <f>COUNTIFS($F$2:F222,F222,$E$2:E222,E222)&gt;1</f>
        <v>0</v>
      </c>
      <c r="X222" s="3">
        <f t="shared" si="41"/>
        <v>39</v>
      </c>
      <c r="Y222" s="3">
        <f t="shared" si="42"/>
        <v>0.66666666666666663</v>
      </c>
      <c r="Z222" s="11" t="str">
        <f t="shared" si="33"/>
        <v>Mar 25, 2019</v>
      </c>
      <c r="AA222" s="3" t="str">
        <f t="shared" si="43"/>
        <v>Mar</v>
      </c>
    </row>
    <row r="223" spans="1:27" x14ac:dyDescent="0.25">
      <c r="A223" s="3">
        <f>Raw_Data!A223</f>
        <v>222</v>
      </c>
      <c r="B223" s="3">
        <f>Raw_Data!B223</f>
        <v>224</v>
      </c>
      <c r="C223" s="3" t="str">
        <f>Raw_Data!C223</f>
        <v xml:space="preserve"> Flipping through the pages of an old yearbook, nostalgia painting smiles and tears on my face. </v>
      </c>
      <c r="D223" s="3" t="str">
        <f>Raw_Data!D223</f>
        <v xml:space="preserve"> Nostalgia       </v>
      </c>
      <c r="E223" s="10">
        <f>Raw_Data!E223</f>
        <v>42904.614583333336</v>
      </c>
      <c r="F223" s="3" t="str">
        <f>Raw_Data!F223</f>
        <v xml:space="preserve"> YearbookExplorer  </v>
      </c>
      <c r="G223" s="3" t="str">
        <f>Raw_Data!G223</f>
        <v xml:space="preserve"> Instagram </v>
      </c>
      <c r="H223" s="3" t="str">
        <f>Raw_Data!H223</f>
        <v xml:space="preserve"> #Nostalgia #YearbookMemories            </v>
      </c>
      <c r="I223" s="3">
        <f>Raw_Data!I223</f>
        <v>12</v>
      </c>
      <c r="J223" s="3">
        <f>Raw_Data!J223</f>
        <v>25</v>
      </c>
      <c r="K223" s="3" t="str">
        <f>Raw_Data!K223</f>
        <v xml:space="preserve"> India         </v>
      </c>
      <c r="L223" s="3">
        <f>Raw_Data!L223</f>
        <v>2017</v>
      </c>
      <c r="M223" s="3">
        <f>Raw_Data!M223</f>
        <v>6</v>
      </c>
      <c r="N223" s="3">
        <f>Raw_Data!N223</f>
        <v>18</v>
      </c>
      <c r="O223" s="3">
        <f>Raw_Data!O223</f>
        <v>14</v>
      </c>
      <c r="P223" s="3" t="str">
        <f t="shared" si="34"/>
        <v>Flipping through the pages of an old yearbook, nostalgia painting smiles and tears on my face.</v>
      </c>
      <c r="Q223" s="3" t="str">
        <f t="shared" si="35"/>
        <v>Nostalgia</v>
      </c>
      <c r="R223" s="3" t="str">
        <f t="shared" si="36"/>
        <v>YearbookExplorer</v>
      </c>
      <c r="S223" s="3" t="str">
        <f t="shared" si="37"/>
        <v>Instagram</v>
      </c>
      <c r="T223" s="3" t="str">
        <f t="shared" si="38"/>
        <v>#Nostalgia,#YearbookMemories</v>
      </c>
      <c r="U223" s="3" t="str">
        <f t="shared" si="39"/>
        <v>India</v>
      </c>
      <c r="V223" s="3">
        <f t="shared" si="40"/>
        <v>42904.614583333336</v>
      </c>
      <c r="W223" s="3" t="b">
        <f>COUNTIFS($F$2:F223,F223,$E$2:E223,E223)&gt;1</f>
        <v>0</v>
      </c>
      <c r="X223" s="3">
        <f t="shared" si="41"/>
        <v>37</v>
      </c>
      <c r="Y223" s="3">
        <f t="shared" si="42"/>
        <v>0.67567567567567566</v>
      </c>
      <c r="Z223" s="11" t="str">
        <f t="shared" si="33"/>
        <v>Jun 18, 2017</v>
      </c>
      <c r="AA223" s="3" t="str">
        <f t="shared" si="43"/>
        <v>Jun</v>
      </c>
    </row>
    <row r="224" spans="1:27" x14ac:dyDescent="0.25">
      <c r="A224" s="3">
        <f>Raw_Data!A224</f>
        <v>223</v>
      </c>
      <c r="B224" s="3">
        <f>Raw_Data!B224</f>
        <v>225</v>
      </c>
      <c r="C224" s="3" t="str">
        <f>Raw_Data!C224</f>
        <v xml:space="preserve"> Torn between opposing emotions, an ambivalence that colors my decisions with shades of uncertainty. </v>
      </c>
      <c r="D224" s="3" t="str">
        <f>Raw_Data!D224</f>
        <v xml:space="preserve"> Ambivalence     </v>
      </c>
      <c r="E224" s="10">
        <f>Raw_Data!E224</f>
        <v>44750.479166666664</v>
      </c>
      <c r="F224" s="3" t="str">
        <f>Raw_Data!F224</f>
        <v xml:space="preserve"> DecisiveDilemma   </v>
      </c>
      <c r="G224" s="3" t="str">
        <f>Raw_Data!G224</f>
        <v xml:space="preserve"> Facebook </v>
      </c>
      <c r="H224" s="3" t="str">
        <f>Raw_Data!H224</f>
        <v xml:space="preserve"> #Ambivalence #ShadesOfUncertainty       </v>
      </c>
      <c r="I224" s="3">
        <f>Raw_Data!I224</f>
        <v>15</v>
      </c>
      <c r="J224" s="3">
        <f>Raw_Data!J224</f>
        <v>30</v>
      </c>
      <c r="K224" s="3" t="str">
        <f>Raw_Data!K224</f>
        <v xml:space="preserve"> Australia    </v>
      </c>
      <c r="L224" s="3">
        <f>Raw_Data!L224</f>
        <v>2022</v>
      </c>
      <c r="M224" s="3">
        <f>Raw_Data!M224</f>
        <v>7</v>
      </c>
      <c r="N224" s="3">
        <f>Raw_Data!N224</f>
        <v>8</v>
      </c>
      <c r="O224" s="3">
        <f>Raw_Data!O224</f>
        <v>11</v>
      </c>
      <c r="P224" s="3" t="str">
        <f t="shared" si="34"/>
        <v>Torn between opposing emotions, an ambivalence that colors my decisions with shades of uncertainty.</v>
      </c>
      <c r="Q224" s="3" t="str">
        <f t="shared" si="35"/>
        <v>Ambivalence</v>
      </c>
      <c r="R224" s="3" t="str">
        <f t="shared" si="36"/>
        <v>DecisiveDilemma</v>
      </c>
      <c r="S224" s="3" t="str">
        <f t="shared" si="37"/>
        <v>Facebook</v>
      </c>
      <c r="T224" s="3" t="str">
        <f t="shared" si="38"/>
        <v>#Ambivalence,#ShadesOfUncertainty</v>
      </c>
      <c r="U224" s="3" t="str">
        <f t="shared" si="39"/>
        <v>Australia</v>
      </c>
      <c r="V224" s="3">
        <f t="shared" si="40"/>
        <v>44750.479166666664</v>
      </c>
      <c r="W224" s="3" t="b">
        <f>COUNTIFS($F$2:F224,F224,$E$2:E224,E224)&gt;1</f>
        <v>0</v>
      </c>
      <c r="X224" s="3">
        <f t="shared" si="41"/>
        <v>45</v>
      </c>
      <c r="Y224" s="3">
        <f t="shared" si="42"/>
        <v>0.66666666666666663</v>
      </c>
      <c r="Z224" s="11" t="str">
        <f t="shared" si="33"/>
        <v>Jul 8, 2022</v>
      </c>
      <c r="AA224" s="3" t="str">
        <f t="shared" si="43"/>
        <v>Jul</v>
      </c>
    </row>
    <row r="225" spans="1:27" x14ac:dyDescent="0.25">
      <c r="A225" s="3">
        <f>Raw_Data!A225</f>
        <v>224</v>
      </c>
      <c r="B225" s="3">
        <f>Raw_Data!B225</f>
        <v>226</v>
      </c>
      <c r="C225" s="3" t="str">
        <f>Raw_Data!C225</f>
        <v xml:space="preserve"> Embracing life's imperfections, finding acceptance in the journey, scars and all. </v>
      </c>
      <c r="D225" s="3" t="str">
        <f>Raw_Data!D225</f>
        <v xml:space="preserve"> Acceptance      </v>
      </c>
      <c r="E225" s="10">
        <f>Raw_Data!E225</f>
        <v>45061.680555555555</v>
      </c>
      <c r="F225" s="3" t="str">
        <f>Raw_Data!F225</f>
        <v xml:space="preserve"> ImperfectHarmony  </v>
      </c>
      <c r="G225" s="3" t="str">
        <f>Raw_Data!G225</f>
        <v xml:space="preserve"> Twitter  </v>
      </c>
      <c r="H225" s="3" t="str">
        <f>Raw_Data!H225</f>
        <v xml:space="preserve"> #Acceptance #ImperfectJourney            </v>
      </c>
      <c r="I225" s="3">
        <f>Raw_Data!I225</f>
        <v>18</v>
      </c>
      <c r="J225" s="3">
        <f>Raw_Data!J225</f>
        <v>36</v>
      </c>
      <c r="K225" s="3" t="str">
        <f>Raw_Data!K225</f>
        <v xml:space="preserve"> Canada        </v>
      </c>
      <c r="L225" s="3">
        <f>Raw_Data!L225</f>
        <v>2023</v>
      </c>
      <c r="M225" s="3">
        <f>Raw_Data!M225</f>
        <v>5</v>
      </c>
      <c r="N225" s="3">
        <f>Raw_Data!N225</f>
        <v>15</v>
      </c>
      <c r="O225" s="3">
        <f>Raw_Data!O225</f>
        <v>16</v>
      </c>
      <c r="P225" s="3" t="str">
        <f t="shared" si="34"/>
        <v>Embracing life's imperfections, finding acceptance in the journey, scars and all.</v>
      </c>
      <c r="Q225" s="3" t="str">
        <f t="shared" si="35"/>
        <v>Acceptance</v>
      </c>
      <c r="R225" s="3" t="str">
        <f t="shared" si="36"/>
        <v>ImperfectHarmony</v>
      </c>
      <c r="S225" s="3" t="str">
        <f t="shared" si="37"/>
        <v>Twitter</v>
      </c>
      <c r="T225" s="3" t="str">
        <f t="shared" si="38"/>
        <v>#Acceptance,#ImperfectJourney</v>
      </c>
      <c r="U225" s="3" t="str">
        <f t="shared" si="39"/>
        <v>Canada</v>
      </c>
      <c r="V225" s="3">
        <f t="shared" si="40"/>
        <v>45061.680555555555</v>
      </c>
      <c r="W225" s="3" t="b">
        <f>COUNTIFS($F$2:F225,F225,$E$2:E225,E225)&gt;1</f>
        <v>0</v>
      </c>
      <c r="X225" s="3">
        <f t="shared" si="41"/>
        <v>54</v>
      </c>
      <c r="Y225" s="3">
        <f t="shared" si="42"/>
        <v>0.66666666666666663</v>
      </c>
      <c r="Z225" s="11" t="str">
        <f t="shared" si="33"/>
        <v>May 15, 2023</v>
      </c>
      <c r="AA225" s="3" t="str">
        <f t="shared" si="43"/>
        <v>May</v>
      </c>
    </row>
    <row r="226" spans="1:27" x14ac:dyDescent="0.25">
      <c r="A226" s="3">
        <f>Raw_Data!A226</f>
        <v>225</v>
      </c>
      <c r="B226" s="3">
        <f>Raw_Data!B226</f>
        <v>227</v>
      </c>
      <c r="C226" s="3" t="str">
        <f>Raw_Data!C226</f>
        <v xml:space="preserve"> A fiery determination burning within, fueled by the vision of reaching unparalleled heights. </v>
      </c>
      <c r="D226" s="3" t="str">
        <f>Raw_Data!D226</f>
        <v xml:space="preserve"> Determination   </v>
      </c>
      <c r="E226" s="10">
        <f>Raw_Data!E226</f>
        <v>44449.614583333336</v>
      </c>
      <c r="F226" s="3" t="str">
        <f>Raw_Data!F226</f>
        <v xml:space="preserve"> VisionarySpirit   </v>
      </c>
      <c r="G226" s="3" t="str">
        <f>Raw_Data!G226</f>
        <v xml:space="preserve"> Instagram </v>
      </c>
      <c r="H226" s="3" t="str">
        <f>Raw_Data!H226</f>
        <v xml:space="preserve"> #Determination #UnparalleledHeights      </v>
      </c>
      <c r="I226" s="3">
        <f>Raw_Data!I226</f>
        <v>20</v>
      </c>
      <c r="J226" s="3">
        <f>Raw_Data!J226</f>
        <v>40</v>
      </c>
      <c r="K226" s="3" t="str">
        <f>Raw_Data!K226</f>
        <v xml:space="preserve"> UK            </v>
      </c>
      <c r="L226" s="3">
        <f>Raw_Data!L226</f>
        <v>2021</v>
      </c>
      <c r="M226" s="3">
        <f>Raw_Data!M226</f>
        <v>9</v>
      </c>
      <c r="N226" s="3">
        <f>Raw_Data!N226</f>
        <v>10</v>
      </c>
      <c r="O226" s="3">
        <f>Raw_Data!O226</f>
        <v>14</v>
      </c>
      <c r="P226" s="3" t="str">
        <f t="shared" si="34"/>
        <v>A fiery determination burning within, fueled by the vision of reaching unparalleled heights.</v>
      </c>
      <c r="Q226" s="3" t="str">
        <f t="shared" si="35"/>
        <v>Determination</v>
      </c>
      <c r="R226" s="3" t="str">
        <f t="shared" si="36"/>
        <v>VisionarySpirit</v>
      </c>
      <c r="S226" s="3" t="str">
        <f t="shared" si="37"/>
        <v>Instagram</v>
      </c>
      <c r="T226" s="3" t="str">
        <f t="shared" si="38"/>
        <v>#Determination,#UnparalleledHeights</v>
      </c>
      <c r="U226" s="3" t="str">
        <f t="shared" si="39"/>
        <v>UK</v>
      </c>
      <c r="V226" s="3">
        <f t="shared" si="40"/>
        <v>44449.614583333336</v>
      </c>
      <c r="W226" s="3" t="b">
        <f>COUNTIFS($F$2:F226,F226,$E$2:E226,E226)&gt;1</f>
        <v>0</v>
      </c>
      <c r="X226" s="3">
        <f t="shared" si="41"/>
        <v>60</v>
      </c>
      <c r="Y226" s="3">
        <f t="shared" si="42"/>
        <v>0.66666666666666663</v>
      </c>
      <c r="Z226" s="11" t="str">
        <f t="shared" si="33"/>
        <v>Sep 10, 2021</v>
      </c>
      <c r="AA226" s="3" t="str">
        <f t="shared" si="43"/>
        <v>Sep</v>
      </c>
    </row>
    <row r="227" spans="1:27" x14ac:dyDescent="0.25">
      <c r="A227" s="3">
        <f>Raw_Data!A227</f>
        <v>226</v>
      </c>
      <c r="B227" s="3">
        <f>Raw_Data!B227</f>
        <v>228</v>
      </c>
      <c r="C227" s="3" t="str">
        <f>Raw_Data!C227</f>
        <v xml:space="preserve"> Basking in the serenity of a quiet forest, where the whispers of nature bring peace to the soul. </v>
      </c>
      <c r="D227" s="3" t="str">
        <f>Raw_Data!D227</f>
        <v xml:space="preserve"> Serenity        </v>
      </c>
      <c r="E227" s="10">
        <f>Raw_Data!E227</f>
        <v>43889.770833333336</v>
      </c>
      <c r="F227" s="3" t="str">
        <f>Raw_Data!F227</f>
        <v xml:space="preserve"> ForestDreamer     </v>
      </c>
      <c r="G227" s="3" t="str">
        <f>Raw_Data!G227</f>
        <v xml:space="preserve"> Facebook </v>
      </c>
      <c r="H227" s="3" t="str">
        <f>Raw_Data!H227</f>
        <v xml:space="preserve"> #Serenity #NatureWhispers                </v>
      </c>
      <c r="I227" s="3">
        <f>Raw_Data!I227</f>
        <v>25</v>
      </c>
      <c r="J227" s="3">
        <f>Raw_Data!J227</f>
        <v>50</v>
      </c>
      <c r="K227" s="3" t="str">
        <f>Raw_Data!K227</f>
        <v xml:space="preserve"> USA          </v>
      </c>
      <c r="L227" s="3">
        <f>Raw_Data!L227</f>
        <v>2020</v>
      </c>
      <c r="M227" s="3">
        <f>Raw_Data!M227</f>
        <v>2</v>
      </c>
      <c r="N227" s="3">
        <f>Raw_Data!N227</f>
        <v>28</v>
      </c>
      <c r="O227" s="3">
        <f>Raw_Data!O227</f>
        <v>18</v>
      </c>
      <c r="P227" s="3" t="str">
        <f t="shared" si="34"/>
        <v>Basking in the serenity of a quiet forest, where the whispers of nature bring peace to the soul.</v>
      </c>
      <c r="Q227" s="3" t="str">
        <f t="shared" si="35"/>
        <v>Serenity</v>
      </c>
      <c r="R227" s="3" t="str">
        <f t="shared" si="36"/>
        <v>ForestDreamer</v>
      </c>
      <c r="S227" s="3" t="str">
        <f t="shared" si="37"/>
        <v>Facebook</v>
      </c>
      <c r="T227" s="3" t="str">
        <f t="shared" si="38"/>
        <v>#Serenity,#NatureWhispers</v>
      </c>
      <c r="U227" s="3" t="str">
        <f t="shared" si="39"/>
        <v>USA</v>
      </c>
      <c r="V227" s="3">
        <f t="shared" si="40"/>
        <v>43889.770833333336</v>
      </c>
      <c r="W227" s="3" t="b">
        <f>COUNTIFS($F$2:F227,F227,$E$2:E227,E227)&gt;1</f>
        <v>0</v>
      </c>
      <c r="X227" s="3">
        <f t="shared" si="41"/>
        <v>75</v>
      </c>
      <c r="Y227" s="3">
        <f t="shared" si="42"/>
        <v>0.66666666666666663</v>
      </c>
      <c r="Z227" s="11" t="str">
        <f t="shared" si="33"/>
        <v>Feb 28, 2020</v>
      </c>
      <c r="AA227" s="3" t="str">
        <f t="shared" si="43"/>
        <v>Feb</v>
      </c>
    </row>
    <row r="228" spans="1:27" x14ac:dyDescent="0.25">
      <c r="A228" s="3">
        <f>Raw_Data!A228</f>
        <v>227</v>
      </c>
      <c r="B228" s="3">
        <f>Raw_Data!B228</f>
        <v>231</v>
      </c>
      <c r="C228" s="3" t="str">
        <f>Raw_Data!C228</f>
        <v xml:space="preserve"> Indifferent to the noise of the world, a silent observer in the midst of life's cacophony. </v>
      </c>
      <c r="D228" s="3" t="str">
        <f>Raw_Data!D228</f>
        <v xml:space="preserve"> Indifference    </v>
      </c>
      <c r="E228" s="10">
        <f>Raw_Data!E228</f>
        <v>44995.6875</v>
      </c>
      <c r="F228" s="3" t="str">
        <f>Raw_Data!F228</f>
        <v xml:space="preserve"> SilentSpectator   </v>
      </c>
      <c r="G228" s="3" t="str">
        <f>Raw_Data!G228</f>
        <v xml:space="preserve"> Instagram </v>
      </c>
      <c r="H228" s="3" t="str">
        <f>Raw_Data!H228</f>
        <v xml:space="preserve"> #Indifference #SilentObserver            </v>
      </c>
      <c r="I228" s="3">
        <f>Raw_Data!I228</f>
        <v>9</v>
      </c>
      <c r="J228" s="3">
        <f>Raw_Data!J228</f>
        <v>18</v>
      </c>
      <c r="K228" s="3" t="str">
        <f>Raw_Data!K228</f>
        <v xml:space="preserve"> India         </v>
      </c>
      <c r="L228" s="3">
        <f>Raw_Data!L228</f>
        <v>2023</v>
      </c>
      <c r="M228" s="3">
        <f>Raw_Data!M228</f>
        <v>3</v>
      </c>
      <c r="N228" s="3">
        <f>Raw_Data!N228</f>
        <v>10</v>
      </c>
      <c r="O228" s="3">
        <f>Raw_Data!O228</f>
        <v>16</v>
      </c>
      <c r="P228" s="3" t="str">
        <f t="shared" si="34"/>
        <v>Indifferent to the noise of the world, a silent observer in the midst of life's cacophony.</v>
      </c>
      <c r="Q228" s="3" t="str">
        <f t="shared" si="35"/>
        <v>Indifference</v>
      </c>
      <c r="R228" s="3" t="str">
        <f t="shared" si="36"/>
        <v>SilentSpectator</v>
      </c>
      <c r="S228" s="3" t="str">
        <f t="shared" si="37"/>
        <v>Instagram</v>
      </c>
      <c r="T228" s="3" t="str">
        <f t="shared" si="38"/>
        <v>#Indifference,#SilentObserver</v>
      </c>
      <c r="U228" s="3" t="str">
        <f t="shared" si="39"/>
        <v>India</v>
      </c>
      <c r="V228" s="3">
        <f t="shared" si="40"/>
        <v>44995.6875</v>
      </c>
      <c r="W228" s="3" t="b">
        <f>COUNTIFS($F$2:F228,F228,$E$2:E228,E228)&gt;1</f>
        <v>0</v>
      </c>
      <c r="X228" s="3">
        <f t="shared" si="41"/>
        <v>27</v>
      </c>
      <c r="Y228" s="3">
        <f t="shared" si="42"/>
        <v>0.66666666666666663</v>
      </c>
      <c r="Z228" s="11" t="str">
        <f t="shared" si="33"/>
        <v>Mar 10, 2023</v>
      </c>
      <c r="AA228" s="3" t="str">
        <f t="shared" si="43"/>
        <v>Mar</v>
      </c>
    </row>
    <row r="229" spans="1:27" x14ac:dyDescent="0.25">
      <c r="A229" s="3">
        <f>Raw_Data!A229</f>
        <v>228</v>
      </c>
      <c r="B229" s="3">
        <f>Raw_Data!B229</f>
        <v>232</v>
      </c>
      <c r="C229" s="3" t="str">
        <f>Raw_Data!C229</f>
        <v xml:space="preserve"> Navigating through the labyrinth of thoughts, confusion a constant companion in the maze of ideas. </v>
      </c>
      <c r="D229" s="3" t="str">
        <f>Raw_Data!D229</f>
        <v xml:space="preserve"> Confusion       </v>
      </c>
      <c r="E229" s="10">
        <f>Raw_Data!E229</f>
        <v>44318.489583333336</v>
      </c>
      <c r="F229" s="3" t="str">
        <f>Raw_Data!F229</f>
        <v xml:space="preserve"> MazeNavigator     </v>
      </c>
      <c r="G229" s="3" t="str">
        <f>Raw_Data!G229</f>
        <v xml:space="preserve"> Facebook </v>
      </c>
      <c r="H229" s="3" t="str">
        <f>Raw_Data!H229</f>
        <v xml:space="preserve"> #Confusion #ThoughtLabyrinth              </v>
      </c>
      <c r="I229" s="3">
        <f>Raw_Data!I229</f>
        <v>14</v>
      </c>
      <c r="J229" s="3">
        <f>Raw_Data!J229</f>
        <v>28</v>
      </c>
      <c r="K229" s="3" t="str">
        <f>Raw_Data!K229</f>
        <v xml:space="preserve"> Australia    </v>
      </c>
      <c r="L229" s="3">
        <f>Raw_Data!L229</f>
        <v>2021</v>
      </c>
      <c r="M229" s="3">
        <f>Raw_Data!M229</f>
        <v>5</v>
      </c>
      <c r="N229" s="3">
        <f>Raw_Data!N229</f>
        <v>2</v>
      </c>
      <c r="O229" s="3">
        <f>Raw_Data!O229</f>
        <v>11</v>
      </c>
      <c r="P229" s="3" t="str">
        <f t="shared" si="34"/>
        <v>Navigating through the labyrinth of thoughts, confusion a constant companion in the maze of ideas.</v>
      </c>
      <c r="Q229" s="3" t="str">
        <f t="shared" si="35"/>
        <v>Confusion</v>
      </c>
      <c r="R229" s="3" t="str">
        <f t="shared" si="36"/>
        <v>MazeNavigator</v>
      </c>
      <c r="S229" s="3" t="str">
        <f t="shared" si="37"/>
        <v>Facebook</v>
      </c>
      <c r="T229" s="3" t="str">
        <f t="shared" si="38"/>
        <v>#Confusion,#ThoughtLabyrinth</v>
      </c>
      <c r="U229" s="3" t="str">
        <f t="shared" si="39"/>
        <v>Australia</v>
      </c>
      <c r="V229" s="3">
        <f t="shared" si="40"/>
        <v>44318.489583333336</v>
      </c>
      <c r="W229" s="3" t="b">
        <f>COUNTIFS($F$2:F229,F229,$E$2:E229,E229)&gt;1</f>
        <v>0</v>
      </c>
      <c r="X229" s="3">
        <f t="shared" si="41"/>
        <v>42</v>
      </c>
      <c r="Y229" s="3">
        <f t="shared" si="42"/>
        <v>0.66666666666666663</v>
      </c>
      <c r="Z229" s="11" t="str">
        <f t="shared" si="33"/>
        <v>May 2, 2021</v>
      </c>
      <c r="AA229" s="3" t="str">
        <f t="shared" si="43"/>
        <v>May</v>
      </c>
    </row>
    <row r="230" spans="1:27" x14ac:dyDescent="0.25">
      <c r="A230" s="3">
        <f>Raw_Data!A230</f>
        <v>229</v>
      </c>
      <c r="B230" s="3">
        <f>Raw_Data!B230</f>
        <v>233</v>
      </c>
      <c r="C230" s="3" t="str">
        <f>Raw_Data!C230</f>
        <v xml:space="preserve"> An impenetrable numbness shields me from the emotional storms, a fortress of stoic resilience. </v>
      </c>
      <c r="D230" s="3" t="str">
        <f>Raw_Data!D230</f>
        <v xml:space="preserve"> Numbness        </v>
      </c>
      <c r="E230" s="10">
        <f>Raw_Data!E230</f>
        <v>43756.604166666664</v>
      </c>
      <c r="F230" s="3" t="str">
        <f>Raw_Data!F230</f>
        <v xml:space="preserve"> ResilientFortress </v>
      </c>
      <c r="G230" s="3" t="str">
        <f>Raw_Data!G230</f>
        <v xml:space="preserve"> Twitter  </v>
      </c>
      <c r="H230" s="3" t="str">
        <f>Raw_Data!H230</f>
        <v xml:space="preserve"> #Numbness #StoicResilience               </v>
      </c>
      <c r="I230" s="3">
        <f>Raw_Data!I230</f>
        <v>11</v>
      </c>
      <c r="J230" s="3">
        <f>Raw_Data!J230</f>
        <v>22</v>
      </c>
      <c r="K230" s="3" t="str">
        <f>Raw_Data!K230</f>
        <v xml:space="preserve"> UK            </v>
      </c>
      <c r="L230" s="3">
        <f>Raw_Data!L230</f>
        <v>2019</v>
      </c>
      <c r="M230" s="3">
        <f>Raw_Data!M230</f>
        <v>10</v>
      </c>
      <c r="N230" s="3">
        <f>Raw_Data!N230</f>
        <v>18</v>
      </c>
      <c r="O230" s="3">
        <f>Raw_Data!O230</f>
        <v>14</v>
      </c>
      <c r="P230" s="3" t="str">
        <f t="shared" si="34"/>
        <v>An impenetrable numbness shields me from the emotional storms, a fortress of stoic resilience.</v>
      </c>
      <c r="Q230" s="3" t="str">
        <f t="shared" si="35"/>
        <v>Numbness</v>
      </c>
      <c r="R230" s="3" t="str">
        <f t="shared" si="36"/>
        <v>ResilientFortress</v>
      </c>
      <c r="S230" s="3" t="str">
        <f t="shared" si="37"/>
        <v>Twitter</v>
      </c>
      <c r="T230" s="3" t="str">
        <f t="shared" si="38"/>
        <v>#Numbness,#StoicResilience</v>
      </c>
      <c r="U230" s="3" t="str">
        <f t="shared" si="39"/>
        <v>UK</v>
      </c>
      <c r="V230" s="3">
        <f t="shared" si="40"/>
        <v>43756.604166666664</v>
      </c>
      <c r="W230" s="3" t="b">
        <f>COUNTIFS($F$2:F230,F230,$E$2:E230,E230)&gt;1</f>
        <v>0</v>
      </c>
      <c r="X230" s="3">
        <f t="shared" si="41"/>
        <v>33</v>
      </c>
      <c r="Y230" s="3">
        <f t="shared" si="42"/>
        <v>0.66666666666666663</v>
      </c>
      <c r="Z230" s="11" t="str">
        <f t="shared" si="33"/>
        <v>Oct 18, 2019</v>
      </c>
      <c r="AA230" s="3" t="str">
        <f t="shared" si="43"/>
        <v>Oct</v>
      </c>
    </row>
    <row r="231" spans="1:27" x14ac:dyDescent="0.25">
      <c r="A231" s="3">
        <f>Raw_Data!A231</f>
        <v>230</v>
      </c>
      <c r="B231" s="3">
        <f>Raw_Data!B231</f>
        <v>234</v>
      </c>
      <c r="C231" s="3" t="str">
        <f>Raw_Data!C231</f>
        <v xml:space="preserve"> Melancholy painting the world in hues of nostalgia, a canvas of bittersweet memories. </v>
      </c>
      <c r="D231" s="3" t="str">
        <f>Raw_Data!D231</f>
        <v xml:space="preserve"> Melancholy      </v>
      </c>
      <c r="E231" s="10">
        <f>Raw_Data!E231</f>
        <v>43835.833333333336</v>
      </c>
      <c r="F231" s="3" t="str">
        <f>Raw_Data!F231</f>
        <v xml:space="preserve"> CanvasDreamer     </v>
      </c>
      <c r="G231" s="3" t="str">
        <f>Raw_Data!G231</f>
        <v xml:space="preserve"> Instagram </v>
      </c>
      <c r="H231" s="3" t="str">
        <f>Raw_Data!H231</f>
        <v xml:space="preserve"> #Melancholy #BittersweetMemories         </v>
      </c>
      <c r="I231" s="3">
        <f>Raw_Data!I231</f>
        <v>13</v>
      </c>
      <c r="J231" s="3">
        <f>Raw_Data!J231</f>
        <v>26</v>
      </c>
      <c r="K231" s="3" t="str">
        <f>Raw_Data!K231</f>
        <v xml:space="preserve"> USA          </v>
      </c>
      <c r="L231" s="3">
        <f>Raw_Data!L231</f>
        <v>2020</v>
      </c>
      <c r="M231" s="3">
        <f>Raw_Data!M231</f>
        <v>1</v>
      </c>
      <c r="N231" s="3">
        <f>Raw_Data!N231</f>
        <v>5</v>
      </c>
      <c r="O231" s="3">
        <f>Raw_Data!O231</f>
        <v>20</v>
      </c>
      <c r="P231" s="3" t="str">
        <f t="shared" si="34"/>
        <v>Melancholy painting the world in hues of nostalgia, a canvas of bittersweet memories.</v>
      </c>
      <c r="Q231" s="3" t="str">
        <f t="shared" si="35"/>
        <v>Melancholy</v>
      </c>
      <c r="R231" s="3" t="str">
        <f t="shared" si="36"/>
        <v>CanvasDreamer</v>
      </c>
      <c r="S231" s="3" t="str">
        <f t="shared" si="37"/>
        <v>Instagram</v>
      </c>
      <c r="T231" s="3" t="str">
        <f t="shared" si="38"/>
        <v>#Melancholy,#BittersweetMemories</v>
      </c>
      <c r="U231" s="3" t="str">
        <f t="shared" si="39"/>
        <v>USA</v>
      </c>
      <c r="V231" s="3">
        <f t="shared" si="40"/>
        <v>43835.833333333336</v>
      </c>
      <c r="W231" s="3" t="b">
        <f>COUNTIFS($F$2:F231,F231,$E$2:E231,E231)&gt;1</f>
        <v>0</v>
      </c>
      <c r="X231" s="3">
        <f t="shared" si="41"/>
        <v>39</v>
      </c>
      <c r="Y231" s="3">
        <f t="shared" si="42"/>
        <v>0.66666666666666663</v>
      </c>
      <c r="Z231" s="11" t="str">
        <f t="shared" si="33"/>
        <v>Jan 5, 2020</v>
      </c>
      <c r="AA231" s="3" t="str">
        <f t="shared" si="43"/>
        <v>Jan</v>
      </c>
    </row>
    <row r="232" spans="1:27" x14ac:dyDescent="0.25">
      <c r="A232" s="3">
        <f>Raw_Data!A232</f>
        <v>231</v>
      </c>
      <c r="B232" s="3">
        <f>Raw_Data!B232</f>
        <v>235</v>
      </c>
      <c r="C232" s="3" t="str">
        <f>Raw_Data!C232</f>
        <v xml:space="preserve"> A journey into the past, flipping through the pages of an old diary, nostalgia taking the lead. </v>
      </c>
      <c r="D232" s="3" t="str">
        <f>Raw_Data!D232</f>
        <v xml:space="preserve"> Nostalgia       </v>
      </c>
      <c r="E232" s="10">
        <f>Raw_Data!E232</f>
        <v>43322.65625</v>
      </c>
      <c r="F232" s="3" t="str">
        <f>Raw_Data!F232</f>
        <v xml:space="preserve"> DiaryExplorer     </v>
      </c>
      <c r="G232" s="3" t="str">
        <f>Raw_Data!G232</f>
        <v xml:space="preserve"> Facebook </v>
      </c>
      <c r="H232" s="3" t="str">
        <f>Raw_Data!H232</f>
        <v xml:space="preserve"> #Nostalgia #DiaryJourney                 </v>
      </c>
      <c r="I232" s="3">
        <f>Raw_Data!I232</f>
        <v>12</v>
      </c>
      <c r="J232" s="3">
        <f>Raw_Data!J232</f>
        <v>25</v>
      </c>
      <c r="K232" s="3" t="str">
        <f>Raw_Data!K232</f>
        <v xml:space="preserve"> Canada        </v>
      </c>
      <c r="L232" s="3">
        <f>Raw_Data!L232</f>
        <v>2018</v>
      </c>
      <c r="M232" s="3">
        <f>Raw_Data!M232</f>
        <v>8</v>
      </c>
      <c r="N232" s="3">
        <f>Raw_Data!N232</f>
        <v>10</v>
      </c>
      <c r="O232" s="3">
        <f>Raw_Data!O232</f>
        <v>15</v>
      </c>
      <c r="P232" s="3" t="str">
        <f t="shared" si="34"/>
        <v>A journey into the past, flipping through the pages of an old diary, nostalgia taking the lead.</v>
      </c>
      <c r="Q232" s="3" t="str">
        <f t="shared" si="35"/>
        <v>Nostalgia</v>
      </c>
      <c r="R232" s="3" t="str">
        <f t="shared" si="36"/>
        <v>DiaryExplorer</v>
      </c>
      <c r="S232" s="3" t="str">
        <f t="shared" si="37"/>
        <v>Facebook</v>
      </c>
      <c r="T232" s="3" t="str">
        <f t="shared" si="38"/>
        <v>#Nostalgia,#DiaryJourney</v>
      </c>
      <c r="U232" s="3" t="str">
        <f t="shared" si="39"/>
        <v>Canada</v>
      </c>
      <c r="V232" s="3">
        <f t="shared" si="40"/>
        <v>43322.65625</v>
      </c>
      <c r="W232" s="3" t="b">
        <f>COUNTIFS($F$2:F232,F232,$E$2:E232,E232)&gt;1</f>
        <v>0</v>
      </c>
      <c r="X232" s="3">
        <f t="shared" si="41"/>
        <v>37</v>
      </c>
      <c r="Y232" s="3">
        <f t="shared" si="42"/>
        <v>0.67567567567567566</v>
      </c>
      <c r="Z232" s="11" t="str">
        <f t="shared" si="33"/>
        <v>Aug 10, 2018</v>
      </c>
      <c r="AA232" s="3" t="str">
        <f t="shared" si="43"/>
        <v>Aug</v>
      </c>
    </row>
    <row r="233" spans="1:27" x14ac:dyDescent="0.25">
      <c r="A233" s="3">
        <f>Raw_Data!A233</f>
        <v>232</v>
      </c>
      <c r="B233" s="3">
        <f>Raw_Data!B233</f>
        <v>236</v>
      </c>
      <c r="C233" s="3" t="str">
        <f>Raw_Data!C233</f>
        <v xml:space="preserve"> Ambivalence clouding decisions, caught in the crossroads of conflicting emotions. </v>
      </c>
      <c r="D233" s="3" t="str">
        <f>Raw_Data!D233</f>
        <v xml:space="preserve"> Ambivalence     </v>
      </c>
      <c r="E233" s="10">
        <f>Raw_Data!E233</f>
        <v>44576.4375</v>
      </c>
      <c r="F233" s="3" t="str">
        <f>Raw_Data!F233</f>
        <v xml:space="preserve"> CrossroadsTraveler </v>
      </c>
      <c r="G233" s="3" t="str">
        <f>Raw_Data!G233</f>
        <v xml:space="preserve"> Twitter  </v>
      </c>
      <c r="H233" s="3" t="str">
        <f>Raw_Data!H233</f>
        <v xml:space="preserve"> #Ambivalence #ConflictingEmotions        </v>
      </c>
      <c r="I233" s="3">
        <f>Raw_Data!I233</f>
        <v>15</v>
      </c>
      <c r="J233" s="3">
        <f>Raw_Data!J233</f>
        <v>30</v>
      </c>
      <c r="K233" s="3" t="str">
        <f>Raw_Data!K233</f>
        <v xml:space="preserve"> India         </v>
      </c>
      <c r="L233" s="3">
        <f>Raw_Data!L233</f>
        <v>2022</v>
      </c>
      <c r="M233" s="3">
        <f>Raw_Data!M233</f>
        <v>1</v>
      </c>
      <c r="N233" s="3">
        <f>Raw_Data!N233</f>
        <v>15</v>
      </c>
      <c r="O233" s="3">
        <f>Raw_Data!O233</f>
        <v>10</v>
      </c>
      <c r="P233" s="3" t="str">
        <f t="shared" si="34"/>
        <v>Ambivalence clouding decisions, caught in the crossroads of conflicting emotions.</v>
      </c>
      <c r="Q233" s="3" t="str">
        <f t="shared" si="35"/>
        <v>Ambivalence</v>
      </c>
      <c r="R233" s="3" t="str">
        <f t="shared" si="36"/>
        <v>CrossroadsTraveler</v>
      </c>
      <c r="S233" s="3" t="str">
        <f t="shared" si="37"/>
        <v>Twitter</v>
      </c>
      <c r="T233" s="3" t="str">
        <f t="shared" si="38"/>
        <v>#Ambivalence,#ConflictingEmotions</v>
      </c>
      <c r="U233" s="3" t="str">
        <f t="shared" si="39"/>
        <v>India</v>
      </c>
      <c r="V233" s="3">
        <f t="shared" si="40"/>
        <v>44576.4375</v>
      </c>
      <c r="W233" s="3" t="b">
        <f>COUNTIFS($F$2:F233,F233,$E$2:E233,E233)&gt;1</f>
        <v>0</v>
      </c>
      <c r="X233" s="3">
        <f t="shared" si="41"/>
        <v>45</v>
      </c>
      <c r="Y233" s="3">
        <f t="shared" si="42"/>
        <v>0.66666666666666663</v>
      </c>
      <c r="Z233" s="11" t="str">
        <f t="shared" si="33"/>
        <v>Jan 15, 2022</v>
      </c>
      <c r="AA233" s="3" t="str">
        <f t="shared" si="43"/>
        <v>Jan</v>
      </c>
    </row>
    <row r="234" spans="1:27" x14ac:dyDescent="0.25">
      <c r="A234" s="3">
        <f>Raw_Data!A234</f>
        <v>233</v>
      </c>
      <c r="B234" s="3">
        <f>Raw_Data!B234</f>
        <v>237</v>
      </c>
      <c r="C234" s="3" t="str">
        <f>Raw_Data!C234</f>
        <v xml:space="preserve"> Embracing imperfections, finding acceptance in the mosaic of life's beautiful chaos. </v>
      </c>
      <c r="D234" s="3" t="str">
        <f>Raw_Data!D234</f>
        <v xml:space="preserve"> Acceptance      </v>
      </c>
      <c r="E234" s="10">
        <f>Raw_Data!E234</f>
        <v>44397.680555555555</v>
      </c>
      <c r="F234" s="3" t="str">
        <f>Raw_Data!F234</f>
        <v xml:space="preserve"> MosaicDreamer     </v>
      </c>
      <c r="G234" s="3" t="str">
        <f>Raw_Data!G234</f>
        <v xml:space="preserve"> Instagram </v>
      </c>
      <c r="H234" s="3" t="str">
        <f>Raw_Data!H234</f>
        <v xml:space="preserve"> #Acceptance #BeautifulChaos              </v>
      </c>
      <c r="I234" s="3">
        <f>Raw_Data!I234</f>
        <v>18</v>
      </c>
      <c r="J234" s="3">
        <f>Raw_Data!J234</f>
        <v>36</v>
      </c>
      <c r="K234" s="3" t="str">
        <f>Raw_Data!K234</f>
        <v xml:space="preserve"> Australia     </v>
      </c>
      <c r="L234" s="3">
        <f>Raw_Data!L234</f>
        <v>2021</v>
      </c>
      <c r="M234" s="3">
        <f>Raw_Data!M234</f>
        <v>7</v>
      </c>
      <c r="N234" s="3">
        <f>Raw_Data!N234</f>
        <v>20</v>
      </c>
      <c r="O234" s="3">
        <f>Raw_Data!O234</f>
        <v>16</v>
      </c>
      <c r="P234" s="3" t="str">
        <f t="shared" si="34"/>
        <v>Embracing imperfections, finding acceptance in the mosaic of life's beautiful chaos.</v>
      </c>
      <c r="Q234" s="3" t="str">
        <f t="shared" si="35"/>
        <v>Acceptance</v>
      </c>
      <c r="R234" s="3" t="str">
        <f t="shared" si="36"/>
        <v>MosaicDreamer</v>
      </c>
      <c r="S234" s="3" t="str">
        <f t="shared" si="37"/>
        <v>Instagram</v>
      </c>
      <c r="T234" s="3" t="str">
        <f t="shared" si="38"/>
        <v>#Acceptance,#BeautifulChaos</v>
      </c>
      <c r="U234" s="3" t="str">
        <f t="shared" si="39"/>
        <v>Australia</v>
      </c>
      <c r="V234" s="3">
        <f t="shared" si="40"/>
        <v>44397.680555555555</v>
      </c>
      <c r="W234" s="3" t="b">
        <f>COUNTIFS($F$2:F234,F234,$E$2:E234,E234)&gt;1</f>
        <v>0</v>
      </c>
      <c r="X234" s="3">
        <f t="shared" si="41"/>
        <v>54</v>
      </c>
      <c r="Y234" s="3">
        <f t="shared" si="42"/>
        <v>0.66666666666666663</v>
      </c>
      <c r="Z234" s="11" t="str">
        <f t="shared" si="33"/>
        <v>Jul 20, 2021</v>
      </c>
      <c r="AA234" s="3" t="str">
        <f t="shared" si="43"/>
        <v>Jul</v>
      </c>
    </row>
    <row r="235" spans="1:27" x14ac:dyDescent="0.25">
      <c r="A235" s="3">
        <f>Raw_Data!A235</f>
        <v>234</v>
      </c>
      <c r="B235" s="3">
        <f>Raw_Data!B235</f>
        <v>238</v>
      </c>
      <c r="C235" s="3" t="str">
        <f>Raw_Data!C235</f>
        <v xml:space="preserve"> Determination as the driving force, propelling me forward on the path to extraordinary achievements. </v>
      </c>
      <c r="D235" s="3" t="str">
        <f>Raw_Data!D235</f>
        <v xml:space="preserve"> Determination   </v>
      </c>
      <c r="E235" s="10">
        <f>Raw_Data!E235</f>
        <v>43802.572916666664</v>
      </c>
      <c r="F235" s="3" t="str">
        <f>Raw_Data!F235</f>
        <v xml:space="preserve"> PathfinderSpirit  </v>
      </c>
      <c r="G235" s="3" t="str">
        <f>Raw_Data!G235</f>
        <v xml:space="preserve"> Facebook </v>
      </c>
      <c r="H235" s="3" t="str">
        <f>Raw_Data!H235</f>
        <v xml:space="preserve"> #Determination #ExtraordinaryPath        </v>
      </c>
      <c r="I235" s="3">
        <f>Raw_Data!I235</f>
        <v>20</v>
      </c>
      <c r="J235" s="3">
        <f>Raw_Data!J235</f>
        <v>40</v>
      </c>
      <c r="K235" s="3" t="str">
        <f>Raw_Data!K235</f>
        <v xml:space="preserve"> USA          </v>
      </c>
      <c r="L235" s="3">
        <f>Raw_Data!L235</f>
        <v>2019</v>
      </c>
      <c r="M235" s="3">
        <f>Raw_Data!M235</f>
        <v>12</v>
      </c>
      <c r="N235" s="3">
        <f>Raw_Data!N235</f>
        <v>3</v>
      </c>
      <c r="O235" s="3">
        <f>Raw_Data!O235</f>
        <v>13</v>
      </c>
      <c r="P235" s="3" t="str">
        <f t="shared" si="34"/>
        <v>Determination as the driving force, propelling me forward on the path to extraordinary achievements.</v>
      </c>
      <c r="Q235" s="3" t="str">
        <f t="shared" si="35"/>
        <v>Determination</v>
      </c>
      <c r="R235" s="3" t="str">
        <f t="shared" si="36"/>
        <v>PathfinderSpirit</v>
      </c>
      <c r="S235" s="3" t="str">
        <f t="shared" si="37"/>
        <v>Facebook</v>
      </c>
      <c r="T235" s="3" t="str">
        <f t="shared" si="38"/>
        <v>#Determination,#ExtraordinaryPath</v>
      </c>
      <c r="U235" s="3" t="str">
        <f t="shared" si="39"/>
        <v>USA</v>
      </c>
      <c r="V235" s="3">
        <f t="shared" si="40"/>
        <v>43802.572916666664</v>
      </c>
      <c r="W235" s="3" t="b">
        <f>COUNTIFS($F$2:F235,F235,$E$2:E235,E235)&gt;1</f>
        <v>0</v>
      </c>
      <c r="X235" s="3">
        <f t="shared" si="41"/>
        <v>60</v>
      </c>
      <c r="Y235" s="3">
        <f t="shared" si="42"/>
        <v>0.66666666666666663</v>
      </c>
      <c r="Z235" s="11" t="str">
        <f t="shared" si="33"/>
        <v>Dec 3, 2019</v>
      </c>
      <c r="AA235" s="3" t="str">
        <f t="shared" si="43"/>
        <v>Dec</v>
      </c>
    </row>
    <row r="236" spans="1:27" x14ac:dyDescent="0.25">
      <c r="A236" s="3">
        <f>Raw_Data!A236</f>
        <v>235</v>
      </c>
      <c r="B236" s="3">
        <f>Raw_Data!B236</f>
        <v>239</v>
      </c>
      <c r="C236" s="3" t="str">
        <f>Raw_Data!C236</f>
        <v xml:space="preserve"> Seeking serenity in the melody of raindrops, a tranquil escape from the noise of everyday life. </v>
      </c>
      <c r="D236" s="3" t="str">
        <f>Raw_Data!D236</f>
        <v xml:space="preserve"> Serenity        </v>
      </c>
      <c r="E236" s="10">
        <f>Raw_Data!E236</f>
        <v>43933.8125</v>
      </c>
      <c r="F236" s="3" t="str">
        <f>Raw_Data!F236</f>
        <v xml:space="preserve"> RaindropHarmony   </v>
      </c>
      <c r="G236" s="3" t="str">
        <f>Raw_Data!G236</f>
        <v xml:space="preserve"> Twitter  </v>
      </c>
      <c r="H236" s="3" t="str">
        <f>Raw_Data!H236</f>
        <v xml:space="preserve"> #Serenity #RaindropMelody                </v>
      </c>
      <c r="I236" s="3">
        <f>Raw_Data!I236</f>
        <v>25</v>
      </c>
      <c r="J236" s="3">
        <f>Raw_Data!J236</f>
        <v>50</v>
      </c>
      <c r="K236" s="3" t="str">
        <f>Raw_Data!K236</f>
        <v xml:space="preserve"> Canada        </v>
      </c>
      <c r="L236" s="3">
        <f>Raw_Data!L236</f>
        <v>2020</v>
      </c>
      <c r="M236" s="3">
        <f>Raw_Data!M236</f>
        <v>4</v>
      </c>
      <c r="N236" s="3">
        <f>Raw_Data!N236</f>
        <v>12</v>
      </c>
      <c r="O236" s="3">
        <f>Raw_Data!O236</f>
        <v>19</v>
      </c>
      <c r="P236" s="3" t="str">
        <f t="shared" si="34"/>
        <v>Seeking serenity in the melody of raindrops, a tranquil escape from the noise of everyday life.</v>
      </c>
      <c r="Q236" s="3" t="str">
        <f t="shared" si="35"/>
        <v>Serenity</v>
      </c>
      <c r="R236" s="3" t="str">
        <f t="shared" si="36"/>
        <v>RaindropHarmony</v>
      </c>
      <c r="S236" s="3" t="str">
        <f t="shared" si="37"/>
        <v>Twitter</v>
      </c>
      <c r="T236" s="3" t="str">
        <f t="shared" si="38"/>
        <v>#Serenity,#RaindropMelody</v>
      </c>
      <c r="U236" s="3" t="str">
        <f t="shared" si="39"/>
        <v>Canada</v>
      </c>
      <c r="V236" s="3">
        <f t="shared" si="40"/>
        <v>43933.8125</v>
      </c>
      <c r="W236" s="3" t="b">
        <f>COUNTIFS($F$2:F236,F236,$E$2:E236,E236)&gt;1</f>
        <v>0</v>
      </c>
      <c r="X236" s="3">
        <f t="shared" si="41"/>
        <v>75</v>
      </c>
      <c r="Y236" s="3">
        <f t="shared" si="42"/>
        <v>0.66666666666666663</v>
      </c>
      <c r="Z236" s="11" t="str">
        <f t="shared" si="33"/>
        <v>Apr 12, 2020</v>
      </c>
      <c r="AA236" s="3" t="str">
        <f t="shared" si="43"/>
        <v>Apr</v>
      </c>
    </row>
    <row r="237" spans="1:27" x14ac:dyDescent="0.25">
      <c r="A237" s="3">
        <f>Raw_Data!A237</f>
        <v>236</v>
      </c>
      <c r="B237" s="3">
        <f>Raw_Data!B237</f>
        <v>240</v>
      </c>
      <c r="C237" s="3" t="str">
        <f>Raw_Data!C237</f>
        <v xml:space="preserve"> Curiosity driving the exploration of the unknown, a seeker of knowledge in uncharted territories. </v>
      </c>
      <c r="D237" s="3" t="str">
        <f>Raw_Data!D237</f>
        <v xml:space="preserve"> Curiosity       </v>
      </c>
      <c r="E237" s="10">
        <f>Raw_Data!E237</f>
        <v>44689.364583333336</v>
      </c>
      <c r="F237" s="3" t="str">
        <f>Raw_Data!F237</f>
        <v xml:space="preserve"> SeekerOfUnknowns  </v>
      </c>
      <c r="G237" s="3" t="str">
        <f>Raw_Data!G237</f>
        <v xml:space="preserve"> Instagram </v>
      </c>
      <c r="H237" s="3" t="str">
        <f>Raw_Data!H237</f>
        <v xml:space="preserve"> #Curiosity #SeekerOfKnowledge            </v>
      </c>
      <c r="I237" s="3">
        <f>Raw_Data!I237</f>
        <v>22</v>
      </c>
      <c r="J237" s="3">
        <f>Raw_Data!J237</f>
        <v>45</v>
      </c>
      <c r="K237" s="3" t="str">
        <f>Raw_Data!K237</f>
        <v xml:space="preserve"> UK            </v>
      </c>
      <c r="L237" s="3">
        <f>Raw_Data!L237</f>
        <v>2022</v>
      </c>
      <c r="M237" s="3">
        <f>Raw_Data!M237</f>
        <v>5</v>
      </c>
      <c r="N237" s="3">
        <f>Raw_Data!N237</f>
        <v>8</v>
      </c>
      <c r="O237" s="3">
        <f>Raw_Data!O237</f>
        <v>8</v>
      </c>
      <c r="P237" s="3" t="str">
        <f t="shared" si="34"/>
        <v>Curiosity driving the exploration of the unknown, a seeker of knowledge in uncharted territories.</v>
      </c>
      <c r="Q237" s="3" t="str">
        <f t="shared" si="35"/>
        <v>Curiosity</v>
      </c>
      <c r="R237" s="3" t="str">
        <f t="shared" si="36"/>
        <v>SeekerOfUnknowns</v>
      </c>
      <c r="S237" s="3" t="str">
        <f t="shared" si="37"/>
        <v>Instagram</v>
      </c>
      <c r="T237" s="3" t="str">
        <f t="shared" si="38"/>
        <v>#Curiosity,#SeekerOfKnowledge</v>
      </c>
      <c r="U237" s="3" t="str">
        <f t="shared" si="39"/>
        <v>UK</v>
      </c>
      <c r="V237" s="3">
        <f t="shared" si="40"/>
        <v>44689.364583333336</v>
      </c>
      <c r="W237" s="3" t="b">
        <f>COUNTIFS($F$2:F237,F237,$E$2:E237,E237)&gt;1</f>
        <v>0</v>
      </c>
      <c r="X237" s="3">
        <f t="shared" si="41"/>
        <v>67</v>
      </c>
      <c r="Y237" s="3">
        <f t="shared" si="42"/>
        <v>0.67164179104477617</v>
      </c>
      <c r="Z237" s="11" t="str">
        <f t="shared" si="33"/>
        <v>May 8, 2022</v>
      </c>
      <c r="AA237" s="3" t="str">
        <f t="shared" si="43"/>
        <v>May</v>
      </c>
    </row>
    <row r="238" spans="1:27" x14ac:dyDescent="0.25">
      <c r="A238" s="3">
        <f>Raw_Data!A238</f>
        <v>237</v>
      </c>
      <c r="B238" s="3">
        <f>Raw_Data!B238</f>
        <v>241</v>
      </c>
      <c r="C238" s="3" t="str">
        <f>Raw_Data!C238</f>
        <v xml:space="preserve"> Drifting through the day with an air of nonchalance, indifferent to the trivialities of life. </v>
      </c>
      <c r="D238" s="3" t="str">
        <f>Raw_Data!D238</f>
        <v xml:space="preserve"> Indifference    </v>
      </c>
      <c r="E238" s="10">
        <f>Raw_Data!E238</f>
        <v>44979.708333333336</v>
      </c>
      <c r="F238" s="3" t="str">
        <f>Raw_Data!F238</f>
        <v xml:space="preserve"> NonchalantWanderer</v>
      </c>
      <c r="G238" s="3" t="str">
        <f>Raw_Data!G238</f>
        <v xml:space="preserve"> Facebook </v>
      </c>
      <c r="H238" s="3" t="str">
        <f>Raw_Data!H238</f>
        <v xml:space="preserve"> #Indifference #DriftingThroughLife       </v>
      </c>
      <c r="I238" s="3">
        <f>Raw_Data!I238</f>
        <v>9</v>
      </c>
      <c r="J238" s="3">
        <f>Raw_Data!J238</f>
        <v>18</v>
      </c>
      <c r="K238" s="3" t="str">
        <f>Raw_Data!K238</f>
        <v xml:space="preserve"> India         </v>
      </c>
      <c r="L238" s="3">
        <f>Raw_Data!L238</f>
        <v>2023</v>
      </c>
      <c r="M238" s="3">
        <f>Raw_Data!M238</f>
        <v>2</v>
      </c>
      <c r="N238" s="3">
        <f>Raw_Data!N238</f>
        <v>22</v>
      </c>
      <c r="O238" s="3">
        <f>Raw_Data!O238</f>
        <v>17</v>
      </c>
      <c r="P238" s="3" t="str">
        <f t="shared" si="34"/>
        <v>Drifting through the day with an air of nonchalance, indifferent to the trivialities of life.</v>
      </c>
      <c r="Q238" s="3" t="str">
        <f t="shared" si="35"/>
        <v>Indifference</v>
      </c>
      <c r="R238" s="3" t="str">
        <f t="shared" si="36"/>
        <v>NonchalantWanderer</v>
      </c>
      <c r="S238" s="3" t="str">
        <f t="shared" si="37"/>
        <v>Facebook</v>
      </c>
      <c r="T238" s="3" t="str">
        <f t="shared" si="38"/>
        <v>#Indifference,#DriftingThroughLife</v>
      </c>
      <c r="U238" s="3" t="str">
        <f t="shared" si="39"/>
        <v>India</v>
      </c>
      <c r="V238" s="3">
        <f t="shared" si="40"/>
        <v>44979.708333333336</v>
      </c>
      <c r="W238" s="3" t="b">
        <f>COUNTIFS($F$2:F238,F238,$E$2:E238,E238)&gt;1</f>
        <v>0</v>
      </c>
      <c r="X238" s="3">
        <f t="shared" si="41"/>
        <v>27</v>
      </c>
      <c r="Y238" s="3">
        <f t="shared" si="42"/>
        <v>0.66666666666666663</v>
      </c>
      <c r="Z238" s="11" t="str">
        <f t="shared" si="33"/>
        <v>Feb 22, 2023</v>
      </c>
      <c r="AA238" s="3" t="str">
        <f t="shared" si="43"/>
        <v>Feb</v>
      </c>
    </row>
    <row r="239" spans="1:27" x14ac:dyDescent="0.25">
      <c r="A239" s="3">
        <f>Raw_Data!A239</f>
        <v>238</v>
      </c>
      <c r="B239" s="3">
        <f>Raw_Data!B239</f>
        <v>242</v>
      </c>
      <c r="C239" s="3" t="str">
        <f>Raw_Data!C239</f>
        <v xml:space="preserve"> Lost in the labyrinth of thoughts, confusion casting shadows on the quest for clarity. </v>
      </c>
      <c r="D239" s="3" t="str">
        <f>Raw_Data!D239</f>
        <v xml:space="preserve"> Confusion       </v>
      </c>
      <c r="E239" s="10">
        <f>Raw_Data!E239</f>
        <v>43987.510416666664</v>
      </c>
      <c r="F239" s="3" t="str">
        <f>Raw_Data!F239</f>
        <v xml:space="preserve"> ShadowedSeeker    </v>
      </c>
      <c r="G239" s="3" t="str">
        <f>Raw_Data!G239</f>
        <v xml:space="preserve"> Twitter  </v>
      </c>
      <c r="H239" s="3" t="str">
        <f>Raw_Data!H239</f>
        <v xml:space="preserve"> #Confusion #LabyrinthOfThoughts          </v>
      </c>
      <c r="I239" s="3">
        <f>Raw_Data!I239</f>
        <v>14</v>
      </c>
      <c r="J239" s="3">
        <f>Raw_Data!J239</f>
        <v>28</v>
      </c>
      <c r="K239" s="3" t="str">
        <f>Raw_Data!K239</f>
        <v xml:space="preserve"> Australia    </v>
      </c>
      <c r="L239" s="3">
        <f>Raw_Data!L239</f>
        <v>2020</v>
      </c>
      <c r="M239" s="3">
        <f>Raw_Data!M239</f>
        <v>6</v>
      </c>
      <c r="N239" s="3">
        <f>Raw_Data!N239</f>
        <v>5</v>
      </c>
      <c r="O239" s="3">
        <f>Raw_Data!O239</f>
        <v>12</v>
      </c>
      <c r="P239" s="3" t="str">
        <f t="shared" si="34"/>
        <v>Lost in the labyrinth of thoughts, confusion casting shadows on the quest for clarity.</v>
      </c>
      <c r="Q239" s="3" t="str">
        <f t="shared" si="35"/>
        <v>Confusion</v>
      </c>
      <c r="R239" s="3" t="str">
        <f t="shared" si="36"/>
        <v>ShadowedSeeker</v>
      </c>
      <c r="S239" s="3" t="str">
        <f t="shared" si="37"/>
        <v>Twitter</v>
      </c>
      <c r="T239" s="3" t="str">
        <f t="shared" si="38"/>
        <v>#Confusion,#LabyrinthOfThoughts</v>
      </c>
      <c r="U239" s="3" t="str">
        <f t="shared" si="39"/>
        <v>Australia</v>
      </c>
      <c r="V239" s="3">
        <f t="shared" si="40"/>
        <v>43987.510416666664</v>
      </c>
      <c r="W239" s="3" t="b">
        <f>COUNTIFS($F$2:F239,F239,$E$2:E239,E239)&gt;1</f>
        <v>0</v>
      </c>
      <c r="X239" s="3">
        <f t="shared" si="41"/>
        <v>42</v>
      </c>
      <c r="Y239" s="3">
        <f t="shared" si="42"/>
        <v>0.66666666666666663</v>
      </c>
      <c r="Z239" s="11" t="str">
        <f t="shared" si="33"/>
        <v>Jun 5, 2020</v>
      </c>
      <c r="AA239" s="3" t="str">
        <f t="shared" si="43"/>
        <v>Jun</v>
      </c>
    </row>
    <row r="240" spans="1:27" x14ac:dyDescent="0.25">
      <c r="A240" s="3">
        <f>Raw_Data!A240</f>
        <v>239</v>
      </c>
      <c r="B240" s="3">
        <f>Raw_Data!B240</f>
        <v>243</v>
      </c>
      <c r="C240" s="3" t="str">
        <f>Raw_Data!C240</f>
        <v xml:space="preserve"> Wrapped in the cloak of emotional numbness, a shield against the storms of life's turbulence. </v>
      </c>
      <c r="D240" s="3" t="str">
        <f>Raw_Data!D240</f>
        <v xml:space="preserve"> Numbness        </v>
      </c>
      <c r="E240" s="10">
        <f>Raw_Data!E240</f>
        <v>44530.645833333336</v>
      </c>
      <c r="F240" s="3" t="str">
        <f>Raw_Data!F240</f>
        <v xml:space="preserve"> TurbulentShield   </v>
      </c>
      <c r="G240" s="3" t="str">
        <f>Raw_Data!G240</f>
        <v xml:space="preserve"> Instagram </v>
      </c>
      <c r="H240" s="3" t="str">
        <f>Raw_Data!H240</f>
        <v xml:space="preserve"> #Numbness #EmotionalStorms               </v>
      </c>
      <c r="I240" s="3">
        <f>Raw_Data!I240</f>
        <v>10</v>
      </c>
      <c r="J240" s="3">
        <f>Raw_Data!J240</f>
        <v>20</v>
      </c>
      <c r="K240" s="3" t="str">
        <f>Raw_Data!K240</f>
        <v xml:space="preserve"> Canada        </v>
      </c>
      <c r="L240" s="3">
        <f>Raw_Data!L240</f>
        <v>2021</v>
      </c>
      <c r="M240" s="3">
        <f>Raw_Data!M240</f>
        <v>11</v>
      </c>
      <c r="N240" s="3">
        <f>Raw_Data!N240</f>
        <v>30</v>
      </c>
      <c r="O240" s="3">
        <f>Raw_Data!O240</f>
        <v>15</v>
      </c>
      <c r="P240" s="3" t="str">
        <f t="shared" si="34"/>
        <v>Wrapped in the cloak of emotional numbness, a shield against the storms of life's turbulence.</v>
      </c>
      <c r="Q240" s="3" t="str">
        <f t="shared" si="35"/>
        <v>Numbness</v>
      </c>
      <c r="R240" s="3" t="str">
        <f t="shared" si="36"/>
        <v>TurbulentShield</v>
      </c>
      <c r="S240" s="3" t="str">
        <f t="shared" si="37"/>
        <v>Instagram</v>
      </c>
      <c r="T240" s="3" t="str">
        <f t="shared" si="38"/>
        <v>#Numbness,#EmotionalStorms</v>
      </c>
      <c r="U240" s="3" t="str">
        <f t="shared" si="39"/>
        <v>Canada</v>
      </c>
      <c r="V240" s="3">
        <f t="shared" si="40"/>
        <v>44530.645833333336</v>
      </c>
      <c r="W240" s="3" t="b">
        <f>COUNTIFS($F$2:F240,F240,$E$2:E240,E240)&gt;1</f>
        <v>0</v>
      </c>
      <c r="X240" s="3">
        <f t="shared" si="41"/>
        <v>30</v>
      </c>
      <c r="Y240" s="3">
        <f t="shared" si="42"/>
        <v>0.66666666666666663</v>
      </c>
      <c r="Z240" s="11" t="str">
        <f t="shared" si="33"/>
        <v>Nov 30, 2021</v>
      </c>
      <c r="AA240" s="3" t="str">
        <f t="shared" si="43"/>
        <v>Nov</v>
      </c>
    </row>
    <row r="241" spans="1:27" x14ac:dyDescent="0.25">
      <c r="A241" s="3">
        <f>Raw_Data!A241</f>
        <v>240</v>
      </c>
      <c r="B241" s="3">
        <f>Raw_Data!B241</f>
        <v>244</v>
      </c>
      <c r="C241" s="3" t="str">
        <f>Raw_Data!C241</f>
        <v xml:space="preserve"> Melancholy as a companion, painting the canvas of life with the brushstrokes of wistful yearning. </v>
      </c>
      <c r="D241" s="3" t="str">
        <f>Raw_Data!D241</f>
        <v xml:space="preserve"> Melancholy      </v>
      </c>
      <c r="E241" s="10">
        <f>Raw_Data!E241</f>
        <v>43521.875</v>
      </c>
      <c r="F241" s="3" t="str">
        <f>Raw_Data!F241</f>
        <v xml:space="preserve"> WistfulPainter    </v>
      </c>
      <c r="G241" s="3" t="str">
        <f>Raw_Data!G241</f>
        <v xml:space="preserve"> Facebook </v>
      </c>
      <c r="H241" s="3" t="str">
        <f>Raw_Data!H241</f>
        <v xml:space="preserve"> #Melancholy #WistfulYearning             </v>
      </c>
      <c r="I241" s="3">
        <f>Raw_Data!I241</f>
        <v>13</v>
      </c>
      <c r="J241" s="3">
        <f>Raw_Data!J241</f>
        <v>26</v>
      </c>
      <c r="K241" s="3" t="str">
        <f>Raw_Data!K241</f>
        <v xml:space="preserve"> UK            </v>
      </c>
      <c r="L241" s="3">
        <f>Raw_Data!L241</f>
        <v>2019</v>
      </c>
      <c r="M241" s="3">
        <f>Raw_Data!M241</f>
        <v>2</v>
      </c>
      <c r="N241" s="3">
        <f>Raw_Data!N241</f>
        <v>25</v>
      </c>
      <c r="O241" s="3">
        <f>Raw_Data!O241</f>
        <v>21</v>
      </c>
      <c r="P241" s="3" t="str">
        <f t="shared" si="34"/>
        <v>Melancholy as a companion, painting the canvas of life with the brushstrokes of wistful yearning.</v>
      </c>
      <c r="Q241" s="3" t="str">
        <f t="shared" si="35"/>
        <v>Melancholy</v>
      </c>
      <c r="R241" s="3" t="str">
        <f t="shared" si="36"/>
        <v>WistfulPainter</v>
      </c>
      <c r="S241" s="3" t="str">
        <f t="shared" si="37"/>
        <v>Facebook</v>
      </c>
      <c r="T241" s="3" t="str">
        <f t="shared" si="38"/>
        <v>#Melancholy,#WistfulYearning</v>
      </c>
      <c r="U241" s="3" t="str">
        <f t="shared" si="39"/>
        <v>UK</v>
      </c>
      <c r="V241" s="3">
        <f t="shared" si="40"/>
        <v>43521.875</v>
      </c>
      <c r="W241" s="3" t="b">
        <f>COUNTIFS($F$2:F241,F241,$E$2:E241,E241)&gt;1</f>
        <v>0</v>
      </c>
      <c r="X241" s="3">
        <f t="shared" si="41"/>
        <v>39</v>
      </c>
      <c r="Y241" s="3">
        <f t="shared" si="42"/>
        <v>0.66666666666666663</v>
      </c>
      <c r="Z241" s="11" t="str">
        <f t="shared" si="33"/>
        <v>Feb 25, 2019</v>
      </c>
      <c r="AA241" s="3" t="str">
        <f t="shared" si="43"/>
        <v>Feb</v>
      </c>
    </row>
    <row r="242" spans="1:27" x14ac:dyDescent="0.25">
      <c r="A242" s="3">
        <f>Raw_Data!A242</f>
        <v>241</v>
      </c>
      <c r="B242" s="3">
        <f>Raw_Data!B242</f>
        <v>245</v>
      </c>
      <c r="C242" s="3" t="str">
        <f>Raw_Data!C242</f>
        <v xml:space="preserve"> Leafing through the pages of an old photo album, nostalgia weaving tales of laughter and tears. </v>
      </c>
      <c r="D242" s="3" t="str">
        <f>Raw_Data!D242</f>
        <v xml:space="preserve"> Nostalgia       </v>
      </c>
      <c r="E242" s="10">
        <f>Raw_Data!E242</f>
        <v>42873.614583333336</v>
      </c>
      <c r="F242" s="3" t="str">
        <f>Raw_Data!F242</f>
        <v xml:space="preserve"> TaleWeaver        </v>
      </c>
      <c r="G242" s="3" t="str">
        <f>Raw_Data!G242</f>
        <v xml:space="preserve"> Twitter  </v>
      </c>
      <c r="H242" s="3" t="str">
        <f>Raw_Data!H242</f>
        <v xml:space="preserve"> #Nostalgia #PhotoAlbumStories            </v>
      </c>
      <c r="I242" s="3">
        <f>Raw_Data!I242</f>
        <v>12</v>
      </c>
      <c r="J242" s="3">
        <f>Raw_Data!J242</f>
        <v>25</v>
      </c>
      <c r="K242" s="3" t="str">
        <f>Raw_Data!K242</f>
        <v xml:space="preserve"> USA          </v>
      </c>
      <c r="L242" s="3">
        <f>Raw_Data!L242</f>
        <v>2017</v>
      </c>
      <c r="M242" s="3">
        <f>Raw_Data!M242</f>
        <v>5</v>
      </c>
      <c r="N242" s="3">
        <f>Raw_Data!N242</f>
        <v>18</v>
      </c>
      <c r="O242" s="3">
        <f>Raw_Data!O242</f>
        <v>14</v>
      </c>
      <c r="P242" s="3" t="str">
        <f t="shared" si="34"/>
        <v>Leafing through the pages of an old photo album, nostalgia weaving tales of laughter and tears.</v>
      </c>
      <c r="Q242" s="3" t="str">
        <f t="shared" si="35"/>
        <v>Nostalgia</v>
      </c>
      <c r="R242" s="3" t="str">
        <f t="shared" si="36"/>
        <v>TaleWeaver</v>
      </c>
      <c r="S242" s="3" t="str">
        <f t="shared" si="37"/>
        <v>Twitter</v>
      </c>
      <c r="T242" s="3" t="str">
        <f t="shared" si="38"/>
        <v>#Nostalgia,#PhotoAlbumStories</v>
      </c>
      <c r="U242" s="3" t="str">
        <f t="shared" si="39"/>
        <v>USA</v>
      </c>
      <c r="V242" s="3">
        <f t="shared" si="40"/>
        <v>42873.614583333336</v>
      </c>
      <c r="W242" s="3" t="b">
        <f>COUNTIFS($F$2:F242,F242,$E$2:E242,E242)&gt;1</f>
        <v>0</v>
      </c>
      <c r="X242" s="3">
        <f t="shared" si="41"/>
        <v>37</v>
      </c>
      <c r="Y242" s="3">
        <f t="shared" si="42"/>
        <v>0.67567567567567566</v>
      </c>
      <c r="Z242" s="11" t="str">
        <f t="shared" si="33"/>
        <v>May 18, 2017</v>
      </c>
      <c r="AA242" s="3" t="str">
        <f t="shared" si="43"/>
        <v>May</v>
      </c>
    </row>
    <row r="243" spans="1:27" x14ac:dyDescent="0.25">
      <c r="A243" s="3">
        <f>Raw_Data!A243</f>
        <v>242</v>
      </c>
      <c r="B243" s="3">
        <f>Raw_Data!B243</f>
        <v>246</v>
      </c>
      <c r="C243" s="3" t="str">
        <f>Raw_Data!C243</f>
        <v xml:space="preserve"> Ambivalence in the air, caught between the crossroads of conflicting emotions and decisions. </v>
      </c>
      <c r="D243" s="3" t="str">
        <f>Raw_Data!D243</f>
        <v xml:space="preserve"> Ambivalence     </v>
      </c>
      <c r="E243" s="10">
        <f>Raw_Data!E243</f>
        <v>44778.479166666664</v>
      </c>
      <c r="F243" s="3" t="str">
        <f>Raw_Data!F243</f>
        <v xml:space="preserve"> CrossroadsExplorer</v>
      </c>
      <c r="G243" s="3" t="str">
        <f>Raw_Data!G243</f>
        <v xml:space="preserve"> Instagram </v>
      </c>
      <c r="H243" s="3" t="str">
        <f>Raw_Data!H243</f>
        <v xml:space="preserve"> #Ambivalence #CrossroadsConfusion        </v>
      </c>
      <c r="I243" s="3">
        <f>Raw_Data!I243</f>
        <v>15</v>
      </c>
      <c r="J243" s="3">
        <f>Raw_Data!J243</f>
        <v>30</v>
      </c>
      <c r="K243" s="3" t="str">
        <f>Raw_Data!K243</f>
        <v xml:space="preserve"> Canada        </v>
      </c>
      <c r="L243" s="3">
        <f>Raw_Data!L243</f>
        <v>2022</v>
      </c>
      <c r="M243" s="3">
        <f>Raw_Data!M243</f>
        <v>8</v>
      </c>
      <c r="N243" s="3">
        <f>Raw_Data!N243</f>
        <v>5</v>
      </c>
      <c r="O243" s="3">
        <f>Raw_Data!O243</f>
        <v>11</v>
      </c>
      <c r="P243" s="3" t="str">
        <f t="shared" si="34"/>
        <v>Ambivalence in the air, caught between the crossroads of conflicting emotions and decisions.</v>
      </c>
      <c r="Q243" s="3" t="str">
        <f t="shared" si="35"/>
        <v>Ambivalence</v>
      </c>
      <c r="R243" s="3" t="str">
        <f t="shared" si="36"/>
        <v>CrossroadsExplorer</v>
      </c>
      <c r="S243" s="3" t="str">
        <f t="shared" si="37"/>
        <v>Instagram</v>
      </c>
      <c r="T243" s="3" t="str">
        <f t="shared" si="38"/>
        <v>#Ambivalence,#CrossroadsConfusion</v>
      </c>
      <c r="U243" s="3" t="str">
        <f t="shared" si="39"/>
        <v>Canada</v>
      </c>
      <c r="V243" s="3">
        <f t="shared" si="40"/>
        <v>44778.479166666664</v>
      </c>
      <c r="W243" s="3" t="b">
        <f>COUNTIFS($F$2:F243,F243,$E$2:E243,E243)&gt;1</f>
        <v>0</v>
      </c>
      <c r="X243" s="3">
        <f t="shared" si="41"/>
        <v>45</v>
      </c>
      <c r="Y243" s="3">
        <f t="shared" si="42"/>
        <v>0.66666666666666663</v>
      </c>
      <c r="Z243" s="11" t="str">
        <f t="shared" si="33"/>
        <v>Aug 5, 2022</v>
      </c>
      <c r="AA243" s="3" t="str">
        <f t="shared" si="43"/>
        <v>Aug</v>
      </c>
    </row>
    <row r="244" spans="1:27" x14ac:dyDescent="0.25">
      <c r="A244" s="3">
        <f>Raw_Data!A244</f>
        <v>243</v>
      </c>
      <c r="B244" s="3">
        <f>Raw_Data!B244</f>
        <v>247</v>
      </c>
      <c r="C244" s="3" t="str">
        <f>Raw_Data!C244</f>
        <v xml:space="preserve"> Embracing the beauty in imperfections, finding acceptance in the mosaic of life's unpredictable art. </v>
      </c>
      <c r="D244" s="3" t="str">
        <f>Raw_Data!D244</f>
        <v xml:space="preserve"> Acceptance      </v>
      </c>
      <c r="E244" s="10">
        <f>Raw_Data!E244</f>
        <v>45092.680555555555</v>
      </c>
      <c r="F244" s="3" t="str">
        <f>Raw_Data!F244</f>
        <v xml:space="preserve"> MosaicArtist      </v>
      </c>
      <c r="G244" s="3" t="str">
        <f>Raw_Data!G244</f>
        <v xml:space="preserve"> Facebook </v>
      </c>
      <c r="H244" s="3" t="str">
        <f>Raw_Data!H244</f>
        <v xml:space="preserve"> #Acceptance #UnpredictableArt            </v>
      </c>
      <c r="I244" s="3">
        <f>Raw_Data!I244</f>
        <v>18</v>
      </c>
      <c r="J244" s="3">
        <f>Raw_Data!J244</f>
        <v>36</v>
      </c>
      <c r="K244" s="3" t="str">
        <f>Raw_Data!K244</f>
        <v xml:space="preserve"> Australia    </v>
      </c>
      <c r="L244" s="3">
        <f>Raw_Data!L244</f>
        <v>2023</v>
      </c>
      <c r="M244" s="3">
        <f>Raw_Data!M244</f>
        <v>6</v>
      </c>
      <c r="N244" s="3">
        <f>Raw_Data!N244</f>
        <v>15</v>
      </c>
      <c r="O244" s="3">
        <f>Raw_Data!O244</f>
        <v>16</v>
      </c>
      <c r="P244" s="3" t="str">
        <f t="shared" si="34"/>
        <v>Embracing the beauty in imperfections, finding acceptance in the mosaic of life's unpredictable art.</v>
      </c>
      <c r="Q244" s="3" t="str">
        <f t="shared" si="35"/>
        <v>Acceptance</v>
      </c>
      <c r="R244" s="3" t="str">
        <f t="shared" si="36"/>
        <v>MosaicArtist</v>
      </c>
      <c r="S244" s="3" t="str">
        <f t="shared" si="37"/>
        <v>Facebook</v>
      </c>
      <c r="T244" s="3" t="str">
        <f t="shared" si="38"/>
        <v>#Acceptance,#UnpredictableArt</v>
      </c>
      <c r="U244" s="3" t="str">
        <f t="shared" si="39"/>
        <v>Australia</v>
      </c>
      <c r="V244" s="3">
        <f t="shared" si="40"/>
        <v>45092.680555555555</v>
      </c>
      <c r="W244" s="3" t="b">
        <f>COUNTIFS($F$2:F244,F244,$E$2:E244,E244)&gt;1</f>
        <v>0</v>
      </c>
      <c r="X244" s="3">
        <f t="shared" si="41"/>
        <v>54</v>
      </c>
      <c r="Y244" s="3">
        <f t="shared" si="42"/>
        <v>0.66666666666666663</v>
      </c>
      <c r="Z244" s="11" t="str">
        <f t="shared" si="33"/>
        <v>Jun 15, 2023</v>
      </c>
      <c r="AA244" s="3" t="str">
        <f t="shared" si="43"/>
        <v>Jun</v>
      </c>
    </row>
    <row r="245" spans="1:27" x14ac:dyDescent="0.25">
      <c r="A245" s="3">
        <f>Raw_Data!A245</f>
        <v>244</v>
      </c>
      <c r="B245" s="3">
        <f>Raw_Data!B245</f>
        <v>248</v>
      </c>
      <c r="C245" s="3" t="str">
        <f>Raw_Data!C245</f>
        <v xml:space="preserve"> Determination ablaze, forging a path through challenges, sculpting dreams into tangible realities. </v>
      </c>
      <c r="D245" s="3" t="str">
        <f>Raw_Data!D245</f>
        <v xml:space="preserve"> Determination   </v>
      </c>
      <c r="E245" s="10">
        <f>Raw_Data!E245</f>
        <v>44479.614583333336</v>
      </c>
      <c r="F245" s="3" t="str">
        <f>Raw_Data!F245</f>
        <v xml:space="preserve"> DreamSculptor     </v>
      </c>
      <c r="G245" s="3" t="str">
        <f>Raw_Data!G245</f>
        <v xml:space="preserve"> Twitter  </v>
      </c>
      <c r="H245" s="3" t="str">
        <f>Raw_Data!H245</f>
        <v xml:space="preserve"> #Determination #SculptingDreams          </v>
      </c>
      <c r="I245" s="3">
        <f>Raw_Data!I245</f>
        <v>20</v>
      </c>
      <c r="J245" s="3">
        <f>Raw_Data!J245</f>
        <v>40</v>
      </c>
      <c r="K245" s="3" t="str">
        <f>Raw_Data!K245</f>
        <v xml:space="preserve"> UK            </v>
      </c>
      <c r="L245" s="3">
        <f>Raw_Data!L245</f>
        <v>2021</v>
      </c>
      <c r="M245" s="3">
        <f>Raw_Data!M245</f>
        <v>10</v>
      </c>
      <c r="N245" s="3">
        <f>Raw_Data!N245</f>
        <v>10</v>
      </c>
      <c r="O245" s="3">
        <f>Raw_Data!O245</f>
        <v>14</v>
      </c>
      <c r="P245" s="3" t="str">
        <f t="shared" si="34"/>
        <v>Determination ablaze, forging a path through challenges, sculpting dreams into tangible realities.</v>
      </c>
      <c r="Q245" s="3" t="str">
        <f t="shared" si="35"/>
        <v>Determination</v>
      </c>
      <c r="R245" s="3" t="str">
        <f t="shared" si="36"/>
        <v>DreamSculptor</v>
      </c>
      <c r="S245" s="3" t="str">
        <f t="shared" si="37"/>
        <v>Twitter</v>
      </c>
      <c r="T245" s="3" t="str">
        <f t="shared" si="38"/>
        <v>#Determination,#SculptingDreams</v>
      </c>
      <c r="U245" s="3" t="str">
        <f t="shared" si="39"/>
        <v>UK</v>
      </c>
      <c r="V245" s="3">
        <f t="shared" si="40"/>
        <v>44479.614583333336</v>
      </c>
      <c r="W245" s="3" t="b">
        <f>COUNTIFS($F$2:F245,F245,$E$2:E245,E245)&gt;1</f>
        <v>0</v>
      </c>
      <c r="X245" s="3">
        <f t="shared" si="41"/>
        <v>60</v>
      </c>
      <c r="Y245" s="3">
        <f t="shared" si="42"/>
        <v>0.66666666666666663</v>
      </c>
      <c r="Z245" s="11" t="str">
        <f t="shared" si="33"/>
        <v>Oct 10, 2021</v>
      </c>
      <c r="AA245" s="3" t="str">
        <f t="shared" si="43"/>
        <v>Oct</v>
      </c>
    </row>
    <row r="246" spans="1:27" x14ac:dyDescent="0.25">
      <c r="A246" s="3">
        <f>Raw_Data!A246</f>
        <v>245</v>
      </c>
      <c r="B246" s="3">
        <f>Raw_Data!B246</f>
        <v>249</v>
      </c>
      <c r="C246" s="3" t="str">
        <f>Raw_Data!C246</f>
        <v xml:space="preserve"> Immerse in the serenity of a moonlit night, where the quiet whispers of nature bring peace to the soul. </v>
      </c>
      <c r="D246" s="3" t="str">
        <f>Raw_Data!D246</f>
        <v xml:space="preserve"> Serenity        </v>
      </c>
      <c r="E246" s="10">
        <f>Raw_Data!E246</f>
        <v>43963.8125</v>
      </c>
      <c r="F246" s="3" t="str">
        <f>Raw_Data!F246</f>
        <v xml:space="preserve"> MoonlitSoul       </v>
      </c>
      <c r="G246" s="3" t="str">
        <f>Raw_Data!G246</f>
        <v xml:space="preserve"> Instagram </v>
      </c>
      <c r="H246" s="3" t="str">
        <f>Raw_Data!H246</f>
        <v xml:space="preserve"> #Serenity #MoonlitPeace                  </v>
      </c>
      <c r="I246" s="3">
        <f>Raw_Data!I246</f>
        <v>25</v>
      </c>
      <c r="J246" s="3">
        <f>Raw_Data!J246</f>
        <v>50</v>
      </c>
      <c r="K246" s="3" t="str">
        <f>Raw_Data!K246</f>
        <v xml:space="preserve"> USA          </v>
      </c>
      <c r="L246" s="3">
        <f>Raw_Data!L246</f>
        <v>2020</v>
      </c>
      <c r="M246" s="3">
        <f>Raw_Data!M246</f>
        <v>5</v>
      </c>
      <c r="N246" s="3">
        <f>Raw_Data!N246</f>
        <v>12</v>
      </c>
      <c r="O246" s="3">
        <f>Raw_Data!O246</f>
        <v>19</v>
      </c>
      <c r="P246" s="3" t="str">
        <f t="shared" si="34"/>
        <v>Immerse in the serenity of a moonlit night, where the quiet whispers of nature bring peace to the soul.</v>
      </c>
      <c r="Q246" s="3" t="str">
        <f t="shared" si="35"/>
        <v>Serenity</v>
      </c>
      <c r="R246" s="3" t="str">
        <f t="shared" si="36"/>
        <v>MoonlitSoul</v>
      </c>
      <c r="S246" s="3" t="str">
        <f t="shared" si="37"/>
        <v>Instagram</v>
      </c>
      <c r="T246" s="3" t="str">
        <f t="shared" si="38"/>
        <v>#Serenity,#MoonlitPeace</v>
      </c>
      <c r="U246" s="3" t="str">
        <f t="shared" si="39"/>
        <v>USA</v>
      </c>
      <c r="V246" s="3">
        <f t="shared" si="40"/>
        <v>43963.8125</v>
      </c>
      <c r="W246" s="3" t="b">
        <f>COUNTIFS($F$2:F246,F246,$E$2:E246,E246)&gt;1</f>
        <v>0</v>
      </c>
      <c r="X246" s="3">
        <f t="shared" si="41"/>
        <v>75</v>
      </c>
      <c r="Y246" s="3">
        <f t="shared" si="42"/>
        <v>0.66666666666666663</v>
      </c>
      <c r="Z246" s="11" t="str">
        <f t="shared" si="33"/>
        <v>May 12, 2020</v>
      </c>
      <c r="AA246" s="3" t="str">
        <f t="shared" si="43"/>
        <v>May</v>
      </c>
    </row>
    <row r="247" spans="1:27" x14ac:dyDescent="0.25">
      <c r="A247" s="3">
        <f>Raw_Data!A247</f>
        <v>246</v>
      </c>
      <c r="B247" s="3">
        <f>Raw_Data!B247</f>
        <v>250</v>
      </c>
      <c r="C247" s="3" t="str">
        <f>Raw_Data!C247</f>
        <v xml:space="preserve"> Fueled by curiosity, venturing into uncharted realms, a fearless explorer of the mysteries of the world. </v>
      </c>
      <c r="D247" s="3" t="str">
        <f>Raw_Data!D247</f>
        <v xml:space="preserve"> Curiosity       </v>
      </c>
      <c r="E247" s="10">
        <f>Raw_Data!E247</f>
        <v>44896.385416666664</v>
      </c>
      <c r="F247" s="3" t="str">
        <f>Raw_Data!F247</f>
        <v xml:space="preserve"> FearlessExplorer  </v>
      </c>
      <c r="G247" s="3" t="str">
        <f>Raw_Data!G247</f>
        <v xml:space="preserve"> Facebook </v>
      </c>
      <c r="H247" s="3" t="str">
        <f>Raw_Data!H247</f>
        <v xml:space="preserve"> #Curiosity #FearlessExplorer              </v>
      </c>
      <c r="I247" s="3">
        <f>Raw_Data!I247</f>
        <v>22</v>
      </c>
      <c r="J247" s="3">
        <f>Raw_Data!J247</f>
        <v>44</v>
      </c>
      <c r="K247" s="3" t="str">
        <f>Raw_Data!K247</f>
        <v xml:space="preserve"> India         </v>
      </c>
      <c r="L247" s="3">
        <f>Raw_Data!L247</f>
        <v>2022</v>
      </c>
      <c r="M247" s="3">
        <f>Raw_Data!M247</f>
        <v>12</v>
      </c>
      <c r="N247" s="3">
        <f>Raw_Data!N247</f>
        <v>1</v>
      </c>
      <c r="O247" s="3">
        <f>Raw_Data!O247</f>
        <v>9</v>
      </c>
      <c r="P247" s="3" t="str">
        <f t="shared" si="34"/>
        <v>Fueled by curiosity, venturing into uncharted realms, a fearless explorer of the mysteries of the world.</v>
      </c>
      <c r="Q247" s="3" t="str">
        <f t="shared" si="35"/>
        <v>Curiosity</v>
      </c>
      <c r="R247" s="3" t="str">
        <f t="shared" si="36"/>
        <v>FearlessExplorer</v>
      </c>
      <c r="S247" s="3" t="str">
        <f t="shared" si="37"/>
        <v>Facebook</v>
      </c>
      <c r="T247" s="3" t="str">
        <f t="shared" si="38"/>
        <v>#Curiosity,#FearlessExplorer</v>
      </c>
      <c r="U247" s="3" t="str">
        <f t="shared" si="39"/>
        <v>India</v>
      </c>
      <c r="V247" s="3">
        <f t="shared" si="40"/>
        <v>44896.385416666664</v>
      </c>
      <c r="W247" s="3" t="b">
        <f>COUNTIFS($F$2:F247,F247,$E$2:E247,E247)&gt;1</f>
        <v>0</v>
      </c>
      <c r="X247" s="3">
        <f t="shared" si="41"/>
        <v>66</v>
      </c>
      <c r="Y247" s="3">
        <f t="shared" si="42"/>
        <v>0.66666666666666663</v>
      </c>
      <c r="Z247" s="11" t="str">
        <f t="shared" si="33"/>
        <v>Dec 1, 2022</v>
      </c>
      <c r="AA247" s="3" t="str">
        <f t="shared" si="43"/>
        <v>Dec</v>
      </c>
    </row>
    <row r="248" spans="1:27" x14ac:dyDescent="0.25">
      <c r="A248" s="3">
        <f>Raw_Data!A248</f>
        <v>247</v>
      </c>
      <c r="B248" s="3">
        <f>Raw_Data!B248</f>
        <v>251</v>
      </c>
      <c r="C248" s="3" t="str">
        <f>Raw_Data!C248</f>
        <v xml:space="preserve">Wrapped in the cloak of emotional numbness, a shield against the storms of life's turbulence. </v>
      </c>
      <c r="D248" s="3" t="str">
        <f>Raw_Data!D248</f>
        <v xml:space="preserve"> Numbness </v>
      </c>
      <c r="E248" s="10">
        <f>Raw_Data!E248</f>
        <v>44530.645833333336</v>
      </c>
      <c r="F248" s="3" t="str">
        <f>Raw_Data!F248</f>
        <v xml:space="preserve"> TurbulentShield </v>
      </c>
      <c r="G248" s="3" t="str">
        <f>Raw_Data!G248</f>
        <v xml:space="preserve"> Instagram </v>
      </c>
      <c r="H248" s="3" t="str">
        <f>Raw_Data!H248</f>
        <v xml:space="preserve"> #Numbness #EmotionalStorms </v>
      </c>
      <c r="I248" s="3">
        <f>Raw_Data!I248</f>
        <v>10</v>
      </c>
      <c r="J248" s="3">
        <f>Raw_Data!J248</f>
        <v>20</v>
      </c>
      <c r="K248" s="3" t="str">
        <f>Raw_Data!K248</f>
        <v xml:space="preserve"> Canada </v>
      </c>
      <c r="L248" s="3">
        <f>Raw_Data!L248</f>
        <v>2021</v>
      </c>
      <c r="M248" s="3">
        <f>Raw_Data!M248</f>
        <v>11</v>
      </c>
      <c r="N248" s="3">
        <f>Raw_Data!N248</f>
        <v>30</v>
      </c>
      <c r="O248" s="3">
        <f>Raw_Data!O248</f>
        <v>15</v>
      </c>
      <c r="P248" s="3" t="str">
        <f t="shared" si="34"/>
        <v>Wrapped in the cloak of emotional numbness, a shield against the storms of life's turbulence.</v>
      </c>
      <c r="Q248" s="3" t="str">
        <f t="shared" si="35"/>
        <v>Numbness</v>
      </c>
      <c r="R248" s="3" t="str">
        <f t="shared" si="36"/>
        <v>TurbulentShield</v>
      </c>
      <c r="S248" s="3" t="str">
        <f t="shared" si="37"/>
        <v>Instagram</v>
      </c>
      <c r="T248" s="3" t="str">
        <f t="shared" si="38"/>
        <v>#Numbness,#EmotionalStorms</v>
      </c>
      <c r="U248" s="3" t="str">
        <f t="shared" si="39"/>
        <v>Canada</v>
      </c>
      <c r="V248" s="3">
        <f t="shared" si="40"/>
        <v>44530.645833333336</v>
      </c>
      <c r="W248" s="3" t="b">
        <f>COUNTIFS($F$2:F248,F248,$E$2:E248,E248)&gt;1</f>
        <v>0</v>
      </c>
      <c r="X248" s="3">
        <f t="shared" si="41"/>
        <v>30</v>
      </c>
      <c r="Y248" s="3">
        <f t="shared" si="42"/>
        <v>0.66666666666666663</v>
      </c>
      <c r="Z248" s="11" t="str">
        <f t="shared" si="33"/>
        <v>Nov 30, 2021</v>
      </c>
      <c r="AA248" s="3" t="str">
        <f t="shared" si="43"/>
        <v>Nov</v>
      </c>
    </row>
    <row r="249" spans="1:27" x14ac:dyDescent="0.25">
      <c r="A249" s="3">
        <f>Raw_Data!A249</f>
        <v>248</v>
      </c>
      <c r="B249" s="3">
        <f>Raw_Data!B249</f>
        <v>252</v>
      </c>
      <c r="C249" s="3" t="str">
        <f>Raw_Data!C249</f>
        <v xml:space="preserve"> Dancing through life with the exuberance of a carefree spirit, embracing joy and zest at every turn. </v>
      </c>
      <c r="D249" s="3" t="str">
        <f>Raw_Data!D249</f>
        <v xml:space="preserve"> Zest </v>
      </c>
      <c r="E249" s="10">
        <f>Raw_Data!E249</f>
        <v>43293.739583333336</v>
      </c>
      <c r="F249" s="3" t="str">
        <f>Raw_Data!F249</f>
        <v xml:space="preserve"> JoyfulDancer </v>
      </c>
      <c r="G249" s="3" t="str">
        <f>Raw_Data!G249</f>
        <v xml:space="preserve"> Twitter </v>
      </c>
      <c r="H249" s="3" t="str">
        <f>Raw_Data!H249</f>
        <v xml:space="preserve"> #Zest #CarefreeSpirit </v>
      </c>
      <c r="I249" s="3">
        <f>Raw_Data!I249</f>
        <v>15</v>
      </c>
      <c r="J249" s="3">
        <f>Raw_Data!J249</f>
        <v>30</v>
      </c>
      <c r="K249" s="3" t="str">
        <f>Raw_Data!K249</f>
        <v xml:space="preserve"> USA </v>
      </c>
      <c r="L249" s="3">
        <f>Raw_Data!L249</f>
        <v>2018</v>
      </c>
      <c r="M249" s="3">
        <f>Raw_Data!M249</f>
        <v>7</v>
      </c>
      <c r="N249" s="3">
        <f>Raw_Data!N249</f>
        <v>12</v>
      </c>
      <c r="O249" s="3">
        <f>Raw_Data!O249</f>
        <v>17</v>
      </c>
      <c r="P249" s="3" t="str">
        <f t="shared" si="34"/>
        <v>Dancing through life with the exuberance of a carefree spirit, embracing joy and zest at every turn.</v>
      </c>
      <c r="Q249" s="3" t="str">
        <f t="shared" si="35"/>
        <v>Zest</v>
      </c>
      <c r="R249" s="3" t="str">
        <f t="shared" si="36"/>
        <v>JoyfulDancer</v>
      </c>
      <c r="S249" s="3" t="str">
        <f t="shared" si="37"/>
        <v>Twitter</v>
      </c>
      <c r="T249" s="3" t="str">
        <f t="shared" si="38"/>
        <v>#Zest,#CarefreeSpirit</v>
      </c>
      <c r="U249" s="3" t="str">
        <f t="shared" si="39"/>
        <v>USA</v>
      </c>
      <c r="V249" s="3">
        <f t="shared" si="40"/>
        <v>43293.739583333336</v>
      </c>
      <c r="W249" s="3" t="b">
        <f>COUNTIFS($F$2:F249,F249,$E$2:E249,E249)&gt;1</f>
        <v>0</v>
      </c>
      <c r="X249" s="3">
        <f t="shared" si="41"/>
        <v>45</v>
      </c>
      <c r="Y249" s="3">
        <f t="shared" si="42"/>
        <v>0.66666666666666663</v>
      </c>
      <c r="Z249" s="11" t="str">
        <f t="shared" si="33"/>
        <v>Jul 12, 2018</v>
      </c>
      <c r="AA249" s="3" t="str">
        <f t="shared" si="43"/>
        <v>Jul</v>
      </c>
    </row>
    <row r="250" spans="1:27" x14ac:dyDescent="0.25">
      <c r="A250" s="3">
        <f>Raw_Data!A250</f>
        <v>249</v>
      </c>
      <c r="B250" s="3">
        <f>Raw_Data!B250</f>
        <v>253</v>
      </c>
      <c r="C250" s="3" t="str">
        <f>Raw_Data!C250</f>
        <v xml:space="preserve"> Basking in the golden glow of contentment, a serene river flowing through the landscape of the heart. </v>
      </c>
      <c r="D250" s="3" t="str">
        <f>Raw_Data!D250</f>
        <v xml:space="preserve"> Contentment </v>
      </c>
      <c r="E250" s="10">
        <f>Raw_Data!E250</f>
        <v>44079.840277777781</v>
      </c>
      <c r="F250" s="3" t="str">
        <f>Raw_Data!F250</f>
        <v xml:space="preserve"> SereneBasker </v>
      </c>
      <c r="G250" s="3" t="str">
        <f>Raw_Data!G250</f>
        <v xml:space="preserve"> Facebook </v>
      </c>
      <c r="H250" s="3" t="str">
        <f>Raw_Data!H250</f>
        <v xml:space="preserve"> #Contentment #GoldenGlow </v>
      </c>
      <c r="I250" s="3">
        <f>Raw_Data!I250</f>
        <v>18</v>
      </c>
      <c r="J250" s="3">
        <f>Raw_Data!J250</f>
        <v>36</v>
      </c>
      <c r="K250" s="3" t="str">
        <f>Raw_Data!K250</f>
        <v xml:space="preserve"> Australia </v>
      </c>
      <c r="L250" s="3">
        <f>Raw_Data!L250</f>
        <v>2020</v>
      </c>
      <c r="M250" s="3">
        <f>Raw_Data!M250</f>
        <v>9</v>
      </c>
      <c r="N250" s="3">
        <f>Raw_Data!N250</f>
        <v>5</v>
      </c>
      <c r="O250" s="3">
        <f>Raw_Data!O250</f>
        <v>20</v>
      </c>
      <c r="P250" s="3" t="str">
        <f t="shared" si="34"/>
        <v>Basking in the golden glow of contentment, a serene river flowing through the landscape of the heart.</v>
      </c>
      <c r="Q250" s="3" t="str">
        <f t="shared" si="35"/>
        <v>Contentment</v>
      </c>
      <c r="R250" s="3" t="str">
        <f t="shared" si="36"/>
        <v>SereneBasker</v>
      </c>
      <c r="S250" s="3" t="str">
        <f t="shared" si="37"/>
        <v>Facebook</v>
      </c>
      <c r="T250" s="3" t="str">
        <f t="shared" si="38"/>
        <v>#Contentment,#GoldenGlow</v>
      </c>
      <c r="U250" s="3" t="str">
        <f t="shared" si="39"/>
        <v>Australia</v>
      </c>
      <c r="V250" s="3">
        <f t="shared" si="40"/>
        <v>44079.840277777781</v>
      </c>
      <c r="W250" s="3" t="b">
        <f>COUNTIFS($F$2:F250,F250,$E$2:E250,E250)&gt;1</f>
        <v>0</v>
      </c>
      <c r="X250" s="3">
        <f t="shared" si="41"/>
        <v>54</v>
      </c>
      <c r="Y250" s="3">
        <f t="shared" si="42"/>
        <v>0.66666666666666663</v>
      </c>
      <c r="Z250" s="11" t="str">
        <f t="shared" si="33"/>
        <v>Sep 5, 2020</v>
      </c>
      <c r="AA250" s="3" t="str">
        <f t="shared" si="43"/>
        <v>Sep</v>
      </c>
    </row>
    <row r="251" spans="1:27" x14ac:dyDescent="0.25">
      <c r="A251" s="3">
        <f>Raw_Data!A251</f>
        <v>250</v>
      </c>
      <c r="B251" s="3">
        <f>Raw_Data!B251</f>
        <v>254</v>
      </c>
      <c r="C251" s="3" t="str">
        <f>Raw_Data!C251</f>
        <v xml:space="preserve"> Gazing towards the horizon with hopeful eyes, painting a canvas of dreams illuminated by the sun of optimism. </v>
      </c>
      <c r="D251" s="3" t="str">
        <f>Raw_Data!D251</f>
        <v xml:space="preserve"> Hopeful </v>
      </c>
      <c r="E251" s="10">
        <f>Raw_Data!E251</f>
        <v>44669.333333333336</v>
      </c>
      <c r="F251" s="3" t="str">
        <f>Raw_Data!F251</f>
        <v xml:space="preserve"> DreamPainter </v>
      </c>
      <c r="G251" s="3" t="str">
        <f>Raw_Data!G251</f>
        <v xml:space="preserve"> Instagram </v>
      </c>
      <c r="H251" s="3" t="str">
        <f>Raw_Data!H251</f>
        <v xml:space="preserve"> #Hopeful #CanvasOfDreams </v>
      </c>
      <c r="I251" s="3">
        <f>Raw_Data!I251</f>
        <v>12</v>
      </c>
      <c r="J251" s="3">
        <f>Raw_Data!J251</f>
        <v>24</v>
      </c>
      <c r="K251" s="3" t="str">
        <f>Raw_Data!K251</f>
        <v xml:space="preserve"> India </v>
      </c>
      <c r="L251" s="3">
        <f>Raw_Data!L251</f>
        <v>2022</v>
      </c>
      <c r="M251" s="3">
        <f>Raw_Data!M251</f>
        <v>4</v>
      </c>
      <c r="N251" s="3">
        <f>Raw_Data!N251</f>
        <v>18</v>
      </c>
      <c r="O251" s="3">
        <f>Raw_Data!O251</f>
        <v>8</v>
      </c>
      <c r="P251" s="3" t="str">
        <f t="shared" si="34"/>
        <v>Gazing towards the horizon with hopeful eyes, painting a canvas of dreams illuminated by the sun of optimism.</v>
      </c>
      <c r="Q251" s="3" t="str">
        <f t="shared" si="35"/>
        <v>Hopeful</v>
      </c>
      <c r="R251" s="3" t="str">
        <f t="shared" si="36"/>
        <v>DreamPainter</v>
      </c>
      <c r="S251" s="3" t="str">
        <f t="shared" si="37"/>
        <v>Instagram</v>
      </c>
      <c r="T251" s="3" t="str">
        <f t="shared" si="38"/>
        <v>#Hopeful,#CanvasOfDreams</v>
      </c>
      <c r="U251" s="3" t="str">
        <f t="shared" si="39"/>
        <v>India</v>
      </c>
      <c r="V251" s="3">
        <f t="shared" si="40"/>
        <v>44669.333333333336</v>
      </c>
      <c r="W251" s="3" t="b">
        <f>COUNTIFS($F$2:F251,F251,$E$2:E251,E251)&gt;1</f>
        <v>0</v>
      </c>
      <c r="X251" s="3">
        <f t="shared" si="41"/>
        <v>36</v>
      </c>
      <c r="Y251" s="3">
        <f t="shared" si="42"/>
        <v>0.66666666666666663</v>
      </c>
      <c r="Z251" s="11" t="str">
        <f t="shared" si="33"/>
        <v>Apr 18, 2022</v>
      </c>
      <c r="AA251" s="3" t="str">
        <f t="shared" si="43"/>
        <v>Apr</v>
      </c>
    </row>
    <row r="252" spans="1:27" x14ac:dyDescent="0.25">
      <c r="A252" s="3">
        <f>Raw_Data!A252</f>
        <v>251</v>
      </c>
      <c r="B252" s="3">
        <f>Raw_Data!B252</f>
        <v>255</v>
      </c>
      <c r="C252" s="3" t="str">
        <f>Raw_Data!C252</f>
        <v xml:space="preserve"> Standing tall, proud as an oak, the branches of achievement reaching towards the sky of accomplishment. </v>
      </c>
      <c r="D252" s="3" t="str">
        <f>Raw_Data!D252</f>
        <v xml:space="preserve"> Proud </v>
      </c>
      <c r="E252" s="10">
        <f>Raw_Data!E252</f>
        <v>43809.513888888891</v>
      </c>
      <c r="F252" s="3" t="str">
        <f>Raw_Data!F252</f>
        <v xml:space="preserve"> OakAchiever </v>
      </c>
      <c r="G252" s="3" t="str">
        <f>Raw_Data!G252</f>
        <v xml:space="preserve"> Twitter </v>
      </c>
      <c r="H252" s="3" t="str">
        <f>Raw_Data!H252</f>
        <v xml:space="preserve"> #Proud #BranchesOfAchievement </v>
      </c>
      <c r="I252" s="3">
        <f>Raw_Data!I252</f>
        <v>25</v>
      </c>
      <c r="J252" s="3">
        <f>Raw_Data!J252</f>
        <v>50</v>
      </c>
      <c r="K252" s="3" t="str">
        <f>Raw_Data!K252</f>
        <v xml:space="preserve"> Canada </v>
      </c>
      <c r="L252" s="3">
        <f>Raw_Data!L252</f>
        <v>2019</v>
      </c>
      <c r="M252" s="3">
        <f>Raw_Data!M252</f>
        <v>12</v>
      </c>
      <c r="N252" s="3">
        <f>Raw_Data!N252</f>
        <v>10</v>
      </c>
      <c r="O252" s="3">
        <f>Raw_Data!O252</f>
        <v>12</v>
      </c>
      <c r="P252" s="3" t="str">
        <f t="shared" si="34"/>
        <v>Standing tall, proud as an oak, the branches of achievement reaching towards the sky of accomplishment.</v>
      </c>
      <c r="Q252" s="3" t="str">
        <f t="shared" si="35"/>
        <v>Proud</v>
      </c>
      <c r="R252" s="3" t="str">
        <f t="shared" si="36"/>
        <v>OakAchiever</v>
      </c>
      <c r="S252" s="3" t="str">
        <f t="shared" si="37"/>
        <v>Twitter</v>
      </c>
      <c r="T252" s="3" t="str">
        <f t="shared" si="38"/>
        <v>#Proud,#BranchesOfAchievement</v>
      </c>
      <c r="U252" s="3" t="str">
        <f t="shared" si="39"/>
        <v>Canada</v>
      </c>
      <c r="V252" s="3">
        <f t="shared" si="40"/>
        <v>43809.513888888891</v>
      </c>
      <c r="W252" s="3" t="b">
        <f>COUNTIFS($F$2:F252,F252,$E$2:E252,E252)&gt;1</f>
        <v>0</v>
      </c>
      <c r="X252" s="3">
        <f t="shared" si="41"/>
        <v>75</v>
      </c>
      <c r="Y252" s="3">
        <f t="shared" si="42"/>
        <v>0.66666666666666663</v>
      </c>
      <c r="Z252" s="11" t="str">
        <f t="shared" si="33"/>
        <v>Dec 10, 2019</v>
      </c>
      <c r="AA252" s="3" t="str">
        <f t="shared" si="43"/>
        <v>Dec</v>
      </c>
    </row>
    <row r="253" spans="1:27" x14ac:dyDescent="0.25">
      <c r="A253" s="3">
        <f>Raw_Data!A253</f>
        <v>252</v>
      </c>
      <c r="B253" s="3">
        <f>Raw_Data!B253</f>
        <v>256</v>
      </c>
      <c r="C253" s="3" t="str">
        <f>Raw_Data!C253</f>
        <v xml:space="preserve"> A heart overflowing with gratitude, a garden where appreciation blooms in the soil of kindness and connection. </v>
      </c>
      <c r="D253" s="3" t="str">
        <f>Raw_Data!D253</f>
        <v xml:space="preserve"> Grateful </v>
      </c>
      <c r="E253" s="10">
        <f>Raw_Data!E253</f>
        <v>44985.40625</v>
      </c>
      <c r="F253" s="3" t="str">
        <f>Raw_Data!F253</f>
        <v xml:space="preserve"> HeartGardener </v>
      </c>
      <c r="G253" s="3" t="str">
        <f>Raw_Data!G253</f>
        <v xml:space="preserve"> Facebook </v>
      </c>
      <c r="H253" s="3" t="str">
        <f>Raw_Data!H253</f>
        <v xml:space="preserve"> #Grateful #BlossomingConnection </v>
      </c>
      <c r="I253" s="3">
        <f>Raw_Data!I253</f>
        <v>20</v>
      </c>
      <c r="J253" s="3">
        <f>Raw_Data!J253</f>
        <v>40</v>
      </c>
      <c r="K253" s="3" t="str">
        <f>Raw_Data!K253</f>
        <v xml:space="preserve"> USA </v>
      </c>
      <c r="L253" s="3">
        <f>Raw_Data!L253</f>
        <v>2023</v>
      </c>
      <c r="M253" s="3">
        <f>Raw_Data!M253</f>
        <v>2</v>
      </c>
      <c r="N253" s="3">
        <f>Raw_Data!N253</f>
        <v>28</v>
      </c>
      <c r="O253" s="3">
        <f>Raw_Data!O253</f>
        <v>9</v>
      </c>
      <c r="P253" s="3" t="str">
        <f t="shared" si="34"/>
        <v>A heart overflowing with gratitude, a garden where appreciation blooms in the soil of kindness and connection.</v>
      </c>
      <c r="Q253" s="3" t="str">
        <f t="shared" si="35"/>
        <v>Grateful</v>
      </c>
      <c r="R253" s="3" t="str">
        <f t="shared" si="36"/>
        <v>HeartGardener</v>
      </c>
      <c r="S253" s="3" t="str">
        <f t="shared" si="37"/>
        <v>Facebook</v>
      </c>
      <c r="T253" s="3" t="str">
        <f t="shared" si="38"/>
        <v>#Grateful,#BlossomingConnection</v>
      </c>
      <c r="U253" s="3" t="str">
        <f t="shared" si="39"/>
        <v>USA</v>
      </c>
      <c r="V253" s="3">
        <f t="shared" si="40"/>
        <v>44985.40625</v>
      </c>
      <c r="W253" s="3" t="b">
        <f>COUNTIFS($F$2:F253,F253,$E$2:E253,E253)&gt;1</f>
        <v>0</v>
      </c>
      <c r="X253" s="3">
        <f t="shared" si="41"/>
        <v>60</v>
      </c>
      <c r="Y253" s="3">
        <f t="shared" si="42"/>
        <v>0.66666666666666663</v>
      </c>
      <c r="Z253" s="11" t="str">
        <f t="shared" si="33"/>
        <v>Feb 28, 2023</v>
      </c>
      <c r="AA253" s="3" t="str">
        <f t="shared" si="43"/>
        <v>Feb</v>
      </c>
    </row>
    <row r="254" spans="1:27" x14ac:dyDescent="0.25">
      <c r="A254" s="3">
        <f>Raw_Data!A254</f>
        <v>253</v>
      </c>
      <c r="B254" s="3">
        <f>Raw_Data!B254</f>
        <v>257</v>
      </c>
      <c r="C254" s="3" t="str">
        <f>Raw_Data!C254</f>
        <v xml:space="preserve"> Extending a hand, empathetic threads weaving a tapestry of understanding, embracing the joys and sorrows of others. </v>
      </c>
      <c r="D254" s="3" t="str">
        <f>Raw_Data!D254</f>
        <v xml:space="preserve"> Empathetic </v>
      </c>
      <c r="E254" s="10">
        <f>Raw_Data!E254</f>
        <v>43193.59375</v>
      </c>
      <c r="F254" s="3" t="str">
        <f>Raw_Data!F254</f>
        <v xml:space="preserve"> ThreadWeaver </v>
      </c>
      <c r="G254" s="3" t="str">
        <f>Raw_Data!G254</f>
        <v xml:space="preserve"> Instagram </v>
      </c>
      <c r="H254" s="3" t="str">
        <f>Raw_Data!H254</f>
        <v xml:space="preserve"> #Empathetic #TapestryOfUnderstanding </v>
      </c>
      <c r="I254" s="3">
        <f>Raw_Data!I254</f>
        <v>15</v>
      </c>
      <c r="J254" s="3">
        <f>Raw_Data!J254</f>
        <v>30</v>
      </c>
      <c r="K254" s="3" t="str">
        <f>Raw_Data!K254</f>
        <v xml:space="preserve"> UK </v>
      </c>
      <c r="L254" s="3">
        <f>Raw_Data!L254</f>
        <v>2018</v>
      </c>
      <c r="M254" s="3">
        <f>Raw_Data!M254</f>
        <v>4</v>
      </c>
      <c r="N254" s="3">
        <f>Raw_Data!N254</f>
        <v>3</v>
      </c>
      <c r="O254" s="3">
        <f>Raw_Data!O254</f>
        <v>14</v>
      </c>
      <c r="P254" s="3" t="str">
        <f t="shared" si="34"/>
        <v>Extending a hand, empathetic threads weaving a tapestry of understanding, embracing the joys and sorrows of others.</v>
      </c>
      <c r="Q254" s="3" t="str">
        <f t="shared" si="35"/>
        <v>Empathetic</v>
      </c>
      <c r="R254" s="3" t="str">
        <f t="shared" si="36"/>
        <v>ThreadWeaver</v>
      </c>
      <c r="S254" s="3" t="str">
        <f t="shared" si="37"/>
        <v>Instagram</v>
      </c>
      <c r="T254" s="3" t="str">
        <f t="shared" si="38"/>
        <v>#Empathetic,#TapestryOfUnderstanding</v>
      </c>
      <c r="U254" s="3" t="str">
        <f t="shared" si="39"/>
        <v>UK</v>
      </c>
      <c r="V254" s="3">
        <f t="shared" si="40"/>
        <v>43193.59375</v>
      </c>
      <c r="W254" s="3" t="b">
        <f>COUNTIFS($F$2:F254,F254,$E$2:E254,E254)&gt;1</f>
        <v>0</v>
      </c>
      <c r="X254" s="3">
        <f t="shared" si="41"/>
        <v>45</v>
      </c>
      <c r="Y254" s="3">
        <f t="shared" si="42"/>
        <v>0.66666666666666663</v>
      </c>
      <c r="Z254" s="11" t="str">
        <f t="shared" si="33"/>
        <v>Apr 3, 2018</v>
      </c>
      <c r="AA254" s="3" t="str">
        <f t="shared" si="43"/>
        <v>Apr</v>
      </c>
    </row>
    <row r="255" spans="1:27" x14ac:dyDescent="0.25">
      <c r="A255" s="3">
        <f>Raw_Data!A255</f>
        <v>254</v>
      </c>
      <c r="B255" s="3">
        <f>Raw_Data!B255</f>
        <v>258</v>
      </c>
      <c r="C255" s="3" t="str">
        <f>Raw_Data!C255</f>
        <v xml:space="preserve"> Compassionate clouds, heavy with care, showering empathy on the parched grounds of human suffering. </v>
      </c>
      <c r="D255" s="3" t="str">
        <f>Raw_Data!D255</f>
        <v xml:space="preserve"> Compassionate </v>
      </c>
      <c r="E255" s="10">
        <f>Raw_Data!E255</f>
        <v>44732.4375</v>
      </c>
      <c r="F255" s="3" t="str">
        <f>Raw_Data!F255</f>
        <v xml:space="preserve"> CloudCaretaker </v>
      </c>
      <c r="G255" s="3" t="str">
        <f>Raw_Data!G255</f>
        <v xml:space="preserve"> Twitter </v>
      </c>
      <c r="H255" s="3" t="str">
        <f>Raw_Data!H255</f>
        <v xml:space="preserve"> #Compassionate #ShowerOfEmpathy </v>
      </c>
      <c r="I255" s="3">
        <f>Raw_Data!I255</f>
        <v>18</v>
      </c>
      <c r="J255" s="3">
        <f>Raw_Data!J255</f>
        <v>36</v>
      </c>
      <c r="K255" s="3" t="str">
        <f>Raw_Data!K255</f>
        <v xml:space="preserve"> Australia </v>
      </c>
      <c r="L255" s="3">
        <f>Raw_Data!L255</f>
        <v>2022</v>
      </c>
      <c r="M255" s="3">
        <f>Raw_Data!M255</f>
        <v>6</v>
      </c>
      <c r="N255" s="3">
        <f>Raw_Data!N255</f>
        <v>20</v>
      </c>
      <c r="O255" s="3">
        <f>Raw_Data!O255</f>
        <v>10</v>
      </c>
      <c r="P255" s="3" t="str">
        <f t="shared" si="34"/>
        <v>Compassionate clouds, heavy with care, showering empathy on the parched grounds of human suffering.</v>
      </c>
      <c r="Q255" s="3" t="str">
        <f t="shared" si="35"/>
        <v>Compassionate</v>
      </c>
      <c r="R255" s="3" t="str">
        <f t="shared" si="36"/>
        <v>CloudCaretaker</v>
      </c>
      <c r="S255" s="3" t="str">
        <f t="shared" si="37"/>
        <v>Twitter</v>
      </c>
      <c r="T255" s="3" t="str">
        <f t="shared" si="38"/>
        <v>#Compassionate,#ShowerOfEmpathy</v>
      </c>
      <c r="U255" s="3" t="str">
        <f t="shared" si="39"/>
        <v>Australia</v>
      </c>
      <c r="V255" s="3">
        <f t="shared" si="40"/>
        <v>44732.4375</v>
      </c>
      <c r="W255" s="3" t="b">
        <f>COUNTIFS($F$2:F255,F255,$E$2:E255,E255)&gt;1</f>
        <v>0</v>
      </c>
      <c r="X255" s="3">
        <f t="shared" si="41"/>
        <v>54</v>
      </c>
      <c r="Y255" s="3">
        <f t="shared" si="42"/>
        <v>0.66666666666666663</v>
      </c>
      <c r="Z255" s="11" t="str">
        <f t="shared" si="33"/>
        <v>Jun 20, 2022</v>
      </c>
      <c r="AA255" s="3" t="str">
        <f t="shared" si="43"/>
        <v>Jun</v>
      </c>
    </row>
    <row r="256" spans="1:27" x14ac:dyDescent="0.25">
      <c r="A256" s="3">
        <f>Raw_Data!A256</f>
        <v>255</v>
      </c>
      <c r="B256" s="3">
        <f>Raw_Data!B256</f>
        <v>259</v>
      </c>
      <c r="C256" s="3" t="str">
        <f>Raw_Data!C256</f>
        <v xml:space="preserve"> Playfully dancing in the rain of laughter, a whimsical spirit twirling in the puddles of joy and lightheartedness. </v>
      </c>
      <c r="D256" s="3" t="str">
        <f>Raw_Data!D256</f>
        <v xml:space="preserve"> Playful </v>
      </c>
      <c r="E256" s="10">
        <f>Raw_Data!E256</f>
        <v>44020.75</v>
      </c>
      <c r="F256" s="3" t="str">
        <f>Raw_Data!F256</f>
        <v xml:space="preserve"> RainDancer </v>
      </c>
      <c r="G256" s="3" t="str">
        <f>Raw_Data!G256</f>
        <v xml:space="preserve"> Facebook </v>
      </c>
      <c r="H256" s="3" t="str">
        <f>Raw_Data!H256</f>
        <v xml:space="preserve"> #Playful #DanceInTheRain </v>
      </c>
      <c r="I256" s="3">
        <f>Raw_Data!I256</f>
        <v>22</v>
      </c>
      <c r="J256" s="3">
        <f>Raw_Data!J256</f>
        <v>44</v>
      </c>
      <c r="K256" s="3" t="str">
        <f>Raw_Data!K256</f>
        <v xml:space="preserve"> Canada </v>
      </c>
      <c r="L256" s="3">
        <f>Raw_Data!L256</f>
        <v>2020</v>
      </c>
      <c r="M256" s="3">
        <f>Raw_Data!M256</f>
        <v>7</v>
      </c>
      <c r="N256" s="3">
        <f>Raw_Data!N256</f>
        <v>8</v>
      </c>
      <c r="O256" s="3">
        <f>Raw_Data!O256</f>
        <v>18</v>
      </c>
      <c r="P256" s="3" t="str">
        <f t="shared" si="34"/>
        <v>Playfully dancing in the rain of laughter, a whimsical spirit twirling in the puddles of joy and lightheartedness.</v>
      </c>
      <c r="Q256" s="3" t="str">
        <f t="shared" si="35"/>
        <v>Playful</v>
      </c>
      <c r="R256" s="3" t="str">
        <f t="shared" si="36"/>
        <v>RainDancer</v>
      </c>
      <c r="S256" s="3" t="str">
        <f t="shared" si="37"/>
        <v>Facebook</v>
      </c>
      <c r="T256" s="3" t="str">
        <f t="shared" si="38"/>
        <v>#Playful,#DanceInTheRain</v>
      </c>
      <c r="U256" s="3" t="str">
        <f t="shared" si="39"/>
        <v>Canada</v>
      </c>
      <c r="V256" s="3">
        <f t="shared" si="40"/>
        <v>44020.75</v>
      </c>
      <c r="W256" s="3" t="b">
        <f>COUNTIFS($F$2:F256,F256,$E$2:E256,E256)&gt;1</f>
        <v>0</v>
      </c>
      <c r="X256" s="3">
        <f t="shared" si="41"/>
        <v>66</v>
      </c>
      <c r="Y256" s="3">
        <f t="shared" si="42"/>
        <v>0.66666666666666663</v>
      </c>
      <c r="Z256" s="11" t="str">
        <f t="shared" si="33"/>
        <v>Jul 8, 2020</v>
      </c>
      <c r="AA256" s="3" t="str">
        <f t="shared" si="43"/>
        <v>Jul</v>
      </c>
    </row>
    <row r="257" spans="1:27" x14ac:dyDescent="0.25">
      <c r="A257" s="3">
        <f>Raw_Data!A257</f>
        <v>256</v>
      </c>
      <c r="B257" s="3">
        <f>Raw_Data!B257</f>
        <v>260</v>
      </c>
      <c r="C257" s="3" t="str">
        <f>Raw_Data!C257</f>
        <v xml:space="preserve"> Soaring on the wings of a free spirit, unburdened by the chains of conformity, painting the sky with independence. </v>
      </c>
      <c r="D257" s="3" t="str">
        <f>Raw_Data!D257</f>
        <v xml:space="preserve"> Free-spirited </v>
      </c>
      <c r="E257" s="10">
        <f>Raw_Data!E257</f>
        <v>44423.465277777781</v>
      </c>
      <c r="F257" s="3" t="str">
        <f>Raw_Data!F257</f>
        <v xml:space="preserve"> SkyPainter </v>
      </c>
      <c r="G257" s="3" t="str">
        <f>Raw_Data!G257</f>
        <v xml:space="preserve"> Instagram </v>
      </c>
      <c r="H257" s="3" t="str">
        <f>Raw_Data!H257</f>
        <v xml:space="preserve"> #FreeSpirit #PaintingTheSky </v>
      </c>
      <c r="I257" s="3">
        <f>Raw_Data!I257</f>
        <v>20</v>
      </c>
      <c r="J257" s="3">
        <f>Raw_Data!J257</f>
        <v>40</v>
      </c>
      <c r="K257" s="3" t="str">
        <f>Raw_Data!K257</f>
        <v xml:space="preserve"> India </v>
      </c>
      <c r="L257" s="3">
        <f>Raw_Data!L257</f>
        <v>2021</v>
      </c>
      <c r="M257" s="3">
        <f>Raw_Data!M257</f>
        <v>8</v>
      </c>
      <c r="N257" s="3">
        <f>Raw_Data!N257</f>
        <v>15</v>
      </c>
      <c r="O257" s="3">
        <f>Raw_Data!O257</f>
        <v>11</v>
      </c>
      <c r="P257" s="3" t="str">
        <f t="shared" si="34"/>
        <v>Soaring on the wings of a free spirit, unburdened by the chains of conformity, painting the sky with independence.</v>
      </c>
      <c r="Q257" s="3" t="str">
        <f t="shared" si="35"/>
        <v>Free-Spirited</v>
      </c>
      <c r="R257" s="3" t="str">
        <f t="shared" si="36"/>
        <v>SkyPainter</v>
      </c>
      <c r="S257" s="3" t="str">
        <f t="shared" si="37"/>
        <v>Instagram</v>
      </c>
      <c r="T257" s="3" t="str">
        <f t="shared" si="38"/>
        <v>#FreeSpirit,#PaintingTheSky</v>
      </c>
      <c r="U257" s="3" t="str">
        <f t="shared" si="39"/>
        <v>India</v>
      </c>
      <c r="V257" s="3">
        <f t="shared" si="40"/>
        <v>44423.465277777781</v>
      </c>
      <c r="W257" s="3" t="b">
        <f>COUNTIFS($F$2:F257,F257,$E$2:E257,E257)&gt;1</f>
        <v>0</v>
      </c>
      <c r="X257" s="3">
        <f t="shared" si="41"/>
        <v>60</v>
      </c>
      <c r="Y257" s="3">
        <f t="shared" si="42"/>
        <v>0.66666666666666663</v>
      </c>
      <c r="Z257" s="11" t="str">
        <f t="shared" si="33"/>
        <v>Aug 15, 2021</v>
      </c>
      <c r="AA257" s="3" t="str">
        <f t="shared" si="43"/>
        <v>Aug</v>
      </c>
    </row>
    <row r="258" spans="1:27" x14ac:dyDescent="0.25">
      <c r="A258" s="3">
        <f>Raw_Data!A258</f>
        <v>257</v>
      </c>
      <c r="B258" s="3">
        <f>Raw_Data!B258</f>
        <v>261</v>
      </c>
      <c r="C258" s="3" t="str">
        <f>Raw_Data!C258</f>
        <v xml:space="preserve"> Bathed in the glow of inspiration, a creative phoenix rising from the ashes of ordinary thoughts to explore new realms. </v>
      </c>
      <c r="D258" s="3" t="str">
        <f>Raw_Data!D258</f>
        <v xml:space="preserve"> Inspired </v>
      </c>
      <c r="E258" s="10">
        <f>Raw_Data!E258</f>
        <v>43763.701388888891</v>
      </c>
      <c r="F258" s="3" t="str">
        <f>Raw_Data!F258</f>
        <v xml:space="preserve"> PhoenixExplorer </v>
      </c>
      <c r="G258" s="3" t="str">
        <f>Raw_Data!G258</f>
        <v xml:space="preserve"> Twitter </v>
      </c>
      <c r="H258" s="3" t="str">
        <f>Raw_Data!H258</f>
        <v xml:space="preserve"> #Inspired #CreativePhoenix </v>
      </c>
      <c r="I258" s="3">
        <f>Raw_Data!I258</f>
        <v>15</v>
      </c>
      <c r="J258" s="3">
        <f>Raw_Data!J258</f>
        <v>30</v>
      </c>
      <c r="K258" s="3" t="str">
        <f>Raw_Data!K258</f>
        <v xml:space="preserve"> UK </v>
      </c>
      <c r="L258" s="3">
        <f>Raw_Data!L258</f>
        <v>2019</v>
      </c>
      <c r="M258" s="3">
        <f>Raw_Data!M258</f>
        <v>10</v>
      </c>
      <c r="N258" s="3">
        <f>Raw_Data!N258</f>
        <v>25</v>
      </c>
      <c r="O258" s="3">
        <f>Raw_Data!O258</f>
        <v>16</v>
      </c>
      <c r="P258" s="3" t="str">
        <f t="shared" si="34"/>
        <v>Bathed in the glow of inspiration, a creative phoenix rising from the ashes of ordinary thoughts to explore new realms.</v>
      </c>
      <c r="Q258" s="3" t="str">
        <f t="shared" si="35"/>
        <v>Inspired</v>
      </c>
      <c r="R258" s="3" t="str">
        <f t="shared" si="36"/>
        <v>PhoenixExplorer</v>
      </c>
      <c r="S258" s="3" t="str">
        <f t="shared" si="37"/>
        <v>Twitter</v>
      </c>
      <c r="T258" s="3" t="str">
        <f t="shared" si="38"/>
        <v>#Inspired,#CreativePhoenix</v>
      </c>
      <c r="U258" s="3" t="str">
        <f t="shared" si="39"/>
        <v>UK</v>
      </c>
      <c r="V258" s="3">
        <f t="shared" si="40"/>
        <v>43763.701388888891</v>
      </c>
      <c r="W258" s="3" t="b">
        <f>COUNTIFS($F$2:F258,F258,$E$2:E258,E258)&gt;1</f>
        <v>0</v>
      </c>
      <c r="X258" s="3">
        <f t="shared" si="41"/>
        <v>45</v>
      </c>
      <c r="Y258" s="3">
        <f t="shared" si="42"/>
        <v>0.66666666666666663</v>
      </c>
      <c r="Z258" s="11" t="str">
        <f t="shared" ref="Z258:Z321" si="44">TEXT(DATE(L258, M258, N258), "mmm d, yyyy")</f>
        <v>Oct 25, 2019</v>
      </c>
      <c r="AA258" s="3" t="str">
        <f t="shared" si="43"/>
        <v>Oct</v>
      </c>
    </row>
    <row r="259" spans="1:27" x14ac:dyDescent="0.25">
      <c r="A259" s="3">
        <f>Raw_Data!A259</f>
        <v>258</v>
      </c>
      <c r="B259" s="3">
        <f>Raw_Data!B259</f>
        <v>262</v>
      </c>
      <c r="C259" s="3" t="str">
        <f>Raw_Data!C259</f>
        <v xml:space="preserve"> Navigating the sea of hope, sailing towards the sunrise of possibilities, confident in the ship of positive anticipation. </v>
      </c>
      <c r="D259" s="3" t="str">
        <f>Raw_Data!D259</f>
        <v xml:space="preserve"> Hopeful </v>
      </c>
      <c r="E259" s="10">
        <f>Raw_Data!E259</f>
        <v>45204.3125</v>
      </c>
      <c r="F259" s="3" t="str">
        <f>Raw_Data!F259</f>
        <v xml:space="preserve"> SunriseNavigator </v>
      </c>
      <c r="G259" s="3" t="str">
        <f>Raw_Data!G259</f>
        <v xml:space="preserve"> Facebook </v>
      </c>
      <c r="H259" s="3" t="str">
        <f>Raw_Data!H259</f>
        <v xml:space="preserve"> #Hopeful #SunriseOfPossibilities </v>
      </c>
      <c r="I259" s="3">
        <f>Raw_Data!I259</f>
        <v>12</v>
      </c>
      <c r="J259" s="3">
        <f>Raw_Data!J259</f>
        <v>24</v>
      </c>
      <c r="K259" s="3" t="str">
        <f>Raw_Data!K259</f>
        <v xml:space="preserve"> USA </v>
      </c>
      <c r="L259" s="3">
        <f>Raw_Data!L259</f>
        <v>2023</v>
      </c>
      <c r="M259" s="3">
        <f>Raw_Data!M259</f>
        <v>10</v>
      </c>
      <c r="N259" s="3">
        <f>Raw_Data!N259</f>
        <v>5</v>
      </c>
      <c r="O259" s="3">
        <f>Raw_Data!O259</f>
        <v>7</v>
      </c>
      <c r="P259" s="3" t="str">
        <f t="shared" ref="P259:P322" si="45">TRIM(CLEAN(C259))</f>
        <v>Navigating the sea of hope, sailing towards the sunrise of possibilities, confident in the ship of positive anticipation.</v>
      </c>
      <c r="Q259" s="3" t="str">
        <f t="shared" ref="Q259:Q322" si="46">PROPER(TRIM(CLEAN(D259)))</f>
        <v>Hopeful</v>
      </c>
      <c r="R259" s="3" t="str">
        <f t="shared" ref="R259:R322" si="47">TRIM(CLEAN(F259))</f>
        <v>SunriseNavigator</v>
      </c>
      <c r="S259" s="3" t="str">
        <f t="shared" ref="S259:S322" si="48">TRIM(CLEAN(G259))</f>
        <v>Facebook</v>
      </c>
      <c r="T259" s="3" t="str">
        <f t="shared" ref="T259:T322" si="49">SUBSTITUTE(TRIM(CLEAN(H259))," ",",")</f>
        <v>#Hopeful,#SunriseOfPossibilities</v>
      </c>
      <c r="U259" s="3" t="str">
        <f t="shared" ref="U259:U322" si="50">TRIM(CLEAN(K259))</f>
        <v>USA</v>
      </c>
      <c r="V259" s="3">
        <f t="shared" ref="V259:V322" si="51">IFERROR(VALUE(E259),E259)</f>
        <v>45204.3125</v>
      </c>
      <c r="W259" s="3" t="b">
        <f>COUNTIFS($F$2:F259,F259,$E$2:E259,E259)&gt;1</f>
        <v>0</v>
      </c>
      <c r="X259" s="3">
        <f t="shared" ref="X259:X322" si="52">I259+J259</f>
        <v>36</v>
      </c>
      <c r="Y259" s="3">
        <f t="shared" ref="Y259:Y322" si="53">IFERROR(J259/(I259+J259),0)</f>
        <v>0.66666666666666663</v>
      </c>
      <c r="Z259" s="11" t="str">
        <f t="shared" si="44"/>
        <v>Oct 5, 2023</v>
      </c>
      <c r="AA259" s="3" t="str">
        <f t="shared" ref="AA259:AA322" si="54">LEFT(Z259,3)</f>
        <v>Oct</v>
      </c>
    </row>
    <row r="260" spans="1:27" x14ac:dyDescent="0.25">
      <c r="A260" s="3">
        <f>Raw_Data!A260</f>
        <v>259</v>
      </c>
      <c r="B260" s="3">
        <f>Raw_Data!B260</f>
        <v>263</v>
      </c>
      <c r="C260" s="3" t="str">
        <f>Raw_Data!C260</f>
        <v xml:space="preserve"> Striding with confidence, footprints of self-assuredness imprinted on the sands of challenges conquered and victories claimed. </v>
      </c>
      <c r="D260" s="3" t="str">
        <f>Raw_Data!D260</f>
        <v xml:space="preserve"> Confident </v>
      </c>
      <c r="E260" s="10">
        <f>Raw_Data!E260</f>
        <v>44607.552083333336</v>
      </c>
      <c r="F260" s="3" t="str">
        <f>Raw_Data!F260</f>
        <v xml:space="preserve"> SandStrider </v>
      </c>
      <c r="G260" s="3" t="str">
        <f>Raw_Data!G260</f>
        <v xml:space="preserve"> Instagram </v>
      </c>
      <c r="H260" s="3" t="str">
        <f>Raw_Data!H260</f>
        <v xml:space="preserve"> #Confident #FootprintsOfAssuredness </v>
      </c>
      <c r="I260" s="3">
        <f>Raw_Data!I260</f>
        <v>25</v>
      </c>
      <c r="J260" s="3">
        <f>Raw_Data!J260</f>
        <v>50</v>
      </c>
      <c r="K260" s="3" t="str">
        <f>Raw_Data!K260</f>
        <v xml:space="preserve"> Australia </v>
      </c>
      <c r="L260" s="3">
        <f>Raw_Data!L260</f>
        <v>2022</v>
      </c>
      <c r="M260" s="3">
        <f>Raw_Data!M260</f>
        <v>2</v>
      </c>
      <c r="N260" s="3">
        <f>Raw_Data!N260</f>
        <v>15</v>
      </c>
      <c r="O260" s="3">
        <f>Raw_Data!O260</f>
        <v>13</v>
      </c>
      <c r="P260" s="3" t="str">
        <f t="shared" si="45"/>
        <v>Striding with confidence, footprints of self-assuredness imprinted on the sands of challenges conquered and victories claimed.</v>
      </c>
      <c r="Q260" s="3" t="str">
        <f t="shared" si="46"/>
        <v>Confident</v>
      </c>
      <c r="R260" s="3" t="str">
        <f t="shared" si="47"/>
        <v>SandStrider</v>
      </c>
      <c r="S260" s="3" t="str">
        <f t="shared" si="48"/>
        <v>Instagram</v>
      </c>
      <c r="T260" s="3" t="str">
        <f t="shared" si="49"/>
        <v>#Confident,#FootprintsOfAssuredness</v>
      </c>
      <c r="U260" s="3" t="str">
        <f t="shared" si="50"/>
        <v>Australia</v>
      </c>
      <c r="V260" s="3">
        <f t="shared" si="51"/>
        <v>44607.552083333336</v>
      </c>
      <c r="W260" s="3" t="b">
        <f>COUNTIFS($F$2:F260,F260,$E$2:E260,E260)&gt;1</f>
        <v>0</v>
      </c>
      <c r="X260" s="3">
        <f t="shared" si="52"/>
        <v>75</v>
      </c>
      <c r="Y260" s="3">
        <f t="shared" si="53"/>
        <v>0.66666666666666663</v>
      </c>
      <c r="Z260" s="11" t="str">
        <f t="shared" si="44"/>
        <v>Feb 15, 2022</v>
      </c>
      <c r="AA260" s="3" t="str">
        <f t="shared" si="54"/>
        <v>Feb</v>
      </c>
    </row>
    <row r="261" spans="1:27" x14ac:dyDescent="0.25">
      <c r="A261" s="3">
        <f>Raw_Data!A261</f>
        <v>260</v>
      </c>
      <c r="B261" s="3">
        <f>Raw_Data!B261</f>
        <v>264</v>
      </c>
      <c r="C261" s="3" t="str">
        <f>Raw_Data!C261</f>
        <v xml:space="preserve"> Lost in the symphony of the night, a moonlit serenade that whispers tales of wanderlust and moonlit dreams. </v>
      </c>
      <c r="D261" s="3" t="str">
        <f>Raw_Data!D261</f>
        <v xml:space="preserve"> Serenity </v>
      </c>
      <c r="E261" s="10">
        <f>Raw_Data!E261</f>
        <v>44324.916666666664</v>
      </c>
      <c r="F261" s="3" t="str">
        <f>Raw_Data!F261</f>
        <v xml:space="preserve"> NightSerenader </v>
      </c>
      <c r="G261" s="3" t="str">
        <f>Raw_Data!G261</f>
        <v xml:space="preserve"> Twitter </v>
      </c>
      <c r="H261" s="3" t="str">
        <f>Raw_Data!H261</f>
        <v xml:space="preserve"> #Serenity #MoonlitSerenade </v>
      </c>
      <c r="I261" s="3">
        <f>Raw_Data!I261</f>
        <v>13</v>
      </c>
      <c r="J261" s="3">
        <f>Raw_Data!J261</f>
        <v>26</v>
      </c>
      <c r="K261" s="3" t="str">
        <f>Raw_Data!K261</f>
        <v xml:space="preserve"> Canada </v>
      </c>
      <c r="L261" s="3">
        <f>Raw_Data!L261</f>
        <v>2021</v>
      </c>
      <c r="M261" s="3">
        <f>Raw_Data!M261</f>
        <v>5</v>
      </c>
      <c r="N261" s="3">
        <f>Raw_Data!N261</f>
        <v>8</v>
      </c>
      <c r="O261" s="3">
        <f>Raw_Data!O261</f>
        <v>22</v>
      </c>
      <c r="P261" s="3" t="str">
        <f t="shared" si="45"/>
        <v>Lost in the symphony of the night, a moonlit serenade that whispers tales of wanderlust and moonlit dreams.</v>
      </c>
      <c r="Q261" s="3" t="str">
        <f t="shared" si="46"/>
        <v>Serenity</v>
      </c>
      <c r="R261" s="3" t="str">
        <f t="shared" si="47"/>
        <v>NightSerenader</v>
      </c>
      <c r="S261" s="3" t="str">
        <f t="shared" si="48"/>
        <v>Twitter</v>
      </c>
      <c r="T261" s="3" t="str">
        <f t="shared" si="49"/>
        <v>#Serenity,#MoonlitSerenade</v>
      </c>
      <c r="U261" s="3" t="str">
        <f t="shared" si="50"/>
        <v>Canada</v>
      </c>
      <c r="V261" s="3">
        <f t="shared" si="51"/>
        <v>44324.916666666664</v>
      </c>
      <c r="W261" s="3" t="b">
        <f>COUNTIFS($F$2:F261,F261,$E$2:E261,E261)&gt;1</f>
        <v>0</v>
      </c>
      <c r="X261" s="3">
        <f t="shared" si="52"/>
        <v>39</v>
      </c>
      <c r="Y261" s="3">
        <f t="shared" si="53"/>
        <v>0.66666666666666663</v>
      </c>
      <c r="Z261" s="11" t="str">
        <f t="shared" si="44"/>
        <v>May 8, 2021</v>
      </c>
      <c r="AA261" s="3" t="str">
        <f t="shared" si="54"/>
        <v>May</v>
      </c>
    </row>
    <row r="262" spans="1:27" x14ac:dyDescent="0.25">
      <c r="A262" s="3">
        <f>Raw_Data!A262</f>
        <v>261</v>
      </c>
      <c r="B262" s="3">
        <f>Raw_Data!B262</f>
        <v>265</v>
      </c>
      <c r="C262" s="3" t="str">
        <f>Raw_Data!C262</f>
        <v xml:space="preserve"> Unveiling the layers of curiosity, a labyrinth of questions leading to the treasure troves of undiscovered knowledge. </v>
      </c>
      <c r="D262" s="3" t="str">
        <f>Raw_Data!D262</f>
        <v xml:space="preserve"> Curiosity </v>
      </c>
      <c r="E262" s="10">
        <f>Raw_Data!E262</f>
        <v>44164.614583333336</v>
      </c>
      <c r="F262" s="3" t="str">
        <f>Raw_Data!F262</f>
        <v xml:space="preserve"> KnowledgeSeeker </v>
      </c>
      <c r="G262" s="3" t="str">
        <f>Raw_Data!G262</f>
        <v xml:space="preserve"> Instagram </v>
      </c>
      <c r="H262" s="3" t="str">
        <f>Raw_Data!H262</f>
        <v xml:space="preserve"> #Curiosity #LabyrinthOfQuestions </v>
      </c>
      <c r="I262" s="3">
        <f>Raw_Data!I262</f>
        <v>17</v>
      </c>
      <c r="J262" s="3">
        <f>Raw_Data!J262</f>
        <v>34</v>
      </c>
      <c r="K262" s="3" t="str">
        <f>Raw_Data!K262</f>
        <v xml:space="preserve"> USA </v>
      </c>
      <c r="L262" s="3">
        <f>Raw_Data!L262</f>
        <v>2020</v>
      </c>
      <c r="M262" s="3">
        <f>Raw_Data!M262</f>
        <v>11</v>
      </c>
      <c r="N262" s="3">
        <f>Raw_Data!N262</f>
        <v>29</v>
      </c>
      <c r="O262" s="3">
        <f>Raw_Data!O262</f>
        <v>14</v>
      </c>
      <c r="P262" s="3" t="str">
        <f t="shared" si="45"/>
        <v>Unveiling the layers of curiosity, a labyrinth of questions leading to the treasure troves of undiscovered knowledge.</v>
      </c>
      <c r="Q262" s="3" t="str">
        <f t="shared" si="46"/>
        <v>Curiosity</v>
      </c>
      <c r="R262" s="3" t="str">
        <f t="shared" si="47"/>
        <v>KnowledgeSeeker</v>
      </c>
      <c r="S262" s="3" t="str">
        <f t="shared" si="48"/>
        <v>Instagram</v>
      </c>
      <c r="T262" s="3" t="str">
        <f t="shared" si="49"/>
        <v>#Curiosity,#LabyrinthOfQuestions</v>
      </c>
      <c r="U262" s="3" t="str">
        <f t="shared" si="50"/>
        <v>USA</v>
      </c>
      <c r="V262" s="3">
        <f t="shared" si="51"/>
        <v>44164.614583333336</v>
      </c>
      <c r="W262" s="3" t="b">
        <f>COUNTIFS($F$2:F262,F262,$E$2:E262,E262)&gt;1</f>
        <v>0</v>
      </c>
      <c r="X262" s="3">
        <f t="shared" si="52"/>
        <v>51</v>
      </c>
      <c r="Y262" s="3">
        <f t="shared" si="53"/>
        <v>0.66666666666666663</v>
      </c>
      <c r="Z262" s="11" t="str">
        <f t="shared" si="44"/>
        <v>Nov 29, 2020</v>
      </c>
      <c r="AA262" s="3" t="str">
        <f t="shared" si="54"/>
        <v>Nov</v>
      </c>
    </row>
    <row r="263" spans="1:27" x14ac:dyDescent="0.25">
      <c r="A263" s="3">
        <f>Raw_Data!A263</f>
        <v>262</v>
      </c>
      <c r="B263" s="3">
        <f>Raw_Data!B263</f>
        <v>266</v>
      </c>
      <c r="C263" s="3" t="str">
        <f>Raw_Data!C263</f>
        <v xml:space="preserve"> In the embrace of the autumn breeze, leaves of ambivalence dancing in a waltz between choices and uncertainties. </v>
      </c>
      <c r="D263" s="3" t="str">
        <f>Raw_Data!D263</f>
        <v xml:space="preserve"> Ambivalence </v>
      </c>
      <c r="E263" s="10">
        <f>Raw_Data!E263</f>
        <v>43722.430555555555</v>
      </c>
      <c r="F263" s="3" t="str">
        <f>Raw_Data!F263</f>
        <v xml:space="preserve"> BreezeWaltzer </v>
      </c>
      <c r="G263" s="3" t="str">
        <f>Raw_Data!G263</f>
        <v xml:space="preserve"> Facebook </v>
      </c>
      <c r="H263" s="3" t="str">
        <f>Raw_Data!H263</f>
        <v xml:space="preserve"> #Ambivalence #AutumnWaltz </v>
      </c>
      <c r="I263" s="3">
        <f>Raw_Data!I263</f>
        <v>14</v>
      </c>
      <c r="J263" s="3">
        <f>Raw_Data!J263</f>
        <v>28</v>
      </c>
      <c r="K263" s="3" t="str">
        <f>Raw_Data!K263</f>
        <v xml:space="preserve"> UK </v>
      </c>
      <c r="L263" s="3">
        <f>Raw_Data!L263</f>
        <v>2019</v>
      </c>
      <c r="M263" s="3">
        <f>Raw_Data!M263</f>
        <v>9</v>
      </c>
      <c r="N263" s="3">
        <f>Raw_Data!N263</f>
        <v>14</v>
      </c>
      <c r="O263" s="3">
        <f>Raw_Data!O263</f>
        <v>10</v>
      </c>
      <c r="P263" s="3" t="str">
        <f t="shared" si="45"/>
        <v>In the embrace of the autumn breeze, leaves of ambivalence dancing in a waltz between choices and uncertainties.</v>
      </c>
      <c r="Q263" s="3" t="str">
        <f t="shared" si="46"/>
        <v>Ambivalence</v>
      </c>
      <c r="R263" s="3" t="str">
        <f t="shared" si="47"/>
        <v>BreezeWaltzer</v>
      </c>
      <c r="S263" s="3" t="str">
        <f t="shared" si="48"/>
        <v>Facebook</v>
      </c>
      <c r="T263" s="3" t="str">
        <f t="shared" si="49"/>
        <v>#Ambivalence,#AutumnWaltz</v>
      </c>
      <c r="U263" s="3" t="str">
        <f t="shared" si="50"/>
        <v>UK</v>
      </c>
      <c r="V263" s="3">
        <f t="shared" si="51"/>
        <v>43722.430555555555</v>
      </c>
      <c r="W263" s="3" t="b">
        <f>COUNTIFS($F$2:F263,F263,$E$2:E263,E263)&gt;1</f>
        <v>0</v>
      </c>
      <c r="X263" s="3">
        <f t="shared" si="52"/>
        <v>42</v>
      </c>
      <c r="Y263" s="3">
        <f t="shared" si="53"/>
        <v>0.66666666666666663</v>
      </c>
      <c r="Z263" s="11" t="str">
        <f t="shared" si="44"/>
        <v>Sep 14, 2019</v>
      </c>
      <c r="AA263" s="3" t="str">
        <f t="shared" si="54"/>
        <v>Sep</v>
      </c>
    </row>
    <row r="264" spans="1:27" x14ac:dyDescent="0.25">
      <c r="A264" s="3">
        <f>Raw_Data!A264</f>
        <v>263</v>
      </c>
      <c r="B264" s="3">
        <f>Raw_Data!B264</f>
        <v>267</v>
      </c>
      <c r="C264" s="3" t="str">
        <f>Raw_Data!C264</f>
        <v xml:space="preserve"> Gratitude as a guiding star, navigating the constellation of blessings in the vast universe of life's precious moments. </v>
      </c>
      <c r="D264" s="3" t="str">
        <f>Raw_Data!D264</f>
        <v xml:space="preserve"> Grateful </v>
      </c>
      <c r="E264" s="10">
        <f>Raw_Data!E264</f>
        <v>44632.829861111109</v>
      </c>
      <c r="F264" s="3" t="str">
        <f>Raw_Data!F264</f>
        <v xml:space="preserve"> StarNavigator </v>
      </c>
      <c r="G264" s="3" t="str">
        <f>Raw_Data!G264</f>
        <v xml:space="preserve"> Twitter </v>
      </c>
      <c r="H264" s="3" t="str">
        <f>Raw_Data!H264</f>
        <v xml:space="preserve"> #Grateful #GuidingStar </v>
      </c>
      <c r="I264" s="3">
        <f>Raw_Data!I264</f>
        <v>19</v>
      </c>
      <c r="J264" s="3">
        <f>Raw_Data!J264</f>
        <v>38</v>
      </c>
      <c r="K264" s="3" t="str">
        <f>Raw_Data!K264</f>
        <v xml:space="preserve"> Australia </v>
      </c>
      <c r="L264" s="3">
        <f>Raw_Data!L264</f>
        <v>2022</v>
      </c>
      <c r="M264" s="3">
        <f>Raw_Data!M264</f>
        <v>3</v>
      </c>
      <c r="N264" s="3">
        <f>Raw_Data!N264</f>
        <v>12</v>
      </c>
      <c r="O264" s="3">
        <f>Raw_Data!O264</f>
        <v>19</v>
      </c>
      <c r="P264" s="3" t="str">
        <f t="shared" si="45"/>
        <v>Gratitude as a guiding star, navigating the constellation of blessings in the vast universe of life's precious moments.</v>
      </c>
      <c r="Q264" s="3" t="str">
        <f t="shared" si="46"/>
        <v>Grateful</v>
      </c>
      <c r="R264" s="3" t="str">
        <f t="shared" si="47"/>
        <v>StarNavigator</v>
      </c>
      <c r="S264" s="3" t="str">
        <f t="shared" si="48"/>
        <v>Twitter</v>
      </c>
      <c r="T264" s="3" t="str">
        <f t="shared" si="49"/>
        <v>#Grateful,#GuidingStar</v>
      </c>
      <c r="U264" s="3" t="str">
        <f t="shared" si="50"/>
        <v>Australia</v>
      </c>
      <c r="V264" s="3">
        <f t="shared" si="51"/>
        <v>44632.829861111109</v>
      </c>
      <c r="W264" s="3" t="b">
        <f>COUNTIFS($F$2:F264,F264,$E$2:E264,E264)&gt;1</f>
        <v>0</v>
      </c>
      <c r="X264" s="3">
        <f t="shared" si="52"/>
        <v>57</v>
      </c>
      <c r="Y264" s="3">
        <f t="shared" si="53"/>
        <v>0.66666666666666663</v>
      </c>
      <c r="Z264" s="11" t="str">
        <f t="shared" si="44"/>
        <v>Mar 12, 2022</v>
      </c>
      <c r="AA264" s="3" t="str">
        <f t="shared" si="54"/>
        <v>Mar</v>
      </c>
    </row>
    <row r="265" spans="1:27" x14ac:dyDescent="0.25">
      <c r="A265" s="3">
        <f>Raw_Data!A265</f>
        <v>264</v>
      </c>
      <c r="B265" s="3">
        <f>Raw_Data!B265</f>
        <v>268</v>
      </c>
      <c r="C265" s="3" t="str">
        <f>Raw_Data!C265</f>
        <v xml:space="preserve"> With a zestful heart, sprinting through fields of enthusiasm, chasing sunbeams and laughter in the meadows of joy. </v>
      </c>
      <c r="D265" s="3" t="str">
        <f>Raw_Data!D265</f>
        <v xml:space="preserve"> Zest </v>
      </c>
      <c r="E265" s="10">
        <f>Raw_Data!E265</f>
        <v>45015.6875</v>
      </c>
      <c r="F265" s="3" t="str">
        <f>Raw_Data!F265</f>
        <v xml:space="preserve"> MeadowSprinter </v>
      </c>
      <c r="G265" s="3" t="str">
        <f>Raw_Data!G265</f>
        <v xml:space="preserve"> Instagram </v>
      </c>
      <c r="H265" s="3" t="str">
        <f>Raw_Data!H265</f>
        <v xml:space="preserve"> #Zest #FieldsOfEnthusiasm </v>
      </c>
      <c r="I265" s="3">
        <f>Raw_Data!I265</f>
        <v>16</v>
      </c>
      <c r="J265" s="3">
        <f>Raw_Data!J265</f>
        <v>32</v>
      </c>
      <c r="K265" s="3" t="str">
        <f>Raw_Data!K265</f>
        <v xml:space="preserve"> India </v>
      </c>
      <c r="L265" s="3">
        <f>Raw_Data!L265</f>
        <v>2023</v>
      </c>
      <c r="M265" s="3">
        <f>Raw_Data!M265</f>
        <v>3</v>
      </c>
      <c r="N265" s="3">
        <f>Raw_Data!N265</f>
        <v>30</v>
      </c>
      <c r="O265" s="3">
        <f>Raw_Data!O265</f>
        <v>16</v>
      </c>
      <c r="P265" s="3" t="str">
        <f t="shared" si="45"/>
        <v>With a zestful heart, sprinting through fields of enthusiasm, chasing sunbeams and laughter in the meadows of joy.</v>
      </c>
      <c r="Q265" s="3" t="str">
        <f t="shared" si="46"/>
        <v>Zest</v>
      </c>
      <c r="R265" s="3" t="str">
        <f t="shared" si="47"/>
        <v>MeadowSprinter</v>
      </c>
      <c r="S265" s="3" t="str">
        <f t="shared" si="48"/>
        <v>Instagram</v>
      </c>
      <c r="T265" s="3" t="str">
        <f t="shared" si="49"/>
        <v>#Zest,#FieldsOfEnthusiasm</v>
      </c>
      <c r="U265" s="3" t="str">
        <f t="shared" si="50"/>
        <v>India</v>
      </c>
      <c r="V265" s="3">
        <f t="shared" si="51"/>
        <v>45015.6875</v>
      </c>
      <c r="W265" s="3" t="b">
        <f>COUNTIFS($F$2:F265,F265,$E$2:E265,E265)&gt;1</f>
        <v>0</v>
      </c>
      <c r="X265" s="3">
        <f t="shared" si="52"/>
        <v>48</v>
      </c>
      <c r="Y265" s="3">
        <f t="shared" si="53"/>
        <v>0.66666666666666663</v>
      </c>
      <c r="Z265" s="11" t="str">
        <f t="shared" si="44"/>
        <v>Mar 30, 2023</v>
      </c>
      <c r="AA265" s="3" t="str">
        <f t="shared" si="54"/>
        <v>Mar</v>
      </c>
    </row>
    <row r="266" spans="1:27" x14ac:dyDescent="0.25">
      <c r="A266" s="3">
        <f>Raw_Data!A266</f>
        <v>265</v>
      </c>
      <c r="B266" s="3">
        <f>Raw_Data!B266</f>
        <v>269</v>
      </c>
      <c r="C266" s="3" t="str">
        <f>Raw_Data!C266</f>
        <v xml:space="preserve"> A compassionate rain, tears of empathy falling gently, nurturing the seeds of kindness in the garden of human connections. </v>
      </c>
      <c r="D266" s="3" t="str">
        <f>Raw_Data!D266</f>
        <v xml:space="preserve"> Compassionate </v>
      </c>
      <c r="E266" s="10">
        <f>Raw_Data!E266</f>
        <v>44378.506944444445</v>
      </c>
      <c r="F266" s="3" t="str">
        <f>Raw_Data!F266</f>
        <v xml:space="preserve"> RainNurturer </v>
      </c>
      <c r="G266" s="3" t="str">
        <f>Raw_Data!G266</f>
        <v xml:space="preserve"> Facebook </v>
      </c>
      <c r="H266" s="3" t="str">
        <f>Raw_Data!H266</f>
        <v xml:space="preserve"> #Compassionate #TearsOfEmpathy </v>
      </c>
      <c r="I266" s="3">
        <f>Raw_Data!I266</f>
        <v>21</v>
      </c>
      <c r="J266" s="3">
        <f>Raw_Data!J266</f>
        <v>42</v>
      </c>
      <c r="K266" s="3" t="str">
        <f>Raw_Data!K266</f>
        <v xml:space="preserve"> Canada </v>
      </c>
      <c r="L266" s="3">
        <f>Raw_Data!L266</f>
        <v>2021</v>
      </c>
      <c r="M266" s="3">
        <f>Raw_Data!M266</f>
        <v>7</v>
      </c>
      <c r="N266" s="3">
        <f>Raw_Data!N266</f>
        <v>1</v>
      </c>
      <c r="O266" s="3">
        <f>Raw_Data!O266</f>
        <v>12</v>
      </c>
      <c r="P266" s="3" t="str">
        <f t="shared" si="45"/>
        <v>A compassionate rain, tears of empathy falling gently, nurturing the seeds of kindness in the garden of human connections.</v>
      </c>
      <c r="Q266" s="3" t="str">
        <f t="shared" si="46"/>
        <v>Compassionate</v>
      </c>
      <c r="R266" s="3" t="str">
        <f t="shared" si="47"/>
        <v>RainNurturer</v>
      </c>
      <c r="S266" s="3" t="str">
        <f t="shared" si="48"/>
        <v>Facebook</v>
      </c>
      <c r="T266" s="3" t="str">
        <f t="shared" si="49"/>
        <v>#Compassionate,#TearsOfEmpathy</v>
      </c>
      <c r="U266" s="3" t="str">
        <f t="shared" si="50"/>
        <v>Canada</v>
      </c>
      <c r="V266" s="3">
        <f t="shared" si="51"/>
        <v>44378.506944444445</v>
      </c>
      <c r="W266" s="3" t="b">
        <f>COUNTIFS($F$2:F266,F266,$E$2:E266,E266)&gt;1</f>
        <v>0</v>
      </c>
      <c r="X266" s="3">
        <f t="shared" si="52"/>
        <v>63</v>
      </c>
      <c r="Y266" s="3">
        <f t="shared" si="53"/>
        <v>0.66666666666666663</v>
      </c>
      <c r="Z266" s="11" t="str">
        <f t="shared" si="44"/>
        <v>Jul 1, 2021</v>
      </c>
      <c r="AA266" s="3" t="str">
        <f t="shared" si="54"/>
        <v>Jul</v>
      </c>
    </row>
    <row r="267" spans="1:27" x14ac:dyDescent="0.25">
      <c r="A267" s="3">
        <f>Raw_Data!A267</f>
        <v>266</v>
      </c>
      <c r="B267" s="3">
        <f>Raw_Data!B267</f>
        <v>270</v>
      </c>
      <c r="C267" s="3" t="str">
        <f>Raw_Data!C267</f>
        <v xml:space="preserve"> Proudly scaling the peaks of achievement, a mountaineer conquering challenges and planting the flag of success. </v>
      </c>
      <c r="D267" s="3" t="str">
        <f>Raw_Data!D267</f>
        <v xml:space="preserve"> Proud </v>
      </c>
      <c r="E267" s="10">
        <f>Raw_Data!E267</f>
        <v>43835.364583333336</v>
      </c>
      <c r="F267" s="3" t="str">
        <f>Raw_Data!F267</f>
        <v xml:space="preserve"> PeakConqueror </v>
      </c>
      <c r="G267" s="3" t="str">
        <f>Raw_Data!G267</f>
        <v xml:space="preserve"> Twitter </v>
      </c>
      <c r="H267" s="3" t="str">
        <f>Raw_Data!H267</f>
        <v xml:space="preserve"> #Proud #ScalingPeaks </v>
      </c>
      <c r="I267" s="3">
        <f>Raw_Data!I267</f>
        <v>23</v>
      </c>
      <c r="J267" s="3">
        <f>Raw_Data!J267</f>
        <v>46</v>
      </c>
      <c r="K267" s="3" t="str">
        <f>Raw_Data!K267</f>
        <v xml:space="preserve"> USA </v>
      </c>
      <c r="L267" s="3">
        <f>Raw_Data!L267</f>
        <v>2020</v>
      </c>
      <c r="M267" s="3">
        <f>Raw_Data!M267</f>
        <v>1</v>
      </c>
      <c r="N267" s="3">
        <f>Raw_Data!N267</f>
        <v>5</v>
      </c>
      <c r="O267" s="3">
        <f>Raw_Data!O267</f>
        <v>8</v>
      </c>
      <c r="P267" s="3" t="str">
        <f t="shared" si="45"/>
        <v>Proudly scaling the peaks of achievement, a mountaineer conquering challenges and planting the flag of success.</v>
      </c>
      <c r="Q267" s="3" t="str">
        <f t="shared" si="46"/>
        <v>Proud</v>
      </c>
      <c r="R267" s="3" t="str">
        <f t="shared" si="47"/>
        <v>PeakConqueror</v>
      </c>
      <c r="S267" s="3" t="str">
        <f t="shared" si="48"/>
        <v>Twitter</v>
      </c>
      <c r="T267" s="3" t="str">
        <f t="shared" si="49"/>
        <v>#Proud,#ScalingPeaks</v>
      </c>
      <c r="U267" s="3" t="str">
        <f t="shared" si="50"/>
        <v>USA</v>
      </c>
      <c r="V267" s="3">
        <f t="shared" si="51"/>
        <v>43835.364583333336</v>
      </c>
      <c r="W267" s="3" t="b">
        <f>COUNTIFS($F$2:F267,F267,$E$2:E267,E267)&gt;1</f>
        <v>0</v>
      </c>
      <c r="X267" s="3">
        <f t="shared" si="52"/>
        <v>69</v>
      </c>
      <c r="Y267" s="3">
        <f t="shared" si="53"/>
        <v>0.66666666666666663</v>
      </c>
      <c r="Z267" s="11" t="str">
        <f t="shared" si="44"/>
        <v>Jan 5, 2020</v>
      </c>
      <c r="AA267" s="3" t="str">
        <f t="shared" si="54"/>
        <v>Jan</v>
      </c>
    </row>
    <row r="268" spans="1:27" x14ac:dyDescent="0.25">
      <c r="A268" s="3">
        <f>Raw_Data!A268</f>
        <v>267</v>
      </c>
      <c r="B268" s="3">
        <f>Raw_Data!B268</f>
        <v>271</v>
      </c>
      <c r="C268" s="3" t="str">
        <f>Raw_Data!C268</f>
        <v xml:space="preserve"> Embraced by the hopeful dawn, a gardener sowing seeds of optimism, tending to the blooms of a brighter tomorrow. </v>
      </c>
      <c r="D268" s="3" t="str">
        <f>Raw_Data!D268</f>
        <v xml:space="preserve"> Hopeful </v>
      </c>
      <c r="E268" s="10">
        <f>Raw_Data!E268</f>
        <v>44759.260416666664</v>
      </c>
      <c r="F268" s="3" t="str">
        <f>Raw_Data!F268</f>
        <v xml:space="preserve"> DawnGardener </v>
      </c>
      <c r="G268" s="3" t="str">
        <f>Raw_Data!G268</f>
        <v xml:space="preserve"> Instagram </v>
      </c>
      <c r="H268" s="3" t="str">
        <f>Raw_Data!H268</f>
        <v xml:space="preserve"> #Hopeful #SeedsOfOptimism </v>
      </c>
      <c r="I268" s="3">
        <f>Raw_Data!I268</f>
        <v>14</v>
      </c>
      <c r="J268" s="3">
        <f>Raw_Data!J268</f>
        <v>28</v>
      </c>
      <c r="K268" s="3" t="str">
        <f>Raw_Data!K268</f>
        <v xml:space="preserve"> UK </v>
      </c>
      <c r="L268" s="3">
        <f>Raw_Data!L268</f>
        <v>2022</v>
      </c>
      <c r="M268" s="3">
        <f>Raw_Data!M268</f>
        <v>7</v>
      </c>
      <c r="N268" s="3">
        <f>Raw_Data!N268</f>
        <v>17</v>
      </c>
      <c r="O268" s="3">
        <f>Raw_Data!O268</f>
        <v>6</v>
      </c>
      <c r="P268" s="3" t="str">
        <f t="shared" si="45"/>
        <v>Embraced by the hopeful dawn, a gardener sowing seeds of optimism, tending to the blooms of a brighter tomorrow.</v>
      </c>
      <c r="Q268" s="3" t="str">
        <f t="shared" si="46"/>
        <v>Hopeful</v>
      </c>
      <c r="R268" s="3" t="str">
        <f t="shared" si="47"/>
        <v>DawnGardener</v>
      </c>
      <c r="S268" s="3" t="str">
        <f t="shared" si="48"/>
        <v>Instagram</v>
      </c>
      <c r="T268" s="3" t="str">
        <f t="shared" si="49"/>
        <v>#Hopeful,#SeedsOfOptimism</v>
      </c>
      <c r="U268" s="3" t="str">
        <f t="shared" si="50"/>
        <v>UK</v>
      </c>
      <c r="V268" s="3">
        <f t="shared" si="51"/>
        <v>44759.260416666664</v>
      </c>
      <c r="W268" s="3" t="b">
        <f>COUNTIFS($F$2:F268,F268,$E$2:E268,E268)&gt;1</f>
        <v>0</v>
      </c>
      <c r="X268" s="3">
        <f t="shared" si="52"/>
        <v>42</v>
      </c>
      <c r="Y268" s="3">
        <f t="shared" si="53"/>
        <v>0.66666666666666663</v>
      </c>
      <c r="Z268" s="11" t="str">
        <f t="shared" si="44"/>
        <v>Jul 17, 2022</v>
      </c>
      <c r="AA268" s="3" t="str">
        <f t="shared" si="54"/>
        <v>Jul</v>
      </c>
    </row>
    <row r="269" spans="1:27" x14ac:dyDescent="0.25">
      <c r="A269" s="3">
        <f>Raw_Data!A269</f>
        <v>268</v>
      </c>
      <c r="B269" s="3">
        <f>Raw_Data!B269</f>
        <v>272</v>
      </c>
      <c r="C269" s="3" t="str">
        <f>Raw_Data!C269</f>
        <v xml:space="preserve"> A playful escapade in the carnival of life, carousel laughter and cotton candy dreams swirling in the joyous atmosphere. </v>
      </c>
      <c r="D269" s="3" t="str">
        <f>Raw_Data!D269</f>
        <v xml:space="preserve"> Playful </v>
      </c>
      <c r="E269" s="10">
        <f>Raw_Data!E269</f>
        <v>43334.722222222219</v>
      </c>
      <c r="F269" s="3" t="str">
        <f>Raw_Data!F269</f>
        <v xml:space="preserve"> CarnivalDreamer </v>
      </c>
      <c r="G269" s="3" t="str">
        <f>Raw_Data!G269</f>
        <v xml:space="preserve"> Facebook </v>
      </c>
      <c r="H269" s="3" t="str">
        <f>Raw_Data!H269</f>
        <v xml:space="preserve"> #Playful #CarnivalEscapade </v>
      </c>
      <c r="I269" s="3">
        <f>Raw_Data!I269</f>
        <v>24</v>
      </c>
      <c r="J269" s="3">
        <f>Raw_Data!J269</f>
        <v>48</v>
      </c>
      <c r="K269" s="3" t="str">
        <f>Raw_Data!K269</f>
        <v xml:space="preserve"> Australia </v>
      </c>
      <c r="L269" s="3">
        <f>Raw_Data!L269</f>
        <v>2018</v>
      </c>
      <c r="M269" s="3">
        <f>Raw_Data!M269</f>
        <v>8</v>
      </c>
      <c r="N269" s="3">
        <f>Raw_Data!N269</f>
        <v>22</v>
      </c>
      <c r="O269" s="3">
        <f>Raw_Data!O269</f>
        <v>17</v>
      </c>
      <c r="P269" s="3" t="str">
        <f t="shared" si="45"/>
        <v>A playful escapade in the carnival of life, carousel laughter and cotton candy dreams swirling in the joyous atmosphere.</v>
      </c>
      <c r="Q269" s="3" t="str">
        <f t="shared" si="46"/>
        <v>Playful</v>
      </c>
      <c r="R269" s="3" t="str">
        <f t="shared" si="47"/>
        <v>CarnivalDreamer</v>
      </c>
      <c r="S269" s="3" t="str">
        <f t="shared" si="48"/>
        <v>Facebook</v>
      </c>
      <c r="T269" s="3" t="str">
        <f t="shared" si="49"/>
        <v>#Playful,#CarnivalEscapade</v>
      </c>
      <c r="U269" s="3" t="str">
        <f t="shared" si="50"/>
        <v>Australia</v>
      </c>
      <c r="V269" s="3">
        <f t="shared" si="51"/>
        <v>43334.722222222219</v>
      </c>
      <c r="W269" s="3" t="b">
        <f>COUNTIFS($F$2:F269,F269,$E$2:E269,E269)&gt;1</f>
        <v>0</v>
      </c>
      <c r="X269" s="3">
        <f t="shared" si="52"/>
        <v>72</v>
      </c>
      <c r="Y269" s="3">
        <f t="shared" si="53"/>
        <v>0.66666666666666663</v>
      </c>
      <c r="Z269" s="11" t="str">
        <f t="shared" si="44"/>
        <v>Aug 22, 2018</v>
      </c>
      <c r="AA269" s="3" t="str">
        <f t="shared" si="54"/>
        <v>Aug</v>
      </c>
    </row>
    <row r="270" spans="1:27" x14ac:dyDescent="0.25">
      <c r="A270" s="3">
        <f>Raw_Data!A270</f>
        <v>269</v>
      </c>
      <c r="B270" s="3">
        <f>Raw_Data!B270</f>
        <v>273</v>
      </c>
      <c r="C270" s="3" t="str">
        <f>Raw_Data!C270</f>
        <v xml:space="preserve"> Floating on clouds of inspiration, an artist painting the sky with strokes of creativity, creating a masterpiece of dreams. </v>
      </c>
      <c r="D270" s="3" t="str">
        <f>Raw_Data!D270</f>
        <v xml:space="preserve"> Inspired </v>
      </c>
      <c r="E270" s="10">
        <f>Raw_Data!E270</f>
        <v>44538.604166666664</v>
      </c>
      <c r="F270" s="3" t="str">
        <f>Raw_Data!F270</f>
        <v xml:space="preserve"> SkyArtist </v>
      </c>
      <c r="G270" s="3" t="str">
        <f>Raw_Data!G270</f>
        <v xml:space="preserve"> Twitter </v>
      </c>
      <c r="H270" s="3" t="str">
        <f>Raw_Data!H270</f>
        <v xml:space="preserve"> #Inspired #CloudsOfCreativity </v>
      </c>
      <c r="I270" s="3">
        <f>Raw_Data!I270</f>
        <v>18</v>
      </c>
      <c r="J270" s="3">
        <f>Raw_Data!J270</f>
        <v>36</v>
      </c>
      <c r="K270" s="3" t="str">
        <f>Raw_Data!K270</f>
        <v xml:space="preserve"> India </v>
      </c>
      <c r="L270" s="3">
        <f>Raw_Data!L270</f>
        <v>2021</v>
      </c>
      <c r="M270" s="3">
        <f>Raw_Data!M270</f>
        <v>12</v>
      </c>
      <c r="N270" s="3">
        <f>Raw_Data!N270</f>
        <v>8</v>
      </c>
      <c r="O270" s="3">
        <f>Raw_Data!O270</f>
        <v>14</v>
      </c>
      <c r="P270" s="3" t="str">
        <f t="shared" si="45"/>
        <v>Floating on clouds of inspiration, an artist painting the sky with strokes of creativity, creating a masterpiece of dreams.</v>
      </c>
      <c r="Q270" s="3" t="str">
        <f t="shared" si="46"/>
        <v>Inspired</v>
      </c>
      <c r="R270" s="3" t="str">
        <f t="shared" si="47"/>
        <v>SkyArtist</v>
      </c>
      <c r="S270" s="3" t="str">
        <f t="shared" si="48"/>
        <v>Twitter</v>
      </c>
      <c r="T270" s="3" t="str">
        <f t="shared" si="49"/>
        <v>#Inspired,#CloudsOfCreativity</v>
      </c>
      <c r="U270" s="3" t="str">
        <f t="shared" si="50"/>
        <v>India</v>
      </c>
      <c r="V270" s="3">
        <f t="shared" si="51"/>
        <v>44538.604166666664</v>
      </c>
      <c r="W270" s="3" t="b">
        <f>COUNTIFS($F$2:F270,F270,$E$2:E270,E270)&gt;1</f>
        <v>0</v>
      </c>
      <c r="X270" s="3">
        <f t="shared" si="52"/>
        <v>54</v>
      </c>
      <c r="Y270" s="3">
        <f t="shared" si="53"/>
        <v>0.66666666666666663</v>
      </c>
      <c r="Z270" s="11" t="str">
        <f t="shared" si="44"/>
        <v>Dec 8, 2021</v>
      </c>
      <c r="AA270" s="3" t="str">
        <f t="shared" si="54"/>
        <v>Dec</v>
      </c>
    </row>
    <row r="271" spans="1:27" x14ac:dyDescent="0.25">
      <c r="A271" s="3">
        <f>Raw_Data!A271</f>
        <v>270</v>
      </c>
      <c r="B271" s="3">
        <f>Raw_Data!B271</f>
        <v>274</v>
      </c>
      <c r="C271" s="3" t="str">
        <f>Raw_Data!C271</f>
        <v xml:space="preserve"> Navigating the river of contentment, a serene boat cruise through the tranquil waters of inner peace and acceptance. </v>
      </c>
      <c r="D271" s="3" t="str">
        <f>Raw_Data!D271</f>
        <v xml:space="preserve"> Contentment </v>
      </c>
      <c r="E271" s="10">
        <f>Raw_Data!E271</f>
        <v>43582.409722222219</v>
      </c>
      <c r="F271" s="3" t="str">
        <f>Raw_Data!F271</f>
        <v xml:space="preserve"> RiverNavigator </v>
      </c>
      <c r="G271" s="3" t="str">
        <f>Raw_Data!G271</f>
        <v xml:space="preserve"> Instagram </v>
      </c>
      <c r="H271" s="3" t="str">
        <f>Raw_Data!H271</f>
        <v xml:space="preserve"> #Contentment #TranquilWaters </v>
      </c>
      <c r="I271" s="3">
        <f>Raw_Data!I271</f>
        <v>20</v>
      </c>
      <c r="J271" s="3">
        <f>Raw_Data!J271</f>
        <v>40</v>
      </c>
      <c r="K271" s="3" t="str">
        <f>Raw_Data!K271</f>
        <v xml:space="preserve"> Canada </v>
      </c>
      <c r="L271" s="3">
        <f>Raw_Data!L271</f>
        <v>2019</v>
      </c>
      <c r="M271" s="3">
        <f>Raw_Data!M271</f>
        <v>4</v>
      </c>
      <c r="N271" s="3">
        <f>Raw_Data!N271</f>
        <v>27</v>
      </c>
      <c r="O271" s="3">
        <f>Raw_Data!O271</f>
        <v>9</v>
      </c>
      <c r="P271" s="3" t="str">
        <f t="shared" si="45"/>
        <v>Navigating the river of contentment, a serene boat cruise through the tranquil waters of inner peace and acceptance.</v>
      </c>
      <c r="Q271" s="3" t="str">
        <f t="shared" si="46"/>
        <v>Contentment</v>
      </c>
      <c r="R271" s="3" t="str">
        <f t="shared" si="47"/>
        <v>RiverNavigator</v>
      </c>
      <c r="S271" s="3" t="str">
        <f t="shared" si="48"/>
        <v>Instagram</v>
      </c>
      <c r="T271" s="3" t="str">
        <f t="shared" si="49"/>
        <v>#Contentment,#TranquilWaters</v>
      </c>
      <c r="U271" s="3" t="str">
        <f t="shared" si="50"/>
        <v>Canada</v>
      </c>
      <c r="V271" s="3">
        <f t="shared" si="51"/>
        <v>43582.409722222219</v>
      </c>
      <c r="W271" s="3" t="b">
        <f>COUNTIFS($F$2:F271,F271,$E$2:E271,E271)&gt;1</f>
        <v>0</v>
      </c>
      <c r="X271" s="3">
        <f t="shared" si="52"/>
        <v>60</v>
      </c>
      <c r="Y271" s="3">
        <f t="shared" si="53"/>
        <v>0.66666666666666663</v>
      </c>
      <c r="Z271" s="11" t="str">
        <f t="shared" si="44"/>
        <v>Apr 27, 2019</v>
      </c>
      <c r="AA271" s="3" t="str">
        <f t="shared" si="54"/>
        <v>Apr</v>
      </c>
    </row>
    <row r="272" spans="1:27" x14ac:dyDescent="0.25">
      <c r="A272" s="3">
        <f>Raw_Data!A272</f>
        <v>271</v>
      </c>
      <c r="B272" s="3">
        <f>Raw_Data!B272</f>
        <v>275</v>
      </c>
      <c r="C272" s="3" t="str">
        <f>Raw_Data!C272</f>
        <v xml:space="preserve"> With empathy as a lantern, wandering through the dark alleys of sorrow, illuminating the path with compassion and care. </v>
      </c>
      <c r="D272" s="3" t="str">
        <f>Raw_Data!D272</f>
        <v xml:space="preserve"> Empathetic </v>
      </c>
      <c r="E272" s="10">
        <f>Raw_Data!E272</f>
        <v>45172.902777777781</v>
      </c>
      <c r="F272" s="3" t="str">
        <f>Raw_Data!F272</f>
        <v xml:space="preserve"> LanternWanderer </v>
      </c>
      <c r="G272" s="3" t="str">
        <f>Raw_Data!G272</f>
        <v xml:space="preserve"> Facebook </v>
      </c>
      <c r="H272" s="3" t="str">
        <f>Raw_Data!H272</f>
        <v xml:space="preserve"> #Empathetic #LanternOfCompassion </v>
      </c>
      <c r="I272" s="3">
        <f>Raw_Data!I272</f>
        <v>16</v>
      </c>
      <c r="J272" s="3">
        <f>Raw_Data!J272</f>
        <v>32</v>
      </c>
      <c r="K272" s="3" t="str">
        <f>Raw_Data!K272</f>
        <v xml:space="preserve"> USA </v>
      </c>
      <c r="L272" s="3">
        <f>Raw_Data!L272</f>
        <v>2023</v>
      </c>
      <c r="M272" s="3">
        <f>Raw_Data!M272</f>
        <v>9</v>
      </c>
      <c r="N272" s="3">
        <f>Raw_Data!N272</f>
        <v>3</v>
      </c>
      <c r="O272" s="3">
        <f>Raw_Data!O272</f>
        <v>21</v>
      </c>
      <c r="P272" s="3" t="str">
        <f t="shared" si="45"/>
        <v>With empathy as a lantern, wandering through the dark alleys of sorrow, illuminating the path with compassion and care.</v>
      </c>
      <c r="Q272" s="3" t="str">
        <f t="shared" si="46"/>
        <v>Empathetic</v>
      </c>
      <c r="R272" s="3" t="str">
        <f t="shared" si="47"/>
        <v>LanternWanderer</v>
      </c>
      <c r="S272" s="3" t="str">
        <f t="shared" si="48"/>
        <v>Facebook</v>
      </c>
      <c r="T272" s="3" t="str">
        <f t="shared" si="49"/>
        <v>#Empathetic,#LanternOfCompassion</v>
      </c>
      <c r="U272" s="3" t="str">
        <f t="shared" si="50"/>
        <v>USA</v>
      </c>
      <c r="V272" s="3">
        <f t="shared" si="51"/>
        <v>45172.902777777781</v>
      </c>
      <c r="W272" s="3" t="b">
        <f>COUNTIFS($F$2:F272,F272,$E$2:E272,E272)&gt;1</f>
        <v>0</v>
      </c>
      <c r="X272" s="3">
        <f t="shared" si="52"/>
        <v>48</v>
      </c>
      <c r="Y272" s="3">
        <f t="shared" si="53"/>
        <v>0.66666666666666663</v>
      </c>
      <c r="Z272" s="11" t="str">
        <f t="shared" si="44"/>
        <v>Sep 3, 2023</v>
      </c>
      <c r="AA272" s="3" t="str">
        <f t="shared" si="54"/>
        <v>Sep</v>
      </c>
    </row>
    <row r="273" spans="1:27" x14ac:dyDescent="0.25">
      <c r="A273" s="3">
        <f>Raw_Data!A273</f>
        <v>272</v>
      </c>
      <c r="B273" s="3">
        <f>Raw_Data!B273</f>
        <v>276</v>
      </c>
      <c r="C273" s="3" t="str">
        <f>Raw_Data!C273</f>
        <v xml:space="preserve"> A free spirit soaring on the wings of dreams, leaving trails of independence in the azure sky of boundless possibilities. </v>
      </c>
      <c r="D273" s="3" t="str">
        <f>Raw_Data!D273</f>
        <v xml:space="preserve"> Free-spirited </v>
      </c>
      <c r="E273" s="10">
        <f>Raw_Data!E273</f>
        <v>43992.420138888891</v>
      </c>
      <c r="F273" s="3" t="str">
        <f>Raw_Data!F273</f>
        <v xml:space="preserve"> DreamSoarer </v>
      </c>
      <c r="G273" s="3" t="str">
        <f>Raw_Data!G273</f>
        <v xml:space="preserve"> Twitter </v>
      </c>
      <c r="H273" s="3" t="str">
        <f>Raw_Data!H273</f>
        <v xml:space="preserve"> #FreeSpirit #WingsOfDreams </v>
      </c>
      <c r="I273" s="3">
        <f>Raw_Data!I273</f>
        <v>22</v>
      </c>
      <c r="J273" s="3">
        <f>Raw_Data!J273</f>
        <v>44</v>
      </c>
      <c r="K273" s="3" t="str">
        <f>Raw_Data!K273</f>
        <v xml:space="preserve"> UK </v>
      </c>
      <c r="L273" s="3">
        <f>Raw_Data!L273</f>
        <v>2020</v>
      </c>
      <c r="M273" s="3">
        <f>Raw_Data!M273</f>
        <v>6</v>
      </c>
      <c r="N273" s="3">
        <f>Raw_Data!N273</f>
        <v>10</v>
      </c>
      <c r="O273" s="3">
        <f>Raw_Data!O273</f>
        <v>10</v>
      </c>
      <c r="P273" s="3" t="str">
        <f t="shared" si="45"/>
        <v>A free spirit soaring on the wings of dreams, leaving trails of independence in the azure sky of boundless possibilities.</v>
      </c>
      <c r="Q273" s="3" t="str">
        <f t="shared" si="46"/>
        <v>Free-Spirited</v>
      </c>
      <c r="R273" s="3" t="str">
        <f t="shared" si="47"/>
        <v>DreamSoarer</v>
      </c>
      <c r="S273" s="3" t="str">
        <f t="shared" si="48"/>
        <v>Twitter</v>
      </c>
      <c r="T273" s="3" t="str">
        <f t="shared" si="49"/>
        <v>#FreeSpirit,#WingsOfDreams</v>
      </c>
      <c r="U273" s="3" t="str">
        <f t="shared" si="50"/>
        <v>UK</v>
      </c>
      <c r="V273" s="3">
        <f t="shared" si="51"/>
        <v>43992.420138888891</v>
      </c>
      <c r="W273" s="3" t="b">
        <f>COUNTIFS($F$2:F273,F273,$E$2:E273,E273)&gt;1</f>
        <v>0</v>
      </c>
      <c r="X273" s="3">
        <f t="shared" si="52"/>
        <v>66</v>
      </c>
      <c r="Y273" s="3">
        <f t="shared" si="53"/>
        <v>0.66666666666666663</v>
      </c>
      <c r="Z273" s="11" t="str">
        <f t="shared" si="44"/>
        <v>Jun 10, 2020</v>
      </c>
      <c r="AA273" s="3" t="str">
        <f t="shared" si="54"/>
        <v>Jun</v>
      </c>
    </row>
    <row r="274" spans="1:27" x14ac:dyDescent="0.25">
      <c r="A274" s="3">
        <f>Raw_Data!A274</f>
        <v>273</v>
      </c>
      <c r="B274" s="3">
        <f>Raw_Data!B274</f>
        <v>277</v>
      </c>
      <c r="C274" s="3" t="str">
        <f>Raw_Data!C274</f>
        <v xml:space="preserve"> Bathed in the golden hues of gratefulness, a sunset of appreciation casting its warm glow on the landscapes of the heart. </v>
      </c>
      <c r="D274" s="3" t="str">
        <f>Raw_Data!D274</f>
        <v xml:space="preserve"> Grateful </v>
      </c>
      <c r="E274" s="10">
        <f>Raw_Data!E274</f>
        <v>44652.770833333336</v>
      </c>
      <c r="F274" s="3" t="str">
        <f>Raw_Data!F274</f>
        <v xml:space="preserve"> SunsetAdmirer </v>
      </c>
      <c r="G274" s="3" t="str">
        <f>Raw_Data!G274</f>
        <v xml:space="preserve"> Instagram </v>
      </c>
      <c r="H274" s="3" t="str">
        <f>Raw_Data!H274</f>
        <v xml:space="preserve"> #Grateful #GoldenHues </v>
      </c>
      <c r="I274" s="3">
        <f>Raw_Data!I274</f>
        <v>19</v>
      </c>
      <c r="J274" s="3">
        <f>Raw_Data!J274</f>
        <v>38</v>
      </c>
      <c r="K274" s="3" t="str">
        <f>Raw_Data!K274</f>
        <v xml:space="preserve"> Australia </v>
      </c>
      <c r="L274" s="3">
        <f>Raw_Data!L274</f>
        <v>2022</v>
      </c>
      <c r="M274" s="3">
        <f>Raw_Data!M274</f>
        <v>4</v>
      </c>
      <c r="N274" s="3">
        <f>Raw_Data!N274</f>
        <v>1</v>
      </c>
      <c r="O274" s="3">
        <f>Raw_Data!O274</f>
        <v>18</v>
      </c>
      <c r="P274" s="3" t="str">
        <f t="shared" si="45"/>
        <v>Bathed in the golden hues of gratefulness, a sunset of appreciation casting its warm glow on the landscapes of the heart.</v>
      </c>
      <c r="Q274" s="3" t="str">
        <f t="shared" si="46"/>
        <v>Grateful</v>
      </c>
      <c r="R274" s="3" t="str">
        <f t="shared" si="47"/>
        <v>SunsetAdmirer</v>
      </c>
      <c r="S274" s="3" t="str">
        <f t="shared" si="48"/>
        <v>Instagram</v>
      </c>
      <c r="T274" s="3" t="str">
        <f t="shared" si="49"/>
        <v>#Grateful,#GoldenHues</v>
      </c>
      <c r="U274" s="3" t="str">
        <f t="shared" si="50"/>
        <v>Australia</v>
      </c>
      <c r="V274" s="3">
        <f t="shared" si="51"/>
        <v>44652.770833333336</v>
      </c>
      <c r="W274" s="3" t="b">
        <f>COUNTIFS($F$2:F274,F274,$E$2:E274,E274)&gt;1</f>
        <v>0</v>
      </c>
      <c r="X274" s="3">
        <f t="shared" si="52"/>
        <v>57</v>
      </c>
      <c r="Y274" s="3">
        <f t="shared" si="53"/>
        <v>0.66666666666666663</v>
      </c>
      <c r="Z274" s="11" t="str">
        <f t="shared" si="44"/>
        <v>Apr 1, 2022</v>
      </c>
      <c r="AA274" s="3" t="str">
        <f t="shared" si="54"/>
        <v>Apr</v>
      </c>
    </row>
    <row r="275" spans="1:27" x14ac:dyDescent="0.25">
      <c r="A275" s="3">
        <f>Raw_Data!A275</f>
        <v>274</v>
      </c>
      <c r="B275" s="3">
        <f>Raw_Data!B275</f>
        <v>278</v>
      </c>
      <c r="C275" s="3" t="str">
        <f>Raw_Data!C275</f>
        <v xml:space="preserve"> Confident strides in the dance of life, a ballroom where self-assuredness leads, twirling through challenges with grace. </v>
      </c>
      <c r="D275" s="3" t="str">
        <f>Raw_Data!D275</f>
        <v xml:space="preserve"> Confident </v>
      </c>
      <c r="E275" s="10">
        <f>Raw_Data!E275</f>
        <v>44211.541666666664</v>
      </c>
      <c r="F275" s="3" t="str">
        <f>Raw_Data!F275</f>
        <v xml:space="preserve"> DanceStrider </v>
      </c>
      <c r="G275" s="3" t="str">
        <f>Raw_Data!G275</f>
        <v xml:space="preserve"> Facebook </v>
      </c>
      <c r="H275" s="3" t="str">
        <f>Raw_Data!H275</f>
        <v xml:space="preserve"> #Confident #DanceOfLife </v>
      </c>
      <c r="I275" s="3">
        <f>Raw_Data!I275</f>
        <v>23</v>
      </c>
      <c r="J275" s="3">
        <f>Raw_Data!J275</f>
        <v>46</v>
      </c>
      <c r="K275" s="3" t="str">
        <f>Raw_Data!K275</f>
        <v xml:space="preserve"> Canada </v>
      </c>
      <c r="L275" s="3">
        <f>Raw_Data!L275</f>
        <v>2021</v>
      </c>
      <c r="M275" s="3">
        <f>Raw_Data!M275</f>
        <v>1</v>
      </c>
      <c r="N275" s="3">
        <f>Raw_Data!N275</f>
        <v>15</v>
      </c>
      <c r="O275" s="3">
        <f>Raw_Data!O275</f>
        <v>13</v>
      </c>
      <c r="P275" s="3" t="str">
        <f t="shared" si="45"/>
        <v>Confident strides in the dance of life, a ballroom where self-assuredness leads, twirling through challenges with grace.</v>
      </c>
      <c r="Q275" s="3" t="str">
        <f t="shared" si="46"/>
        <v>Confident</v>
      </c>
      <c r="R275" s="3" t="str">
        <f t="shared" si="47"/>
        <v>DanceStrider</v>
      </c>
      <c r="S275" s="3" t="str">
        <f t="shared" si="48"/>
        <v>Facebook</v>
      </c>
      <c r="T275" s="3" t="str">
        <f t="shared" si="49"/>
        <v>#Confident,#DanceOfLife</v>
      </c>
      <c r="U275" s="3" t="str">
        <f t="shared" si="50"/>
        <v>Canada</v>
      </c>
      <c r="V275" s="3">
        <f t="shared" si="51"/>
        <v>44211.541666666664</v>
      </c>
      <c r="W275" s="3" t="b">
        <f>COUNTIFS($F$2:F275,F275,$E$2:E275,E275)&gt;1</f>
        <v>0</v>
      </c>
      <c r="X275" s="3">
        <f t="shared" si="52"/>
        <v>69</v>
      </c>
      <c r="Y275" s="3">
        <f t="shared" si="53"/>
        <v>0.66666666666666663</v>
      </c>
      <c r="Z275" s="11" t="str">
        <f t="shared" si="44"/>
        <v>Jan 15, 2021</v>
      </c>
      <c r="AA275" s="3" t="str">
        <f t="shared" si="54"/>
        <v>Jan</v>
      </c>
    </row>
    <row r="276" spans="1:27" x14ac:dyDescent="0.25">
      <c r="A276" s="3">
        <f>Raw_Data!A276</f>
        <v>275</v>
      </c>
      <c r="B276" s="3">
        <f>Raw_Data!B276</f>
        <v>279</v>
      </c>
      <c r="C276" s="3" t="str">
        <f>Raw_Data!C276</f>
        <v xml:space="preserve"> Hopeful whispers of wind, carrying the promises of a brighter tomorrow, a symphony of optimism in the air of possibilities. </v>
      </c>
      <c r="D276" s="3" t="str">
        <f>Raw_Data!D276</f>
        <v xml:space="preserve"> Hopeful </v>
      </c>
      <c r="E276" s="10">
        <f>Raw_Data!E276</f>
        <v>45052.305555555555</v>
      </c>
      <c r="F276" s="3" t="str">
        <f>Raw_Data!F276</f>
        <v xml:space="preserve"> WindWhisperer </v>
      </c>
      <c r="G276" s="3" t="str">
        <f>Raw_Data!G276</f>
        <v xml:space="preserve"> Twitter </v>
      </c>
      <c r="H276" s="3" t="str">
        <f>Raw_Data!H276</f>
        <v xml:space="preserve"> #Hopeful #BrighterTomorrows </v>
      </c>
      <c r="I276" s="3">
        <f>Raw_Data!I276</f>
        <v>15</v>
      </c>
      <c r="J276" s="3">
        <f>Raw_Data!J276</f>
        <v>30</v>
      </c>
      <c r="K276" s="3" t="str">
        <f>Raw_Data!K276</f>
        <v xml:space="preserve"> India </v>
      </c>
      <c r="L276" s="3">
        <f>Raw_Data!L276</f>
        <v>2023</v>
      </c>
      <c r="M276" s="3">
        <f>Raw_Data!M276</f>
        <v>5</v>
      </c>
      <c r="N276" s="3">
        <f>Raw_Data!N276</f>
        <v>6</v>
      </c>
      <c r="O276" s="3">
        <f>Raw_Data!O276</f>
        <v>7</v>
      </c>
      <c r="P276" s="3" t="str">
        <f t="shared" si="45"/>
        <v>Hopeful whispers of wind, carrying the promises of a brighter tomorrow, a symphony of optimism in the air of possibilities.</v>
      </c>
      <c r="Q276" s="3" t="str">
        <f t="shared" si="46"/>
        <v>Hopeful</v>
      </c>
      <c r="R276" s="3" t="str">
        <f t="shared" si="47"/>
        <v>WindWhisperer</v>
      </c>
      <c r="S276" s="3" t="str">
        <f t="shared" si="48"/>
        <v>Twitter</v>
      </c>
      <c r="T276" s="3" t="str">
        <f t="shared" si="49"/>
        <v>#Hopeful,#BrighterTomorrows</v>
      </c>
      <c r="U276" s="3" t="str">
        <f t="shared" si="50"/>
        <v>India</v>
      </c>
      <c r="V276" s="3">
        <f t="shared" si="51"/>
        <v>45052.305555555555</v>
      </c>
      <c r="W276" s="3" t="b">
        <f>COUNTIFS($F$2:F276,F276,$E$2:E276,E276)&gt;1</f>
        <v>0</v>
      </c>
      <c r="X276" s="3">
        <f t="shared" si="52"/>
        <v>45</v>
      </c>
      <c r="Y276" s="3">
        <f t="shared" si="53"/>
        <v>0.66666666666666663</v>
      </c>
      <c r="Z276" s="11" t="str">
        <f t="shared" si="44"/>
        <v>May 6, 2023</v>
      </c>
      <c r="AA276" s="3" t="str">
        <f t="shared" si="54"/>
        <v>May</v>
      </c>
    </row>
    <row r="277" spans="1:27" x14ac:dyDescent="0.25">
      <c r="A277" s="3">
        <f>Raw_Data!A277</f>
        <v>276</v>
      </c>
      <c r="B277" s="3">
        <f>Raw_Data!B277</f>
        <v>280</v>
      </c>
      <c r="C277" s="3" t="str">
        <f>Raw_Data!C277</f>
        <v xml:space="preserve"> Playfully juggling responsibilities, a circus performer balancing the acts of work and joy, tossing laughter into the air. </v>
      </c>
      <c r="D277" s="3" t="str">
        <f>Raw_Data!D277</f>
        <v xml:space="preserve"> Playful </v>
      </c>
      <c r="E277" s="10">
        <f>Raw_Data!E277</f>
        <v>43787.635416666664</v>
      </c>
      <c r="F277" s="3" t="str">
        <f>Raw_Data!F277</f>
        <v xml:space="preserve"> JugglingArtist </v>
      </c>
      <c r="G277" s="3" t="str">
        <f>Raw_Data!G277</f>
        <v xml:space="preserve"> Instagram </v>
      </c>
      <c r="H277" s="3" t="str">
        <f>Raw_Data!H277</f>
        <v xml:space="preserve"> #Playful #JugglingResponsibilities </v>
      </c>
      <c r="I277" s="3">
        <f>Raw_Data!I277</f>
        <v>25</v>
      </c>
      <c r="J277" s="3">
        <f>Raw_Data!J277</f>
        <v>50</v>
      </c>
      <c r="K277" s="3" t="str">
        <f>Raw_Data!K277</f>
        <v xml:space="preserve"> USA </v>
      </c>
      <c r="L277" s="3">
        <f>Raw_Data!L277</f>
        <v>2019</v>
      </c>
      <c r="M277" s="3">
        <f>Raw_Data!M277</f>
        <v>11</v>
      </c>
      <c r="N277" s="3">
        <f>Raw_Data!N277</f>
        <v>18</v>
      </c>
      <c r="O277" s="3">
        <f>Raw_Data!O277</f>
        <v>15</v>
      </c>
      <c r="P277" s="3" t="str">
        <f t="shared" si="45"/>
        <v>Playfully juggling responsibilities, a circus performer balancing the acts of work and joy, tossing laughter into the air.</v>
      </c>
      <c r="Q277" s="3" t="str">
        <f t="shared" si="46"/>
        <v>Playful</v>
      </c>
      <c r="R277" s="3" t="str">
        <f t="shared" si="47"/>
        <v>JugglingArtist</v>
      </c>
      <c r="S277" s="3" t="str">
        <f t="shared" si="48"/>
        <v>Instagram</v>
      </c>
      <c r="T277" s="3" t="str">
        <f t="shared" si="49"/>
        <v>#Playful,#JugglingResponsibilities</v>
      </c>
      <c r="U277" s="3" t="str">
        <f t="shared" si="50"/>
        <v>USA</v>
      </c>
      <c r="V277" s="3">
        <f t="shared" si="51"/>
        <v>43787.635416666664</v>
      </c>
      <c r="W277" s="3" t="b">
        <f>COUNTIFS($F$2:F277,F277,$E$2:E277,E277)&gt;1</f>
        <v>0</v>
      </c>
      <c r="X277" s="3">
        <f t="shared" si="52"/>
        <v>75</v>
      </c>
      <c r="Y277" s="3">
        <f t="shared" si="53"/>
        <v>0.66666666666666663</v>
      </c>
      <c r="Z277" s="11" t="str">
        <f t="shared" si="44"/>
        <v>Nov 18, 2019</v>
      </c>
      <c r="AA277" s="3" t="str">
        <f t="shared" si="54"/>
        <v>Nov</v>
      </c>
    </row>
    <row r="278" spans="1:27" x14ac:dyDescent="0.25">
      <c r="A278" s="3">
        <f>Raw_Data!A278</f>
        <v>277</v>
      </c>
      <c r="B278" s="3">
        <f>Raw_Data!B278</f>
        <v>281</v>
      </c>
      <c r="C278" s="3" t="str">
        <f>Raw_Data!C278</f>
        <v xml:space="preserve"> Whispering tales of inspiration to the stars, a storyteller crafting constellations from the threads of imagination. </v>
      </c>
      <c r="D278" s="3" t="str">
        <f>Raw_Data!D278</f>
        <v xml:space="preserve"> Inspired </v>
      </c>
      <c r="E278" s="10">
        <f>Raw_Data!E278</f>
        <v>44072.864583333336</v>
      </c>
      <c r="F278" s="3" t="str">
        <f>Raw_Data!F278</f>
        <v xml:space="preserve"> StarStoryteller </v>
      </c>
      <c r="G278" s="3" t="str">
        <f>Raw_Data!G278</f>
        <v xml:space="preserve"> Facebook </v>
      </c>
      <c r="H278" s="3" t="str">
        <f>Raw_Data!H278</f>
        <v xml:space="preserve"> #Inspired #TalesToTheStars </v>
      </c>
      <c r="I278" s="3">
        <f>Raw_Data!I278</f>
        <v>14</v>
      </c>
      <c r="J278" s="3">
        <f>Raw_Data!J278</f>
        <v>28</v>
      </c>
      <c r="K278" s="3" t="str">
        <f>Raw_Data!K278</f>
        <v xml:space="preserve"> UK </v>
      </c>
      <c r="L278" s="3">
        <f>Raw_Data!L278</f>
        <v>2020</v>
      </c>
      <c r="M278" s="3">
        <f>Raw_Data!M278</f>
        <v>8</v>
      </c>
      <c r="N278" s="3">
        <f>Raw_Data!N278</f>
        <v>29</v>
      </c>
      <c r="O278" s="3">
        <f>Raw_Data!O278</f>
        <v>20</v>
      </c>
      <c r="P278" s="3" t="str">
        <f t="shared" si="45"/>
        <v>Whispering tales of inspiration to the stars, a storyteller crafting constellations from the threads of imagination.</v>
      </c>
      <c r="Q278" s="3" t="str">
        <f t="shared" si="46"/>
        <v>Inspired</v>
      </c>
      <c r="R278" s="3" t="str">
        <f t="shared" si="47"/>
        <v>StarStoryteller</v>
      </c>
      <c r="S278" s="3" t="str">
        <f t="shared" si="48"/>
        <v>Facebook</v>
      </c>
      <c r="T278" s="3" t="str">
        <f t="shared" si="49"/>
        <v>#Inspired,#TalesToTheStars</v>
      </c>
      <c r="U278" s="3" t="str">
        <f t="shared" si="50"/>
        <v>UK</v>
      </c>
      <c r="V278" s="3">
        <f t="shared" si="51"/>
        <v>44072.864583333336</v>
      </c>
      <c r="W278" s="3" t="b">
        <f>COUNTIFS($F$2:F278,F278,$E$2:E278,E278)&gt;1</f>
        <v>0</v>
      </c>
      <c r="X278" s="3">
        <f t="shared" si="52"/>
        <v>42</v>
      </c>
      <c r="Y278" s="3">
        <f t="shared" si="53"/>
        <v>0.66666666666666663</v>
      </c>
      <c r="Z278" s="11" t="str">
        <f t="shared" si="44"/>
        <v>Aug 29, 2020</v>
      </c>
      <c r="AA278" s="3" t="str">
        <f t="shared" si="54"/>
        <v>Aug</v>
      </c>
    </row>
    <row r="279" spans="1:27" x14ac:dyDescent="0.25">
      <c r="A279" s="3">
        <f>Raw_Data!A279</f>
        <v>278</v>
      </c>
      <c r="B279" s="3">
        <f>Raw_Data!B279</f>
        <v>282</v>
      </c>
      <c r="C279" s="3" t="str">
        <f>Raw_Data!C279</f>
        <v xml:space="preserve"> Charting a course through the waves of hopeful anticipation, a sailor steering towards the shores of dreams yet unexplored. </v>
      </c>
      <c r="D279" s="3" t="str">
        <f>Raw_Data!D279</f>
        <v xml:space="preserve"> Hopeful </v>
      </c>
      <c r="E279" s="10">
        <f>Raw_Data!E279</f>
        <v>44864.486111111109</v>
      </c>
      <c r="F279" s="3" t="str">
        <f>Raw_Data!F279</f>
        <v xml:space="preserve"> WaveNavigator </v>
      </c>
      <c r="G279" s="3" t="str">
        <f>Raw_Data!G279</f>
        <v xml:space="preserve"> Twitter </v>
      </c>
      <c r="H279" s="3" t="str">
        <f>Raw_Data!H279</f>
        <v xml:space="preserve"> #Hopeful #SailorOfDreams </v>
      </c>
      <c r="I279" s="3">
        <f>Raw_Data!I279</f>
        <v>17</v>
      </c>
      <c r="J279" s="3">
        <f>Raw_Data!J279</f>
        <v>34</v>
      </c>
      <c r="K279" s="3" t="str">
        <f>Raw_Data!K279</f>
        <v xml:space="preserve"> Australia </v>
      </c>
      <c r="L279" s="3">
        <f>Raw_Data!L279</f>
        <v>2022</v>
      </c>
      <c r="M279" s="3">
        <f>Raw_Data!M279</f>
        <v>10</v>
      </c>
      <c r="N279" s="3">
        <f>Raw_Data!N279</f>
        <v>30</v>
      </c>
      <c r="O279" s="3">
        <f>Raw_Data!O279</f>
        <v>11</v>
      </c>
      <c r="P279" s="3" t="str">
        <f t="shared" si="45"/>
        <v>Charting a course through the waves of hopeful anticipation, a sailor steering towards the shores of dreams yet unexplored.</v>
      </c>
      <c r="Q279" s="3" t="str">
        <f t="shared" si="46"/>
        <v>Hopeful</v>
      </c>
      <c r="R279" s="3" t="str">
        <f t="shared" si="47"/>
        <v>WaveNavigator</v>
      </c>
      <c r="S279" s="3" t="str">
        <f t="shared" si="48"/>
        <v>Twitter</v>
      </c>
      <c r="T279" s="3" t="str">
        <f t="shared" si="49"/>
        <v>#Hopeful,#SailorOfDreams</v>
      </c>
      <c r="U279" s="3" t="str">
        <f t="shared" si="50"/>
        <v>Australia</v>
      </c>
      <c r="V279" s="3">
        <f t="shared" si="51"/>
        <v>44864.486111111109</v>
      </c>
      <c r="W279" s="3" t="b">
        <f>COUNTIFS($F$2:F279,F279,$E$2:E279,E279)&gt;1</f>
        <v>0</v>
      </c>
      <c r="X279" s="3">
        <f t="shared" si="52"/>
        <v>51</v>
      </c>
      <c r="Y279" s="3">
        <f t="shared" si="53"/>
        <v>0.66666666666666663</v>
      </c>
      <c r="Z279" s="11" t="str">
        <f t="shared" si="44"/>
        <v>Oct 30, 2022</v>
      </c>
      <c r="AA279" s="3" t="str">
        <f t="shared" si="54"/>
        <v>Oct</v>
      </c>
    </row>
    <row r="280" spans="1:27" x14ac:dyDescent="0.25">
      <c r="A280" s="3">
        <f>Raw_Data!A280</f>
        <v>279</v>
      </c>
      <c r="B280" s="3">
        <f>Raw_Data!B280</f>
        <v>283</v>
      </c>
      <c r="C280" s="3" t="str">
        <f>Raw_Data!C280</f>
        <v xml:space="preserve"> A compassionate rain, tears of empathy falling gently, nurturing the seeds of kindness in the garden of human connections. </v>
      </c>
      <c r="D280" s="3" t="str">
        <f>Raw_Data!D280</f>
        <v xml:space="preserve"> Compassionate </v>
      </c>
      <c r="E280" s="10">
        <f>Raw_Data!E280</f>
        <v>44378.506944444445</v>
      </c>
      <c r="F280" s="3" t="str">
        <f>Raw_Data!F280</f>
        <v xml:space="preserve"> RainNurturer </v>
      </c>
      <c r="G280" s="3" t="str">
        <f>Raw_Data!G280</f>
        <v xml:space="preserve"> Instagram </v>
      </c>
      <c r="H280" s="3" t="str">
        <f>Raw_Data!H280</f>
        <v xml:space="preserve"> #Compassionate #TearsOfEmpathy </v>
      </c>
      <c r="I280" s="3">
        <f>Raw_Data!I280</f>
        <v>21</v>
      </c>
      <c r="J280" s="3">
        <f>Raw_Data!J280</f>
        <v>42</v>
      </c>
      <c r="K280" s="3" t="str">
        <f>Raw_Data!K280</f>
        <v xml:space="preserve"> Canada </v>
      </c>
      <c r="L280" s="3">
        <f>Raw_Data!L280</f>
        <v>2021</v>
      </c>
      <c r="M280" s="3">
        <f>Raw_Data!M280</f>
        <v>7</v>
      </c>
      <c r="N280" s="3">
        <f>Raw_Data!N280</f>
        <v>1</v>
      </c>
      <c r="O280" s="3">
        <f>Raw_Data!O280</f>
        <v>12</v>
      </c>
      <c r="P280" s="3" t="str">
        <f t="shared" si="45"/>
        <v>A compassionate rain, tears of empathy falling gently, nurturing the seeds of kindness in the garden of human connections.</v>
      </c>
      <c r="Q280" s="3" t="str">
        <f t="shared" si="46"/>
        <v>Compassionate</v>
      </c>
      <c r="R280" s="3" t="str">
        <f t="shared" si="47"/>
        <v>RainNurturer</v>
      </c>
      <c r="S280" s="3" t="str">
        <f t="shared" si="48"/>
        <v>Instagram</v>
      </c>
      <c r="T280" s="3" t="str">
        <f t="shared" si="49"/>
        <v>#Compassionate,#TearsOfEmpathy</v>
      </c>
      <c r="U280" s="3" t="str">
        <f t="shared" si="50"/>
        <v>Canada</v>
      </c>
      <c r="V280" s="3">
        <f t="shared" si="51"/>
        <v>44378.506944444445</v>
      </c>
      <c r="W280" s="3" t="b">
        <f>COUNTIFS($F$2:F280,F280,$E$2:E280,E280)&gt;1</f>
        <v>1</v>
      </c>
      <c r="X280" s="3">
        <f t="shared" si="52"/>
        <v>63</v>
      </c>
      <c r="Y280" s="3">
        <f t="shared" si="53"/>
        <v>0.66666666666666663</v>
      </c>
      <c r="Z280" s="11" t="str">
        <f t="shared" si="44"/>
        <v>Jul 1, 2021</v>
      </c>
      <c r="AA280" s="3" t="str">
        <f t="shared" si="54"/>
        <v>Jul</v>
      </c>
    </row>
    <row r="281" spans="1:27" x14ac:dyDescent="0.25">
      <c r="A281" s="3">
        <f>Raw_Data!A281</f>
        <v>280</v>
      </c>
      <c r="B281" s="3">
        <f>Raw_Data!B281</f>
        <v>284</v>
      </c>
      <c r="C281" s="3" t="str">
        <f>Raw_Data!C281</f>
        <v xml:space="preserve"> Proudly scaling the peaks of achievement, a mountaineer conquering challenges and planting the flag of success. </v>
      </c>
      <c r="D281" s="3" t="str">
        <f>Raw_Data!D281</f>
        <v xml:space="preserve"> Proud </v>
      </c>
      <c r="E281" s="10">
        <f>Raw_Data!E281</f>
        <v>43835.364583333336</v>
      </c>
      <c r="F281" s="3" t="str">
        <f>Raw_Data!F281</f>
        <v xml:space="preserve"> PeakConqueror </v>
      </c>
      <c r="G281" s="3" t="str">
        <f>Raw_Data!G281</f>
        <v xml:space="preserve"> Twitter </v>
      </c>
      <c r="H281" s="3" t="str">
        <f>Raw_Data!H281</f>
        <v xml:space="preserve"> #Proud #ScalingPeaks </v>
      </c>
      <c r="I281" s="3">
        <f>Raw_Data!I281</f>
        <v>23</v>
      </c>
      <c r="J281" s="3">
        <f>Raw_Data!J281</f>
        <v>46</v>
      </c>
      <c r="K281" s="3" t="str">
        <f>Raw_Data!K281</f>
        <v xml:space="preserve"> USA </v>
      </c>
      <c r="L281" s="3">
        <f>Raw_Data!L281</f>
        <v>2020</v>
      </c>
      <c r="M281" s="3">
        <f>Raw_Data!M281</f>
        <v>1</v>
      </c>
      <c r="N281" s="3">
        <f>Raw_Data!N281</f>
        <v>5</v>
      </c>
      <c r="O281" s="3">
        <f>Raw_Data!O281</f>
        <v>8</v>
      </c>
      <c r="P281" s="3" t="str">
        <f t="shared" si="45"/>
        <v>Proudly scaling the peaks of achievement, a mountaineer conquering challenges and planting the flag of success.</v>
      </c>
      <c r="Q281" s="3" t="str">
        <f t="shared" si="46"/>
        <v>Proud</v>
      </c>
      <c r="R281" s="3" t="str">
        <f t="shared" si="47"/>
        <v>PeakConqueror</v>
      </c>
      <c r="S281" s="3" t="str">
        <f t="shared" si="48"/>
        <v>Twitter</v>
      </c>
      <c r="T281" s="3" t="str">
        <f t="shared" si="49"/>
        <v>#Proud,#ScalingPeaks</v>
      </c>
      <c r="U281" s="3" t="str">
        <f t="shared" si="50"/>
        <v>USA</v>
      </c>
      <c r="V281" s="3">
        <f t="shared" si="51"/>
        <v>43835.364583333336</v>
      </c>
      <c r="W281" s="3" t="b">
        <f>COUNTIFS($F$2:F281,F281,$E$2:E281,E281)&gt;1</f>
        <v>1</v>
      </c>
      <c r="X281" s="3">
        <f t="shared" si="52"/>
        <v>69</v>
      </c>
      <c r="Y281" s="3">
        <f t="shared" si="53"/>
        <v>0.66666666666666663</v>
      </c>
      <c r="Z281" s="11" t="str">
        <f t="shared" si="44"/>
        <v>Jan 5, 2020</v>
      </c>
      <c r="AA281" s="3" t="str">
        <f t="shared" si="54"/>
        <v>Jan</v>
      </c>
    </row>
    <row r="282" spans="1:27" x14ac:dyDescent="0.25">
      <c r="A282" s="3">
        <f>Raw_Data!A282</f>
        <v>281</v>
      </c>
      <c r="B282" s="3">
        <f>Raw_Data!B282</f>
        <v>285</v>
      </c>
      <c r="C282" s="3" t="str">
        <f>Raw_Data!C282</f>
        <v xml:space="preserve"> Embraced by the hopeful dawn, a gardener sowing seeds of optimism, tending to the blooms of a brighter tomorrow. </v>
      </c>
      <c r="D282" s="3" t="str">
        <f>Raw_Data!D282</f>
        <v xml:space="preserve"> Hopeful </v>
      </c>
      <c r="E282" s="10">
        <f>Raw_Data!E282</f>
        <v>44759.260416666664</v>
      </c>
      <c r="F282" s="3" t="str">
        <f>Raw_Data!F282</f>
        <v xml:space="preserve"> DawnGardener </v>
      </c>
      <c r="G282" s="3" t="str">
        <f>Raw_Data!G282</f>
        <v xml:space="preserve"> Instagram </v>
      </c>
      <c r="H282" s="3" t="str">
        <f>Raw_Data!H282</f>
        <v xml:space="preserve"> #Hopeful #SeedsOfOptimism </v>
      </c>
      <c r="I282" s="3">
        <f>Raw_Data!I282</f>
        <v>14</v>
      </c>
      <c r="J282" s="3">
        <f>Raw_Data!J282</f>
        <v>28</v>
      </c>
      <c r="K282" s="3" t="str">
        <f>Raw_Data!K282</f>
        <v xml:space="preserve"> UK </v>
      </c>
      <c r="L282" s="3">
        <f>Raw_Data!L282</f>
        <v>2022</v>
      </c>
      <c r="M282" s="3">
        <f>Raw_Data!M282</f>
        <v>7</v>
      </c>
      <c r="N282" s="3">
        <f>Raw_Data!N282</f>
        <v>17</v>
      </c>
      <c r="O282" s="3">
        <f>Raw_Data!O282</f>
        <v>6</v>
      </c>
      <c r="P282" s="3" t="str">
        <f t="shared" si="45"/>
        <v>Embraced by the hopeful dawn, a gardener sowing seeds of optimism, tending to the blooms of a brighter tomorrow.</v>
      </c>
      <c r="Q282" s="3" t="str">
        <f t="shared" si="46"/>
        <v>Hopeful</v>
      </c>
      <c r="R282" s="3" t="str">
        <f t="shared" si="47"/>
        <v>DawnGardener</v>
      </c>
      <c r="S282" s="3" t="str">
        <f t="shared" si="48"/>
        <v>Instagram</v>
      </c>
      <c r="T282" s="3" t="str">
        <f t="shared" si="49"/>
        <v>#Hopeful,#SeedsOfOptimism</v>
      </c>
      <c r="U282" s="3" t="str">
        <f t="shared" si="50"/>
        <v>UK</v>
      </c>
      <c r="V282" s="3">
        <f t="shared" si="51"/>
        <v>44759.260416666664</v>
      </c>
      <c r="W282" s="3" t="b">
        <f>COUNTIFS($F$2:F282,F282,$E$2:E282,E282)&gt;1</f>
        <v>1</v>
      </c>
      <c r="X282" s="3">
        <f t="shared" si="52"/>
        <v>42</v>
      </c>
      <c r="Y282" s="3">
        <f t="shared" si="53"/>
        <v>0.66666666666666663</v>
      </c>
      <c r="Z282" s="11" t="str">
        <f t="shared" si="44"/>
        <v>Jul 17, 2022</v>
      </c>
      <c r="AA282" s="3" t="str">
        <f t="shared" si="54"/>
        <v>Jul</v>
      </c>
    </row>
    <row r="283" spans="1:27" x14ac:dyDescent="0.25">
      <c r="A283" s="3">
        <f>Raw_Data!A283</f>
        <v>282</v>
      </c>
      <c r="B283" s="3">
        <f>Raw_Data!B283</f>
        <v>286</v>
      </c>
      <c r="C283" s="3" t="str">
        <f>Raw_Data!C283</f>
        <v xml:space="preserve"> A playful escapade in the carnival of life, carousel laughter and cotton candy dreams swirling in the joyous atmosphere. </v>
      </c>
      <c r="D283" s="3" t="str">
        <f>Raw_Data!D283</f>
        <v xml:space="preserve"> Playful </v>
      </c>
      <c r="E283" s="10">
        <f>Raw_Data!E283</f>
        <v>43334.722222222219</v>
      </c>
      <c r="F283" s="3" t="str">
        <f>Raw_Data!F283</f>
        <v xml:space="preserve"> CarnivalDreamer </v>
      </c>
      <c r="G283" s="3" t="str">
        <f>Raw_Data!G283</f>
        <v xml:space="preserve"> Facebook </v>
      </c>
      <c r="H283" s="3" t="str">
        <f>Raw_Data!H283</f>
        <v xml:space="preserve"> #Playful #CarnivalEscapade </v>
      </c>
      <c r="I283" s="3">
        <f>Raw_Data!I283</f>
        <v>24</v>
      </c>
      <c r="J283" s="3">
        <f>Raw_Data!J283</f>
        <v>48</v>
      </c>
      <c r="K283" s="3" t="str">
        <f>Raw_Data!K283</f>
        <v xml:space="preserve"> Australia </v>
      </c>
      <c r="L283" s="3">
        <f>Raw_Data!L283</f>
        <v>2018</v>
      </c>
      <c r="M283" s="3">
        <f>Raw_Data!M283</f>
        <v>8</v>
      </c>
      <c r="N283" s="3">
        <f>Raw_Data!N283</f>
        <v>22</v>
      </c>
      <c r="O283" s="3">
        <f>Raw_Data!O283</f>
        <v>17</v>
      </c>
      <c r="P283" s="3" t="str">
        <f t="shared" si="45"/>
        <v>A playful escapade in the carnival of life, carousel laughter and cotton candy dreams swirling in the joyous atmosphere.</v>
      </c>
      <c r="Q283" s="3" t="str">
        <f t="shared" si="46"/>
        <v>Playful</v>
      </c>
      <c r="R283" s="3" t="str">
        <f t="shared" si="47"/>
        <v>CarnivalDreamer</v>
      </c>
      <c r="S283" s="3" t="str">
        <f t="shared" si="48"/>
        <v>Facebook</v>
      </c>
      <c r="T283" s="3" t="str">
        <f t="shared" si="49"/>
        <v>#Playful,#CarnivalEscapade</v>
      </c>
      <c r="U283" s="3" t="str">
        <f t="shared" si="50"/>
        <v>Australia</v>
      </c>
      <c r="V283" s="3">
        <f t="shared" si="51"/>
        <v>43334.722222222219</v>
      </c>
      <c r="W283" s="3" t="b">
        <f>COUNTIFS($F$2:F283,F283,$E$2:E283,E283)&gt;1</f>
        <v>1</v>
      </c>
      <c r="X283" s="3">
        <f t="shared" si="52"/>
        <v>72</v>
      </c>
      <c r="Y283" s="3">
        <f t="shared" si="53"/>
        <v>0.66666666666666663</v>
      </c>
      <c r="Z283" s="11" t="str">
        <f t="shared" si="44"/>
        <v>Aug 22, 2018</v>
      </c>
      <c r="AA283" s="3" t="str">
        <f t="shared" si="54"/>
        <v>Aug</v>
      </c>
    </row>
    <row r="284" spans="1:27" x14ac:dyDescent="0.25">
      <c r="A284" s="3">
        <f>Raw_Data!A284</f>
        <v>283</v>
      </c>
      <c r="B284" s="3">
        <f>Raw_Data!B284</f>
        <v>287</v>
      </c>
      <c r="C284" s="3" t="str">
        <f>Raw_Data!C284</f>
        <v xml:space="preserve"> Floating on clouds of inspiration, an artist painting the sky with strokes of creativity, creating a masterpiece of dreams. </v>
      </c>
      <c r="D284" s="3" t="str">
        <f>Raw_Data!D284</f>
        <v xml:space="preserve"> Inspired </v>
      </c>
      <c r="E284" s="10">
        <f>Raw_Data!E284</f>
        <v>44538.604166666664</v>
      </c>
      <c r="F284" s="3" t="str">
        <f>Raw_Data!F284</f>
        <v xml:space="preserve"> SkyArtist </v>
      </c>
      <c r="G284" s="3" t="str">
        <f>Raw_Data!G284</f>
        <v xml:space="preserve"> Twitter </v>
      </c>
      <c r="H284" s="3" t="str">
        <f>Raw_Data!H284</f>
        <v xml:space="preserve"> #Inspired #CloudsOfCreativity </v>
      </c>
      <c r="I284" s="3">
        <f>Raw_Data!I284</f>
        <v>18</v>
      </c>
      <c r="J284" s="3">
        <f>Raw_Data!J284</f>
        <v>36</v>
      </c>
      <c r="K284" s="3" t="str">
        <f>Raw_Data!K284</f>
        <v xml:space="preserve"> India </v>
      </c>
      <c r="L284" s="3">
        <f>Raw_Data!L284</f>
        <v>2021</v>
      </c>
      <c r="M284" s="3">
        <f>Raw_Data!M284</f>
        <v>12</v>
      </c>
      <c r="N284" s="3">
        <f>Raw_Data!N284</f>
        <v>8</v>
      </c>
      <c r="O284" s="3">
        <f>Raw_Data!O284</f>
        <v>14</v>
      </c>
      <c r="P284" s="3" t="str">
        <f t="shared" si="45"/>
        <v>Floating on clouds of inspiration, an artist painting the sky with strokes of creativity, creating a masterpiece of dreams.</v>
      </c>
      <c r="Q284" s="3" t="str">
        <f t="shared" si="46"/>
        <v>Inspired</v>
      </c>
      <c r="R284" s="3" t="str">
        <f t="shared" si="47"/>
        <v>SkyArtist</v>
      </c>
      <c r="S284" s="3" t="str">
        <f t="shared" si="48"/>
        <v>Twitter</v>
      </c>
      <c r="T284" s="3" t="str">
        <f t="shared" si="49"/>
        <v>#Inspired,#CloudsOfCreativity</v>
      </c>
      <c r="U284" s="3" t="str">
        <f t="shared" si="50"/>
        <v>India</v>
      </c>
      <c r="V284" s="3">
        <f t="shared" si="51"/>
        <v>44538.604166666664</v>
      </c>
      <c r="W284" s="3" t="b">
        <f>COUNTIFS($F$2:F284,F284,$E$2:E284,E284)&gt;1</f>
        <v>1</v>
      </c>
      <c r="X284" s="3">
        <f t="shared" si="52"/>
        <v>54</v>
      </c>
      <c r="Y284" s="3">
        <f t="shared" si="53"/>
        <v>0.66666666666666663</v>
      </c>
      <c r="Z284" s="11" t="str">
        <f t="shared" si="44"/>
        <v>Dec 8, 2021</v>
      </c>
      <c r="AA284" s="3" t="str">
        <f t="shared" si="54"/>
        <v>Dec</v>
      </c>
    </row>
    <row r="285" spans="1:27" x14ac:dyDescent="0.25">
      <c r="A285" s="3">
        <f>Raw_Data!A285</f>
        <v>284</v>
      </c>
      <c r="B285" s="3">
        <f>Raw_Data!B285</f>
        <v>288</v>
      </c>
      <c r="C285" s="3" t="str">
        <f>Raw_Data!C285</f>
        <v xml:space="preserve"> Navigating the river of contentment, a serene boat cruise through the tranquil waters of inner peace and acceptance. </v>
      </c>
      <c r="D285" s="3" t="str">
        <f>Raw_Data!D285</f>
        <v xml:space="preserve"> Contentment </v>
      </c>
      <c r="E285" s="10">
        <f>Raw_Data!E285</f>
        <v>43582.409722222219</v>
      </c>
      <c r="F285" s="3" t="str">
        <f>Raw_Data!F285</f>
        <v xml:space="preserve"> RiverNavigator </v>
      </c>
      <c r="G285" s="3" t="str">
        <f>Raw_Data!G285</f>
        <v xml:space="preserve"> Instagram </v>
      </c>
      <c r="H285" s="3" t="str">
        <f>Raw_Data!H285</f>
        <v xml:space="preserve"> #Contentment #TranquilWaters </v>
      </c>
      <c r="I285" s="3">
        <f>Raw_Data!I285</f>
        <v>20</v>
      </c>
      <c r="J285" s="3">
        <f>Raw_Data!J285</f>
        <v>40</v>
      </c>
      <c r="K285" s="3" t="str">
        <f>Raw_Data!K285</f>
        <v xml:space="preserve"> Canada </v>
      </c>
      <c r="L285" s="3">
        <f>Raw_Data!L285</f>
        <v>2019</v>
      </c>
      <c r="M285" s="3">
        <f>Raw_Data!M285</f>
        <v>4</v>
      </c>
      <c r="N285" s="3">
        <f>Raw_Data!N285</f>
        <v>27</v>
      </c>
      <c r="O285" s="3">
        <f>Raw_Data!O285</f>
        <v>9</v>
      </c>
      <c r="P285" s="3" t="str">
        <f t="shared" si="45"/>
        <v>Navigating the river of contentment, a serene boat cruise through the tranquil waters of inner peace and acceptance.</v>
      </c>
      <c r="Q285" s="3" t="str">
        <f t="shared" si="46"/>
        <v>Contentment</v>
      </c>
      <c r="R285" s="3" t="str">
        <f t="shared" si="47"/>
        <v>RiverNavigator</v>
      </c>
      <c r="S285" s="3" t="str">
        <f t="shared" si="48"/>
        <v>Instagram</v>
      </c>
      <c r="T285" s="3" t="str">
        <f t="shared" si="49"/>
        <v>#Contentment,#TranquilWaters</v>
      </c>
      <c r="U285" s="3" t="str">
        <f t="shared" si="50"/>
        <v>Canada</v>
      </c>
      <c r="V285" s="3">
        <f t="shared" si="51"/>
        <v>43582.409722222219</v>
      </c>
      <c r="W285" s="3" t="b">
        <f>COUNTIFS($F$2:F285,F285,$E$2:E285,E285)&gt;1</f>
        <v>1</v>
      </c>
      <c r="X285" s="3">
        <f t="shared" si="52"/>
        <v>60</v>
      </c>
      <c r="Y285" s="3">
        <f t="shared" si="53"/>
        <v>0.66666666666666663</v>
      </c>
      <c r="Z285" s="11" t="str">
        <f t="shared" si="44"/>
        <v>Apr 27, 2019</v>
      </c>
      <c r="AA285" s="3" t="str">
        <f t="shared" si="54"/>
        <v>Apr</v>
      </c>
    </row>
    <row r="286" spans="1:27" x14ac:dyDescent="0.25">
      <c r="A286" s="3">
        <f>Raw_Data!A286</f>
        <v>285</v>
      </c>
      <c r="B286" s="3">
        <f>Raw_Data!B286</f>
        <v>289</v>
      </c>
      <c r="C286" s="3" t="str">
        <f>Raw_Data!C286</f>
        <v xml:space="preserve"> With empathy as a lantern, wandering through the dark alleys of sorrow, illuminating the path with compassion and care. </v>
      </c>
      <c r="D286" s="3" t="str">
        <f>Raw_Data!D286</f>
        <v xml:space="preserve"> Empathetic </v>
      </c>
      <c r="E286" s="10">
        <f>Raw_Data!E286</f>
        <v>45172.902777777781</v>
      </c>
      <c r="F286" s="3" t="str">
        <f>Raw_Data!F286</f>
        <v xml:space="preserve"> LanternWanderer </v>
      </c>
      <c r="G286" s="3" t="str">
        <f>Raw_Data!G286</f>
        <v xml:space="preserve"> Facebook </v>
      </c>
      <c r="H286" s="3" t="str">
        <f>Raw_Data!H286</f>
        <v xml:space="preserve"> #Empathetic #LanternOfCompassion </v>
      </c>
      <c r="I286" s="3">
        <f>Raw_Data!I286</f>
        <v>16</v>
      </c>
      <c r="J286" s="3">
        <f>Raw_Data!J286</f>
        <v>32</v>
      </c>
      <c r="K286" s="3" t="str">
        <f>Raw_Data!K286</f>
        <v xml:space="preserve"> USA </v>
      </c>
      <c r="L286" s="3">
        <f>Raw_Data!L286</f>
        <v>2023</v>
      </c>
      <c r="M286" s="3">
        <f>Raw_Data!M286</f>
        <v>9</v>
      </c>
      <c r="N286" s="3">
        <f>Raw_Data!N286</f>
        <v>3</v>
      </c>
      <c r="O286" s="3">
        <f>Raw_Data!O286</f>
        <v>21</v>
      </c>
      <c r="P286" s="3" t="str">
        <f t="shared" si="45"/>
        <v>With empathy as a lantern, wandering through the dark alleys of sorrow, illuminating the path with compassion and care.</v>
      </c>
      <c r="Q286" s="3" t="str">
        <f t="shared" si="46"/>
        <v>Empathetic</v>
      </c>
      <c r="R286" s="3" t="str">
        <f t="shared" si="47"/>
        <v>LanternWanderer</v>
      </c>
      <c r="S286" s="3" t="str">
        <f t="shared" si="48"/>
        <v>Facebook</v>
      </c>
      <c r="T286" s="3" t="str">
        <f t="shared" si="49"/>
        <v>#Empathetic,#LanternOfCompassion</v>
      </c>
      <c r="U286" s="3" t="str">
        <f t="shared" si="50"/>
        <v>USA</v>
      </c>
      <c r="V286" s="3">
        <f t="shared" si="51"/>
        <v>45172.902777777781</v>
      </c>
      <c r="W286" s="3" t="b">
        <f>COUNTIFS($F$2:F286,F286,$E$2:E286,E286)&gt;1</f>
        <v>1</v>
      </c>
      <c r="X286" s="3">
        <f t="shared" si="52"/>
        <v>48</v>
      </c>
      <c r="Y286" s="3">
        <f t="shared" si="53"/>
        <v>0.66666666666666663</v>
      </c>
      <c r="Z286" s="11" t="str">
        <f t="shared" si="44"/>
        <v>Sep 3, 2023</v>
      </c>
      <c r="AA286" s="3" t="str">
        <f t="shared" si="54"/>
        <v>Sep</v>
      </c>
    </row>
    <row r="287" spans="1:27" x14ac:dyDescent="0.25">
      <c r="A287" s="3">
        <f>Raw_Data!A287</f>
        <v>286</v>
      </c>
      <c r="B287" s="3">
        <f>Raw_Data!B287</f>
        <v>290</v>
      </c>
      <c r="C287" s="3" t="str">
        <f>Raw_Data!C287</f>
        <v xml:space="preserve"> A free spirit soaring on the wings of dreams, leaving trails of independence in the azure sky of boundless possibilities. </v>
      </c>
      <c r="D287" s="3" t="str">
        <f>Raw_Data!D287</f>
        <v xml:space="preserve"> Free-spirited </v>
      </c>
      <c r="E287" s="10">
        <f>Raw_Data!E287</f>
        <v>43992.420138888891</v>
      </c>
      <c r="F287" s="3" t="str">
        <f>Raw_Data!F287</f>
        <v xml:space="preserve"> DreamSoarer </v>
      </c>
      <c r="G287" s="3" t="str">
        <f>Raw_Data!G287</f>
        <v xml:space="preserve"> Twitter </v>
      </c>
      <c r="H287" s="3" t="str">
        <f>Raw_Data!H287</f>
        <v xml:space="preserve"> #FreeSpirit #WingsOfDreams </v>
      </c>
      <c r="I287" s="3">
        <f>Raw_Data!I287</f>
        <v>22</v>
      </c>
      <c r="J287" s="3">
        <f>Raw_Data!J287</f>
        <v>44</v>
      </c>
      <c r="K287" s="3" t="str">
        <f>Raw_Data!K287</f>
        <v xml:space="preserve"> UK </v>
      </c>
      <c r="L287" s="3">
        <f>Raw_Data!L287</f>
        <v>2020</v>
      </c>
      <c r="M287" s="3">
        <f>Raw_Data!M287</f>
        <v>6</v>
      </c>
      <c r="N287" s="3">
        <f>Raw_Data!N287</f>
        <v>10</v>
      </c>
      <c r="O287" s="3">
        <f>Raw_Data!O287</f>
        <v>10</v>
      </c>
      <c r="P287" s="3" t="str">
        <f t="shared" si="45"/>
        <v>A free spirit soaring on the wings of dreams, leaving trails of independence in the azure sky of boundless possibilities.</v>
      </c>
      <c r="Q287" s="3" t="str">
        <f t="shared" si="46"/>
        <v>Free-Spirited</v>
      </c>
      <c r="R287" s="3" t="str">
        <f t="shared" si="47"/>
        <v>DreamSoarer</v>
      </c>
      <c r="S287" s="3" t="str">
        <f t="shared" si="48"/>
        <v>Twitter</v>
      </c>
      <c r="T287" s="3" t="str">
        <f t="shared" si="49"/>
        <v>#FreeSpirit,#WingsOfDreams</v>
      </c>
      <c r="U287" s="3" t="str">
        <f t="shared" si="50"/>
        <v>UK</v>
      </c>
      <c r="V287" s="3">
        <f t="shared" si="51"/>
        <v>43992.420138888891</v>
      </c>
      <c r="W287" s="3" t="b">
        <f>COUNTIFS($F$2:F287,F287,$E$2:E287,E287)&gt;1</f>
        <v>1</v>
      </c>
      <c r="X287" s="3">
        <f t="shared" si="52"/>
        <v>66</v>
      </c>
      <c r="Y287" s="3">
        <f t="shared" si="53"/>
        <v>0.66666666666666663</v>
      </c>
      <c r="Z287" s="11" t="str">
        <f t="shared" si="44"/>
        <v>Jun 10, 2020</v>
      </c>
      <c r="AA287" s="3" t="str">
        <f t="shared" si="54"/>
        <v>Jun</v>
      </c>
    </row>
    <row r="288" spans="1:27" x14ac:dyDescent="0.25">
      <c r="A288" s="3">
        <f>Raw_Data!A288</f>
        <v>287</v>
      </c>
      <c r="B288" s="3">
        <f>Raw_Data!B288</f>
        <v>291</v>
      </c>
      <c r="C288" s="3" t="str">
        <f>Raw_Data!C288</f>
        <v xml:space="preserve"> Bathed in the golden hues of gratefulness, a sunset of appreciation casting its warm glow on the landscapes of the heart. </v>
      </c>
      <c r="D288" s="3" t="str">
        <f>Raw_Data!D288</f>
        <v xml:space="preserve"> Grateful </v>
      </c>
      <c r="E288" s="10">
        <f>Raw_Data!E288</f>
        <v>44652.770833333336</v>
      </c>
      <c r="F288" s="3" t="str">
        <f>Raw_Data!F288</f>
        <v xml:space="preserve"> SunsetAdmirer </v>
      </c>
      <c r="G288" s="3" t="str">
        <f>Raw_Data!G288</f>
        <v xml:space="preserve"> Instagram </v>
      </c>
      <c r="H288" s="3" t="str">
        <f>Raw_Data!H288</f>
        <v xml:space="preserve"> #Grateful #GoldenHues </v>
      </c>
      <c r="I288" s="3">
        <f>Raw_Data!I288</f>
        <v>19</v>
      </c>
      <c r="J288" s="3">
        <f>Raw_Data!J288</f>
        <v>38</v>
      </c>
      <c r="K288" s="3" t="str">
        <f>Raw_Data!K288</f>
        <v xml:space="preserve"> Australia </v>
      </c>
      <c r="L288" s="3">
        <f>Raw_Data!L288</f>
        <v>2022</v>
      </c>
      <c r="M288" s="3">
        <f>Raw_Data!M288</f>
        <v>4</v>
      </c>
      <c r="N288" s="3">
        <f>Raw_Data!N288</f>
        <v>1</v>
      </c>
      <c r="O288" s="3">
        <f>Raw_Data!O288</f>
        <v>18</v>
      </c>
      <c r="P288" s="3" t="str">
        <f t="shared" si="45"/>
        <v>Bathed in the golden hues of gratefulness, a sunset of appreciation casting its warm glow on the landscapes of the heart.</v>
      </c>
      <c r="Q288" s="3" t="str">
        <f t="shared" si="46"/>
        <v>Grateful</v>
      </c>
      <c r="R288" s="3" t="str">
        <f t="shared" si="47"/>
        <v>SunsetAdmirer</v>
      </c>
      <c r="S288" s="3" t="str">
        <f t="shared" si="48"/>
        <v>Instagram</v>
      </c>
      <c r="T288" s="3" t="str">
        <f t="shared" si="49"/>
        <v>#Grateful,#GoldenHues</v>
      </c>
      <c r="U288" s="3" t="str">
        <f t="shared" si="50"/>
        <v>Australia</v>
      </c>
      <c r="V288" s="3">
        <f t="shared" si="51"/>
        <v>44652.770833333336</v>
      </c>
      <c r="W288" s="3" t="b">
        <f>COUNTIFS($F$2:F288,F288,$E$2:E288,E288)&gt;1</f>
        <v>1</v>
      </c>
      <c r="X288" s="3">
        <f t="shared" si="52"/>
        <v>57</v>
      </c>
      <c r="Y288" s="3">
        <f t="shared" si="53"/>
        <v>0.66666666666666663</v>
      </c>
      <c r="Z288" s="11" t="str">
        <f t="shared" si="44"/>
        <v>Apr 1, 2022</v>
      </c>
      <c r="AA288" s="3" t="str">
        <f t="shared" si="54"/>
        <v>Apr</v>
      </c>
    </row>
    <row r="289" spans="1:27" x14ac:dyDescent="0.25">
      <c r="A289" s="3">
        <f>Raw_Data!A289</f>
        <v>288</v>
      </c>
      <c r="B289" s="3">
        <f>Raw_Data!B289</f>
        <v>292</v>
      </c>
      <c r="C289" s="3" t="str">
        <f>Raw_Data!C289</f>
        <v xml:space="preserve"> Confident strides in the dance of life, a ballroom where self-assuredness leads, twirling through challenges with grace. </v>
      </c>
      <c r="D289" s="3" t="str">
        <f>Raw_Data!D289</f>
        <v xml:space="preserve"> Confident </v>
      </c>
      <c r="E289" s="10">
        <f>Raw_Data!E289</f>
        <v>44211.541666666664</v>
      </c>
      <c r="F289" s="3" t="str">
        <f>Raw_Data!F289</f>
        <v xml:space="preserve"> DanceStrider </v>
      </c>
      <c r="G289" s="3" t="str">
        <f>Raw_Data!G289</f>
        <v xml:space="preserve"> Facebook </v>
      </c>
      <c r="H289" s="3" t="str">
        <f>Raw_Data!H289</f>
        <v xml:space="preserve"> #Confident #DanceOfLife </v>
      </c>
      <c r="I289" s="3">
        <f>Raw_Data!I289</f>
        <v>23</v>
      </c>
      <c r="J289" s="3">
        <f>Raw_Data!J289</f>
        <v>46</v>
      </c>
      <c r="K289" s="3" t="str">
        <f>Raw_Data!K289</f>
        <v xml:space="preserve"> Canada </v>
      </c>
      <c r="L289" s="3">
        <f>Raw_Data!L289</f>
        <v>2021</v>
      </c>
      <c r="M289" s="3">
        <f>Raw_Data!M289</f>
        <v>1</v>
      </c>
      <c r="N289" s="3">
        <f>Raw_Data!N289</f>
        <v>15</v>
      </c>
      <c r="O289" s="3">
        <f>Raw_Data!O289</f>
        <v>13</v>
      </c>
      <c r="P289" s="3" t="str">
        <f t="shared" si="45"/>
        <v>Confident strides in the dance of life, a ballroom where self-assuredness leads, twirling through challenges with grace.</v>
      </c>
      <c r="Q289" s="3" t="str">
        <f t="shared" si="46"/>
        <v>Confident</v>
      </c>
      <c r="R289" s="3" t="str">
        <f t="shared" si="47"/>
        <v>DanceStrider</v>
      </c>
      <c r="S289" s="3" t="str">
        <f t="shared" si="48"/>
        <v>Facebook</v>
      </c>
      <c r="T289" s="3" t="str">
        <f t="shared" si="49"/>
        <v>#Confident,#DanceOfLife</v>
      </c>
      <c r="U289" s="3" t="str">
        <f t="shared" si="50"/>
        <v>Canada</v>
      </c>
      <c r="V289" s="3">
        <f t="shared" si="51"/>
        <v>44211.541666666664</v>
      </c>
      <c r="W289" s="3" t="b">
        <f>COUNTIFS($F$2:F289,F289,$E$2:E289,E289)&gt;1</f>
        <v>1</v>
      </c>
      <c r="X289" s="3">
        <f t="shared" si="52"/>
        <v>69</v>
      </c>
      <c r="Y289" s="3">
        <f t="shared" si="53"/>
        <v>0.66666666666666663</v>
      </c>
      <c r="Z289" s="11" t="str">
        <f t="shared" si="44"/>
        <v>Jan 15, 2021</v>
      </c>
      <c r="AA289" s="3" t="str">
        <f t="shared" si="54"/>
        <v>Jan</v>
      </c>
    </row>
    <row r="290" spans="1:27" x14ac:dyDescent="0.25">
      <c r="A290" s="3">
        <f>Raw_Data!A290</f>
        <v>289</v>
      </c>
      <c r="B290" s="3">
        <f>Raw_Data!B290</f>
        <v>293</v>
      </c>
      <c r="C290" s="3" t="str">
        <f>Raw_Data!C290</f>
        <v xml:space="preserve"> Hopeful whispers of wind, carrying the promises of a brighter tomorrow, a symphony of optimism in the air of possibilities. </v>
      </c>
      <c r="D290" s="3" t="str">
        <f>Raw_Data!D290</f>
        <v xml:space="preserve"> Hopeful </v>
      </c>
      <c r="E290" s="10">
        <f>Raw_Data!E290</f>
        <v>45052.305555555555</v>
      </c>
      <c r="F290" s="3" t="str">
        <f>Raw_Data!F290</f>
        <v xml:space="preserve"> WindWhisperer </v>
      </c>
      <c r="G290" s="3" t="str">
        <f>Raw_Data!G290</f>
        <v xml:space="preserve"> Twitter </v>
      </c>
      <c r="H290" s="3" t="str">
        <f>Raw_Data!H290</f>
        <v xml:space="preserve"> #Hopeful #BrighterTomorrows </v>
      </c>
      <c r="I290" s="3">
        <f>Raw_Data!I290</f>
        <v>15</v>
      </c>
      <c r="J290" s="3">
        <f>Raw_Data!J290</f>
        <v>30</v>
      </c>
      <c r="K290" s="3" t="str">
        <f>Raw_Data!K290</f>
        <v xml:space="preserve"> India </v>
      </c>
      <c r="L290" s="3">
        <f>Raw_Data!L290</f>
        <v>2023</v>
      </c>
      <c r="M290" s="3">
        <f>Raw_Data!M290</f>
        <v>5</v>
      </c>
      <c r="N290" s="3">
        <f>Raw_Data!N290</f>
        <v>6</v>
      </c>
      <c r="O290" s="3">
        <f>Raw_Data!O290</f>
        <v>7</v>
      </c>
      <c r="P290" s="3" t="str">
        <f t="shared" si="45"/>
        <v>Hopeful whispers of wind, carrying the promises of a brighter tomorrow, a symphony of optimism in the air of possibilities.</v>
      </c>
      <c r="Q290" s="3" t="str">
        <f t="shared" si="46"/>
        <v>Hopeful</v>
      </c>
      <c r="R290" s="3" t="str">
        <f t="shared" si="47"/>
        <v>WindWhisperer</v>
      </c>
      <c r="S290" s="3" t="str">
        <f t="shared" si="48"/>
        <v>Twitter</v>
      </c>
      <c r="T290" s="3" t="str">
        <f t="shared" si="49"/>
        <v>#Hopeful,#BrighterTomorrows</v>
      </c>
      <c r="U290" s="3" t="str">
        <f t="shared" si="50"/>
        <v>India</v>
      </c>
      <c r="V290" s="3">
        <f t="shared" si="51"/>
        <v>45052.305555555555</v>
      </c>
      <c r="W290" s="3" t="b">
        <f>COUNTIFS($F$2:F290,F290,$E$2:E290,E290)&gt;1</f>
        <v>1</v>
      </c>
      <c r="X290" s="3">
        <f t="shared" si="52"/>
        <v>45</v>
      </c>
      <c r="Y290" s="3">
        <f t="shared" si="53"/>
        <v>0.66666666666666663</v>
      </c>
      <c r="Z290" s="11" t="str">
        <f t="shared" si="44"/>
        <v>May 6, 2023</v>
      </c>
      <c r="AA290" s="3" t="str">
        <f t="shared" si="54"/>
        <v>May</v>
      </c>
    </row>
    <row r="291" spans="1:27" x14ac:dyDescent="0.25">
      <c r="A291" s="3">
        <f>Raw_Data!A291</f>
        <v>290</v>
      </c>
      <c r="B291" s="3">
        <f>Raw_Data!B291</f>
        <v>294</v>
      </c>
      <c r="C291" s="3" t="str">
        <f>Raw_Data!C291</f>
        <v xml:space="preserve"> Playfully juggling responsibilities, a circus performer balancing the acts of work and joy, tossing laughter into the air. </v>
      </c>
      <c r="D291" s="3" t="str">
        <f>Raw_Data!D291</f>
        <v xml:space="preserve"> Playful </v>
      </c>
      <c r="E291" s="10">
        <f>Raw_Data!E291</f>
        <v>43787.635416666664</v>
      </c>
      <c r="F291" s="3" t="str">
        <f>Raw_Data!F291</f>
        <v xml:space="preserve"> JugglingArtist </v>
      </c>
      <c r="G291" s="3" t="str">
        <f>Raw_Data!G291</f>
        <v xml:space="preserve"> Instagram </v>
      </c>
      <c r="H291" s="3" t="str">
        <f>Raw_Data!H291</f>
        <v xml:space="preserve"> #Playful #JugglingResponsibilities </v>
      </c>
      <c r="I291" s="3">
        <f>Raw_Data!I291</f>
        <v>25</v>
      </c>
      <c r="J291" s="3">
        <f>Raw_Data!J291</f>
        <v>50</v>
      </c>
      <c r="K291" s="3" t="str">
        <f>Raw_Data!K291</f>
        <v xml:space="preserve"> USA </v>
      </c>
      <c r="L291" s="3">
        <f>Raw_Data!L291</f>
        <v>2019</v>
      </c>
      <c r="M291" s="3">
        <f>Raw_Data!M291</f>
        <v>11</v>
      </c>
      <c r="N291" s="3">
        <f>Raw_Data!N291</f>
        <v>18</v>
      </c>
      <c r="O291" s="3">
        <f>Raw_Data!O291</f>
        <v>15</v>
      </c>
      <c r="P291" s="3" t="str">
        <f t="shared" si="45"/>
        <v>Playfully juggling responsibilities, a circus performer balancing the acts of work and joy, tossing laughter into the air.</v>
      </c>
      <c r="Q291" s="3" t="str">
        <f t="shared" si="46"/>
        <v>Playful</v>
      </c>
      <c r="R291" s="3" t="str">
        <f t="shared" si="47"/>
        <v>JugglingArtist</v>
      </c>
      <c r="S291" s="3" t="str">
        <f t="shared" si="48"/>
        <v>Instagram</v>
      </c>
      <c r="T291" s="3" t="str">
        <f t="shared" si="49"/>
        <v>#Playful,#JugglingResponsibilities</v>
      </c>
      <c r="U291" s="3" t="str">
        <f t="shared" si="50"/>
        <v>USA</v>
      </c>
      <c r="V291" s="3">
        <f t="shared" si="51"/>
        <v>43787.635416666664</v>
      </c>
      <c r="W291" s="3" t="b">
        <f>COUNTIFS($F$2:F291,F291,$E$2:E291,E291)&gt;1</f>
        <v>1</v>
      </c>
      <c r="X291" s="3">
        <f t="shared" si="52"/>
        <v>75</v>
      </c>
      <c r="Y291" s="3">
        <f t="shared" si="53"/>
        <v>0.66666666666666663</v>
      </c>
      <c r="Z291" s="11" t="str">
        <f t="shared" si="44"/>
        <v>Nov 18, 2019</v>
      </c>
      <c r="AA291" s="3" t="str">
        <f t="shared" si="54"/>
        <v>Nov</v>
      </c>
    </row>
    <row r="292" spans="1:27" x14ac:dyDescent="0.25">
      <c r="A292" s="3">
        <f>Raw_Data!A292</f>
        <v>291</v>
      </c>
      <c r="B292" s="3">
        <f>Raw_Data!B292</f>
        <v>295</v>
      </c>
      <c r="C292" s="3" t="str">
        <f>Raw_Data!C292</f>
        <v xml:space="preserve"> Whispering tales of inspiration to the stars, a storyteller crafting constellations from the threads of imagination. </v>
      </c>
      <c r="D292" s="3" t="str">
        <f>Raw_Data!D292</f>
        <v xml:space="preserve"> Inspired </v>
      </c>
      <c r="E292" s="10">
        <f>Raw_Data!E292</f>
        <v>44072.864583333336</v>
      </c>
      <c r="F292" s="3" t="str">
        <f>Raw_Data!F292</f>
        <v xml:space="preserve"> StarStoryteller </v>
      </c>
      <c r="G292" s="3" t="str">
        <f>Raw_Data!G292</f>
        <v xml:space="preserve"> Facebook </v>
      </c>
      <c r="H292" s="3" t="str">
        <f>Raw_Data!H292</f>
        <v xml:space="preserve"> #Inspired #TalesToTheStars </v>
      </c>
      <c r="I292" s="3">
        <f>Raw_Data!I292</f>
        <v>14</v>
      </c>
      <c r="J292" s="3">
        <f>Raw_Data!J292</f>
        <v>28</v>
      </c>
      <c r="K292" s="3" t="str">
        <f>Raw_Data!K292</f>
        <v xml:space="preserve"> UK </v>
      </c>
      <c r="L292" s="3">
        <f>Raw_Data!L292</f>
        <v>2020</v>
      </c>
      <c r="M292" s="3">
        <f>Raw_Data!M292</f>
        <v>8</v>
      </c>
      <c r="N292" s="3">
        <f>Raw_Data!N292</f>
        <v>29</v>
      </c>
      <c r="O292" s="3">
        <f>Raw_Data!O292</f>
        <v>20</v>
      </c>
      <c r="P292" s="3" t="str">
        <f t="shared" si="45"/>
        <v>Whispering tales of inspiration to the stars, a storyteller crafting constellations from the threads of imagination.</v>
      </c>
      <c r="Q292" s="3" t="str">
        <f t="shared" si="46"/>
        <v>Inspired</v>
      </c>
      <c r="R292" s="3" t="str">
        <f t="shared" si="47"/>
        <v>StarStoryteller</v>
      </c>
      <c r="S292" s="3" t="str">
        <f t="shared" si="48"/>
        <v>Facebook</v>
      </c>
      <c r="T292" s="3" t="str">
        <f t="shared" si="49"/>
        <v>#Inspired,#TalesToTheStars</v>
      </c>
      <c r="U292" s="3" t="str">
        <f t="shared" si="50"/>
        <v>UK</v>
      </c>
      <c r="V292" s="3">
        <f t="shared" si="51"/>
        <v>44072.864583333336</v>
      </c>
      <c r="W292" s="3" t="b">
        <f>COUNTIFS($F$2:F292,F292,$E$2:E292,E292)&gt;1</f>
        <v>1</v>
      </c>
      <c r="X292" s="3">
        <f t="shared" si="52"/>
        <v>42</v>
      </c>
      <c r="Y292" s="3">
        <f t="shared" si="53"/>
        <v>0.66666666666666663</v>
      </c>
      <c r="Z292" s="11" t="str">
        <f t="shared" si="44"/>
        <v>Aug 29, 2020</v>
      </c>
      <c r="AA292" s="3" t="str">
        <f t="shared" si="54"/>
        <v>Aug</v>
      </c>
    </row>
    <row r="293" spans="1:27" x14ac:dyDescent="0.25">
      <c r="A293" s="3">
        <f>Raw_Data!A293</f>
        <v>292</v>
      </c>
      <c r="B293" s="3">
        <f>Raw_Data!B293</f>
        <v>296</v>
      </c>
      <c r="C293" s="3" t="str">
        <f>Raw_Data!C293</f>
        <v xml:space="preserve"> Charting a course through the waves of hopeful anticipation, a sailor steering towards the shores of dreams yet unexplored. </v>
      </c>
      <c r="D293" s="3" t="str">
        <f>Raw_Data!D293</f>
        <v xml:space="preserve"> Hopeful </v>
      </c>
      <c r="E293" s="10">
        <f>Raw_Data!E293</f>
        <v>44864.486111111109</v>
      </c>
      <c r="F293" s="3" t="str">
        <f>Raw_Data!F293</f>
        <v xml:space="preserve"> WaveNavigator </v>
      </c>
      <c r="G293" s="3" t="str">
        <f>Raw_Data!G293</f>
        <v xml:space="preserve"> Twitter </v>
      </c>
      <c r="H293" s="3" t="str">
        <f>Raw_Data!H293</f>
        <v xml:space="preserve"> #Hopeful #SailorOfDreams </v>
      </c>
      <c r="I293" s="3">
        <f>Raw_Data!I293</f>
        <v>17</v>
      </c>
      <c r="J293" s="3">
        <f>Raw_Data!J293</f>
        <v>34</v>
      </c>
      <c r="K293" s="3" t="str">
        <f>Raw_Data!K293</f>
        <v xml:space="preserve"> Australia </v>
      </c>
      <c r="L293" s="3">
        <f>Raw_Data!L293</f>
        <v>2022</v>
      </c>
      <c r="M293" s="3">
        <f>Raw_Data!M293</f>
        <v>10</v>
      </c>
      <c r="N293" s="3">
        <f>Raw_Data!N293</f>
        <v>30</v>
      </c>
      <c r="O293" s="3">
        <f>Raw_Data!O293</f>
        <v>11</v>
      </c>
      <c r="P293" s="3" t="str">
        <f t="shared" si="45"/>
        <v>Charting a course through the waves of hopeful anticipation, a sailor steering towards the shores of dreams yet unexplored.</v>
      </c>
      <c r="Q293" s="3" t="str">
        <f t="shared" si="46"/>
        <v>Hopeful</v>
      </c>
      <c r="R293" s="3" t="str">
        <f t="shared" si="47"/>
        <v>WaveNavigator</v>
      </c>
      <c r="S293" s="3" t="str">
        <f t="shared" si="48"/>
        <v>Twitter</v>
      </c>
      <c r="T293" s="3" t="str">
        <f t="shared" si="49"/>
        <v>#Hopeful,#SailorOfDreams</v>
      </c>
      <c r="U293" s="3" t="str">
        <f t="shared" si="50"/>
        <v>Australia</v>
      </c>
      <c r="V293" s="3">
        <f t="shared" si="51"/>
        <v>44864.486111111109</v>
      </c>
      <c r="W293" s="3" t="b">
        <f>COUNTIFS($F$2:F293,F293,$E$2:E293,E293)&gt;1</f>
        <v>1</v>
      </c>
      <c r="X293" s="3">
        <f t="shared" si="52"/>
        <v>51</v>
      </c>
      <c r="Y293" s="3">
        <f t="shared" si="53"/>
        <v>0.66666666666666663</v>
      </c>
      <c r="Z293" s="11" t="str">
        <f t="shared" si="44"/>
        <v>Oct 30, 2022</v>
      </c>
      <c r="AA293" s="3" t="str">
        <f t="shared" si="54"/>
        <v>Oct</v>
      </c>
    </row>
    <row r="294" spans="1:27" x14ac:dyDescent="0.25">
      <c r="A294" s="3">
        <f>Raw_Data!A294</f>
        <v>293</v>
      </c>
      <c r="B294" s="3">
        <f>Raw_Data!B294</f>
        <v>297</v>
      </c>
      <c r="C294" s="3" t="str">
        <f>Raw_Data!C294</f>
        <v xml:space="preserve"> A compassionate rain, tears of empathy falling gently, nurturing the seeds of kindness in the garden of human connections. </v>
      </c>
      <c r="D294" s="3" t="str">
        <f>Raw_Data!D294</f>
        <v xml:space="preserve"> Compassionate </v>
      </c>
      <c r="E294" s="10">
        <f>Raw_Data!E294</f>
        <v>44378.506944444445</v>
      </c>
      <c r="F294" s="3" t="str">
        <f>Raw_Data!F294</f>
        <v xml:space="preserve"> RainNurturer </v>
      </c>
      <c r="G294" s="3" t="str">
        <f>Raw_Data!G294</f>
        <v xml:space="preserve"> Instagram </v>
      </c>
      <c r="H294" s="3" t="str">
        <f>Raw_Data!H294</f>
        <v xml:space="preserve"> #Compassionate #TearsOfEmpathy </v>
      </c>
      <c r="I294" s="3">
        <f>Raw_Data!I294</f>
        <v>21</v>
      </c>
      <c r="J294" s="3">
        <f>Raw_Data!J294</f>
        <v>42</v>
      </c>
      <c r="K294" s="3" t="str">
        <f>Raw_Data!K294</f>
        <v xml:space="preserve"> Canada </v>
      </c>
      <c r="L294" s="3">
        <f>Raw_Data!L294</f>
        <v>2021</v>
      </c>
      <c r="M294" s="3">
        <f>Raw_Data!M294</f>
        <v>7</v>
      </c>
      <c r="N294" s="3">
        <f>Raw_Data!N294</f>
        <v>1</v>
      </c>
      <c r="O294" s="3">
        <f>Raw_Data!O294</f>
        <v>12</v>
      </c>
      <c r="P294" s="3" t="str">
        <f t="shared" si="45"/>
        <v>A compassionate rain, tears of empathy falling gently, nurturing the seeds of kindness in the garden of human connections.</v>
      </c>
      <c r="Q294" s="3" t="str">
        <f t="shared" si="46"/>
        <v>Compassionate</v>
      </c>
      <c r="R294" s="3" t="str">
        <f t="shared" si="47"/>
        <v>RainNurturer</v>
      </c>
      <c r="S294" s="3" t="str">
        <f t="shared" si="48"/>
        <v>Instagram</v>
      </c>
      <c r="T294" s="3" t="str">
        <f t="shared" si="49"/>
        <v>#Compassionate,#TearsOfEmpathy</v>
      </c>
      <c r="U294" s="3" t="str">
        <f t="shared" si="50"/>
        <v>Canada</v>
      </c>
      <c r="V294" s="3">
        <f t="shared" si="51"/>
        <v>44378.506944444445</v>
      </c>
      <c r="W294" s="3" t="b">
        <f>COUNTIFS($F$2:F294,F294,$E$2:E294,E294)&gt;1</f>
        <v>1</v>
      </c>
      <c r="X294" s="3">
        <f t="shared" si="52"/>
        <v>63</v>
      </c>
      <c r="Y294" s="3">
        <f t="shared" si="53"/>
        <v>0.66666666666666663</v>
      </c>
      <c r="Z294" s="11" t="str">
        <f t="shared" si="44"/>
        <v>Jul 1, 2021</v>
      </c>
      <c r="AA294" s="3" t="str">
        <f t="shared" si="54"/>
        <v>Jul</v>
      </c>
    </row>
    <row r="295" spans="1:27" x14ac:dyDescent="0.25">
      <c r="A295" s="3">
        <f>Raw_Data!A295</f>
        <v>294</v>
      </c>
      <c r="B295" s="3">
        <f>Raw_Data!B295</f>
        <v>298</v>
      </c>
      <c r="C295" s="3" t="str">
        <f>Raw_Data!C295</f>
        <v xml:space="preserve"> Proudly scaling the peaks of achievement, a mountaineer conquering challenges and planting the flag of success. </v>
      </c>
      <c r="D295" s="3" t="str">
        <f>Raw_Data!D295</f>
        <v xml:space="preserve"> Proud </v>
      </c>
      <c r="E295" s="10">
        <f>Raw_Data!E295</f>
        <v>43835.364583333336</v>
      </c>
      <c r="F295" s="3" t="str">
        <f>Raw_Data!F295</f>
        <v xml:space="preserve"> PeakConqueror </v>
      </c>
      <c r="G295" s="3" t="str">
        <f>Raw_Data!G295</f>
        <v xml:space="preserve"> Twitter </v>
      </c>
      <c r="H295" s="3" t="str">
        <f>Raw_Data!H295</f>
        <v xml:space="preserve"> #Proud #ScalingPeaks </v>
      </c>
      <c r="I295" s="3">
        <f>Raw_Data!I295</f>
        <v>23</v>
      </c>
      <c r="J295" s="3">
        <f>Raw_Data!J295</f>
        <v>46</v>
      </c>
      <c r="K295" s="3" t="str">
        <f>Raw_Data!K295</f>
        <v xml:space="preserve"> USA </v>
      </c>
      <c r="L295" s="3">
        <f>Raw_Data!L295</f>
        <v>2020</v>
      </c>
      <c r="M295" s="3">
        <f>Raw_Data!M295</f>
        <v>1</v>
      </c>
      <c r="N295" s="3">
        <f>Raw_Data!N295</f>
        <v>5</v>
      </c>
      <c r="O295" s="3">
        <f>Raw_Data!O295</f>
        <v>8</v>
      </c>
      <c r="P295" s="3" t="str">
        <f t="shared" si="45"/>
        <v>Proudly scaling the peaks of achievement, a mountaineer conquering challenges and planting the flag of success.</v>
      </c>
      <c r="Q295" s="3" t="str">
        <f t="shared" si="46"/>
        <v>Proud</v>
      </c>
      <c r="R295" s="3" t="str">
        <f t="shared" si="47"/>
        <v>PeakConqueror</v>
      </c>
      <c r="S295" s="3" t="str">
        <f t="shared" si="48"/>
        <v>Twitter</v>
      </c>
      <c r="T295" s="3" t="str">
        <f t="shared" si="49"/>
        <v>#Proud,#ScalingPeaks</v>
      </c>
      <c r="U295" s="3" t="str">
        <f t="shared" si="50"/>
        <v>USA</v>
      </c>
      <c r="V295" s="3">
        <f t="shared" si="51"/>
        <v>43835.364583333336</v>
      </c>
      <c r="W295" s="3" t="b">
        <f>COUNTIFS($F$2:F295,F295,$E$2:E295,E295)&gt;1</f>
        <v>1</v>
      </c>
      <c r="X295" s="3">
        <f t="shared" si="52"/>
        <v>69</v>
      </c>
      <c r="Y295" s="3">
        <f t="shared" si="53"/>
        <v>0.66666666666666663</v>
      </c>
      <c r="Z295" s="11" t="str">
        <f t="shared" si="44"/>
        <v>Jan 5, 2020</v>
      </c>
      <c r="AA295" s="3" t="str">
        <f t="shared" si="54"/>
        <v>Jan</v>
      </c>
    </row>
    <row r="296" spans="1:27" x14ac:dyDescent="0.25">
      <c r="A296" s="3">
        <f>Raw_Data!A296</f>
        <v>295</v>
      </c>
      <c r="B296" s="3">
        <f>Raw_Data!B296</f>
        <v>299</v>
      </c>
      <c r="C296" s="3" t="str">
        <f>Raw_Data!C296</f>
        <v xml:space="preserve"> Embraced by the hopeful dawn, a gardener sowing seeds of optimism, tending to the blooms of a brighter tomorrow. </v>
      </c>
      <c r="D296" s="3" t="str">
        <f>Raw_Data!D296</f>
        <v xml:space="preserve"> Hopeful </v>
      </c>
      <c r="E296" s="10">
        <f>Raw_Data!E296</f>
        <v>44759.260416666664</v>
      </c>
      <c r="F296" s="3" t="str">
        <f>Raw_Data!F296</f>
        <v xml:space="preserve"> DawnGardener </v>
      </c>
      <c r="G296" s="3" t="str">
        <f>Raw_Data!G296</f>
        <v xml:space="preserve"> Instagram </v>
      </c>
      <c r="H296" s="3" t="str">
        <f>Raw_Data!H296</f>
        <v xml:space="preserve"> #Hopeful #SeedsOfOptimism </v>
      </c>
      <c r="I296" s="3">
        <f>Raw_Data!I296</f>
        <v>14</v>
      </c>
      <c r="J296" s="3">
        <f>Raw_Data!J296</f>
        <v>28</v>
      </c>
      <c r="K296" s="3" t="str">
        <f>Raw_Data!K296</f>
        <v xml:space="preserve"> India </v>
      </c>
      <c r="L296" s="3">
        <f>Raw_Data!L296</f>
        <v>2022</v>
      </c>
      <c r="M296" s="3">
        <f>Raw_Data!M296</f>
        <v>7</v>
      </c>
      <c r="N296" s="3">
        <f>Raw_Data!N296</f>
        <v>17</v>
      </c>
      <c r="O296" s="3">
        <f>Raw_Data!O296</f>
        <v>6</v>
      </c>
      <c r="P296" s="3" t="str">
        <f t="shared" si="45"/>
        <v>Embraced by the hopeful dawn, a gardener sowing seeds of optimism, tending to the blooms of a brighter tomorrow.</v>
      </c>
      <c r="Q296" s="3" t="str">
        <f t="shared" si="46"/>
        <v>Hopeful</v>
      </c>
      <c r="R296" s="3" t="str">
        <f t="shared" si="47"/>
        <v>DawnGardener</v>
      </c>
      <c r="S296" s="3" t="str">
        <f t="shared" si="48"/>
        <v>Instagram</v>
      </c>
      <c r="T296" s="3" t="str">
        <f t="shared" si="49"/>
        <v>#Hopeful,#SeedsOfOptimism</v>
      </c>
      <c r="U296" s="3" t="str">
        <f t="shared" si="50"/>
        <v>India</v>
      </c>
      <c r="V296" s="3">
        <f t="shared" si="51"/>
        <v>44759.260416666664</v>
      </c>
      <c r="W296" s="3" t="b">
        <f>COUNTIFS($F$2:F296,F296,$E$2:E296,E296)&gt;1</f>
        <v>1</v>
      </c>
      <c r="X296" s="3">
        <f t="shared" si="52"/>
        <v>42</v>
      </c>
      <c r="Y296" s="3">
        <f t="shared" si="53"/>
        <v>0.66666666666666663</v>
      </c>
      <c r="Z296" s="11" t="str">
        <f t="shared" si="44"/>
        <v>Jul 17, 2022</v>
      </c>
      <c r="AA296" s="3" t="str">
        <f t="shared" si="54"/>
        <v>Jul</v>
      </c>
    </row>
    <row r="297" spans="1:27" x14ac:dyDescent="0.25">
      <c r="A297" s="3">
        <f>Raw_Data!A297</f>
        <v>296</v>
      </c>
      <c r="B297" s="3">
        <f>Raw_Data!B297</f>
        <v>300</v>
      </c>
      <c r="C297" s="3" t="str">
        <f>Raw_Data!C297</f>
        <v xml:space="preserve"> A playful escapade in the carnival of life, carousel laughter and cotton candy dreams swirling in the joyous atmosphere. </v>
      </c>
      <c r="D297" s="3" t="str">
        <f>Raw_Data!D297</f>
        <v xml:space="preserve"> Playful </v>
      </c>
      <c r="E297" s="10">
        <f>Raw_Data!E297</f>
        <v>43334.722222222219</v>
      </c>
      <c r="F297" s="3" t="str">
        <f>Raw_Data!F297</f>
        <v xml:space="preserve"> CarnivalDreamer </v>
      </c>
      <c r="G297" s="3" t="str">
        <f>Raw_Data!G297</f>
        <v xml:space="preserve"> Facebook </v>
      </c>
      <c r="H297" s="3" t="str">
        <f>Raw_Data!H297</f>
        <v xml:space="preserve"> #Playful #CarnivalEscapade </v>
      </c>
      <c r="I297" s="3">
        <f>Raw_Data!I297</f>
        <v>24</v>
      </c>
      <c r="J297" s="3">
        <f>Raw_Data!J297</f>
        <v>48</v>
      </c>
      <c r="K297" s="3" t="str">
        <f>Raw_Data!K297</f>
        <v xml:space="preserve"> Australia </v>
      </c>
      <c r="L297" s="3">
        <f>Raw_Data!L297</f>
        <v>2018</v>
      </c>
      <c r="M297" s="3">
        <f>Raw_Data!M297</f>
        <v>8</v>
      </c>
      <c r="N297" s="3">
        <f>Raw_Data!N297</f>
        <v>22</v>
      </c>
      <c r="O297" s="3">
        <f>Raw_Data!O297</f>
        <v>17</v>
      </c>
      <c r="P297" s="3" t="str">
        <f t="shared" si="45"/>
        <v>A playful escapade in the carnival of life, carousel laughter and cotton candy dreams swirling in the joyous atmosphere.</v>
      </c>
      <c r="Q297" s="3" t="str">
        <f t="shared" si="46"/>
        <v>Playful</v>
      </c>
      <c r="R297" s="3" t="str">
        <f t="shared" si="47"/>
        <v>CarnivalDreamer</v>
      </c>
      <c r="S297" s="3" t="str">
        <f t="shared" si="48"/>
        <v>Facebook</v>
      </c>
      <c r="T297" s="3" t="str">
        <f t="shared" si="49"/>
        <v>#Playful,#CarnivalEscapade</v>
      </c>
      <c r="U297" s="3" t="str">
        <f t="shared" si="50"/>
        <v>Australia</v>
      </c>
      <c r="V297" s="3">
        <f t="shared" si="51"/>
        <v>43334.722222222219</v>
      </c>
      <c r="W297" s="3" t="b">
        <f>COUNTIFS($F$2:F297,F297,$E$2:E297,E297)&gt;1</f>
        <v>1</v>
      </c>
      <c r="X297" s="3">
        <f t="shared" si="52"/>
        <v>72</v>
      </c>
      <c r="Y297" s="3">
        <f t="shared" si="53"/>
        <v>0.66666666666666663</v>
      </c>
      <c r="Z297" s="11" t="str">
        <f t="shared" si="44"/>
        <v>Aug 22, 2018</v>
      </c>
      <c r="AA297" s="3" t="str">
        <f t="shared" si="54"/>
        <v>Aug</v>
      </c>
    </row>
    <row r="298" spans="1:27" x14ac:dyDescent="0.25">
      <c r="A298" s="3">
        <f>Raw_Data!A298</f>
        <v>297</v>
      </c>
      <c r="B298" s="3">
        <f>Raw_Data!B298</f>
        <v>301</v>
      </c>
      <c r="C298" s="3" t="str">
        <f>Raw_Data!C298</f>
        <v xml:space="preserve"> Drowning in the abyss of despair, a heart shattered into fragments, lost in the echoing silence of hopelessness. </v>
      </c>
      <c r="D298" s="3" t="str">
        <f>Raw_Data!D298</f>
        <v xml:space="preserve"> Despair </v>
      </c>
      <c r="E298" s="10">
        <f>Raw_Data!E298</f>
        <v>44454.666666666664</v>
      </c>
      <c r="F298" s="3" t="str">
        <f>Raw_Data!F298</f>
        <v xml:space="preserve"> ShatteredHeart </v>
      </c>
      <c r="G298" s="3" t="str">
        <f>Raw_Data!G298</f>
        <v xml:space="preserve"> Instagram </v>
      </c>
      <c r="H298" s="3" t="str">
        <f>Raw_Data!H298</f>
        <v xml:space="preserve"> #Despair #EchoingSilence </v>
      </c>
      <c r="I298" s="3">
        <f>Raw_Data!I298</f>
        <v>8</v>
      </c>
      <c r="J298" s="3">
        <f>Raw_Data!J298</f>
        <v>16</v>
      </c>
      <c r="K298" s="3" t="str">
        <f>Raw_Data!K298</f>
        <v xml:space="preserve"> Canada </v>
      </c>
      <c r="L298" s="3">
        <f>Raw_Data!L298</f>
        <v>2021</v>
      </c>
      <c r="M298" s="3">
        <f>Raw_Data!M298</f>
        <v>9</v>
      </c>
      <c r="N298" s="3">
        <f>Raw_Data!N298</f>
        <v>15</v>
      </c>
      <c r="O298" s="3">
        <f>Raw_Data!O298</f>
        <v>16</v>
      </c>
      <c r="P298" s="3" t="str">
        <f t="shared" si="45"/>
        <v>Drowning in the abyss of despair, a heart shattered into fragments, lost in the echoing silence of hopelessness.</v>
      </c>
      <c r="Q298" s="3" t="str">
        <f t="shared" si="46"/>
        <v>Despair</v>
      </c>
      <c r="R298" s="3" t="str">
        <f t="shared" si="47"/>
        <v>ShatteredHeart</v>
      </c>
      <c r="S298" s="3" t="str">
        <f t="shared" si="48"/>
        <v>Instagram</v>
      </c>
      <c r="T298" s="3" t="str">
        <f t="shared" si="49"/>
        <v>#Despair,#EchoingSilence</v>
      </c>
      <c r="U298" s="3" t="str">
        <f t="shared" si="50"/>
        <v>Canada</v>
      </c>
      <c r="V298" s="3">
        <f t="shared" si="51"/>
        <v>44454.666666666664</v>
      </c>
      <c r="W298" s="3" t="b">
        <f>COUNTIFS($F$2:F298,F298,$E$2:E298,E298)&gt;1</f>
        <v>0</v>
      </c>
      <c r="X298" s="3">
        <f t="shared" si="52"/>
        <v>24</v>
      </c>
      <c r="Y298" s="3">
        <f t="shared" si="53"/>
        <v>0.66666666666666663</v>
      </c>
      <c r="Z298" s="11" t="str">
        <f t="shared" si="44"/>
        <v>Sep 15, 2021</v>
      </c>
      <c r="AA298" s="3" t="str">
        <f t="shared" si="54"/>
        <v>Sep</v>
      </c>
    </row>
    <row r="299" spans="1:27" x14ac:dyDescent="0.25">
      <c r="A299" s="3">
        <f>Raw_Data!A299</f>
        <v>298</v>
      </c>
      <c r="B299" s="3">
        <f>Raw_Data!B299</f>
        <v>302</v>
      </c>
      <c r="C299" s="3" t="str">
        <f>Raw_Data!C299</f>
        <v xml:space="preserve"> Bitterness festering like a venomous vine, entwining the soul in a web of resentment, poisoning the garden of peace. </v>
      </c>
      <c r="D299" s="3" t="str">
        <f>Raw_Data!D299</f>
        <v xml:space="preserve"> Bitterness </v>
      </c>
      <c r="E299" s="10">
        <f>Raw_Data!E299</f>
        <v>43532.597222222219</v>
      </c>
      <c r="F299" s="3" t="str">
        <f>Raw_Data!F299</f>
        <v xml:space="preserve"> VenomousSoul </v>
      </c>
      <c r="G299" s="3" t="str">
        <f>Raw_Data!G299</f>
        <v xml:space="preserve"> Facebook </v>
      </c>
      <c r="H299" s="3" t="str">
        <f>Raw_Data!H299</f>
        <v xml:space="preserve"> #Bitterness #ResentmentWeb </v>
      </c>
      <c r="I299" s="3">
        <f>Raw_Data!I299</f>
        <v>12</v>
      </c>
      <c r="J299" s="3">
        <f>Raw_Data!J299</f>
        <v>24</v>
      </c>
      <c r="K299" s="3" t="str">
        <f>Raw_Data!K299</f>
        <v xml:space="preserve"> UK </v>
      </c>
      <c r="L299" s="3">
        <f>Raw_Data!L299</f>
        <v>2019</v>
      </c>
      <c r="M299" s="3">
        <f>Raw_Data!M299</f>
        <v>3</v>
      </c>
      <c r="N299" s="3">
        <f>Raw_Data!N299</f>
        <v>8</v>
      </c>
      <c r="O299" s="3">
        <f>Raw_Data!O299</f>
        <v>14</v>
      </c>
      <c r="P299" s="3" t="str">
        <f t="shared" si="45"/>
        <v>Bitterness festering like a venomous vine, entwining the soul in a web of resentment, poisoning the garden of peace.</v>
      </c>
      <c r="Q299" s="3" t="str">
        <f t="shared" si="46"/>
        <v>Bitterness</v>
      </c>
      <c r="R299" s="3" t="str">
        <f t="shared" si="47"/>
        <v>VenomousSoul</v>
      </c>
      <c r="S299" s="3" t="str">
        <f t="shared" si="48"/>
        <v>Facebook</v>
      </c>
      <c r="T299" s="3" t="str">
        <f t="shared" si="49"/>
        <v>#Bitterness,#ResentmentWeb</v>
      </c>
      <c r="U299" s="3" t="str">
        <f t="shared" si="50"/>
        <v>UK</v>
      </c>
      <c r="V299" s="3">
        <f t="shared" si="51"/>
        <v>43532.597222222219</v>
      </c>
      <c r="W299" s="3" t="b">
        <f>COUNTIFS($F$2:F299,F299,$E$2:E299,E299)&gt;1</f>
        <v>0</v>
      </c>
      <c r="X299" s="3">
        <f t="shared" si="52"/>
        <v>36</v>
      </c>
      <c r="Y299" s="3">
        <f t="shared" si="53"/>
        <v>0.66666666666666663</v>
      </c>
      <c r="Z299" s="11" t="str">
        <f t="shared" si="44"/>
        <v>Mar 8, 2019</v>
      </c>
      <c r="AA299" s="3" t="str">
        <f t="shared" si="54"/>
        <v>Mar</v>
      </c>
    </row>
    <row r="300" spans="1:27" x14ac:dyDescent="0.25">
      <c r="A300" s="3">
        <f>Raw_Data!A300</f>
        <v>299</v>
      </c>
      <c r="B300" s="3">
        <f>Raw_Data!B300</f>
        <v>303</v>
      </c>
      <c r="C300" s="3" t="str">
        <f>Raw_Data!C300</f>
        <v xml:space="preserve"> Wandering through the desert of loneliness, each step a heavy sigh, mirages of connection shimmering but never materializing. </v>
      </c>
      <c r="D300" s="3" t="str">
        <f>Raw_Data!D300</f>
        <v xml:space="preserve"> Loneliness </v>
      </c>
      <c r="E300" s="10">
        <f>Raw_Data!E300</f>
        <v>42936.489583333336</v>
      </c>
      <c r="F300" s="3" t="str">
        <f>Raw_Data!F300</f>
        <v xml:space="preserve"> DesertWanderer </v>
      </c>
      <c r="G300" s="3" t="str">
        <f>Raw_Data!G300</f>
        <v xml:space="preserve"> Twitter </v>
      </c>
      <c r="H300" s="3" t="str">
        <f>Raw_Data!H300</f>
        <v xml:space="preserve"> #Loneliness #MiragesOfConnection </v>
      </c>
      <c r="I300" s="3">
        <f>Raw_Data!I300</f>
        <v>15</v>
      </c>
      <c r="J300" s="3">
        <f>Raw_Data!J300</f>
        <v>30</v>
      </c>
      <c r="K300" s="3" t="str">
        <f>Raw_Data!K300</f>
        <v xml:space="preserve"> USA </v>
      </c>
      <c r="L300" s="3">
        <f>Raw_Data!L300</f>
        <v>2017</v>
      </c>
      <c r="M300" s="3">
        <f>Raw_Data!M300</f>
        <v>7</v>
      </c>
      <c r="N300" s="3">
        <f>Raw_Data!N300</f>
        <v>20</v>
      </c>
      <c r="O300" s="3">
        <f>Raw_Data!O300</f>
        <v>11</v>
      </c>
      <c r="P300" s="3" t="str">
        <f t="shared" si="45"/>
        <v>Wandering through the desert of loneliness, each step a heavy sigh, mirages of connection shimmering but never materializing.</v>
      </c>
      <c r="Q300" s="3" t="str">
        <f t="shared" si="46"/>
        <v>Loneliness</v>
      </c>
      <c r="R300" s="3" t="str">
        <f t="shared" si="47"/>
        <v>DesertWanderer</v>
      </c>
      <c r="S300" s="3" t="str">
        <f t="shared" si="48"/>
        <v>Twitter</v>
      </c>
      <c r="T300" s="3" t="str">
        <f t="shared" si="49"/>
        <v>#Loneliness,#MiragesOfConnection</v>
      </c>
      <c r="U300" s="3" t="str">
        <f t="shared" si="50"/>
        <v>USA</v>
      </c>
      <c r="V300" s="3">
        <f t="shared" si="51"/>
        <v>42936.489583333336</v>
      </c>
      <c r="W300" s="3" t="b">
        <f>COUNTIFS($F$2:F300,F300,$E$2:E300,E300)&gt;1</f>
        <v>0</v>
      </c>
      <c r="X300" s="3">
        <f t="shared" si="52"/>
        <v>45</v>
      </c>
      <c r="Y300" s="3">
        <f t="shared" si="53"/>
        <v>0.66666666666666663</v>
      </c>
      <c r="Z300" s="11" t="str">
        <f t="shared" si="44"/>
        <v>Jul 20, 2017</v>
      </c>
      <c r="AA300" s="3" t="str">
        <f t="shared" si="54"/>
        <v>Jul</v>
      </c>
    </row>
    <row r="301" spans="1:27" x14ac:dyDescent="0.25">
      <c r="A301" s="3">
        <f>Raw_Data!A301</f>
        <v>300</v>
      </c>
      <c r="B301" s="3">
        <f>Raw_Data!B301</f>
        <v>304</v>
      </c>
      <c r="C301" s="3" t="str">
        <f>Raw_Data!C301</f>
        <v xml:space="preserve"> Yearning for a touch that's not there, echoes of a distant warmth haunting the heart in the cold embrace of solitude. </v>
      </c>
      <c r="D301" s="3" t="str">
        <f>Raw_Data!D301</f>
        <v xml:space="preserve"> Yearning </v>
      </c>
      <c r="E301" s="10">
        <f>Raw_Data!E301</f>
        <v>44137.8125</v>
      </c>
      <c r="F301" s="3" t="str">
        <f>Raw_Data!F301</f>
        <v xml:space="preserve"> ColdEmbrace </v>
      </c>
      <c r="G301" s="3" t="str">
        <f>Raw_Data!G301</f>
        <v xml:space="preserve"> Instagram </v>
      </c>
      <c r="H301" s="3" t="str">
        <f>Raw_Data!H301</f>
        <v xml:space="preserve"> #Yearning #DistantWarmth </v>
      </c>
      <c r="I301" s="3">
        <f>Raw_Data!I301</f>
        <v>10</v>
      </c>
      <c r="J301" s="3">
        <f>Raw_Data!J301</f>
        <v>20</v>
      </c>
      <c r="K301" s="3" t="str">
        <f>Raw_Data!K301</f>
        <v xml:space="preserve"> Australia </v>
      </c>
      <c r="L301" s="3">
        <f>Raw_Data!L301</f>
        <v>2020</v>
      </c>
      <c r="M301" s="3">
        <f>Raw_Data!M301</f>
        <v>11</v>
      </c>
      <c r="N301" s="3">
        <f>Raw_Data!N301</f>
        <v>2</v>
      </c>
      <c r="O301" s="3">
        <f>Raw_Data!O301</f>
        <v>19</v>
      </c>
      <c r="P301" s="3" t="str">
        <f t="shared" si="45"/>
        <v>Yearning for a touch that's not there, echoes of a distant warmth haunting the heart in the cold embrace of solitude.</v>
      </c>
      <c r="Q301" s="3" t="str">
        <f t="shared" si="46"/>
        <v>Yearning</v>
      </c>
      <c r="R301" s="3" t="str">
        <f t="shared" si="47"/>
        <v>ColdEmbrace</v>
      </c>
      <c r="S301" s="3" t="str">
        <f t="shared" si="48"/>
        <v>Instagram</v>
      </c>
      <c r="T301" s="3" t="str">
        <f t="shared" si="49"/>
        <v>#Yearning,#DistantWarmth</v>
      </c>
      <c r="U301" s="3" t="str">
        <f t="shared" si="50"/>
        <v>Australia</v>
      </c>
      <c r="V301" s="3">
        <f t="shared" si="51"/>
        <v>44137.8125</v>
      </c>
      <c r="W301" s="3" t="b">
        <f>COUNTIFS($F$2:F301,F301,$E$2:E301,E301)&gt;1</f>
        <v>0</v>
      </c>
      <c r="X301" s="3">
        <f t="shared" si="52"/>
        <v>30</v>
      </c>
      <c r="Y301" s="3">
        <f t="shared" si="53"/>
        <v>0.66666666666666663</v>
      </c>
      <c r="Z301" s="11" t="str">
        <f t="shared" si="44"/>
        <v>Nov 2, 2020</v>
      </c>
      <c r="AA301" s="3" t="str">
        <f t="shared" si="54"/>
        <v>Nov</v>
      </c>
    </row>
    <row r="302" spans="1:27" x14ac:dyDescent="0.25">
      <c r="A302" s="3">
        <f>Raw_Data!A302</f>
        <v>301</v>
      </c>
      <c r="B302" s="3">
        <f>Raw_Data!B302</f>
        <v>305</v>
      </c>
      <c r="C302" s="3" t="str">
        <f>Raw_Data!C302</f>
        <v xml:space="preserve"> Eyes wide open in the night, fearful shadows dancing on the walls, the mind a prisoner of imagined horrors. </v>
      </c>
      <c r="D302" s="3" t="str">
        <f>Raw_Data!D302</f>
        <v xml:space="preserve"> Fearful </v>
      </c>
      <c r="E302" s="10">
        <f>Raw_Data!E302</f>
        <v>44693.083333333336</v>
      </c>
      <c r="F302" s="3" t="str">
        <f>Raw_Data!F302</f>
        <v xml:space="preserve"> NightPrisoner </v>
      </c>
      <c r="G302" s="3" t="str">
        <f>Raw_Data!G302</f>
        <v xml:space="preserve"> Facebook </v>
      </c>
      <c r="H302" s="3" t="str">
        <f>Raw_Data!H302</f>
        <v xml:space="preserve"> #Fearful #ImaginedHorrors </v>
      </c>
      <c r="I302" s="3">
        <f>Raw_Data!I302</f>
        <v>18</v>
      </c>
      <c r="J302" s="3">
        <f>Raw_Data!J302</f>
        <v>36</v>
      </c>
      <c r="K302" s="3" t="str">
        <f>Raw_Data!K302</f>
        <v xml:space="preserve"> India </v>
      </c>
      <c r="L302" s="3">
        <f>Raw_Data!L302</f>
        <v>2022</v>
      </c>
      <c r="M302" s="3">
        <f>Raw_Data!M302</f>
        <v>5</v>
      </c>
      <c r="N302" s="3">
        <f>Raw_Data!N302</f>
        <v>12</v>
      </c>
      <c r="O302" s="3">
        <f>Raw_Data!O302</f>
        <v>2</v>
      </c>
      <c r="P302" s="3" t="str">
        <f t="shared" si="45"/>
        <v>Eyes wide open in the night, fearful shadows dancing on the walls, the mind a prisoner of imagined horrors.</v>
      </c>
      <c r="Q302" s="3" t="str">
        <f t="shared" si="46"/>
        <v>Fearful</v>
      </c>
      <c r="R302" s="3" t="str">
        <f t="shared" si="47"/>
        <v>NightPrisoner</v>
      </c>
      <c r="S302" s="3" t="str">
        <f t="shared" si="48"/>
        <v>Facebook</v>
      </c>
      <c r="T302" s="3" t="str">
        <f t="shared" si="49"/>
        <v>#Fearful,#ImaginedHorrors</v>
      </c>
      <c r="U302" s="3" t="str">
        <f t="shared" si="50"/>
        <v>India</v>
      </c>
      <c r="V302" s="3">
        <f t="shared" si="51"/>
        <v>44693.083333333336</v>
      </c>
      <c r="W302" s="3" t="b">
        <f>COUNTIFS($F$2:F302,F302,$E$2:E302,E302)&gt;1</f>
        <v>0</v>
      </c>
      <c r="X302" s="3">
        <f t="shared" si="52"/>
        <v>54</v>
      </c>
      <c r="Y302" s="3">
        <f t="shared" si="53"/>
        <v>0.66666666666666663</v>
      </c>
      <c r="Z302" s="11" t="str">
        <f t="shared" si="44"/>
        <v>May 12, 2022</v>
      </c>
      <c r="AA302" s="3" t="str">
        <f t="shared" si="54"/>
        <v>May</v>
      </c>
    </row>
    <row r="303" spans="1:27" x14ac:dyDescent="0.25">
      <c r="A303" s="3">
        <f>Raw_Data!A303</f>
        <v>302</v>
      </c>
      <c r="B303" s="3">
        <f>Raw_Data!B303</f>
        <v>306</v>
      </c>
      <c r="C303" s="3" t="str">
        <f>Raw_Data!C303</f>
        <v xml:space="preserve"> Apprehensive steps on the tightrope of uncertainty, a balancing act where the fall seems inevitable, anxiety a constant companion. </v>
      </c>
      <c r="D303" s="3" t="str">
        <f>Raw_Data!D303</f>
        <v xml:space="preserve"> Apprehensive </v>
      </c>
      <c r="E303" s="10">
        <f>Raw_Data!E303</f>
        <v>45024.552083333336</v>
      </c>
      <c r="F303" s="3" t="str">
        <f>Raw_Data!F303</f>
        <v xml:space="preserve"> TightropeWalker </v>
      </c>
      <c r="G303" s="3" t="str">
        <f>Raw_Data!G303</f>
        <v xml:space="preserve"> Twitter </v>
      </c>
      <c r="H303" s="3" t="str">
        <f>Raw_Data!H303</f>
        <v xml:space="preserve"> #Apprehensive #BalancingAct </v>
      </c>
      <c r="I303" s="3">
        <f>Raw_Data!I303</f>
        <v>14</v>
      </c>
      <c r="J303" s="3">
        <f>Raw_Data!J303</f>
        <v>28</v>
      </c>
      <c r="K303" s="3" t="str">
        <f>Raw_Data!K303</f>
        <v xml:space="preserve"> UK </v>
      </c>
      <c r="L303" s="3">
        <f>Raw_Data!L303</f>
        <v>2023</v>
      </c>
      <c r="M303" s="3">
        <f>Raw_Data!M303</f>
        <v>4</v>
      </c>
      <c r="N303" s="3">
        <f>Raw_Data!N303</f>
        <v>8</v>
      </c>
      <c r="O303" s="3">
        <f>Raw_Data!O303</f>
        <v>13</v>
      </c>
      <c r="P303" s="3" t="str">
        <f t="shared" si="45"/>
        <v>Apprehensive steps on the tightrope of uncertainty, a balancing act where the fall seems inevitable, anxiety a constant companion.</v>
      </c>
      <c r="Q303" s="3" t="str">
        <f t="shared" si="46"/>
        <v>Apprehensive</v>
      </c>
      <c r="R303" s="3" t="str">
        <f t="shared" si="47"/>
        <v>TightropeWalker</v>
      </c>
      <c r="S303" s="3" t="str">
        <f t="shared" si="48"/>
        <v>Twitter</v>
      </c>
      <c r="T303" s="3" t="str">
        <f t="shared" si="49"/>
        <v>#Apprehensive,#BalancingAct</v>
      </c>
      <c r="U303" s="3" t="str">
        <f t="shared" si="50"/>
        <v>UK</v>
      </c>
      <c r="V303" s="3">
        <f t="shared" si="51"/>
        <v>45024.552083333336</v>
      </c>
      <c r="W303" s="3" t="b">
        <f>COUNTIFS($F$2:F303,F303,$E$2:E303,E303)&gt;1</f>
        <v>0</v>
      </c>
      <c r="X303" s="3">
        <f t="shared" si="52"/>
        <v>42</v>
      </c>
      <c r="Y303" s="3">
        <f t="shared" si="53"/>
        <v>0.66666666666666663</v>
      </c>
      <c r="Z303" s="11" t="str">
        <f t="shared" si="44"/>
        <v>Apr 8, 2023</v>
      </c>
      <c r="AA303" s="3" t="str">
        <f t="shared" si="54"/>
        <v>Apr</v>
      </c>
    </row>
    <row r="304" spans="1:27" x14ac:dyDescent="0.25">
      <c r="A304" s="3">
        <f>Raw_Data!A304</f>
        <v>303</v>
      </c>
      <c r="B304" s="3">
        <f>Raw_Data!B304</f>
        <v>307</v>
      </c>
      <c r="C304" s="3" t="str">
        <f>Raw_Data!C304</f>
        <v xml:space="preserve"> Overwhelmed by the weight of the world, Atlas with trembling shoulders, each responsibility a boulder in the landscape of exhaustion. </v>
      </c>
      <c r="D304" s="3" t="str">
        <f>Raw_Data!D304</f>
        <v xml:space="preserve"> Overwhelmed </v>
      </c>
      <c r="E304" s="10">
        <f>Raw_Data!E304</f>
        <v>44372.743055555555</v>
      </c>
      <c r="F304" s="3" t="str">
        <f>Raw_Data!F304</f>
        <v xml:space="preserve"> AtlasBearer </v>
      </c>
      <c r="G304" s="3" t="str">
        <f>Raw_Data!G304</f>
        <v xml:space="preserve"> Instagram </v>
      </c>
      <c r="H304" s="3" t="str">
        <f>Raw_Data!H304</f>
        <v xml:space="preserve"> #Overwhelmed #BouldersOfExhaustion </v>
      </c>
      <c r="I304" s="3">
        <f>Raw_Data!I304</f>
        <v>22</v>
      </c>
      <c r="J304" s="3">
        <f>Raw_Data!J304</f>
        <v>44</v>
      </c>
      <c r="K304" s="3" t="str">
        <f>Raw_Data!K304</f>
        <v xml:space="preserve"> Canada </v>
      </c>
      <c r="L304" s="3">
        <f>Raw_Data!L304</f>
        <v>2021</v>
      </c>
      <c r="M304" s="3">
        <f>Raw_Data!M304</f>
        <v>6</v>
      </c>
      <c r="N304" s="3">
        <f>Raw_Data!N304</f>
        <v>25</v>
      </c>
      <c r="O304" s="3">
        <f>Raw_Data!O304</f>
        <v>17</v>
      </c>
      <c r="P304" s="3" t="str">
        <f t="shared" si="45"/>
        <v>Overwhelmed by the weight of the world, Atlas with trembling shoulders, each responsibility a boulder in the landscape of exhaustion.</v>
      </c>
      <c r="Q304" s="3" t="str">
        <f t="shared" si="46"/>
        <v>Overwhelmed</v>
      </c>
      <c r="R304" s="3" t="str">
        <f t="shared" si="47"/>
        <v>AtlasBearer</v>
      </c>
      <c r="S304" s="3" t="str">
        <f t="shared" si="48"/>
        <v>Instagram</v>
      </c>
      <c r="T304" s="3" t="str">
        <f t="shared" si="49"/>
        <v>#Overwhelmed,#BouldersOfExhaustion</v>
      </c>
      <c r="U304" s="3" t="str">
        <f t="shared" si="50"/>
        <v>Canada</v>
      </c>
      <c r="V304" s="3">
        <f t="shared" si="51"/>
        <v>44372.743055555555</v>
      </c>
      <c r="W304" s="3" t="b">
        <f>COUNTIFS($F$2:F304,F304,$E$2:E304,E304)&gt;1</f>
        <v>0</v>
      </c>
      <c r="X304" s="3">
        <f t="shared" si="52"/>
        <v>66</v>
      </c>
      <c r="Y304" s="3">
        <f t="shared" si="53"/>
        <v>0.66666666666666663</v>
      </c>
      <c r="Z304" s="11" t="str">
        <f t="shared" si="44"/>
        <v>Jun 25, 2021</v>
      </c>
      <c r="AA304" s="3" t="str">
        <f t="shared" si="54"/>
        <v>Jun</v>
      </c>
    </row>
    <row r="305" spans="1:27" x14ac:dyDescent="0.25">
      <c r="A305" s="3">
        <f>Raw_Data!A305</f>
        <v>304</v>
      </c>
      <c r="B305" s="3">
        <f>Raw_Data!B305</f>
        <v>308</v>
      </c>
      <c r="C305" s="3" t="str">
        <f>Raw_Data!C305</f>
        <v xml:space="preserve"> Jealousy, a green-eyed monster, lurking in the shadows, casting a dark cloud over the sunshine of others' success. </v>
      </c>
      <c r="D305" s="3" t="str">
        <f>Raw_Data!D305</f>
        <v xml:space="preserve"> Jealous </v>
      </c>
      <c r="E305" s="10">
        <f>Raw_Data!E305</f>
        <v>43707.423611111109</v>
      </c>
      <c r="F305" s="3" t="str">
        <f>Raw_Data!F305</f>
        <v xml:space="preserve"> GreenMonster </v>
      </c>
      <c r="G305" s="3" t="str">
        <f>Raw_Data!G305</f>
        <v xml:space="preserve"> Facebook </v>
      </c>
      <c r="H305" s="3" t="str">
        <f>Raw_Data!H305</f>
        <v xml:space="preserve"> #Jealous #GreenEyedMonster </v>
      </c>
      <c r="I305" s="3">
        <f>Raw_Data!I305</f>
        <v>16</v>
      </c>
      <c r="J305" s="3">
        <f>Raw_Data!J305</f>
        <v>32</v>
      </c>
      <c r="K305" s="3" t="str">
        <f>Raw_Data!K305</f>
        <v xml:space="preserve"> USA </v>
      </c>
      <c r="L305" s="3">
        <f>Raw_Data!L305</f>
        <v>2019</v>
      </c>
      <c r="M305" s="3">
        <f>Raw_Data!M305</f>
        <v>8</v>
      </c>
      <c r="N305" s="3">
        <f>Raw_Data!N305</f>
        <v>30</v>
      </c>
      <c r="O305" s="3">
        <f>Raw_Data!O305</f>
        <v>10</v>
      </c>
      <c r="P305" s="3" t="str">
        <f t="shared" si="45"/>
        <v>Jealousy, a green-eyed monster, lurking in the shadows, casting a dark cloud over the sunshine of others' success.</v>
      </c>
      <c r="Q305" s="3" t="str">
        <f t="shared" si="46"/>
        <v>Jealous</v>
      </c>
      <c r="R305" s="3" t="str">
        <f t="shared" si="47"/>
        <v>GreenMonster</v>
      </c>
      <c r="S305" s="3" t="str">
        <f t="shared" si="48"/>
        <v>Facebook</v>
      </c>
      <c r="T305" s="3" t="str">
        <f t="shared" si="49"/>
        <v>#Jealous,#GreenEyedMonster</v>
      </c>
      <c r="U305" s="3" t="str">
        <f t="shared" si="50"/>
        <v>USA</v>
      </c>
      <c r="V305" s="3">
        <f t="shared" si="51"/>
        <v>43707.423611111109</v>
      </c>
      <c r="W305" s="3" t="b">
        <f>COUNTIFS($F$2:F305,F305,$E$2:E305,E305)&gt;1</f>
        <v>0</v>
      </c>
      <c r="X305" s="3">
        <f t="shared" si="52"/>
        <v>48</v>
      </c>
      <c r="Y305" s="3">
        <f t="shared" si="53"/>
        <v>0.66666666666666663</v>
      </c>
      <c r="Z305" s="11" t="str">
        <f t="shared" si="44"/>
        <v>Aug 30, 2019</v>
      </c>
      <c r="AA305" s="3" t="str">
        <f t="shared" si="54"/>
        <v>Aug</v>
      </c>
    </row>
    <row r="306" spans="1:27" x14ac:dyDescent="0.25">
      <c r="A306" s="3">
        <f>Raw_Data!A306</f>
        <v>305</v>
      </c>
      <c r="B306" s="3">
        <f>Raw_Data!B306</f>
        <v>309</v>
      </c>
      <c r="C306" s="3" t="str">
        <f>Raw_Data!C306</f>
        <v xml:space="preserve"> Devastated by the storm of betrayal, the wreckage of trust scattered like debris, a heart torn by the winds of broken promises. </v>
      </c>
      <c r="D306" s="3" t="str">
        <f>Raw_Data!D306</f>
        <v xml:space="preserve"> Devastated </v>
      </c>
      <c r="E306" s="10">
        <f>Raw_Data!E306</f>
        <v>44776.645833333336</v>
      </c>
      <c r="F306" s="3" t="str">
        <f>Raw_Data!F306</f>
        <v xml:space="preserve"> StormSurvivor </v>
      </c>
      <c r="G306" s="3" t="str">
        <f>Raw_Data!G306</f>
        <v xml:space="preserve"> Twitter </v>
      </c>
      <c r="H306" s="3" t="str">
        <f>Raw_Data!H306</f>
        <v xml:space="preserve"> #Devastated #WindsOfBrokenPromises </v>
      </c>
      <c r="I306" s="3">
        <f>Raw_Data!I306</f>
        <v>25</v>
      </c>
      <c r="J306" s="3">
        <f>Raw_Data!J306</f>
        <v>50</v>
      </c>
      <c r="K306" s="3" t="str">
        <f>Raw_Data!K306</f>
        <v xml:space="preserve"> Australia </v>
      </c>
      <c r="L306" s="3">
        <f>Raw_Data!L306</f>
        <v>2022</v>
      </c>
      <c r="M306" s="3">
        <f>Raw_Data!M306</f>
        <v>8</v>
      </c>
      <c r="N306" s="3">
        <f>Raw_Data!N306</f>
        <v>3</v>
      </c>
      <c r="O306" s="3">
        <f>Raw_Data!O306</f>
        <v>15</v>
      </c>
      <c r="P306" s="3" t="str">
        <f t="shared" si="45"/>
        <v>Devastated by the storm of betrayal, the wreckage of trust scattered like debris, a heart torn by the winds of broken promises.</v>
      </c>
      <c r="Q306" s="3" t="str">
        <f t="shared" si="46"/>
        <v>Devastated</v>
      </c>
      <c r="R306" s="3" t="str">
        <f t="shared" si="47"/>
        <v>StormSurvivor</v>
      </c>
      <c r="S306" s="3" t="str">
        <f t="shared" si="48"/>
        <v>Twitter</v>
      </c>
      <c r="T306" s="3" t="str">
        <f t="shared" si="49"/>
        <v>#Devastated,#WindsOfBrokenPromises</v>
      </c>
      <c r="U306" s="3" t="str">
        <f t="shared" si="50"/>
        <v>Australia</v>
      </c>
      <c r="V306" s="3">
        <f t="shared" si="51"/>
        <v>44776.645833333336</v>
      </c>
      <c r="W306" s="3" t="b">
        <f>COUNTIFS($F$2:F306,F306,$E$2:E306,E306)&gt;1</f>
        <v>0</v>
      </c>
      <c r="X306" s="3">
        <f t="shared" si="52"/>
        <v>75</v>
      </c>
      <c r="Y306" s="3">
        <f t="shared" si="53"/>
        <v>0.66666666666666663</v>
      </c>
      <c r="Z306" s="11" t="str">
        <f t="shared" si="44"/>
        <v>Aug 3, 2022</v>
      </c>
      <c r="AA306" s="3" t="str">
        <f t="shared" si="54"/>
        <v>Aug</v>
      </c>
    </row>
    <row r="307" spans="1:27" x14ac:dyDescent="0.25">
      <c r="A307" s="3">
        <f>Raw_Data!A307</f>
        <v>306</v>
      </c>
      <c r="B307" s="3">
        <f>Raw_Data!B307</f>
        <v>310</v>
      </c>
      <c r="C307" s="3" t="str">
        <f>Raw_Data!C307</f>
        <v xml:space="preserve"> Frustrated fingers tapping on the keyboard, a symphony of annoyance composing an unsolvable puzzle of unmet expectations. </v>
      </c>
      <c r="D307" s="3" t="str">
        <f>Raw_Data!D307</f>
        <v xml:space="preserve"> Frustrated </v>
      </c>
      <c r="E307" s="10">
        <f>Raw_Data!E307</f>
        <v>44182.388888888891</v>
      </c>
      <c r="F307" s="3" t="str">
        <f>Raw_Data!F307</f>
        <v xml:space="preserve"> PuzzleComposer </v>
      </c>
      <c r="G307" s="3" t="str">
        <f>Raw_Data!G307</f>
        <v xml:space="preserve"> Instagram </v>
      </c>
      <c r="H307" s="3" t="str">
        <f>Raw_Data!H307</f>
        <v xml:space="preserve"> #Frustrated #UnsolvablePuzzle </v>
      </c>
      <c r="I307" s="3">
        <f>Raw_Data!I307</f>
        <v>12</v>
      </c>
      <c r="J307" s="3">
        <f>Raw_Data!J307</f>
        <v>24</v>
      </c>
      <c r="K307" s="3" t="str">
        <f>Raw_Data!K307</f>
        <v xml:space="preserve"> India </v>
      </c>
      <c r="L307" s="3">
        <f>Raw_Data!L307</f>
        <v>2020</v>
      </c>
      <c r="M307" s="3">
        <f>Raw_Data!M307</f>
        <v>12</v>
      </c>
      <c r="N307" s="3">
        <f>Raw_Data!N307</f>
        <v>17</v>
      </c>
      <c r="O307" s="3">
        <f>Raw_Data!O307</f>
        <v>9</v>
      </c>
      <c r="P307" s="3" t="str">
        <f t="shared" si="45"/>
        <v>Frustrated fingers tapping on the keyboard, a symphony of annoyance composing an unsolvable puzzle of unmet expectations.</v>
      </c>
      <c r="Q307" s="3" t="str">
        <f t="shared" si="46"/>
        <v>Frustrated</v>
      </c>
      <c r="R307" s="3" t="str">
        <f t="shared" si="47"/>
        <v>PuzzleComposer</v>
      </c>
      <c r="S307" s="3" t="str">
        <f t="shared" si="48"/>
        <v>Instagram</v>
      </c>
      <c r="T307" s="3" t="str">
        <f t="shared" si="49"/>
        <v>#Frustrated,#UnsolvablePuzzle</v>
      </c>
      <c r="U307" s="3" t="str">
        <f t="shared" si="50"/>
        <v>India</v>
      </c>
      <c r="V307" s="3">
        <f t="shared" si="51"/>
        <v>44182.388888888891</v>
      </c>
      <c r="W307" s="3" t="b">
        <f>COUNTIFS($F$2:F307,F307,$E$2:E307,E307)&gt;1</f>
        <v>0</v>
      </c>
      <c r="X307" s="3">
        <f t="shared" si="52"/>
        <v>36</v>
      </c>
      <c r="Y307" s="3">
        <f t="shared" si="53"/>
        <v>0.66666666666666663</v>
      </c>
      <c r="Z307" s="11" t="str">
        <f t="shared" si="44"/>
        <v>Dec 17, 2020</v>
      </c>
      <c r="AA307" s="3" t="str">
        <f t="shared" si="54"/>
        <v>Dec</v>
      </c>
    </row>
    <row r="308" spans="1:27" x14ac:dyDescent="0.25">
      <c r="A308" s="3">
        <f>Raw_Data!A308</f>
        <v>307</v>
      </c>
      <c r="B308" s="3">
        <f>Raw_Data!B308</f>
        <v>311</v>
      </c>
      <c r="C308" s="3" t="str">
        <f>Raw_Data!C308</f>
        <v xml:space="preserve"> Envious eyes fixated on the gilded prize, a heartache fueled by the painful desire for possessions that seem forever out of reach. </v>
      </c>
      <c r="D308" s="3" t="str">
        <f>Raw_Data!D308</f>
        <v xml:space="preserve"> Envious </v>
      </c>
      <c r="E308" s="10">
        <f>Raw_Data!E308</f>
        <v>44255.947916666664</v>
      </c>
      <c r="F308" s="3" t="str">
        <f>Raw_Data!F308</f>
        <v xml:space="preserve"> GildedHeartache </v>
      </c>
      <c r="G308" s="3" t="str">
        <f>Raw_Data!G308</f>
        <v xml:space="preserve"> Facebook </v>
      </c>
      <c r="H308" s="3" t="str">
        <f>Raw_Data!H308</f>
        <v xml:space="preserve"> #Envious #GildedPrize </v>
      </c>
      <c r="I308" s="3">
        <f>Raw_Data!I308</f>
        <v>20</v>
      </c>
      <c r="J308" s="3">
        <f>Raw_Data!J308</f>
        <v>40</v>
      </c>
      <c r="K308" s="3" t="str">
        <f>Raw_Data!K308</f>
        <v xml:space="preserve"> USA </v>
      </c>
      <c r="L308" s="3">
        <f>Raw_Data!L308</f>
        <v>2021</v>
      </c>
      <c r="M308" s="3">
        <f>Raw_Data!M308</f>
        <v>2</v>
      </c>
      <c r="N308" s="3">
        <f>Raw_Data!N308</f>
        <v>28</v>
      </c>
      <c r="O308" s="3">
        <f>Raw_Data!O308</f>
        <v>22</v>
      </c>
      <c r="P308" s="3" t="str">
        <f t="shared" si="45"/>
        <v>Envious eyes fixated on the gilded prize, a heartache fueled by the painful desire for possessions that seem forever out of reach.</v>
      </c>
      <c r="Q308" s="3" t="str">
        <f t="shared" si="46"/>
        <v>Envious</v>
      </c>
      <c r="R308" s="3" t="str">
        <f t="shared" si="47"/>
        <v>GildedHeartache</v>
      </c>
      <c r="S308" s="3" t="str">
        <f t="shared" si="48"/>
        <v>Facebook</v>
      </c>
      <c r="T308" s="3" t="str">
        <f t="shared" si="49"/>
        <v>#Envious,#GildedPrize</v>
      </c>
      <c r="U308" s="3" t="str">
        <f t="shared" si="50"/>
        <v>USA</v>
      </c>
      <c r="V308" s="3">
        <f t="shared" si="51"/>
        <v>44255.947916666664</v>
      </c>
      <c r="W308" s="3" t="b">
        <f>COUNTIFS($F$2:F308,F308,$E$2:E308,E308)&gt;1</f>
        <v>0</v>
      </c>
      <c r="X308" s="3">
        <f t="shared" si="52"/>
        <v>60</v>
      </c>
      <c r="Y308" s="3">
        <f t="shared" si="53"/>
        <v>0.66666666666666663</v>
      </c>
      <c r="Z308" s="11" t="str">
        <f t="shared" si="44"/>
        <v>Feb 28, 2021</v>
      </c>
      <c r="AA308" s="3" t="str">
        <f t="shared" si="54"/>
        <v>Feb</v>
      </c>
    </row>
    <row r="309" spans="1:27" x14ac:dyDescent="0.25">
      <c r="A309" s="3">
        <f>Raw_Data!A309</f>
        <v>308</v>
      </c>
      <c r="B309" s="3">
        <f>Raw_Data!B309</f>
        <v>312</v>
      </c>
      <c r="C309" s="3" t="str">
        <f>Raw_Data!C309</f>
        <v xml:space="preserve"> Dismissive glances, a fortress built with indifference, walls impenetrable to the pleas of understanding and recognition. </v>
      </c>
      <c r="D309" s="3" t="str">
        <f>Raw_Data!D309</f>
        <v xml:space="preserve"> Dismissive </v>
      </c>
      <c r="E309" s="10">
        <f>Raw_Data!E309</f>
        <v>43230.583333333336</v>
      </c>
      <c r="F309" s="3" t="str">
        <f>Raw_Data!F309</f>
        <v xml:space="preserve"> IndifferentFort </v>
      </c>
      <c r="G309" s="3" t="str">
        <f>Raw_Data!G309</f>
        <v xml:space="preserve"> Twitter </v>
      </c>
      <c r="H309" s="3" t="str">
        <f>Raw_Data!H309</f>
        <v xml:space="preserve"> #Dismissive #ImpenetrableWalls </v>
      </c>
      <c r="I309" s="3">
        <f>Raw_Data!I309</f>
        <v>14</v>
      </c>
      <c r="J309" s="3">
        <f>Raw_Data!J309</f>
        <v>28</v>
      </c>
      <c r="K309" s="3" t="str">
        <f>Raw_Data!K309</f>
        <v xml:space="preserve"> UK </v>
      </c>
      <c r="L309" s="3">
        <f>Raw_Data!L309</f>
        <v>2018</v>
      </c>
      <c r="M309" s="3">
        <f>Raw_Data!M309</f>
        <v>5</v>
      </c>
      <c r="N309" s="3">
        <f>Raw_Data!N309</f>
        <v>10</v>
      </c>
      <c r="O309" s="3">
        <f>Raw_Data!O309</f>
        <v>14</v>
      </c>
      <c r="P309" s="3" t="str">
        <f t="shared" si="45"/>
        <v>Dismissive glances, a fortress built with indifference, walls impenetrable to the pleas of understanding and recognition.</v>
      </c>
      <c r="Q309" s="3" t="str">
        <f t="shared" si="46"/>
        <v>Dismissive</v>
      </c>
      <c r="R309" s="3" t="str">
        <f t="shared" si="47"/>
        <v>IndifferentFort</v>
      </c>
      <c r="S309" s="3" t="str">
        <f t="shared" si="48"/>
        <v>Twitter</v>
      </c>
      <c r="T309" s="3" t="str">
        <f t="shared" si="49"/>
        <v>#Dismissive,#ImpenetrableWalls</v>
      </c>
      <c r="U309" s="3" t="str">
        <f t="shared" si="50"/>
        <v>UK</v>
      </c>
      <c r="V309" s="3">
        <f t="shared" si="51"/>
        <v>43230.583333333336</v>
      </c>
      <c r="W309" s="3" t="b">
        <f>COUNTIFS($F$2:F309,F309,$E$2:E309,E309)&gt;1</f>
        <v>0</v>
      </c>
      <c r="X309" s="3">
        <f t="shared" si="52"/>
        <v>42</v>
      </c>
      <c r="Y309" s="3">
        <f t="shared" si="53"/>
        <v>0.66666666666666663</v>
      </c>
      <c r="Z309" s="11" t="str">
        <f t="shared" si="44"/>
        <v>May 10, 2018</v>
      </c>
      <c r="AA309" s="3" t="str">
        <f t="shared" si="54"/>
        <v>May</v>
      </c>
    </row>
    <row r="310" spans="1:27" x14ac:dyDescent="0.25">
      <c r="A310" s="3">
        <f>Raw_Data!A310</f>
        <v>309</v>
      </c>
      <c r="B310" s="3">
        <f>Raw_Data!B310</f>
        <v>313</v>
      </c>
      <c r="C310" s="3" t="str">
        <f>Raw_Data!C310</f>
        <v xml:space="preserve"> Shattered dreams lie on the floor like fragments of glass, a mosaic of disappointment crafted by the hands of frustration. </v>
      </c>
      <c r="D310" s="3" t="str">
        <f>Raw_Data!D310</f>
        <v xml:space="preserve"> Frustrated </v>
      </c>
      <c r="E310" s="10">
        <f>Raw_Data!E310</f>
        <v>44568.465277777781</v>
      </c>
      <c r="F310" s="3" t="str">
        <f>Raw_Data!F310</f>
        <v xml:space="preserve"> DreamMosaic </v>
      </c>
      <c r="G310" s="3" t="str">
        <f>Raw_Data!G310</f>
        <v xml:space="preserve"> Instagram </v>
      </c>
      <c r="H310" s="3" t="str">
        <f>Raw_Data!H310</f>
        <v xml:space="preserve"> #Frustrated #MosaicOfDisappointment </v>
      </c>
      <c r="I310" s="3">
        <f>Raw_Data!I310</f>
        <v>15</v>
      </c>
      <c r="J310" s="3">
        <f>Raw_Data!J310</f>
        <v>30</v>
      </c>
      <c r="K310" s="3" t="str">
        <f>Raw_Data!K310</f>
        <v xml:space="preserve"> Canada </v>
      </c>
      <c r="L310" s="3">
        <f>Raw_Data!L310</f>
        <v>2022</v>
      </c>
      <c r="M310" s="3">
        <f>Raw_Data!M310</f>
        <v>1</v>
      </c>
      <c r="N310" s="3">
        <f>Raw_Data!N310</f>
        <v>7</v>
      </c>
      <c r="O310" s="3">
        <f>Raw_Data!O310</f>
        <v>11</v>
      </c>
      <c r="P310" s="3" t="str">
        <f t="shared" si="45"/>
        <v>Shattered dreams lie on the floor like fragments of glass, a mosaic of disappointment crafted by the hands of frustration.</v>
      </c>
      <c r="Q310" s="3" t="str">
        <f t="shared" si="46"/>
        <v>Frustrated</v>
      </c>
      <c r="R310" s="3" t="str">
        <f t="shared" si="47"/>
        <v>DreamMosaic</v>
      </c>
      <c r="S310" s="3" t="str">
        <f t="shared" si="48"/>
        <v>Instagram</v>
      </c>
      <c r="T310" s="3" t="str">
        <f t="shared" si="49"/>
        <v>#Frustrated,#MosaicOfDisappointment</v>
      </c>
      <c r="U310" s="3" t="str">
        <f t="shared" si="50"/>
        <v>Canada</v>
      </c>
      <c r="V310" s="3">
        <f t="shared" si="51"/>
        <v>44568.465277777781</v>
      </c>
      <c r="W310" s="3" t="b">
        <f>COUNTIFS($F$2:F310,F310,$E$2:E310,E310)&gt;1</f>
        <v>0</v>
      </c>
      <c r="X310" s="3">
        <f t="shared" si="52"/>
        <v>45</v>
      </c>
      <c r="Y310" s="3">
        <f t="shared" si="53"/>
        <v>0.66666666666666663</v>
      </c>
      <c r="Z310" s="11" t="str">
        <f t="shared" si="44"/>
        <v>Jan 7, 2022</v>
      </c>
      <c r="AA310" s="3" t="str">
        <f t="shared" si="54"/>
        <v>Jan</v>
      </c>
    </row>
    <row r="311" spans="1:27" x14ac:dyDescent="0.25">
      <c r="A311" s="3">
        <f>Raw_Data!A311</f>
        <v>310</v>
      </c>
      <c r="B311" s="3">
        <f>Raw_Data!B311</f>
        <v>314</v>
      </c>
      <c r="C311" s="3" t="str">
        <f>Raw_Data!C311</f>
        <v xml:space="preserve"> Loneliness, a silent companion in the night, the only echo in the chamber of solitude, a heart's solitary nocturne. </v>
      </c>
      <c r="D311" s="3" t="str">
        <f>Raw_Data!D311</f>
        <v xml:space="preserve"> Loneliness </v>
      </c>
      <c r="E311" s="10">
        <f>Raw_Data!E311</f>
        <v>43727.145833333336</v>
      </c>
      <c r="F311" s="3" t="str">
        <f>Raw_Data!F311</f>
        <v xml:space="preserve"> NocturnalEcho </v>
      </c>
      <c r="G311" s="3" t="str">
        <f>Raw_Data!G311</f>
        <v xml:space="preserve"> Facebook </v>
      </c>
      <c r="H311" s="3" t="str">
        <f>Raw_Data!H311</f>
        <v xml:space="preserve"> #Loneliness #SolitaryNocturne </v>
      </c>
      <c r="I311" s="3">
        <f>Raw_Data!I311</f>
        <v>18</v>
      </c>
      <c r="J311" s="3">
        <f>Raw_Data!J311</f>
        <v>36</v>
      </c>
      <c r="K311" s="3" t="str">
        <f>Raw_Data!K311</f>
        <v xml:space="preserve"> Australia </v>
      </c>
      <c r="L311" s="3">
        <f>Raw_Data!L311</f>
        <v>2019</v>
      </c>
      <c r="M311" s="3">
        <f>Raw_Data!M311</f>
        <v>9</v>
      </c>
      <c r="N311" s="3">
        <f>Raw_Data!N311</f>
        <v>19</v>
      </c>
      <c r="O311" s="3">
        <f>Raw_Data!O311</f>
        <v>3</v>
      </c>
      <c r="P311" s="3" t="str">
        <f t="shared" si="45"/>
        <v>Loneliness, a silent companion in the night, the only echo in the chamber of solitude, a heart's solitary nocturne.</v>
      </c>
      <c r="Q311" s="3" t="str">
        <f t="shared" si="46"/>
        <v>Loneliness</v>
      </c>
      <c r="R311" s="3" t="str">
        <f t="shared" si="47"/>
        <v>NocturnalEcho</v>
      </c>
      <c r="S311" s="3" t="str">
        <f t="shared" si="48"/>
        <v>Facebook</v>
      </c>
      <c r="T311" s="3" t="str">
        <f t="shared" si="49"/>
        <v>#Loneliness,#SolitaryNocturne</v>
      </c>
      <c r="U311" s="3" t="str">
        <f t="shared" si="50"/>
        <v>Australia</v>
      </c>
      <c r="V311" s="3">
        <f t="shared" si="51"/>
        <v>43727.145833333336</v>
      </c>
      <c r="W311" s="3" t="b">
        <f>COUNTIFS($F$2:F311,F311,$E$2:E311,E311)&gt;1</f>
        <v>0</v>
      </c>
      <c r="X311" s="3">
        <f t="shared" si="52"/>
        <v>54</v>
      </c>
      <c r="Y311" s="3">
        <f t="shared" si="53"/>
        <v>0.66666666666666663</v>
      </c>
      <c r="Z311" s="11" t="str">
        <f t="shared" si="44"/>
        <v>Sep 19, 2019</v>
      </c>
      <c r="AA311" s="3" t="str">
        <f t="shared" si="54"/>
        <v>Sep</v>
      </c>
    </row>
    <row r="312" spans="1:27" x14ac:dyDescent="0.25">
      <c r="A312" s="3">
        <f>Raw_Data!A312</f>
        <v>311</v>
      </c>
      <c r="B312" s="3">
        <f>Raw_Data!B312</f>
        <v>315</v>
      </c>
      <c r="C312" s="3" t="str">
        <f>Raw_Data!C312</f>
        <v xml:space="preserve"> Fearful whispers in the dark, the mind haunted by the specter of the unknown, shadows dancing to the rhythm of anxiety's tune. </v>
      </c>
      <c r="D312" s="3" t="str">
        <f>Raw_Data!D312</f>
        <v xml:space="preserve"> Fearful </v>
      </c>
      <c r="E312" s="10">
        <f>Raw_Data!E312</f>
        <v>45121.958333333336</v>
      </c>
      <c r="F312" s="3" t="str">
        <f>Raw_Data!F312</f>
        <v xml:space="preserve"> DarkWhispers </v>
      </c>
      <c r="G312" s="3" t="str">
        <f>Raw_Data!G312</f>
        <v xml:space="preserve"> Twitter </v>
      </c>
      <c r="H312" s="3" t="str">
        <f>Raw_Data!H312</f>
        <v xml:space="preserve"> #Fearful #SpecterOfTheUnknown </v>
      </c>
      <c r="I312" s="3">
        <f>Raw_Data!I312</f>
        <v>13</v>
      </c>
      <c r="J312" s="3">
        <f>Raw_Data!J312</f>
        <v>26</v>
      </c>
      <c r="K312" s="3" t="str">
        <f>Raw_Data!K312</f>
        <v xml:space="preserve"> UK </v>
      </c>
      <c r="L312" s="3">
        <f>Raw_Data!L312</f>
        <v>2023</v>
      </c>
      <c r="M312" s="3">
        <f>Raw_Data!M312</f>
        <v>7</v>
      </c>
      <c r="N312" s="3">
        <f>Raw_Data!N312</f>
        <v>14</v>
      </c>
      <c r="O312" s="3">
        <f>Raw_Data!O312</f>
        <v>23</v>
      </c>
      <c r="P312" s="3" t="str">
        <f t="shared" si="45"/>
        <v>Fearful whispers in the dark, the mind haunted by the specter of the unknown, shadows dancing to the rhythm of anxiety's tune.</v>
      </c>
      <c r="Q312" s="3" t="str">
        <f t="shared" si="46"/>
        <v>Fearful</v>
      </c>
      <c r="R312" s="3" t="str">
        <f t="shared" si="47"/>
        <v>DarkWhispers</v>
      </c>
      <c r="S312" s="3" t="str">
        <f t="shared" si="48"/>
        <v>Twitter</v>
      </c>
      <c r="T312" s="3" t="str">
        <f t="shared" si="49"/>
        <v>#Fearful,#SpecterOfTheUnknown</v>
      </c>
      <c r="U312" s="3" t="str">
        <f t="shared" si="50"/>
        <v>UK</v>
      </c>
      <c r="V312" s="3">
        <f t="shared" si="51"/>
        <v>45121.958333333336</v>
      </c>
      <c r="W312" s="3" t="b">
        <f>COUNTIFS($F$2:F312,F312,$E$2:E312,E312)&gt;1</f>
        <v>0</v>
      </c>
      <c r="X312" s="3">
        <f t="shared" si="52"/>
        <v>39</v>
      </c>
      <c r="Y312" s="3">
        <f t="shared" si="53"/>
        <v>0.66666666666666663</v>
      </c>
      <c r="Z312" s="11" t="str">
        <f t="shared" si="44"/>
        <v>Jul 14, 2023</v>
      </c>
      <c r="AA312" s="3" t="str">
        <f t="shared" si="54"/>
        <v>Jul</v>
      </c>
    </row>
    <row r="313" spans="1:27" x14ac:dyDescent="0.25">
      <c r="A313" s="3">
        <f>Raw_Data!A313</f>
        <v>312</v>
      </c>
      <c r="B313" s="3">
        <f>Raw_Data!B313</f>
        <v>316</v>
      </c>
      <c r="C313" s="3" t="str">
        <f>Raw_Data!C313</f>
        <v xml:space="preserve"> Bitterness, a bitter aftertaste lingering on the tongue, each word a reminder of wounds that refuse to heal with the passing of time. </v>
      </c>
      <c r="D313" s="3" t="str">
        <f>Raw_Data!D313</f>
        <v xml:space="preserve"> Bitterness </v>
      </c>
      <c r="E313" s="10">
        <f>Raw_Data!E313</f>
        <v>43926.680555555555</v>
      </c>
      <c r="F313" s="3" t="str">
        <f>Raw_Data!F313</f>
        <v xml:space="preserve"> LingeringTaste </v>
      </c>
      <c r="G313" s="3" t="str">
        <f>Raw_Data!G313</f>
        <v xml:space="preserve"> Instagram </v>
      </c>
      <c r="H313" s="3" t="str">
        <f>Raw_Data!H313</f>
        <v xml:space="preserve"> #Bitterness #BitterAftertaste </v>
      </c>
      <c r="I313" s="3">
        <f>Raw_Data!I313</f>
        <v>10</v>
      </c>
      <c r="J313" s="3">
        <f>Raw_Data!J313</f>
        <v>20</v>
      </c>
      <c r="K313" s="3" t="str">
        <f>Raw_Data!K313</f>
        <v xml:space="preserve"> India </v>
      </c>
      <c r="L313" s="3">
        <f>Raw_Data!L313</f>
        <v>2020</v>
      </c>
      <c r="M313" s="3">
        <f>Raw_Data!M313</f>
        <v>4</v>
      </c>
      <c r="N313" s="3">
        <f>Raw_Data!N313</f>
        <v>5</v>
      </c>
      <c r="O313" s="3">
        <f>Raw_Data!O313</f>
        <v>16</v>
      </c>
      <c r="P313" s="3" t="str">
        <f t="shared" si="45"/>
        <v>Bitterness, a bitter aftertaste lingering on the tongue, each word a reminder of wounds that refuse to heal with the passing of time.</v>
      </c>
      <c r="Q313" s="3" t="str">
        <f t="shared" si="46"/>
        <v>Bitterness</v>
      </c>
      <c r="R313" s="3" t="str">
        <f t="shared" si="47"/>
        <v>LingeringTaste</v>
      </c>
      <c r="S313" s="3" t="str">
        <f t="shared" si="48"/>
        <v>Instagram</v>
      </c>
      <c r="T313" s="3" t="str">
        <f t="shared" si="49"/>
        <v>#Bitterness,#BitterAftertaste</v>
      </c>
      <c r="U313" s="3" t="str">
        <f t="shared" si="50"/>
        <v>India</v>
      </c>
      <c r="V313" s="3">
        <f t="shared" si="51"/>
        <v>43926.680555555555</v>
      </c>
      <c r="W313" s="3" t="b">
        <f>COUNTIFS($F$2:F313,F313,$E$2:E313,E313)&gt;1</f>
        <v>0</v>
      </c>
      <c r="X313" s="3">
        <f t="shared" si="52"/>
        <v>30</v>
      </c>
      <c r="Y313" s="3">
        <f t="shared" si="53"/>
        <v>0.66666666666666663</v>
      </c>
      <c r="Z313" s="11" t="str">
        <f t="shared" si="44"/>
        <v>Apr 5, 2020</v>
      </c>
      <c r="AA313" s="3" t="str">
        <f t="shared" si="54"/>
        <v>Apr</v>
      </c>
    </row>
    <row r="314" spans="1:27" x14ac:dyDescent="0.25">
      <c r="A314" s="3">
        <f>Raw_Data!A314</f>
        <v>313</v>
      </c>
      <c r="B314" s="3">
        <f>Raw_Data!B314</f>
        <v>317</v>
      </c>
      <c r="C314" s="3" t="str">
        <f>Raw_Data!C314</f>
        <v xml:space="preserve"> Overwhelmed by the cacophony of expectations, a drowning soul in the tempest of pressure, struggling to stay afloat. </v>
      </c>
      <c r="D314" s="3" t="str">
        <f>Raw_Data!D314</f>
        <v xml:space="preserve"> Overwhelmed </v>
      </c>
      <c r="E314" s="10">
        <f>Raw_Data!E314</f>
        <v>44529.364583333336</v>
      </c>
      <c r="F314" s="3" t="str">
        <f>Raw_Data!F314</f>
        <v xml:space="preserve"> TempestSurvivor </v>
      </c>
      <c r="G314" s="3" t="str">
        <f>Raw_Data!G314</f>
        <v xml:space="preserve"> Facebook </v>
      </c>
      <c r="H314" s="3" t="str">
        <f>Raw_Data!H314</f>
        <v xml:space="preserve"> #Overwhelmed #DrowningSoul </v>
      </c>
      <c r="I314" s="3">
        <f>Raw_Data!I314</f>
        <v>20</v>
      </c>
      <c r="J314" s="3">
        <f>Raw_Data!J314</f>
        <v>40</v>
      </c>
      <c r="K314" s="3" t="str">
        <f>Raw_Data!K314</f>
        <v xml:space="preserve"> USA </v>
      </c>
      <c r="L314" s="3">
        <f>Raw_Data!L314</f>
        <v>2021</v>
      </c>
      <c r="M314" s="3">
        <f>Raw_Data!M314</f>
        <v>11</v>
      </c>
      <c r="N314" s="3">
        <f>Raw_Data!N314</f>
        <v>29</v>
      </c>
      <c r="O314" s="3">
        <f>Raw_Data!O314</f>
        <v>8</v>
      </c>
      <c r="P314" s="3" t="str">
        <f t="shared" si="45"/>
        <v>Overwhelmed by the cacophony of expectations, a drowning soul in the tempest of pressure, struggling to stay afloat.</v>
      </c>
      <c r="Q314" s="3" t="str">
        <f t="shared" si="46"/>
        <v>Overwhelmed</v>
      </c>
      <c r="R314" s="3" t="str">
        <f t="shared" si="47"/>
        <v>TempestSurvivor</v>
      </c>
      <c r="S314" s="3" t="str">
        <f t="shared" si="48"/>
        <v>Facebook</v>
      </c>
      <c r="T314" s="3" t="str">
        <f t="shared" si="49"/>
        <v>#Overwhelmed,#DrowningSoul</v>
      </c>
      <c r="U314" s="3" t="str">
        <f t="shared" si="50"/>
        <v>USA</v>
      </c>
      <c r="V314" s="3">
        <f t="shared" si="51"/>
        <v>44529.364583333336</v>
      </c>
      <c r="W314" s="3" t="b">
        <f>COUNTIFS($F$2:F314,F314,$E$2:E314,E314)&gt;1</f>
        <v>0</v>
      </c>
      <c r="X314" s="3">
        <f t="shared" si="52"/>
        <v>60</v>
      </c>
      <c r="Y314" s="3">
        <f t="shared" si="53"/>
        <v>0.66666666666666663</v>
      </c>
      <c r="Z314" s="11" t="str">
        <f t="shared" si="44"/>
        <v>Nov 29, 2021</v>
      </c>
      <c r="AA314" s="3" t="str">
        <f t="shared" si="54"/>
        <v>Nov</v>
      </c>
    </row>
    <row r="315" spans="1:27" x14ac:dyDescent="0.25">
      <c r="A315" s="3">
        <f>Raw_Data!A315</f>
        <v>314</v>
      </c>
      <c r="B315" s="3">
        <f>Raw_Data!B315</f>
        <v>318</v>
      </c>
      <c r="C315" s="3" t="str">
        <f>Raw_Data!C315</f>
        <v xml:space="preserve"> Jealousy, a venom that seeps through the veins, poisoning the heart and turning it into a breeding ground for discontent. </v>
      </c>
      <c r="D315" s="3" t="str">
        <f>Raw_Data!D315</f>
        <v xml:space="preserve"> Jealous </v>
      </c>
      <c r="E315" s="10">
        <f>Raw_Data!E315</f>
        <v>43811.708333333336</v>
      </c>
      <c r="F315" s="3" t="str">
        <f>Raw_Data!F315</f>
        <v xml:space="preserve"> VenomousHeart </v>
      </c>
      <c r="G315" s="3" t="str">
        <f>Raw_Data!G315</f>
        <v xml:space="preserve"> Twitter </v>
      </c>
      <c r="H315" s="3" t="str">
        <f>Raw_Data!H315</f>
        <v xml:space="preserve"> #Jealous #HeartOfDiscontent </v>
      </c>
      <c r="I315" s="3">
        <f>Raw_Data!I315</f>
        <v>16</v>
      </c>
      <c r="J315" s="3">
        <f>Raw_Data!J315</f>
        <v>32</v>
      </c>
      <c r="K315" s="3" t="str">
        <f>Raw_Data!K315</f>
        <v xml:space="preserve"> Australia </v>
      </c>
      <c r="L315" s="3">
        <f>Raw_Data!L315</f>
        <v>2019</v>
      </c>
      <c r="M315" s="3">
        <f>Raw_Data!M315</f>
        <v>12</v>
      </c>
      <c r="N315" s="3">
        <f>Raw_Data!N315</f>
        <v>12</v>
      </c>
      <c r="O315" s="3">
        <f>Raw_Data!O315</f>
        <v>17</v>
      </c>
      <c r="P315" s="3" t="str">
        <f t="shared" si="45"/>
        <v>Jealousy, a venom that seeps through the veins, poisoning the heart and turning it into a breeding ground for discontent.</v>
      </c>
      <c r="Q315" s="3" t="str">
        <f t="shared" si="46"/>
        <v>Jealous</v>
      </c>
      <c r="R315" s="3" t="str">
        <f t="shared" si="47"/>
        <v>VenomousHeart</v>
      </c>
      <c r="S315" s="3" t="str">
        <f t="shared" si="48"/>
        <v>Twitter</v>
      </c>
      <c r="T315" s="3" t="str">
        <f t="shared" si="49"/>
        <v>#Jealous,#HeartOfDiscontent</v>
      </c>
      <c r="U315" s="3" t="str">
        <f t="shared" si="50"/>
        <v>Australia</v>
      </c>
      <c r="V315" s="3">
        <f t="shared" si="51"/>
        <v>43811.708333333336</v>
      </c>
      <c r="W315" s="3" t="b">
        <f>COUNTIFS($F$2:F315,F315,$E$2:E315,E315)&gt;1</f>
        <v>0</v>
      </c>
      <c r="X315" s="3">
        <f t="shared" si="52"/>
        <v>48</v>
      </c>
      <c r="Y315" s="3">
        <f t="shared" si="53"/>
        <v>0.66666666666666663</v>
      </c>
      <c r="Z315" s="11" t="str">
        <f t="shared" si="44"/>
        <v>Dec 12, 2019</v>
      </c>
      <c r="AA315" s="3" t="str">
        <f t="shared" si="54"/>
        <v>Dec</v>
      </c>
    </row>
    <row r="316" spans="1:27" x14ac:dyDescent="0.25">
      <c r="A316" s="3">
        <f>Raw_Data!A316</f>
        <v>315</v>
      </c>
      <c r="B316" s="3">
        <f>Raw_Data!B316</f>
        <v>319</v>
      </c>
      <c r="C316" s="3" t="str">
        <f>Raw_Data!C316</f>
        <v xml:space="preserve"> Devastated by the revelation of betrayal, the trust shattered like fragile glass, leaving shards of pain in its wake. </v>
      </c>
      <c r="D316" s="3" t="str">
        <f>Raw_Data!D316</f>
        <v xml:space="preserve"> Devastated </v>
      </c>
      <c r="E316" s="10">
        <f>Raw_Data!E316</f>
        <v>44701.618055555555</v>
      </c>
      <c r="F316" s="3" t="str">
        <f>Raw_Data!F316</f>
        <v xml:space="preserve"> FragileTrust </v>
      </c>
      <c r="G316" s="3" t="str">
        <f>Raw_Data!G316</f>
        <v xml:space="preserve"> Instagram </v>
      </c>
      <c r="H316" s="3" t="str">
        <f>Raw_Data!H316</f>
        <v xml:space="preserve"> #Devastated #ShatteredTrust </v>
      </c>
      <c r="I316" s="3">
        <f>Raw_Data!I316</f>
        <v>25</v>
      </c>
      <c r="J316" s="3">
        <f>Raw_Data!J316</f>
        <v>50</v>
      </c>
      <c r="K316" s="3" t="str">
        <f>Raw_Data!K316</f>
        <v xml:space="preserve"> Canada </v>
      </c>
      <c r="L316" s="3">
        <f>Raw_Data!L316</f>
        <v>2022</v>
      </c>
      <c r="M316" s="3">
        <f>Raw_Data!M316</f>
        <v>5</v>
      </c>
      <c r="N316" s="3">
        <f>Raw_Data!N316</f>
        <v>20</v>
      </c>
      <c r="O316" s="3">
        <f>Raw_Data!O316</f>
        <v>14</v>
      </c>
      <c r="P316" s="3" t="str">
        <f t="shared" si="45"/>
        <v>Devastated by the revelation of betrayal, the trust shattered like fragile glass, leaving shards of pain in its wake.</v>
      </c>
      <c r="Q316" s="3" t="str">
        <f t="shared" si="46"/>
        <v>Devastated</v>
      </c>
      <c r="R316" s="3" t="str">
        <f t="shared" si="47"/>
        <v>FragileTrust</v>
      </c>
      <c r="S316" s="3" t="str">
        <f t="shared" si="48"/>
        <v>Instagram</v>
      </c>
      <c r="T316" s="3" t="str">
        <f t="shared" si="49"/>
        <v>#Devastated,#ShatteredTrust</v>
      </c>
      <c r="U316" s="3" t="str">
        <f t="shared" si="50"/>
        <v>Canada</v>
      </c>
      <c r="V316" s="3">
        <f t="shared" si="51"/>
        <v>44701.618055555555</v>
      </c>
      <c r="W316" s="3" t="b">
        <f>COUNTIFS($F$2:F316,F316,$E$2:E316,E316)&gt;1</f>
        <v>0</v>
      </c>
      <c r="X316" s="3">
        <f t="shared" si="52"/>
        <v>75</v>
      </c>
      <c r="Y316" s="3">
        <f t="shared" si="53"/>
        <v>0.66666666666666663</v>
      </c>
      <c r="Z316" s="11" t="str">
        <f t="shared" si="44"/>
        <v>May 20, 2022</v>
      </c>
      <c r="AA316" s="3" t="str">
        <f t="shared" si="54"/>
        <v>May</v>
      </c>
    </row>
    <row r="317" spans="1:27" x14ac:dyDescent="0.25">
      <c r="A317" s="3">
        <f>Raw_Data!A317</f>
        <v>316</v>
      </c>
      <c r="B317" s="3">
        <f>Raw_Data!B317</f>
        <v>320</v>
      </c>
      <c r="C317" s="3" t="str">
        <f>Raw_Data!C317</f>
        <v xml:space="preserve"> Frustrated attempts to mend a broken connection, the threads of understanding slipping through the fingers like grains of sand. </v>
      </c>
      <c r="D317" s="3" t="str">
        <f>Raw_Data!D317</f>
        <v xml:space="preserve"> Frustrated </v>
      </c>
      <c r="E317" s="10">
        <f>Raw_Data!E317</f>
        <v>44077.510416666664</v>
      </c>
      <c r="F317" s="3" t="str">
        <f>Raw_Data!F317</f>
        <v xml:space="preserve"> BrokenThreads </v>
      </c>
      <c r="G317" s="3" t="str">
        <f>Raw_Data!G317</f>
        <v xml:space="preserve"> Facebook </v>
      </c>
      <c r="H317" s="3" t="str">
        <f>Raw_Data!H317</f>
        <v xml:space="preserve"> #Frustrated #SlippingThreads </v>
      </c>
      <c r="I317" s="3">
        <f>Raw_Data!I317</f>
        <v>14</v>
      </c>
      <c r="J317" s="3">
        <f>Raw_Data!J317</f>
        <v>28</v>
      </c>
      <c r="K317" s="3" t="str">
        <f>Raw_Data!K317</f>
        <v xml:space="preserve"> UK </v>
      </c>
      <c r="L317" s="3">
        <f>Raw_Data!L317</f>
        <v>2020</v>
      </c>
      <c r="M317" s="3">
        <f>Raw_Data!M317</f>
        <v>9</v>
      </c>
      <c r="N317" s="3">
        <f>Raw_Data!N317</f>
        <v>3</v>
      </c>
      <c r="O317" s="3">
        <f>Raw_Data!O317</f>
        <v>12</v>
      </c>
      <c r="P317" s="3" t="str">
        <f t="shared" si="45"/>
        <v>Frustrated attempts to mend a broken connection, the threads of understanding slipping through the fingers like grains of sand.</v>
      </c>
      <c r="Q317" s="3" t="str">
        <f t="shared" si="46"/>
        <v>Frustrated</v>
      </c>
      <c r="R317" s="3" t="str">
        <f t="shared" si="47"/>
        <v>BrokenThreads</v>
      </c>
      <c r="S317" s="3" t="str">
        <f t="shared" si="48"/>
        <v>Facebook</v>
      </c>
      <c r="T317" s="3" t="str">
        <f t="shared" si="49"/>
        <v>#Frustrated,#SlippingThreads</v>
      </c>
      <c r="U317" s="3" t="str">
        <f t="shared" si="50"/>
        <v>UK</v>
      </c>
      <c r="V317" s="3">
        <f t="shared" si="51"/>
        <v>44077.510416666664</v>
      </c>
      <c r="W317" s="3" t="b">
        <f>COUNTIFS($F$2:F317,F317,$E$2:E317,E317)&gt;1</f>
        <v>0</v>
      </c>
      <c r="X317" s="3">
        <f t="shared" si="52"/>
        <v>42</v>
      </c>
      <c r="Y317" s="3">
        <f t="shared" si="53"/>
        <v>0.66666666666666663</v>
      </c>
      <c r="Z317" s="11" t="str">
        <f t="shared" si="44"/>
        <v>Sep 3, 2020</v>
      </c>
      <c r="AA317" s="3" t="str">
        <f t="shared" si="54"/>
        <v>Sep</v>
      </c>
    </row>
    <row r="318" spans="1:27" x14ac:dyDescent="0.25">
      <c r="A318" s="3">
        <f>Raw_Data!A318</f>
        <v>317</v>
      </c>
      <c r="B318" s="3">
        <f>Raw_Data!B318</f>
        <v>321</v>
      </c>
      <c r="C318" s="3" t="str">
        <f>Raw_Data!C318</f>
        <v xml:space="preserve"> Envious gazes cast upon the podium of success, a bitter pill swallowed, the taste lingering as a constant reminder of unattained heights. </v>
      </c>
      <c r="D318" s="3" t="str">
        <f>Raw_Data!D318</f>
        <v xml:space="preserve"> Envious </v>
      </c>
      <c r="E318" s="10">
        <f>Raw_Data!E318</f>
        <v>44237.8125</v>
      </c>
      <c r="F318" s="3" t="str">
        <f>Raw_Data!F318</f>
        <v xml:space="preserve"> SuccessPill </v>
      </c>
      <c r="G318" s="3" t="str">
        <f>Raw_Data!G318</f>
        <v xml:space="preserve"> Twitter </v>
      </c>
      <c r="H318" s="3" t="str">
        <f>Raw_Data!H318</f>
        <v xml:space="preserve"> #Envious #BitterPill </v>
      </c>
      <c r="I318" s="3">
        <f>Raw_Data!I318</f>
        <v>20</v>
      </c>
      <c r="J318" s="3">
        <f>Raw_Data!J318</f>
        <v>40</v>
      </c>
      <c r="K318" s="3" t="str">
        <f>Raw_Data!K318</f>
        <v xml:space="preserve"> USA </v>
      </c>
      <c r="L318" s="3">
        <f>Raw_Data!L318</f>
        <v>2021</v>
      </c>
      <c r="M318" s="3">
        <f>Raw_Data!M318</f>
        <v>2</v>
      </c>
      <c r="N318" s="3">
        <f>Raw_Data!N318</f>
        <v>10</v>
      </c>
      <c r="O318" s="3">
        <f>Raw_Data!O318</f>
        <v>19</v>
      </c>
      <c r="P318" s="3" t="str">
        <f t="shared" si="45"/>
        <v>Envious gazes cast upon the podium of success, a bitter pill swallowed, the taste lingering as a constant reminder of unattained heights.</v>
      </c>
      <c r="Q318" s="3" t="str">
        <f t="shared" si="46"/>
        <v>Envious</v>
      </c>
      <c r="R318" s="3" t="str">
        <f t="shared" si="47"/>
        <v>SuccessPill</v>
      </c>
      <c r="S318" s="3" t="str">
        <f t="shared" si="48"/>
        <v>Twitter</v>
      </c>
      <c r="T318" s="3" t="str">
        <f t="shared" si="49"/>
        <v>#Envious,#BitterPill</v>
      </c>
      <c r="U318" s="3" t="str">
        <f t="shared" si="50"/>
        <v>USA</v>
      </c>
      <c r="V318" s="3">
        <f t="shared" si="51"/>
        <v>44237.8125</v>
      </c>
      <c r="W318" s="3" t="b">
        <f>COUNTIFS($F$2:F318,F318,$E$2:E318,E318)&gt;1</f>
        <v>0</v>
      </c>
      <c r="X318" s="3">
        <f t="shared" si="52"/>
        <v>60</v>
      </c>
      <c r="Y318" s="3">
        <f t="shared" si="53"/>
        <v>0.66666666666666663</v>
      </c>
      <c r="Z318" s="11" t="str">
        <f t="shared" si="44"/>
        <v>Feb 10, 2021</v>
      </c>
      <c r="AA318" s="3" t="str">
        <f t="shared" si="54"/>
        <v>Feb</v>
      </c>
    </row>
    <row r="319" spans="1:27" x14ac:dyDescent="0.25">
      <c r="A319" s="3">
        <f>Raw_Data!A319</f>
        <v>318</v>
      </c>
      <c r="B319" s="3">
        <f>Raw_Data!B319</f>
        <v>322</v>
      </c>
      <c r="C319" s="3" t="str">
        <f>Raw_Data!C319</f>
        <v xml:space="preserve"> Dismissive gestures, a curtain drawn to shield the vulnerability, a stage where emotions take a backseat to the performance of indifference. </v>
      </c>
      <c r="D319" s="3" t="str">
        <f>Raw_Data!D319</f>
        <v xml:space="preserve"> Dismissive </v>
      </c>
      <c r="E319" s="10">
        <f>Raw_Data!E319</f>
        <v>43330.611111111109</v>
      </c>
      <c r="F319" s="3" t="str">
        <f>Raw_Data!F319</f>
        <v xml:space="preserve"> CurtainShield </v>
      </c>
      <c r="G319" s="3" t="str">
        <f>Raw_Data!G319</f>
        <v xml:space="preserve"> Instagram </v>
      </c>
      <c r="H319" s="3" t="str">
        <f>Raw_Data!H319</f>
        <v xml:space="preserve"> #Dismissive #IndifferencePerformance </v>
      </c>
      <c r="I319" s="3">
        <f>Raw_Data!I319</f>
        <v>12</v>
      </c>
      <c r="J319" s="3">
        <f>Raw_Data!J319</f>
        <v>24</v>
      </c>
      <c r="K319" s="3" t="str">
        <f>Raw_Data!K319</f>
        <v xml:space="preserve"> Australia </v>
      </c>
      <c r="L319" s="3">
        <f>Raw_Data!L319</f>
        <v>2018</v>
      </c>
      <c r="M319" s="3">
        <f>Raw_Data!M319</f>
        <v>8</v>
      </c>
      <c r="N319" s="3">
        <f>Raw_Data!N319</f>
        <v>18</v>
      </c>
      <c r="O319" s="3">
        <f>Raw_Data!O319</f>
        <v>14</v>
      </c>
      <c r="P319" s="3" t="str">
        <f t="shared" si="45"/>
        <v>Dismissive gestures, a curtain drawn to shield the vulnerability, a stage where emotions take a backseat to the performance of indifference.</v>
      </c>
      <c r="Q319" s="3" t="str">
        <f t="shared" si="46"/>
        <v>Dismissive</v>
      </c>
      <c r="R319" s="3" t="str">
        <f t="shared" si="47"/>
        <v>CurtainShield</v>
      </c>
      <c r="S319" s="3" t="str">
        <f t="shared" si="48"/>
        <v>Instagram</v>
      </c>
      <c r="T319" s="3" t="str">
        <f t="shared" si="49"/>
        <v>#Dismissive,#IndifferencePerformance</v>
      </c>
      <c r="U319" s="3" t="str">
        <f t="shared" si="50"/>
        <v>Australia</v>
      </c>
      <c r="V319" s="3">
        <f t="shared" si="51"/>
        <v>43330.611111111109</v>
      </c>
      <c r="W319" s="3" t="b">
        <f>COUNTIFS($F$2:F319,F319,$E$2:E319,E319)&gt;1</f>
        <v>0</v>
      </c>
      <c r="X319" s="3">
        <f t="shared" si="52"/>
        <v>36</v>
      </c>
      <c r="Y319" s="3">
        <f t="shared" si="53"/>
        <v>0.66666666666666663</v>
      </c>
      <c r="Z319" s="11" t="str">
        <f t="shared" si="44"/>
        <v>Aug 18, 2018</v>
      </c>
      <c r="AA319" s="3" t="str">
        <f t="shared" si="54"/>
        <v>Aug</v>
      </c>
    </row>
    <row r="320" spans="1:27" x14ac:dyDescent="0.25">
      <c r="A320" s="3">
        <f>Raw_Data!A320</f>
        <v>319</v>
      </c>
      <c r="B320" s="3">
        <f>Raw_Data!B320</f>
        <v>323</v>
      </c>
      <c r="C320" s="3" t="str">
        <f>Raw_Data!C320</f>
        <v xml:space="preserve"> Despair like a heavy fog, enveloping every thought, blurring the path ahead, a journey in the labyrinth of utter hopelessness. </v>
      </c>
      <c r="D320" s="3" t="str">
        <f>Raw_Data!D320</f>
        <v xml:space="preserve"> Despair </v>
      </c>
      <c r="E320" s="10">
        <f>Raw_Data!E320</f>
        <v>44620.875</v>
      </c>
      <c r="F320" s="3" t="str">
        <f>Raw_Data!F320</f>
        <v xml:space="preserve"> FoggyLabyrinth </v>
      </c>
      <c r="G320" s="3" t="str">
        <f>Raw_Data!G320</f>
        <v xml:space="preserve"> Facebook </v>
      </c>
      <c r="H320" s="3" t="str">
        <f>Raw_Data!H320</f>
        <v xml:space="preserve"> #Despair #LabyrinthOfHopelessness </v>
      </c>
      <c r="I320" s="3">
        <f>Raw_Data!I320</f>
        <v>8</v>
      </c>
      <c r="J320" s="3">
        <f>Raw_Data!J320</f>
        <v>16</v>
      </c>
      <c r="K320" s="3" t="str">
        <f>Raw_Data!K320</f>
        <v xml:space="preserve"> Canada </v>
      </c>
      <c r="L320" s="3">
        <f>Raw_Data!L320</f>
        <v>2022</v>
      </c>
      <c r="M320" s="3">
        <f>Raw_Data!M320</f>
        <v>2</v>
      </c>
      <c r="N320" s="3">
        <f>Raw_Data!N320</f>
        <v>28</v>
      </c>
      <c r="O320" s="3">
        <f>Raw_Data!O320</f>
        <v>21</v>
      </c>
      <c r="P320" s="3" t="str">
        <f t="shared" si="45"/>
        <v>Despair like a heavy fog, enveloping every thought, blurring the path ahead, a journey in the labyrinth of utter hopelessness.</v>
      </c>
      <c r="Q320" s="3" t="str">
        <f t="shared" si="46"/>
        <v>Despair</v>
      </c>
      <c r="R320" s="3" t="str">
        <f t="shared" si="47"/>
        <v>FoggyLabyrinth</v>
      </c>
      <c r="S320" s="3" t="str">
        <f t="shared" si="48"/>
        <v>Facebook</v>
      </c>
      <c r="T320" s="3" t="str">
        <f t="shared" si="49"/>
        <v>#Despair,#LabyrinthOfHopelessness</v>
      </c>
      <c r="U320" s="3" t="str">
        <f t="shared" si="50"/>
        <v>Canada</v>
      </c>
      <c r="V320" s="3">
        <f t="shared" si="51"/>
        <v>44620.875</v>
      </c>
      <c r="W320" s="3" t="b">
        <f>COUNTIFS($F$2:F320,F320,$E$2:E320,E320)&gt;1</f>
        <v>0</v>
      </c>
      <c r="X320" s="3">
        <f t="shared" si="52"/>
        <v>24</v>
      </c>
      <c r="Y320" s="3">
        <f t="shared" si="53"/>
        <v>0.66666666666666663</v>
      </c>
      <c r="Z320" s="11" t="str">
        <f t="shared" si="44"/>
        <v>Feb 28, 2022</v>
      </c>
      <c r="AA320" s="3" t="str">
        <f t="shared" si="54"/>
        <v>Feb</v>
      </c>
    </row>
    <row r="321" spans="1:27" x14ac:dyDescent="0.25">
      <c r="A321" s="3">
        <f>Raw_Data!A321</f>
        <v>320</v>
      </c>
      <c r="B321" s="3">
        <f>Raw_Data!B321</f>
        <v>324</v>
      </c>
      <c r="C321" s="3" t="str">
        <f>Raw_Data!C321</f>
        <v xml:space="preserve"> Bitterness, a bitter chill in the air, freezing moments into icicles of resentment that dangle precariously over the landscape of memory. </v>
      </c>
      <c r="D321" s="3" t="str">
        <f>Raw_Data!D321</f>
        <v xml:space="preserve"> Bitterness </v>
      </c>
      <c r="E321" s="10">
        <f>Raw_Data!E321</f>
        <v>43753.4375</v>
      </c>
      <c r="F321" s="3" t="str">
        <f>Raw_Data!F321</f>
        <v xml:space="preserve"> IcyResentment </v>
      </c>
      <c r="G321" s="3" t="str">
        <f>Raw_Data!G321</f>
        <v xml:space="preserve"> Twitter </v>
      </c>
      <c r="H321" s="3" t="str">
        <f>Raw_Data!H321</f>
        <v xml:space="preserve"> #Bitterness #IciclesOfResentment </v>
      </c>
      <c r="I321" s="3">
        <f>Raw_Data!I321</f>
        <v>15</v>
      </c>
      <c r="J321" s="3">
        <f>Raw_Data!J321</f>
        <v>30</v>
      </c>
      <c r="K321" s="3" t="str">
        <f>Raw_Data!K321</f>
        <v xml:space="preserve"> UK </v>
      </c>
      <c r="L321" s="3">
        <f>Raw_Data!L321</f>
        <v>2019</v>
      </c>
      <c r="M321" s="3">
        <f>Raw_Data!M321</f>
        <v>10</v>
      </c>
      <c r="N321" s="3">
        <f>Raw_Data!N321</f>
        <v>15</v>
      </c>
      <c r="O321" s="3">
        <f>Raw_Data!O321</f>
        <v>10</v>
      </c>
      <c r="P321" s="3" t="str">
        <f t="shared" si="45"/>
        <v>Bitterness, a bitter chill in the air, freezing moments into icicles of resentment that dangle precariously over the landscape of memory.</v>
      </c>
      <c r="Q321" s="3" t="str">
        <f t="shared" si="46"/>
        <v>Bitterness</v>
      </c>
      <c r="R321" s="3" t="str">
        <f t="shared" si="47"/>
        <v>IcyResentment</v>
      </c>
      <c r="S321" s="3" t="str">
        <f t="shared" si="48"/>
        <v>Twitter</v>
      </c>
      <c r="T321" s="3" t="str">
        <f t="shared" si="49"/>
        <v>#Bitterness,#IciclesOfResentment</v>
      </c>
      <c r="U321" s="3" t="str">
        <f t="shared" si="50"/>
        <v>UK</v>
      </c>
      <c r="V321" s="3">
        <f t="shared" si="51"/>
        <v>43753.4375</v>
      </c>
      <c r="W321" s="3" t="b">
        <f>COUNTIFS($F$2:F321,F321,$E$2:E321,E321)&gt;1</f>
        <v>0</v>
      </c>
      <c r="X321" s="3">
        <f t="shared" si="52"/>
        <v>45</v>
      </c>
      <c r="Y321" s="3">
        <f t="shared" si="53"/>
        <v>0.66666666666666663</v>
      </c>
      <c r="Z321" s="11" t="str">
        <f t="shared" si="44"/>
        <v>Oct 15, 2019</v>
      </c>
      <c r="AA321" s="3" t="str">
        <f t="shared" si="54"/>
        <v>Oct</v>
      </c>
    </row>
    <row r="322" spans="1:27" x14ac:dyDescent="0.25">
      <c r="A322" s="3">
        <f>Raw_Data!A322</f>
        <v>321</v>
      </c>
      <c r="B322" s="3">
        <f>Raw_Data!B322</f>
        <v>325</v>
      </c>
      <c r="C322" s="3" t="str">
        <f>Raw_Data!C322</f>
        <v xml:space="preserve"> Loneliness, a solitary moon in a starless sky, casting a cold glow on the landscape of isolation, where echoes bounce in empty spaces. </v>
      </c>
      <c r="D322" s="3" t="str">
        <f>Raw_Data!D322</f>
        <v xml:space="preserve"> Loneliness </v>
      </c>
      <c r="E322" s="10">
        <f>Raw_Data!E322</f>
        <v>43070.784722222219</v>
      </c>
      <c r="F322" s="3" t="str">
        <f>Raw_Data!F322</f>
        <v xml:space="preserve"> SolitaryMoon </v>
      </c>
      <c r="G322" s="3" t="str">
        <f>Raw_Data!G322</f>
        <v xml:space="preserve"> Instagram </v>
      </c>
      <c r="H322" s="3" t="str">
        <f>Raw_Data!H322</f>
        <v xml:space="preserve"> #Loneliness #StarlessSky </v>
      </c>
      <c r="I322" s="3">
        <f>Raw_Data!I322</f>
        <v>18</v>
      </c>
      <c r="J322" s="3">
        <f>Raw_Data!J322</f>
        <v>36</v>
      </c>
      <c r="K322" s="3" t="str">
        <f>Raw_Data!K322</f>
        <v xml:space="preserve"> USA </v>
      </c>
      <c r="L322" s="3">
        <f>Raw_Data!L322</f>
        <v>2017</v>
      </c>
      <c r="M322" s="3">
        <f>Raw_Data!M322</f>
        <v>12</v>
      </c>
      <c r="N322" s="3">
        <f>Raw_Data!N322</f>
        <v>1</v>
      </c>
      <c r="O322" s="3">
        <f>Raw_Data!O322</f>
        <v>18</v>
      </c>
      <c r="P322" s="3" t="str">
        <f t="shared" si="45"/>
        <v>Loneliness, a solitary moon in a starless sky, casting a cold glow on the landscape of isolation, where echoes bounce in empty spaces.</v>
      </c>
      <c r="Q322" s="3" t="str">
        <f t="shared" si="46"/>
        <v>Loneliness</v>
      </c>
      <c r="R322" s="3" t="str">
        <f t="shared" si="47"/>
        <v>SolitaryMoon</v>
      </c>
      <c r="S322" s="3" t="str">
        <f t="shared" si="48"/>
        <v>Instagram</v>
      </c>
      <c r="T322" s="3" t="str">
        <f t="shared" si="49"/>
        <v>#Loneliness,#StarlessSky</v>
      </c>
      <c r="U322" s="3" t="str">
        <f t="shared" si="50"/>
        <v>USA</v>
      </c>
      <c r="V322" s="3">
        <f t="shared" si="51"/>
        <v>43070.784722222219</v>
      </c>
      <c r="W322" s="3" t="b">
        <f>COUNTIFS($F$2:F322,F322,$E$2:E322,E322)&gt;1</f>
        <v>0</v>
      </c>
      <c r="X322" s="3">
        <f t="shared" si="52"/>
        <v>54</v>
      </c>
      <c r="Y322" s="3">
        <f t="shared" si="53"/>
        <v>0.66666666666666663</v>
      </c>
      <c r="Z322" s="11" t="str">
        <f t="shared" ref="Z322:Z385" si="55">TEXT(DATE(L322, M322, N322), "mmm d, yyyy")</f>
        <v>Dec 1, 2017</v>
      </c>
      <c r="AA322" s="3" t="str">
        <f t="shared" si="54"/>
        <v>Dec</v>
      </c>
    </row>
    <row r="323" spans="1:27" x14ac:dyDescent="0.25">
      <c r="A323" s="3">
        <f>Raw_Data!A323</f>
        <v>322</v>
      </c>
      <c r="B323" s="3">
        <f>Raw_Data!B323</f>
        <v>326</v>
      </c>
      <c r="C323" s="3" t="str">
        <f>Raw_Data!C323</f>
        <v xml:space="preserve"> Yearning for the warmth of a vanished sun, a heartache painted in the hues of a sunset that never graced the horizon. </v>
      </c>
      <c r="D323" s="3" t="str">
        <f>Raw_Data!D323</f>
        <v xml:space="preserve"> Yearning </v>
      </c>
      <c r="E323" s="10">
        <f>Raw_Data!E323</f>
        <v>43939.677083333336</v>
      </c>
      <c r="F323" s="3" t="str">
        <f>Raw_Data!F323</f>
        <v xml:space="preserve"> VanishedSunset </v>
      </c>
      <c r="G323" s="3" t="str">
        <f>Raw_Data!G323</f>
        <v xml:space="preserve"> Facebook </v>
      </c>
      <c r="H323" s="3" t="str">
        <f>Raw_Data!H323</f>
        <v xml:space="preserve"> #Yearning #HuesOfSunset </v>
      </c>
      <c r="I323" s="3">
        <f>Raw_Data!I323</f>
        <v>10</v>
      </c>
      <c r="J323" s="3">
        <f>Raw_Data!J323</f>
        <v>20</v>
      </c>
      <c r="K323" s="3" t="str">
        <f>Raw_Data!K323</f>
        <v xml:space="preserve"> Australia </v>
      </c>
      <c r="L323" s="3">
        <f>Raw_Data!L323</f>
        <v>2020</v>
      </c>
      <c r="M323" s="3">
        <f>Raw_Data!M323</f>
        <v>4</v>
      </c>
      <c r="N323" s="3">
        <f>Raw_Data!N323</f>
        <v>18</v>
      </c>
      <c r="O323" s="3">
        <f>Raw_Data!O323</f>
        <v>16</v>
      </c>
      <c r="P323" s="3" t="str">
        <f t="shared" ref="P323:P386" si="56">TRIM(CLEAN(C323))</f>
        <v>Yearning for the warmth of a vanished sun, a heartache painted in the hues of a sunset that never graced the horizon.</v>
      </c>
      <c r="Q323" s="3" t="str">
        <f t="shared" ref="Q323:Q386" si="57">PROPER(TRIM(CLEAN(D323)))</f>
        <v>Yearning</v>
      </c>
      <c r="R323" s="3" t="str">
        <f t="shared" ref="R323:R386" si="58">TRIM(CLEAN(F323))</f>
        <v>VanishedSunset</v>
      </c>
      <c r="S323" s="3" t="str">
        <f t="shared" ref="S323:S386" si="59">TRIM(CLEAN(G323))</f>
        <v>Facebook</v>
      </c>
      <c r="T323" s="3" t="str">
        <f t="shared" ref="T323:T386" si="60">SUBSTITUTE(TRIM(CLEAN(H323))," ",",")</f>
        <v>#Yearning,#HuesOfSunset</v>
      </c>
      <c r="U323" s="3" t="str">
        <f t="shared" ref="U323:U386" si="61">TRIM(CLEAN(K323))</f>
        <v>Australia</v>
      </c>
      <c r="V323" s="3">
        <f t="shared" ref="V323:V386" si="62">IFERROR(VALUE(E323),E323)</f>
        <v>43939.677083333336</v>
      </c>
      <c r="W323" s="3" t="b">
        <f>COUNTIFS($F$2:F323,F323,$E$2:E323,E323)&gt;1</f>
        <v>0</v>
      </c>
      <c r="X323" s="3">
        <f t="shared" ref="X323:X386" si="63">I323+J323</f>
        <v>30</v>
      </c>
      <c r="Y323" s="3">
        <f t="shared" ref="Y323:Y386" si="64">IFERROR(J323/(I323+J323),0)</f>
        <v>0.66666666666666663</v>
      </c>
      <c r="Z323" s="11" t="str">
        <f t="shared" si="55"/>
        <v>Apr 18, 2020</v>
      </c>
      <c r="AA323" s="3" t="str">
        <f t="shared" ref="AA323:AA386" si="65">LEFT(Z323,3)</f>
        <v>Apr</v>
      </c>
    </row>
    <row r="324" spans="1:27" x14ac:dyDescent="0.25">
      <c r="A324" s="3">
        <f>Raw_Data!A324</f>
        <v>323</v>
      </c>
      <c r="B324" s="3">
        <f>Raw_Data!B324</f>
        <v>327</v>
      </c>
      <c r="C324" s="3" t="str">
        <f>Raw_Data!C324</f>
        <v xml:space="preserve"> Fearful eyes scanning the shadows, a prisoner of the night, terrorized by the lurking monsters born from the mind's darkest corners. </v>
      </c>
      <c r="D324" s="3" t="str">
        <f>Raw_Data!D324</f>
        <v xml:space="preserve"> Fearful </v>
      </c>
      <c r="E324" s="10">
        <f>Raw_Data!E324</f>
        <v>44933.145833333336</v>
      </c>
      <c r="F324" s="3" t="str">
        <f>Raw_Data!F324</f>
        <v xml:space="preserve"> NightPrisoner </v>
      </c>
      <c r="G324" s="3" t="str">
        <f>Raw_Data!G324</f>
        <v xml:space="preserve"> Twitter </v>
      </c>
      <c r="H324" s="3" t="str">
        <f>Raw_Data!H324</f>
        <v xml:space="preserve"> #Fearful #LurkingMonsters </v>
      </c>
      <c r="I324" s="3">
        <f>Raw_Data!I324</f>
        <v>18</v>
      </c>
      <c r="J324" s="3">
        <f>Raw_Data!J324</f>
        <v>36</v>
      </c>
      <c r="K324" s="3" t="str">
        <f>Raw_Data!K324</f>
        <v xml:space="preserve"> India </v>
      </c>
      <c r="L324" s="3">
        <f>Raw_Data!L324</f>
        <v>2023</v>
      </c>
      <c r="M324" s="3">
        <f>Raw_Data!M324</f>
        <v>1</v>
      </c>
      <c r="N324" s="3">
        <f>Raw_Data!N324</f>
        <v>7</v>
      </c>
      <c r="O324" s="3">
        <f>Raw_Data!O324</f>
        <v>3</v>
      </c>
      <c r="P324" s="3" t="str">
        <f t="shared" si="56"/>
        <v>Fearful eyes scanning the shadows, a prisoner of the night, terrorized by the lurking monsters born from the mind's darkest corners.</v>
      </c>
      <c r="Q324" s="3" t="str">
        <f t="shared" si="57"/>
        <v>Fearful</v>
      </c>
      <c r="R324" s="3" t="str">
        <f t="shared" si="58"/>
        <v>NightPrisoner</v>
      </c>
      <c r="S324" s="3" t="str">
        <f t="shared" si="59"/>
        <v>Twitter</v>
      </c>
      <c r="T324" s="3" t="str">
        <f t="shared" si="60"/>
        <v>#Fearful,#LurkingMonsters</v>
      </c>
      <c r="U324" s="3" t="str">
        <f t="shared" si="61"/>
        <v>India</v>
      </c>
      <c r="V324" s="3">
        <f t="shared" si="62"/>
        <v>44933.145833333336</v>
      </c>
      <c r="W324" s="3" t="b">
        <f>COUNTIFS($F$2:F324,F324,$E$2:E324,E324)&gt;1</f>
        <v>0</v>
      </c>
      <c r="X324" s="3">
        <f t="shared" si="63"/>
        <v>54</v>
      </c>
      <c r="Y324" s="3">
        <f t="shared" si="64"/>
        <v>0.66666666666666663</v>
      </c>
      <c r="Z324" s="11" t="str">
        <f t="shared" si="55"/>
        <v>Jan 7, 2023</v>
      </c>
      <c r="AA324" s="3" t="str">
        <f t="shared" si="65"/>
        <v>Jan</v>
      </c>
    </row>
    <row r="325" spans="1:27" x14ac:dyDescent="0.25">
      <c r="A325" s="3">
        <f>Raw_Data!A325</f>
        <v>324</v>
      </c>
      <c r="B325" s="3">
        <f>Raw_Data!B325</f>
        <v>328</v>
      </c>
      <c r="C325" s="3" t="str">
        <f>Raw_Data!C325</f>
        <v xml:space="preserve"> Apprehensive whispers in the wind, a forecast of uncertainty, the mind's weather vane spinning wildly in the storm of doubt. </v>
      </c>
      <c r="D325" s="3" t="str">
        <f>Raw_Data!D325</f>
        <v xml:space="preserve"> Apprehensive </v>
      </c>
      <c r="E325" s="10">
        <f>Raw_Data!E325</f>
        <v>44357.416666666664</v>
      </c>
      <c r="F325" s="3" t="str">
        <f>Raw_Data!F325</f>
        <v xml:space="preserve"> WindWhisperer </v>
      </c>
      <c r="G325" s="3" t="str">
        <f>Raw_Data!G325</f>
        <v xml:space="preserve"> Instagram </v>
      </c>
      <c r="H325" s="3" t="str">
        <f>Raw_Data!H325</f>
        <v xml:space="preserve"> #Apprehensive #StormOfDoubt </v>
      </c>
      <c r="I325" s="3">
        <f>Raw_Data!I325</f>
        <v>14</v>
      </c>
      <c r="J325" s="3">
        <f>Raw_Data!J325</f>
        <v>28</v>
      </c>
      <c r="K325" s="3" t="str">
        <f>Raw_Data!K325</f>
        <v xml:space="preserve"> Canada </v>
      </c>
      <c r="L325" s="3">
        <f>Raw_Data!L325</f>
        <v>2021</v>
      </c>
      <c r="M325" s="3">
        <f>Raw_Data!M325</f>
        <v>6</v>
      </c>
      <c r="N325" s="3">
        <f>Raw_Data!N325</f>
        <v>10</v>
      </c>
      <c r="O325" s="3">
        <f>Raw_Data!O325</f>
        <v>10</v>
      </c>
      <c r="P325" s="3" t="str">
        <f t="shared" si="56"/>
        <v>Apprehensive whispers in the wind, a forecast of uncertainty, the mind's weather vane spinning wildly in the storm of doubt.</v>
      </c>
      <c r="Q325" s="3" t="str">
        <f t="shared" si="57"/>
        <v>Apprehensive</v>
      </c>
      <c r="R325" s="3" t="str">
        <f t="shared" si="58"/>
        <v>WindWhisperer</v>
      </c>
      <c r="S325" s="3" t="str">
        <f t="shared" si="59"/>
        <v>Instagram</v>
      </c>
      <c r="T325" s="3" t="str">
        <f t="shared" si="60"/>
        <v>#Apprehensive,#StormOfDoubt</v>
      </c>
      <c r="U325" s="3" t="str">
        <f t="shared" si="61"/>
        <v>Canada</v>
      </c>
      <c r="V325" s="3">
        <f t="shared" si="62"/>
        <v>44357.416666666664</v>
      </c>
      <c r="W325" s="3" t="b">
        <f>COUNTIFS($F$2:F325,F325,$E$2:E325,E325)&gt;1</f>
        <v>0</v>
      </c>
      <c r="X325" s="3">
        <f t="shared" si="63"/>
        <v>42</v>
      </c>
      <c r="Y325" s="3">
        <f t="shared" si="64"/>
        <v>0.66666666666666663</v>
      </c>
      <c r="Z325" s="11" t="str">
        <f t="shared" si="55"/>
        <v>Jun 10, 2021</v>
      </c>
      <c r="AA325" s="3" t="str">
        <f t="shared" si="65"/>
        <v>Jun</v>
      </c>
    </row>
    <row r="326" spans="1:27" x14ac:dyDescent="0.25">
      <c r="A326" s="3">
        <f>Raw_Data!A326</f>
        <v>325</v>
      </c>
      <c r="B326" s="3">
        <f>Raw_Data!B326</f>
        <v>329</v>
      </c>
      <c r="C326" s="3" t="str">
        <f>Raw_Data!C326</f>
        <v xml:space="preserve"> Overwhelmed by the maze of expectations, a minotaur of pressure lurking in the labyrinth, waiting to devour the spirit of resilience. </v>
      </c>
      <c r="D326" s="3" t="str">
        <f>Raw_Data!D326</f>
        <v xml:space="preserve"> Overwhelmed </v>
      </c>
      <c r="E326" s="10">
        <f>Raw_Data!E326</f>
        <v>43883.638888888891</v>
      </c>
      <c r="F326" s="3" t="str">
        <f>Raw_Data!F326</f>
        <v xml:space="preserve"> MazeExplorer </v>
      </c>
      <c r="G326" s="3" t="str">
        <f>Raw_Data!G326</f>
        <v xml:space="preserve"> Facebook </v>
      </c>
      <c r="H326" s="3" t="str">
        <f>Raw_Data!H326</f>
        <v xml:space="preserve"> #Overwhelmed #MinotaurOfPressure </v>
      </c>
      <c r="I326" s="3">
        <f>Raw_Data!I326</f>
        <v>22</v>
      </c>
      <c r="J326" s="3">
        <f>Raw_Data!J326</f>
        <v>44</v>
      </c>
      <c r="K326" s="3" t="str">
        <f>Raw_Data!K326</f>
        <v xml:space="preserve"> USA </v>
      </c>
      <c r="L326" s="3">
        <f>Raw_Data!L326</f>
        <v>2020</v>
      </c>
      <c r="M326" s="3">
        <f>Raw_Data!M326</f>
        <v>2</v>
      </c>
      <c r="N326" s="3">
        <f>Raw_Data!N326</f>
        <v>22</v>
      </c>
      <c r="O326" s="3">
        <f>Raw_Data!O326</f>
        <v>15</v>
      </c>
      <c r="P326" s="3" t="str">
        <f t="shared" si="56"/>
        <v>Overwhelmed by the maze of expectations, a minotaur of pressure lurking in the labyrinth, waiting to devour the spirit of resilience.</v>
      </c>
      <c r="Q326" s="3" t="str">
        <f t="shared" si="57"/>
        <v>Overwhelmed</v>
      </c>
      <c r="R326" s="3" t="str">
        <f t="shared" si="58"/>
        <v>MazeExplorer</v>
      </c>
      <c r="S326" s="3" t="str">
        <f t="shared" si="59"/>
        <v>Facebook</v>
      </c>
      <c r="T326" s="3" t="str">
        <f t="shared" si="60"/>
        <v>#Overwhelmed,#MinotaurOfPressure</v>
      </c>
      <c r="U326" s="3" t="str">
        <f t="shared" si="61"/>
        <v>USA</v>
      </c>
      <c r="V326" s="3">
        <f t="shared" si="62"/>
        <v>43883.638888888891</v>
      </c>
      <c r="W326" s="3" t="b">
        <f>COUNTIFS($F$2:F326,F326,$E$2:E326,E326)&gt;1</f>
        <v>0</v>
      </c>
      <c r="X326" s="3">
        <f t="shared" si="63"/>
        <v>66</v>
      </c>
      <c r="Y326" s="3">
        <f t="shared" si="64"/>
        <v>0.66666666666666663</v>
      </c>
      <c r="Z326" s="11" t="str">
        <f t="shared" si="55"/>
        <v>Feb 22, 2020</v>
      </c>
      <c r="AA326" s="3" t="str">
        <f t="shared" si="65"/>
        <v>Feb</v>
      </c>
    </row>
    <row r="327" spans="1:27" x14ac:dyDescent="0.25">
      <c r="A327" s="3">
        <f>Raw_Data!A327</f>
        <v>326</v>
      </c>
      <c r="B327" s="3">
        <f>Raw_Data!B327</f>
        <v>330</v>
      </c>
      <c r="C327" s="3" t="str">
        <f>Raw_Data!C327</f>
        <v xml:space="preserve"> Jealousy, a festering wound, the pain intensifying with each glance at the garden of others' achievements, blooming beyond the fence. </v>
      </c>
      <c r="D327" s="3" t="str">
        <f>Raw_Data!D327</f>
        <v xml:space="preserve"> Jealous </v>
      </c>
      <c r="E327" s="10">
        <f>Raw_Data!E327</f>
        <v>43176.614583333336</v>
      </c>
      <c r="F327" s="3" t="str">
        <f>Raw_Data!F327</f>
        <v xml:space="preserve"> WoundedGarden </v>
      </c>
      <c r="G327" s="3" t="str">
        <f>Raw_Data!G327</f>
        <v xml:space="preserve"> Twitter </v>
      </c>
      <c r="H327" s="3" t="str">
        <f>Raw_Data!H327</f>
        <v xml:space="preserve"> #Jealous #BloomingAchievements </v>
      </c>
      <c r="I327" s="3">
        <f>Raw_Data!I327</f>
        <v>16</v>
      </c>
      <c r="J327" s="3">
        <f>Raw_Data!J327</f>
        <v>32</v>
      </c>
      <c r="K327" s="3" t="str">
        <f>Raw_Data!K327</f>
        <v xml:space="preserve"> UK </v>
      </c>
      <c r="L327" s="3">
        <f>Raw_Data!L327</f>
        <v>2018</v>
      </c>
      <c r="M327" s="3">
        <f>Raw_Data!M327</f>
        <v>3</v>
      </c>
      <c r="N327" s="3">
        <f>Raw_Data!N327</f>
        <v>17</v>
      </c>
      <c r="O327" s="3">
        <f>Raw_Data!O327</f>
        <v>14</v>
      </c>
      <c r="P327" s="3" t="str">
        <f t="shared" si="56"/>
        <v>Jealousy, a festering wound, the pain intensifying with each glance at the garden of others' achievements, blooming beyond the fence.</v>
      </c>
      <c r="Q327" s="3" t="str">
        <f t="shared" si="57"/>
        <v>Jealous</v>
      </c>
      <c r="R327" s="3" t="str">
        <f t="shared" si="58"/>
        <v>WoundedGarden</v>
      </c>
      <c r="S327" s="3" t="str">
        <f t="shared" si="59"/>
        <v>Twitter</v>
      </c>
      <c r="T327" s="3" t="str">
        <f t="shared" si="60"/>
        <v>#Jealous,#BloomingAchievements</v>
      </c>
      <c r="U327" s="3" t="str">
        <f t="shared" si="61"/>
        <v>UK</v>
      </c>
      <c r="V327" s="3">
        <f t="shared" si="62"/>
        <v>43176.614583333336</v>
      </c>
      <c r="W327" s="3" t="b">
        <f>COUNTIFS($F$2:F327,F327,$E$2:E327,E327)&gt;1</f>
        <v>0</v>
      </c>
      <c r="X327" s="3">
        <f t="shared" si="63"/>
        <v>48</v>
      </c>
      <c r="Y327" s="3">
        <f t="shared" si="64"/>
        <v>0.66666666666666663</v>
      </c>
      <c r="Z327" s="11" t="str">
        <f t="shared" si="55"/>
        <v>Mar 17, 2018</v>
      </c>
      <c r="AA327" s="3" t="str">
        <f t="shared" si="65"/>
        <v>Mar</v>
      </c>
    </row>
    <row r="328" spans="1:27" x14ac:dyDescent="0.25">
      <c r="A328" s="3">
        <f>Raw_Data!A328</f>
        <v>327</v>
      </c>
      <c r="B328" s="3">
        <f>Raw_Data!B328</f>
        <v>331</v>
      </c>
      <c r="C328" s="3" t="str">
        <f>Raw_Data!C328</f>
        <v xml:space="preserve"> Devastated, a heart in ruins, the echoes of shattered dreams reverberating in the chambers, a requiem for what once was whole. </v>
      </c>
      <c r="D328" s="3" t="str">
        <f>Raw_Data!D328</f>
        <v xml:space="preserve"> Devastated </v>
      </c>
      <c r="E328" s="10">
        <f>Raw_Data!E328</f>
        <v>44862.46875</v>
      </c>
      <c r="F328" s="3" t="str">
        <f>Raw_Data!F328</f>
        <v xml:space="preserve"> RuinedHeart </v>
      </c>
      <c r="G328" s="3" t="str">
        <f>Raw_Data!G328</f>
        <v xml:space="preserve"> Instagram </v>
      </c>
      <c r="H328" s="3" t="str">
        <f>Raw_Data!H328</f>
        <v xml:space="preserve"> #Devastated #EchoesOfShatteredDreams </v>
      </c>
      <c r="I328" s="3">
        <f>Raw_Data!I328</f>
        <v>25</v>
      </c>
      <c r="J328" s="3">
        <f>Raw_Data!J328</f>
        <v>50</v>
      </c>
      <c r="K328" s="3" t="str">
        <f>Raw_Data!K328</f>
        <v xml:space="preserve"> Australia </v>
      </c>
      <c r="L328" s="3">
        <f>Raw_Data!L328</f>
        <v>2022</v>
      </c>
      <c r="M328" s="3">
        <f>Raw_Data!M328</f>
        <v>10</v>
      </c>
      <c r="N328" s="3">
        <f>Raw_Data!N328</f>
        <v>28</v>
      </c>
      <c r="O328" s="3">
        <f>Raw_Data!O328</f>
        <v>11</v>
      </c>
      <c r="P328" s="3" t="str">
        <f t="shared" si="56"/>
        <v>Devastated, a heart in ruins, the echoes of shattered dreams reverberating in the chambers, a requiem for what once was whole.</v>
      </c>
      <c r="Q328" s="3" t="str">
        <f t="shared" si="57"/>
        <v>Devastated</v>
      </c>
      <c r="R328" s="3" t="str">
        <f t="shared" si="58"/>
        <v>RuinedHeart</v>
      </c>
      <c r="S328" s="3" t="str">
        <f t="shared" si="59"/>
        <v>Instagram</v>
      </c>
      <c r="T328" s="3" t="str">
        <f t="shared" si="60"/>
        <v>#Devastated,#EchoesOfShatteredDreams</v>
      </c>
      <c r="U328" s="3" t="str">
        <f t="shared" si="61"/>
        <v>Australia</v>
      </c>
      <c r="V328" s="3">
        <f t="shared" si="62"/>
        <v>44862.46875</v>
      </c>
      <c r="W328" s="3" t="b">
        <f>COUNTIFS($F$2:F328,F328,$E$2:E328,E328)&gt;1</f>
        <v>0</v>
      </c>
      <c r="X328" s="3">
        <f t="shared" si="63"/>
        <v>75</v>
      </c>
      <c r="Y328" s="3">
        <f t="shared" si="64"/>
        <v>0.66666666666666663</v>
      </c>
      <c r="Z328" s="11" t="str">
        <f t="shared" si="55"/>
        <v>Oct 28, 2022</v>
      </c>
      <c r="AA328" s="3" t="str">
        <f t="shared" si="65"/>
        <v>Oct</v>
      </c>
    </row>
    <row r="329" spans="1:27" x14ac:dyDescent="0.25">
      <c r="A329" s="3">
        <f>Raw_Data!A329</f>
        <v>328</v>
      </c>
      <c r="B329" s="3">
        <f>Raw_Data!B329</f>
        <v>332</v>
      </c>
      <c r="C329" s="3" t="str">
        <f>Raw_Data!C329</f>
        <v xml:space="preserve"> Frustrated attempts to untangle the knot of confusion, the threads of understanding slipping further into the labyrinth of miscommunication. </v>
      </c>
      <c r="D329" s="3" t="str">
        <f>Raw_Data!D329</f>
        <v xml:space="preserve"> Frustrated </v>
      </c>
      <c r="E329" s="10">
        <f>Raw_Data!E329</f>
        <v>44136.520833333336</v>
      </c>
      <c r="F329" s="3" t="str">
        <f>Raw_Data!F329</f>
        <v xml:space="preserve"> KnotUntangler </v>
      </c>
      <c r="G329" s="3" t="str">
        <f>Raw_Data!G329</f>
        <v xml:space="preserve"> Facebook </v>
      </c>
      <c r="H329" s="3" t="str">
        <f>Raw_Data!H329</f>
        <v xml:space="preserve"> #Frustrated #LabyrinthOfMiscommunication </v>
      </c>
      <c r="I329" s="3">
        <f>Raw_Data!I329</f>
        <v>14</v>
      </c>
      <c r="J329" s="3">
        <f>Raw_Data!J329</f>
        <v>28</v>
      </c>
      <c r="K329" s="3" t="str">
        <f>Raw_Data!K329</f>
        <v xml:space="preserve"> India </v>
      </c>
      <c r="L329" s="3">
        <f>Raw_Data!L329</f>
        <v>2020</v>
      </c>
      <c r="M329" s="3">
        <f>Raw_Data!M329</f>
        <v>11</v>
      </c>
      <c r="N329" s="3">
        <f>Raw_Data!N329</f>
        <v>1</v>
      </c>
      <c r="O329" s="3">
        <f>Raw_Data!O329</f>
        <v>12</v>
      </c>
      <c r="P329" s="3" t="str">
        <f t="shared" si="56"/>
        <v>Frustrated attempts to untangle the knot of confusion, the threads of understanding slipping further into the labyrinth of miscommunication.</v>
      </c>
      <c r="Q329" s="3" t="str">
        <f t="shared" si="57"/>
        <v>Frustrated</v>
      </c>
      <c r="R329" s="3" t="str">
        <f t="shared" si="58"/>
        <v>KnotUntangler</v>
      </c>
      <c r="S329" s="3" t="str">
        <f t="shared" si="59"/>
        <v>Facebook</v>
      </c>
      <c r="T329" s="3" t="str">
        <f t="shared" si="60"/>
        <v>#Frustrated,#LabyrinthOfMiscommunication</v>
      </c>
      <c r="U329" s="3" t="str">
        <f t="shared" si="61"/>
        <v>India</v>
      </c>
      <c r="V329" s="3">
        <f t="shared" si="62"/>
        <v>44136.520833333336</v>
      </c>
      <c r="W329" s="3" t="b">
        <f>COUNTIFS($F$2:F329,F329,$E$2:E329,E329)&gt;1</f>
        <v>0</v>
      </c>
      <c r="X329" s="3">
        <f t="shared" si="63"/>
        <v>42</v>
      </c>
      <c r="Y329" s="3">
        <f t="shared" si="64"/>
        <v>0.66666666666666663</v>
      </c>
      <c r="Z329" s="11" t="str">
        <f t="shared" si="55"/>
        <v>Nov 1, 2020</v>
      </c>
      <c r="AA329" s="3" t="str">
        <f t="shared" si="65"/>
        <v>Nov</v>
      </c>
    </row>
    <row r="330" spans="1:27" x14ac:dyDescent="0.25">
      <c r="A330" s="3">
        <f>Raw_Data!A330</f>
        <v>329</v>
      </c>
      <c r="B330" s="3">
        <f>Raw_Data!B330</f>
        <v>333</v>
      </c>
      <c r="C330" s="3" t="str">
        <f>Raw_Data!C330</f>
        <v xml:space="preserve"> Envious eyes locked on the treasure chest of opportunities, a heartache fueled by the desire for keys that seem forever elusive. </v>
      </c>
      <c r="D330" s="3" t="str">
        <f>Raw_Data!D330</f>
        <v xml:space="preserve"> Envious </v>
      </c>
      <c r="E330" s="10">
        <f>Raw_Data!E330</f>
        <v>44211.923611111109</v>
      </c>
      <c r="F330" s="3" t="str">
        <f>Raw_Data!F330</f>
        <v xml:space="preserve"> ElusiveKeys </v>
      </c>
      <c r="G330" s="3" t="str">
        <f>Raw_Data!G330</f>
        <v xml:space="preserve"> Twitter </v>
      </c>
      <c r="H330" s="3" t="str">
        <f>Raw_Data!H330</f>
        <v xml:space="preserve"> #Envious #DesireForKeys </v>
      </c>
      <c r="I330" s="3">
        <f>Raw_Data!I330</f>
        <v>20</v>
      </c>
      <c r="J330" s="3">
        <f>Raw_Data!J330</f>
        <v>40</v>
      </c>
      <c r="K330" s="3" t="str">
        <f>Raw_Data!K330</f>
        <v xml:space="preserve"> USA </v>
      </c>
      <c r="L330" s="3">
        <f>Raw_Data!L330</f>
        <v>2021</v>
      </c>
      <c r="M330" s="3">
        <f>Raw_Data!M330</f>
        <v>1</v>
      </c>
      <c r="N330" s="3">
        <f>Raw_Data!N330</f>
        <v>15</v>
      </c>
      <c r="O330" s="3">
        <f>Raw_Data!O330</f>
        <v>22</v>
      </c>
      <c r="P330" s="3" t="str">
        <f t="shared" si="56"/>
        <v>Envious eyes locked on the treasure chest of opportunities, a heartache fueled by the desire for keys that seem forever elusive.</v>
      </c>
      <c r="Q330" s="3" t="str">
        <f t="shared" si="57"/>
        <v>Envious</v>
      </c>
      <c r="R330" s="3" t="str">
        <f t="shared" si="58"/>
        <v>ElusiveKeys</v>
      </c>
      <c r="S330" s="3" t="str">
        <f t="shared" si="59"/>
        <v>Twitter</v>
      </c>
      <c r="T330" s="3" t="str">
        <f t="shared" si="60"/>
        <v>#Envious,#DesireForKeys</v>
      </c>
      <c r="U330" s="3" t="str">
        <f t="shared" si="61"/>
        <v>USA</v>
      </c>
      <c r="V330" s="3">
        <f t="shared" si="62"/>
        <v>44211.923611111109</v>
      </c>
      <c r="W330" s="3" t="b">
        <f>COUNTIFS($F$2:F330,F330,$E$2:E330,E330)&gt;1</f>
        <v>0</v>
      </c>
      <c r="X330" s="3">
        <f t="shared" si="63"/>
        <v>60</v>
      </c>
      <c r="Y330" s="3">
        <f t="shared" si="64"/>
        <v>0.66666666666666663</v>
      </c>
      <c r="Z330" s="11" t="str">
        <f t="shared" si="55"/>
        <v>Jan 15, 2021</v>
      </c>
      <c r="AA330" s="3" t="str">
        <f t="shared" si="65"/>
        <v>Jan</v>
      </c>
    </row>
    <row r="331" spans="1:27" x14ac:dyDescent="0.25">
      <c r="A331" s="3">
        <f>Raw_Data!A331</f>
        <v>330</v>
      </c>
      <c r="B331" s="3">
        <f>Raw_Data!B331</f>
        <v>334</v>
      </c>
      <c r="C331" s="3" t="str">
        <f>Raw_Data!C331</f>
        <v xml:space="preserve"> Dismissive gestures, a curtain drawn to shield the vulnerability, a stage where emotions take a backseat to the performance of indifference. </v>
      </c>
      <c r="D331" s="3" t="str">
        <f>Raw_Data!D331</f>
        <v xml:space="preserve"> Dismissive </v>
      </c>
      <c r="E331" s="10">
        <f>Raw_Data!E331</f>
        <v>43330.583333333336</v>
      </c>
      <c r="F331" s="3" t="str">
        <f>Raw_Data!F331</f>
        <v xml:space="preserve"> IndifferentFort </v>
      </c>
      <c r="G331" s="3" t="str">
        <f>Raw_Data!G331</f>
        <v xml:space="preserve"> Instagram </v>
      </c>
      <c r="H331" s="3" t="str">
        <f>Raw_Data!H331</f>
        <v xml:space="preserve"> #Dismissive #IndifferencePerformance </v>
      </c>
      <c r="I331" s="3">
        <f>Raw_Data!I331</f>
        <v>12</v>
      </c>
      <c r="J331" s="3">
        <f>Raw_Data!J331</f>
        <v>24</v>
      </c>
      <c r="K331" s="3" t="str">
        <f>Raw_Data!K331</f>
        <v xml:space="preserve"> Australia </v>
      </c>
      <c r="L331" s="3">
        <f>Raw_Data!L331</f>
        <v>2018</v>
      </c>
      <c r="M331" s="3">
        <f>Raw_Data!M331</f>
        <v>8</v>
      </c>
      <c r="N331" s="3">
        <f>Raw_Data!N331</f>
        <v>18</v>
      </c>
      <c r="O331" s="3">
        <f>Raw_Data!O331</f>
        <v>14</v>
      </c>
      <c r="P331" s="3" t="str">
        <f t="shared" si="56"/>
        <v>Dismissive gestures, a curtain drawn to shield the vulnerability, a stage where emotions take a backseat to the performance of indifference.</v>
      </c>
      <c r="Q331" s="3" t="str">
        <f t="shared" si="57"/>
        <v>Dismissive</v>
      </c>
      <c r="R331" s="3" t="str">
        <f t="shared" si="58"/>
        <v>IndifferentFort</v>
      </c>
      <c r="S331" s="3" t="str">
        <f t="shared" si="59"/>
        <v>Instagram</v>
      </c>
      <c r="T331" s="3" t="str">
        <f t="shared" si="60"/>
        <v>#Dismissive,#IndifferencePerformance</v>
      </c>
      <c r="U331" s="3" t="str">
        <f t="shared" si="61"/>
        <v>Australia</v>
      </c>
      <c r="V331" s="3">
        <f t="shared" si="62"/>
        <v>43330.583333333336</v>
      </c>
      <c r="W331" s="3" t="b">
        <f>COUNTIFS($F$2:F331,F331,$E$2:E331,E331)&gt;1</f>
        <v>0</v>
      </c>
      <c r="X331" s="3">
        <f t="shared" si="63"/>
        <v>36</v>
      </c>
      <c r="Y331" s="3">
        <f t="shared" si="64"/>
        <v>0.66666666666666663</v>
      </c>
      <c r="Z331" s="11" t="str">
        <f t="shared" si="55"/>
        <v>Aug 18, 2018</v>
      </c>
      <c r="AA331" s="3" t="str">
        <f t="shared" si="65"/>
        <v>Aug</v>
      </c>
    </row>
    <row r="332" spans="1:27" x14ac:dyDescent="0.25">
      <c r="A332" s="3">
        <f>Raw_Data!A332</f>
        <v>331</v>
      </c>
      <c r="B332" s="3">
        <f>Raw_Data!B332</f>
        <v>335</v>
      </c>
      <c r="C332" s="3" t="str">
        <f>Raw_Data!C332</f>
        <v xml:space="preserve"> Shattered dreams lie on the floor like fragments of glass, a mosaic of disappointment crafted by the hands of frustration. </v>
      </c>
      <c r="D332" s="3" t="str">
        <f>Raw_Data!D332</f>
        <v xml:space="preserve"> Frustrated </v>
      </c>
      <c r="E332" s="10">
        <f>Raw_Data!E332</f>
        <v>44568.465277777781</v>
      </c>
      <c r="F332" s="3" t="str">
        <f>Raw_Data!F332</f>
        <v xml:space="preserve"> DreamMosaic </v>
      </c>
      <c r="G332" s="3" t="str">
        <f>Raw_Data!G332</f>
        <v xml:space="preserve"> Twitter </v>
      </c>
      <c r="H332" s="3" t="str">
        <f>Raw_Data!H332</f>
        <v xml:space="preserve"> #Frustrated #MosaicOfDisappointment </v>
      </c>
      <c r="I332" s="3">
        <f>Raw_Data!I332</f>
        <v>15</v>
      </c>
      <c r="J332" s="3">
        <f>Raw_Data!J332</f>
        <v>30</v>
      </c>
      <c r="K332" s="3" t="str">
        <f>Raw_Data!K332</f>
        <v xml:space="preserve"> Canada </v>
      </c>
      <c r="L332" s="3">
        <f>Raw_Data!L332</f>
        <v>2022</v>
      </c>
      <c r="M332" s="3">
        <f>Raw_Data!M332</f>
        <v>1</v>
      </c>
      <c r="N332" s="3">
        <f>Raw_Data!N332</f>
        <v>7</v>
      </c>
      <c r="O332" s="3">
        <f>Raw_Data!O332</f>
        <v>11</v>
      </c>
      <c r="P332" s="3" t="str">
        <f t="shared" si="56"/>
        <v>Shattered dreams lie on the floor like fragments of glass, a mosaic of disappointment crafted by the hands of frustration.</v>
      </c>
      <c r="Q332" s="3" t="str">
        <f t="shared" si="57"/>
        <v>Frustrated</v>
      </c>
      <c r="R332" s="3" t="str">
        <f t="shared" si="58"/>
        <v>DreamMosaic</v>
      </c>
      <c r="S332" s="3" t="str">
        <f t="shared" si="59"/>
        <v>Twitter</v>
      </c>
      <c r="T332" s="3" t="str">
        <f t="shared" si="60"/>
        <v>#Frustrated,#MosaicOfDisappointment</v>
      </c>
      <c r="U332" s="3" t="str">
        <f t="shared" si="61"/>
        <v>Canada</v>
      </c>
      <c r="V332" s="3">
        <f t="shared" si="62"/>
        <v>44568.465277777781</v>
      </c>
      <c r="W332" s="3" t="b">
        <f>COUNTIFS($F$2:F332,F332,$E$2:E332,E332)&gt;1</f>
        <v>1</v>
      </c>
      <c r="X332" s="3">
        <f t="shared" si="63"/>
        <v>45</v>
      </c>
      <c r="Y332" s="3">
        <f t="shared" si="64"/>
        <v>0.66666666666666663</v>
      </c>
      <c r="Z332" s="11" t="str">
        <f t="shared" si="55"/>
        <v>Jan 7, 2022</v>
      </c>
      <c r="AA332" s="3" t="str">
        <f t="shared" si="65"/>
        <v>Jan</v>
      </c>
    </row>
    <row r="333" spans="1:27" x14ac:dyDescent="0.25">
      <c r="A333" s="3">
        <f>Raw_Data!A333</f>
        <v>332</v>
      </c>
      <c r="B333" s="3">
        <f>Raw_Data!B333</f>
        <v>336</v>
      </c>
      <c r="C333" s="3" t="str">
        <f>Raw_Data!C333</f>
        <v xml:space="preserve"> Loneliness, a silent companion in the night, the only echo in the chamber of solitude, a heart's solitary nocturne. </v>
      </c>
      <c r="D333" s="3" t="str">
        <f>Raw_Data!D333</f>
        <v xml:space="preserve"> Loneliness </v>
      </c>
      <c r="E333" s="10">
        <f>Raw_Data!E333</f>
        <v>43727.145833333336</v>
      </c>
      <c r="F333" s="3" t="str">
        <f>Raw_Data!F333</f>
        <v xml:space="preserve"> NocturnalEcho </v>
      </c>
      <c r="G333" s="3" t="str">
        <f>Raw_Data!G333</f>
        <v xml:space="preserve"> Facebook </v>
      </c>
      <c r="H333" s="3" t="str">
        <f>Raw_Data!H333</f>
        <v xml:space="preserve"> #Loneliness #SolitaryNocturne </v>
      </c>
      <c r="I333" s="3">
        <f>Raw_Data!I333</f>
        <v>18</v>
      </c>
      <c r="J333" s="3">
        <f>Raw_Data!J333</f>
        <v>36</v>
      </c>
      <c r="K333" s="3" t="str">
        <f>Raw_Data!K333</f>
        <v xml:space="preserve"> Australia </v>
      </c>
      <c r="L333" s="3">
        <f>Raw_Data!L333</f>
        <v>2019</v>
      </c>
      <c r="M333" s="3">
        <f>Raw_Data!M333</f>
        <v>9</v>
      </c>
      <c r="N333" s="3">
        <f>Raw_Data!N333</f>
        <v>19</v>
      </c>
      <c r="O333" s="3">
        <f>Raw_Data!O333</f>
        <v>3</v>
      </c>
      <c r="P333" s="3" t="str">
        <f t="shared" si="56"/>
        <v>Loneliness, a silent companion in the night, the only echo in the chamber of solitude, a heart's solitary nocturne.</v>
      </c>
      <c r="Q333" s="3" t="str">
        <f t="shared" si="57"/>
        <v>Loneliness</v>
      </c>
      <c r="R333" s="3" t="str">
        <f t="shared" si="58"/>
        <v>NocturnalEcho</v>
      </c>
      <c r="S333" s="3" t="str">
        <f t="shared" si="59"/>
        <v>Facebook</v>
      </c>
      <c r="T333" s="3" t="str">
        <f t="shared" si="60"/>
        <v>#Loneliness,#SolitaryNocturne</v>
      </c>
      <c r="U333" s="3" t="str">
        <f t="shared" si="61"/>
        <v>Australia</v>
      </c>
      <c r="V333" s="3">
        <f t="shared" si="62"/>
        <v>43727.145833333336</v>
      </c>
      <c r="W333" s="3" t="b">
        <f>COUNTIFS($F$2:F333,F333,$E$2:E333,E333)&gt;1</f>
        <v>1</v>
      </c>
      <c r="X333" s="3">
        <f t="shared" si="63"/>
        <v>54</v>
      </c>
      <c r="Y333" s="3">
        <f t="shared" si="64"/>
        <v>0.66666666666666663</v>
      </c>
      <c r="Z333" s="11" t="str">
        <f t="shared" si="55"/>
        <v>Sep 19, 2019</v>
      </c>
      <c r="AA333" s="3" t="str">
        <f t="shared" si="65"/>
        <v>Sep</v>
      </c>
    </row>
    <row r="334" spans="1:27" x14ac:dyDescent="0.25">
      <c r="A334" s="3">
        <f>Raw_Data!A334</f>
        <v>333</v>
      </c>
      <c r="B334" s="3">
        <f>Raw_Data!B334</f>
        <v>337</v>
      </c>
      <c r="C334" s="3" t="str">
        <f>Raw_Data!C334</f>
        <v xml:space="preserve">Awe-struck by the breathtaking sunrise over the mountains.      </v>
      </c>
      <c r="D334" s="3" t="str">
        <f>Raw_Data!D334</f>
        <v xml:space="preserve"> Awe           </v>
      </c>
      <c r="E334" s="10">
        <f>Raw_Data!E334</f>
        <v>44654.260416666664</v>
      </c>
      <c r="F334" s="3" t="str">
        <f>Raw_Data!F334</f>
        <v xml:space="preserve"> NatureAdmirer  </v>
      </c>
      <c r="G334" s="3" t="str">
        <f>Raw_Data!G334</f>
        <v xml:space="preserve"> Instagram </v>
      </c>
      <c r="H334" s="3" t="str">
        <f>Raw_Data!H334</f>
        <v xml:space="preserve"> #Awe #BreathtakingSunrise                   </v>
      </c>
      <c r="I334" s="3">
        <f>Raw_Data!I334</f>
        <v>28</v>
      </c>
      <c r="J334" s="3">
        <f>Raw_Data!J334</f>
        <v>55</v>
      </c>
      <c r="K334" s="3" t="str">
        <f>Raw_Data!K334</f>
        <v xml:space="preserve"> USA               </v>
      </c>
      <c r="L334" s="3">
        <f>Raw_Data!L334</f>
        <v>2022</v>
      </c>
      <c r="M334" s="3">
        <f>Raw_Data!M334</f>
        <v>4</v>
      </c>
      <c r="N334" s="3">
        <f>Raw_Data!N334</f>
        <v>3</v>
      </c>
      <c r="O334" s="3">
        <f>Raw_Data!O334</f>
        <v>6</v>
      </c>
      <c r="P334" s="3" t="str">
        <f t="shared" si="56"/>
        <v>Awe-struck by the breathtaking sunrise over the mountains.</v>
      </c>
      <c r="Q334" s="3" t="str">
        <f t="shared" si="57"/>
        <v>Awe</v>
      </c>
      <c r="R334" s="3" t="str">
        <f t="shared" si="58"/>
        <v>NatureAdmirer</v>
      </c>
      <c r="S334" s="3" t="str">
        <f t="shared" si="59"/>
        <v>Instagram</v>
      </c>
      <c r="T334" s="3" t="str">
        <f t="shared" si="60"/>
        <v>#Awe,#BreathtakingSunrise</v>
      </c>
      <c r="U334" s="3" t="str">
        <f t="shared" si="61"/>
        <v>USA</v>
      </c>
      <c r="V334" s="3">
        <f t="shared" si="62"/>
        <v>44654.260416666664</v>
      </c>
      <c r="W334" s="3" t="b">
        <f>COUNTIFS($F$2:F334,F334,$E$2:E334,E334)&gt;1</f>
        <v>0</v>
      </c>
      <c r="X334" s="3">
        <f t="shared" si="63"/>
        <v>83</v>
      </c>
      <c r="Y334" s="3">
        <f t="shared" si="64"/>
        <v>0.66265060240963858</v>
      </c>
      <c r="Z334" s="11" t="str">
        <f t="shared" si="55"/>
        <v>Apr 3, 2022</v>
      </c>
      <c r="AA334" s="3" t="str">
        <f t="shared" si="65"/>
        <v>Apr</v>
      </c>
    </row>
    <row r="335" spans="1:27" x14ac:dyDescent="0.25">
      <c r="A335" s="3">
        <f>Raw_Data!A335</f>
        <v>334</v>
      </c>
      <c r="B335" s="3">
        <f>Raw_Data!B335</f>
        <v>338</v>
      </c>
      <c r="C335" s="3" t="str">
        <f>Raw_Data!C335</f>
        <v xml:space="preserve">Navigating through the challenges with determination.          </v>
      </c>
      <c r="D335" s="3" t="str">
        <f>Raw_Data!D335</f>
        <v xml:space="preserve"> Determination </v>
      </c>
      <c r="E335" s="10">
        <f>Raw_Data!E335</f>
        <v>45211.4375</v>
      </c>
      <c r="F335" s="3" t="str">
        <f>Raw_Data!F335</f>
        <v xml:space="preserve"> GoalPursuer    </v>
      </c>
      <c r="G335" s="3" t="str">
        <f>Raw_Data!G335</f>
        <v xml:space="preserve"> Twitter  </v>
      </c>
      <c r="H335" s="3" t="str">
        <f>Raw_Data!H335</f>
        <v xml:space="preserve"> #Determination #Challenges                  </v>
      </c>
      <c r="I335" s="3">
        <f>Raw_Data!I335</f>
        <v>15</v>
      </c>
      <c r="J335" s="3">
        <f>Raw_Data!J335</f>
        <v>30</v>
      </c>
      <c r="K335" s="3" t="str">
        <f>Raw_Data!K335</f>
        <v xml:space="preserve"> Canada            </v>
      </c>
      <c r="L335" s="3">
        <f>Raw_Data!L335</f>
        <v>2023</v>
      </c>
      <c r="M335" s="3">
        <f>Raw_Data!M335</f>
        <v>10</v>
      </c>
      <c r="N335" s="3">
        <f>Raw_Data!N335</f>
        <v>12</v>
      </c>
      <c r="O335" s="3">
        <f>Raw_Data!O335</f>
        <v>10</v>
      </c>
      <c r="P335" s="3" t="str">
        <f t="shared" si="56"/>
        <v>Navigating through the challenges with determination.</v>
      </c>
      <c r="Q335" s="3" t="str">
        <f t="shared" si="57"/>
        <v>Determination</v>
      </c>
      <c r="R335" s="3" t="str">
        <f t="shared" si="58"/>
        <v>GoalPursuer</v>
      </c>
      <c r="S335" s="3" t="str">
        <f t="shared" si="59"/>
        <v>Twitter</v>
      </c>
      <c r="T335" s="3" t="str">
        <f t="shared" si="60"/>
        <v>#Determination,#Challenges</v>
      </c>
      <c r="U335" s="3" t="str">
        <f t="shared" si="61"/>
        <v>Canada</v>
      </c>
      <c r="V335" s="3">
        <f t="shared" si="62"/>
        <v>45211.4375</v>
      </c>
      <c r="W335" s="3" t="b">
        <f>COUNTIFS($F$2:F335,F335,$E$2:E335,E335)&gt;1</f>
        <v>0</v>
      </c>
      <c r="X335" s="3">
        <f t="shared" si="63"/>
        <v>45</v>
      </c>
      <c r="Y335" s="3">
        <f t="shared" si="64"/>
        <v>0.66666666666666663</v>
      </c>
      <c r="Z335" s="11" t="str">
        <f t="shared" si="55"/>
        <v>Oct 12, 2023</v>
      </c>
      <c r="AA335" s="3" t="str">
        <f t="shared" si="65"/>
        <v>Oct</v>
      </c>
    </row>
    <row r="336" spans="1:27" x14ac:dyDescent="0.25">
      <c r="A336" s="3">
        <f>Raw_Data!A336</f>
        <v>335</v>
      </c>
      <c r="B336" s="3">
        <f>Raw_Data!B336</f>
        <v>339</v>
      </c>
      <c r="C336" s="3" t="str">
        <f>Raw_Data!C336</f>
        <v xml:space="preserve">Nostalgia hits while flipping through an old photo album.     </v>
      </c>
      <c r="D336" s="3" t="str">
        <f>Raw_Data!D336</f>
        <v xml:space="preserve"> Nostalgia      </v>
      </c>
      <c r="E336" s="10">
        <f>Raw_Data!E336</f>
        <v>43644.791666666664</v>
      </c>
      <c r="F336" s="3" t="str">
        <f>Raw_Data!F336</f>
        <v xml:space="preserve"> MemoryLane     </v>
      </c>
      <c r="G336" s="3" t="str">
        <f>Raw_Data!G336</f>
        <v xml:space="preserve"> Facebook </v>
      </c>
      <c r="H336" s="3" t="str">
        <f>Raw_Data!H336</f>
        <v xml:space="preserve"> #Nostalgia #OldMemories                     </v>
      </c>
      <c r="I336" s="3">
        <f>Raw_Data!I336</f>
        <v>22</v>
      </c>
      <c r="J336" s="3">
        <f>Raw_Data!J336</f>
        <v>45</v>
      </c>
      <c r="K336" s="3" t="str">
        <f>Raw_Data!K336</f>
        <v xml:space="preserve"> UK                </v>
      </c>
      <c r="L336" s="3">
        <f>Raw_Data!L336</f>
        <v>2019</v>
      </c>
      <c r="M336" s="3">
        <f>Raw_Data!M336</f>
        <v>6</v>
      </c>
      <c r="N336" s="3">
        <f>Raw_Data!N336</f>
        <v>28</v>
      </c>
      <c r="O336" s="3">
        <f>Raw_Data!O336</f>
        <v>19</v>
      </c>
      <c r="P336" s="3" t="str">
        <f t="shared" si="56"/>
        <v>Nostalgia hits while flipping through an old photo album.</v>
      </c>
      <c r="Q336" s="3" t="str">
        <f t="shared" si="57"/>
        <v>Nostalgia</v>
      </c>
      <c r="R336" s="3" t="str">
        <f t="shared" si="58"/>
        <v>MemoryLane</v>
      </c>
      <c r="S336" s="3" t="str">
        <f t="shared" si="59"/>
        <v>Facebook</v>
      </c>
      <c r="T336" s="3" t="str">
        <f t="shared" si="60"/>
        <v>#Nostalgia,#OldMemories</v>
      </c>
      <c r="U336" s="3" t="str">
        <f t="shared" si="61"/>
        <v>UK</v>
      </c>
      <c r="V336" s="3">
        <f t="shared" si="62"/>
        <v>43644.791666666664</v>
      </c>
      <c r="W336" s="3" t="b">
        <f>COUNTIFS($F$2:F336,F336,$E$2:E336,E336)&gt;1</f>
        <v>0</v>
      </c>
      <c r="X336" s="3">
        <f t="shared" si="63"/>
        <v>67</v>
      </c>
      <c r="Y336" s="3">
        <f t="shared" si="64"/>
        <v>0.67164179104477617</v>
      </c>
      <c r="Z336" s="11" t="str">
        <f t="shared" si="55"/>
        <v>Jun 28, 2019</v>
      </c>
      <c r="AA336" s="3" t="str">
        <f t="shared" si="65"/>
        <v>Jun</v>
      </c>
    </row>
    <row r="337" spans="1:27" x14ac:dyDescent="0.25">
      <c r="A337" s="3">
        <f>Raw_Data!A337</f>
        <v>336</v>
      </c>
      <c r="B337" s="3">
        <f>Raw_Data!B337</f>
        <v>340</v>
      </c>
      <c r="C337" s="3" t="str">
        <f>Raw_Data!C337</f>
        <v xml:space="preserve">Thrilled to witness the grandeur of a cultural festival.       </v>
      </c>
      <c r="D337" s="3" t="str">
        <f>Raw_Data!D337</f>
        <v xml:space="preserve"> Thrill        </v>
      </c>
      <c r="E337" s="10">
        <f>Raw_Data!E337</f>
        <v>44089.614583333336</v>
      </c>
      <c r="F337" s="3" t="str">
        <f>Raw_Data!F337</f>
        <v xml:space="preserve"> CultureEnthusiast </v>
      </c>
      <c r="G337" s="3" t="str">
        <f>Raw_Data!G337</f>
        <v xml:space="preserve"> Instagram </v>
      </c>
      <c r="H337" s="3" t="str">
        <f>Raw_Data!H337</f>
        <v xml:space="preserve"> #Thrill #CulturalCelebration              </v>
      </c>
      <c r="I337" s="3">
        <f>Raw_Data!I337</f>
        <v>40</v>
      </c>
      <c r="J337" s="3">
        <f>Raw_Data!J337</f>
        <v>80</v>
      </c>
      <c r="K337" s="3" t="str">
        <f>Raw_Data!K337</f>
        <v xml:space="preserve"> India              </v>
      </c>
      <c r="L337" s="3">
        <f>Raw_Data!L337</f>
        <v>2020</v>
      </c>
      <c r="M337" s="3">
        <f>Raw_Data!M337</f>
        <v>9</v>
      </c>
      <c r="N337" s="3">
        <f>Raw_Data!N337</f>
        <v>15</v>
      </c>
      <c r="O337" s="3">
        <f>Raw_Data!O337</f>
        <v>14</v>
      </c>
      <c r="P337" s="3" t="str">
        <f t="shared" si="56"/>
        <v>Thrilled to witness the grandeur of a cultural festival.</v>
      </c>
      <c r="Q337" s="3" t="str">
        <f t="shared" si="57"/>
        <v>Thrill</v>
      </c>
      <c r="R337" s="3" t="str">
        <f t="shared" si="58"/>
        <v>CultureEnthusiast</v>
      </c>
      <c r="S337" s="3" t="str">
        <f t="shared" si="59"/>
        <v>Instagram</v>
      </c>
      <c r="T337" s="3" t="str">
        <f t="shared" si="60"/>
        <v>#Thrill,#CulturalCelebration</v>
      </c>
      <c r="U337" s="3" t="str">
        <f t="shared" si="61"/>
        <v>India</v>
      </c>
      <c r="V337" s="3">
        <f t="shared" si="62"/>
        <v>44089.614583333336</v>
      </c>
      <c r="W337" s="3" t="b">
        <f>COUNTIFS($F$2:F337,F337,$E$2:E337,E337)&gt;1</f>
        <v>0</v>
      </c>
      <c r="X337" s="3">
        <f t="shared" si="63"/>
        <v>120</v>
      </c>
      <c r="Y337" s="3">
        <f t="shared" si="64"/>
        <v>0.66666666666666663</v>
      </c>
      <c r="Z337" s="11" t="str">
        <f t="shared" si="55"/>
        <v>Sep 15, 2020</v>
      </c>
      <c r="AA337" s="3" t="str">
        <f t="shared" si="65"/>
        <v>Sep</v>
      </c>
    </row>
    <row r="338" spans="1:27" x14ac:dyDescent="0.25">
      <c r="A338" s="3">
        <f>Raw_Data!A338</f>
        <v>337</v>
      </c>
      <c r="B338" s="3">
        <f>Raw_Data!B338</f>
        <v>341</v>
      </c>
      <c r="C338" s="3" t="str">
        <f>Raw_Data!C338</f>
        <v xml:space="preserve">Calmness found in the rhythm of raindrops on the windowpane.   </v>
      </c>
      <c r="D338" s="3" t="str">
        <f>Raw_Data!D338</f>
        <v xml:space="preserve"> Calmness      </v>
      </c>
      <c r="E338" s="10">
        <f>Raw_Data!E338</f>
        <v>43047.888888888891</v>
      </c>
      <c r="F338" s="3" t="str">
        <f>Raw_Data!F338</f>
        <v xml:space="preserve"> RainWatcher    </v>
      </c>
      <c r="G338" s="3" t="str">
        <f>Raw_Data!G338</f>
        <v xml:space="preserve"> Twitter  </v>
      </c>
      <c r="H338" s="3" t="str">
        <f>Raw_Data!H338</f>
        <v xml:space="preserve"> #Calmness #RainyDays                        </v>
      </c>
      <c r="I338" s="3">
        <f>Raw_Data!I338</f>
        <v>18</v>
      </c>
      <c r="J338" s="3">
        <f>Raw_Data!J338</f>
        <v>35</v>
      </c>
      <c r="K338" s="3" t="str">
        <f>Raw_Data!K338</f>
        <v xml:space="preserve"> Australia          </v>
      </c>
      <c r="L338" s="3">
        <f>Raw_Data!L338</f>
        <v>2017</v>
      </c>
      <c r="M338" s="3">
        <f>Raw_Data!M338</f>
        <v>11</v>
      </c>
      <c r="N338" s="3">
        <f>Raw_Data!N338</f>
        <v>8</v>
      </c>
      <c r="O338" s="3">
        <f>Raw_Data!O338</f>
        <v>21</v>
      </c>
      <c r="P338" s="3" t="str">
        <f t="shared" si="56"/>
        <v>Calmness found in the rhythm of raindrops on the windowpane.</v>
      </c>
      <c r="Q338" s="3" t="str">
        <f t="shared" si="57"/>
        <v>Calmness</v>
      </c>
      <c r="R338" s="3" t="str">
        <f t="shared" si="58"/>
        <v>RainWatcher</v>
      </c>
      <c r="S338" s="3" t="str">
        <f t="shared" si="59"/>
        <v>Twitter</v>
      </c>
      <c r="T338" s="3" t="str">
        <f t="shared" si="60"/>
        <v>#Calmness,#RainyDays</v>
      </c>
      <c r="U338" s="3" t="str">
        <f t="shared" si="61"/>
        <v>Australia</v>
      </c>
      <c r="V338" s="3">
        <f t="shared" si="62"/>
        <v>43047.888888888891</v>
      </c>
      <c r="W338" s="3" t="b">
        <f>COUNTIFS($F$2:F338,F338,$E$2:E338,E338)&gt;1</f>
        <v>0</v>
      </c>
      <c r="X338" s="3">
        <f t="shared" si="63"/>
        <v>53</v>
      </c>
      <c r="Y338" s="3">
        <f t="shared" si="64"/>
        <v>0.660377358490566</v>
      </c>
      <c r="Z338" s="11" t="str">
        <f t="shared" si="55"/>
        <v>Nov 8, 2017</v>
      </c>
      <c r="AA338" s="3" t="str">
        <f t="shared" si="65"/>
        <v>Nov</v>
      </c>
    </row>
    <row r="339" spans="1:27" x14ac:dyDescent="0.25">
      <c r="A339" s="3">
        <f>Raw_Data!A339</f>
        <v>338</v>
      </c>
      <c r="B339" s="3">
        <f>Raw_Data!B339</f>
        <v>342</v>
      </c>
      <c r="C339" s="3" t="str">
        <f>Raw_Data!C339</f>
        <v>Overwhelmed by the support received during a personal challenge.</v>
      </c>
      <c r="D339" s="3" t="str">
        <f>Raw_Data!D339</f>
        <v xml:space="preserve"> Overwhelmed   </v>
      </c>
      <c r="E339" s="10">
        <f>Raw_Data!E339</f>
        <v>44336.729166666664</v>
      </c>
      <c r="F339" s="3" t="str">
        <f>Raw_Data!F339</f>
        <v xml:space="preserve"> PersonalJourney </v>
      </c>
      <c r="G339" s="3" t="str">
        <f>Raw_Data!G339</f>
        <v xml:space="preserve"> Facebook </v>
      </c>
      <c r="H339" s="3" t="str">
        <f>Raw_Data!H339</f>
        <v xml:space="preserve"> #Overwhelmed #SupportiveCommunity          </v>
      </c>
      <c r="I339" s="3">
        <f>Raw_Data!I339</f>
        <v>25</v>
      </c>
      <c r="J339" s="3">
        <f>Raw_Data!J339</f>
        <v>50</v>
      </c>
      <c r="K339" s="3" t="str">
        <f>Raw_Data!K339</f>
        <v xml:space="preserve"> USA               </v>
      </c>
      <c r="L339" s="3">
        <f>Raw_Data!L339</f>
        <v>2021</v>
      </c>
      <c r="M339" s="3">
        <f>Raw_Data!M339</f>
        <v>5</v>
      </c>
      <c r="N339" s="3">
        <f>Raw_Data!N339</f>
        <v>20</v>
      </c>
      <c r="O339" s="3">
        <f>Raw_Data!O339</f>
        <v>17</v>
      </c>
      <c r="P339" s="3" t="str">
        <f t="shared" si="56"/>
        <v>Overwhelmed by the support received during a personal challenge.</v>
      </c>
      <c r="Q339" s="3" t="str">
        <f t="shared" si="57"/>
        <v>Overwhelmed</v>
      </c>
      <c r="R339" s="3" t="str">
        <f t="shared" si="58"/>
        <v>PersonalJourney</v>
      </c>
      <c r="S339" s="3" t="str">
        <f t="shared" si="59"/>
        <v>Facebook</v>
      </c>
      <c r="T339" s="3" t="str">
        <f t="shared" si="60"/>
        <v>#Overwhelmed,#SupportiveCommunity</v>
      </c>
      <c r="U339" s="3" t="str">
        <f t="shared" si="61"/>
        <v>USA</v>
      </c>
      <c r="V339" s="3">
        <f t="shared" si="62"/>
        <v>44336.729166666664</v>
      </c>
      <c r="W339" s="3" t="b">
        <f>COUNTIFS($F$2:F339,F339,$E$2:E339,E339)&gt;1</f>
        <v>0</v>
      </c>
      <c r="X339" s="3">
        <f t="shared" si="63"/>
        <v>75</v>
      </c>
      <c r="Y339" s="3">
        <f t="shared" si="64"/>
        <v>0.66666666666666663</v>
      </c>
      <c r="Z339" s="11" t="str">
        <f t="shared" si="55"/>
        <v>May 20, 2021</v>
      </c>
      <c r="AA339" s="3" t="str">
        <f t="shared" si="65"/>
        <v>May</v>
      </c>
    </row>
    <row r="340" spans="1:27" x14ac:dyDescent="0.25">
      <c r="A340" s="3">
        <f>Raw_Data!A340</f>
        <v>339</v>
      </c>
      <c r="B340" s="3">
        <f>Raw_Data!B340</f>
        <v>343</v>
      </c>
      <c r="C340" s="3" t="str">
        <f>Raw_Data!C340</f>
        <v xml:space="preserve">Excitement builds as the countdown to a long-awaited vacation begins. </v>
      </c>
      <c r="D340" s="3" t="str">
        <f>Raw_Data!D340</f>
        <v xml:space="preserve"> Excitement </v>
      </c>
      <c r="E340" s="10">
        <f>Raw_Data!E340</f>
        <v>44936.5</v>
      </c>
      <c r="F340" s="3" t="str">
        <f>Raw_Data!F340</f>
        <v xml:space="preserve"> VacationDreamer </v>
      </c>
      <c r="G340" s="3" t="str">
        <f>Raw_Data!G340</f>
        <v xml:space="preserve"> Instagram </v>
      </c>
      <c r="H340" s="3" t="str">
        <f>Raw_Data!H340</f>
        <v xml:space="preserve"> #Excitement #VacationCountdown        </v>
      </c>
      <c r="I340" s="3">
        <f>Raw_Data!I340</f>
        <v>30</v>
      </c>
      <c r="J340" s="3">
        <f>Raw_Data!J340</f>
        <v>60</v>
      </c>
      <c r="K340" s="3" t="str">
        <f>Raw_Data!K340</f>
        <v xml:space="preserve"> France            </v>
      </c>
      <c r="L340" s="3">
        <f>Raw_Data!L340</f>
        <v>2023</v>
      </c>
      <c r="M340" s="3">
        <f>Raw_Data!M340</f>
        <v>1</v>
      </c>
      <c r="N340" s="3">
        <f>Raw_Data!N340</f>
        <v>10</v>
      </c>
      <c r="O340" s="3">
        <f>Raw_Data!O340</f>
        <v>12</v>
      </c>
      <c r="P340" s="3" t="str">
        <f t="shared" si="56"/>
        <v>Excitement builds as the countdown to a long-awaited vacation begins.</v>
      </c>
      <c r="Q340" s="3" t="str">
        <f t="shared" si="57"/>
        <v>Excitement</v>
      </c>
      <c r="R340" s="3" t="str">
        <f t="shared" si="58"/>
        <v>VacationDreamer</v>
      </c>
      <c r="S340" s="3" t="str">
        <f t="shared" si="59"/>
        <v>Instagram</v>
      </c>
      <c r="T340" s="3" t="str">
        <f t="shared" si="60"/>
        <v>#Excitement,#VacationCountdown</v>
      </c>
      <c r="U340" s="3" t="str">
        <f t="shared" si="61"/>
        <v>France</v>
      </c>
      <c r="V340" s="3">
        <f t="shared" si="62"/>
        <v>44936.5</v>
      </c>
      <c r="W340" s="3" t="b">
        <f>COUNTIFS($F$2:F340,F340,$E$2:E340,E340)&gt;1</f>
        <v>0</v>
      </c>
      <c r="X340" s="3">
        <f t="shared" si="63"/>
        <v>90</v>
      </c>
      <c r="Y340" s="3">
        <f t="shared" si="64"/>
        <v>0.66666666666666663</v>
      </c>
      <c r="Z340" s="11" t="str">
        <f t="shared" si="55"/>
        <v>Jan 10, 2023</v>
      </c>
      <c r="AA340" s="3" t="str">
        <f t="shared" si="65"/>
        <v>Jan</v>
      </c>
    </row>
    <row r="341" spans="1:27" x14ac:dyDescent="0.25">
      <c r="A341" s="3">
        <f>Raw_Data!A341</f>
        <v>340</v>
      </c>
      <c r="B341" s="3">
        <f>Raw_Data!B341</f>
        <v>344</v>
      </c>
      <c r="C341" s="3" t="str">
        <f>Raw_Data!C341</f>
        <v xml:space="preserve">Reflecting on life's journey, grateful for the lessons learned. </v>
      </c>
      <c r="D341" s="3" t="str">
        <f>Raw_Data!D341</f>
        <v xml:space="preserve"> Gratitude   </v>
      </c>
      <c r="E341" s="10">
        <f>Raw_Data!E341</f>
        <v>43439.364583333336</v>
      </c>
      <c r="F341" s="3" t="str">
        <f>Raw_Data!F341</f>
        <v xml:space="preserve"> LifeLearner   </v>
      </c>
      <c r="G341" s="3" t="str">
        <f>Raw_Data!G341</f>
        <v xml:space="preserve"> Twitter  </v>
      </c>
      <c r="H341" s="3" t="str">
        <f>Raw_Data!H341</f>
        <v xml:space="preserve"> #Gratitude #LifeLessons                    </v>
      </c>
      <c r="I341" s="3">
        <f>Raw_Data!I341</f>
        <v>35</v>
      </c>
      <c r="J341" s="3">
        <f>Raw_Data!J341</f>
        <v>70</v>
      </c>
      <c r="K341" s="3" t="str">
        <f>Raw_Data!K341</f>
        <v xml:space="preserve"> Brazil            </v>
      </c>
      <c r="L341" s="3">
        <f>Raw_Data!L341</f>
        <v>2018</v>
      </c>
      <c r="M341" s="3">
        <f>Raw_Data!M341</f>
        <v>12</v>
      </c>
      <c r="N341" s="3">
        <f>Raw_Data!N341</f>
        <v>5</v>
      </c>
      <c r="O341" s="3">
        <f>Raw_Data!O341</f>
        <v>8</v>
      </c>
      <c r="P341" s="3" t="str">
        <f t="shared" si="56"/>
        <v>Reflecting on life's journey, grateful for the lessons learned.</v>
      </c>
      <c r="Q341" s="3" t="str">
        <f t="shared" si="57"/>
        <v>Gratitude</v>
      </c>
      <c r="R341" s="3" t="str">
        <f t="shared" si="58"/>
        <v>LifeLearner</v>
      </c>
      <c r="S341" s="3" t="str">
        <f t="shared" si="59"/>
        <v>Twitter</v>
      </c>
      <c r="T341" s="3" t="str">
        <f t="shared" si="60"/>
        <v>#Gratitude,#LifeLessons</v>
      </c>
      <c r="U341" s="3" t="str">
        <f t="shared" si="61"/>
        <v>Brazil</v>
      </c>
      <c r="V341" s="3">
        <f t="shared" si="62"/>
        <v>43439.364583333336</v>
      </c>
      <c r="W341" s="3" t="b">
        <f>COUNTIFS($F$2:F341,F341,$E$2:E341,E341)&gt;1</f>
        <v>0</v>
      </c>
      <c r="X341" s="3">
        <f t="shared" si="63"/>
        <v>105</v>
      </c>
      <c r="Y341" s="3">
        <f t="shared" si="64"/>
        <v>0.66666666666666663</v>
      </c>
      <c r="Z341" s="11" t="str">
        <f t="shared" si="55"/>
        <v>Dec 5, 2018</v>
      </c>
      <c r="AA341" s="3" t="str">
        <f t="shared" si="65"/>
        <v>Dec</v>
      </c>
    </row>
    <row r="342" spans="1:27" x14ac:dyDescent="0.25">
      <c r="A342" s="3">
        <f>Raw_Data!A342</f>
        <v>341</v>
      </c>
      <c r="B342" s="3">
        <f>Raw_Data!B342</f>
        <v>345</v>
      </c>
      <c r="C342" s="3" t="str">
        <f>Raw_Data!C342</f>
        <v xml:space="preserve">Bittersweet emotions arise while bidding farewell to a dear friend. </v>
      </c>
      <c r="D342" s="3" t="str">
        <f>Raw_Data!D342</f>
        <v xml:space="preserve"> Bittersweet </v>
      </c>
      <c r="E342" s="10">
        <f>Raw_Data!E342</f>
        <v>43905.770833333336</v>
      </c>
      <c r="F342" s="3" t="str">
        <f>Raw_Data!F342</f>
        <v xml:space="preserve"> FarewellSender </v>
      </c>
      <c r="G342" s="3" t="str">
        <f>Raw_Data!G342</f>
        <v xml:space="preserve"> Instagram </v>
      </c>
      <c r="H342" s="3" t="str">
        <f>Raw_Data!H342</f>
        <v xml:space="preserve"> #Bittersweet #Farewell                     </v>
      </c>
      <c r="I342" s="3">
        <f>Raw_Data!I342</f>
        <v>20</v>
      </c>
      <c r="J342" s="3">
        <f>Raw_Data!J342</f>
        <v>40</v>
      </c>
      <c r="K342" s="3" t="str">
        <f>Raw_Data!K342</f>
        <v xml:space="preserve"> Japan             </v>
      </c>
      <c r="L342" s="3">
        <f>Raw_Data!L342</f>
        <v>2020</v>
      </c>
      <c r="M342" s="3">
        <f>Raw_Data!M342</f>
        <v>3</v>
      </c>
      <c r="N342" s="3">
        <f>Raw_Data!N342</f>
        <v>15</v>
      </c>
      <c r="O342" s="3">
        <f>Raw_Data!O342</f>
        <v>18</v>
      </c>
      <c r="P342" s="3" t="str">
        <f t="shared" si="56"/>
        <v>Bittersweet emotions arise while bidding farewell to a dear friend.</v>
      </c>
      <c r="Q342" s="3" t="str">
        <f t="shared" si="57"/>
        <v>Bittersweet</v>
      </c>
      <c r="R342" s="3" t="str">
        <f t="shared" si="58"/>
        <v>FarewellSender</v>
      </c>
      <c r="S342" s="3" t="str">
        <f t="shared" si="59"/>
        <v>Instagram</v>
      </c>
      <c r="T342" s="3" t="str">
        <f t="shared" si="60"/>
        <v>#Bittersweet,#Farewell</v>
      </c>
      <c r="U342" s="3" t="str">
        <f t="shared" si="61"/>
        <v>Japan</v>
      </c>
      <c r="V342" s="3">
        <f t="shared" si="62"/>
        <v>43905.770833333336</v>
      </c>
      <c r="W342" s="3" t="b">
        <f>COUNTIFS($F$2:F342,F342,$E$2:E342,E342)&gt;1</f>
        <v>0</v>
      </c>
      <c r="X342" s="3">
        <f t="shared" si="63"/>
        <v>60</v>
      </c>
      <c r="Y342" s="3">
        <f t="shared" si="64"/>
        <v>0.66666666666666663</v>
      </c>
      <c r="Z342" s="11" t="str">
        <f t="shared" si="55"/>
        <v>Mar 15, 2020</v>
      </c>
      <c r="AA342" s="3" t="str">
        <f t="shared" si="65"/>
        <v>Mar</v>
      </c>
    </row>
    <row r="343" spans="1:27" x14ac:dyDescent="0.25">
      <c r="A343" s="3">
        <f>Raw_Data!A343</f>
        <v>342</v>
      </c>
      <c r="B343" s="3">
        <f>Raw_Data!B343</f>
        <v>346</v>
      </c>
      <c r="C343" s="3" t="str">
        <f>Raw_Data!C343</f>
        <v xml:space="preserve">Curiosity sparked by exploring a mysterious ancient ruin.      </v>
      </c>
      <c r="D343" s="3" t="str">
        <f>Raw_Data!D343</f>
        <v xml:space="preserve"> Curiosity     </v>
      </c>
      <c r="E343" s="10">
        <f>Raw_Data!E343</f>
        <v>42604.631944444445</v>
      </c>
      <c r="F343" s="3" t="str">
        <f>Raw_Data!F343</f>
        <v xml:space="preserve"> HistoryExplorer </v>
      </c>
      <c r="G343" s="3" t="str">
        <f>Raw_Data!G343</f>
        <v xml:space="preserve"> Facebook </v>
      </c>
      <c r="H343" s="3" t="str">
        <f>Raw_Data!H343</f>
        <v xml:space="preserve"> #Curiosity #AncientDiscovery          </v>
      </c>
      <c r="I343" s="3">
        <f>Raw_Data!I343</f>
        <v>18</v>
      </c>
      <c r="J343" s="3">
        <f>Raw_Data!J343</f>
        <v>35</v>
      </c>
      <c r="K343" s="3" t="str">
        <f>Raw_Data!K343</f>
        <v xml:space="preserve"> Greece            </v>
      </c>
      <c r="L343" s="3">
        <f>Raw_Data!L343</f>
        <v>2016</v>
      </c>
      <c r="M343" s="3">
        <f>Raw_Data!M343</f>
        <v>8</v>
      </c>
      <c r="N343" s="3">
        <f>Raw_Data!N343</f>
        <v>22</v>
      </c>
      <c r="O343" s="3">
        <f>Raw_Data!O343</f>
        <v>15</v>
      </c>
      <c r="P343" s="3" t="str">
        <f t="shared" si="56"/>
        <v>Curiosity sparked by exploring a mysterious ancient ruin.</v>
      </c>
      <c r="Q343" s="3" t="str">
        <f t="shared" si="57"/>
        <v>Curiosity</v>
      </c>
      <c r="R343" s="3" t="str">
        <f t="shared" si="58"/>
        <v>HistoryExplorer</v>
      </c>
      <c r="S343" s="3" t="str">
        <f t="shared" si="59"/>
        <v>Facebook</v>
      </c>
      <c r="T343" s="3" t="str">
        <f t="shared" si="60"/>
        <v>#Curiosity,#AncientDiscovery</v>
      </c>
      <c r="U343" s="3" t="str">
        <f t="shared" si="61"/>
        <v>Greece</v>
      </c>
      <c r="V343" s="3">
        <f t="shared" si="62"/>
        <v>42604.631944444445</v>
      </c>
      <c r="W343" s="3" t="b">
        <f>COUNTIFS($F$2:F343,F343,$E$2:E343,E343)&gt;1</f>
        <v>0</v>
      </c>
      <c r="X343" s="3">
        <f t="shared" si="63"/>
        <v>53</v>
      </c>
      <c r="Y343" s="3">
        <f t="shared" si="64"/>
        <v>0.660377358490566</v>
      </c>
      <c r="Z343" s="11" t="str">
        <f t="shared" si="55"/>
        <v>Aug 22, 2016</v>
      </c>
      <c r="AA343" s="3" t="str">
        <f t="shared" si="65"/>
        <v>Aug</v>
      </c>
    </row>
    <row r="344" spans="1:27" x14ac:dyDescent="0.25">
      <c r="A344" s="3">
        <f>Raw_Data!A344</f>
        <v>343</v>
      </c>
      <c r="B344" s="3">
        <f>Raw_Data!B344</f>
        <v>347</v>
      </c>
      <c r="C344" s="3" t="str">
        <f>Raw_Data!C344</f>
        <v xml:space="preserve">Admiration for the intricate details of a handcrafted masterpiece. </v>
      </c>
      <c r="D344" s="3" t="str">
        <f>Raw_Data!D344</f>
        <v xml:space="preserve"> Admiration    </v>
      </c>
      <c r="E344" s="10">
        <f>Raw_Data!E344</f>
        <v>43697.666666666664</v>
      </c>
      <c r="F344" s="3" t="str">
        <f>Raw_Data!F344</f>
        <v xml:space="preserve"> CraftEnthusiast </v>
      </c>
      <c r="G344" s="3" t="str">
        <f>Raw_Data!G344</f>
        <v xml:space="preserve"> Instagram </v>
      </c>
      <c r="H344" s="3" t="str">
        <f>Raw_Data!H344</f>
        <v xml:space="preserve"> #Admiration #HandcraftedArt               </v>
      </c>
      <c r="I344" s="3">
        <f>Raw_Data!I344</f>
        <v>25</v>
      </c>
      <c r="J344" s="3">
        <f>Raw_Data!J344</f>
        <v>50</v>
      </c>
      <c r="K344" s="3" t="str">
        <f>Raw_Data!K344</f>
        <v xml:space="preserve"> USA               </v>
      </c>
      <c r="L344" s="3">
        <f>Raw_Data!L344</f>
        <v>2019</v>
      </c>
      <c r="M344" s="3">
        <f>Raw_Data!M344</f>
        <v>8</v>
      </c>
      <c r="N344" s="3">
        <f>Raw_Data!N344</f>
        <v>20</v>
      </c>
      <c r="O344" s="3">
        <f>Raw_Data!O344</f>
        <v>16</v>
      </c>
      <c r="P344" s="3" t="str">
        <f t="shared" si="56"/>
        <v>Admiration for the intricate details of a handcrafted masterpiece.</v>
      </c>
      <c r="Q344" s="3" t="str">
        <f t="shared" si="57"/>
        <v>Admiration</v>
      </c>
      <c r="R344" s="3" t="str">
        <f t="shared" si="58"/>
        <v>CraftEnthusiast</v>
      </c>
      <c r="S344" s="3" t="str">
        <f t="shared" si="59"/>
        <v>Instagram</v>
      </c>
      <c r="T344" s="3" t="str">
        <f t="shared" si="60"/>
        <v>#Admiration,#HandcraftedArt</v>
      </c>
      <c r="U344" s="3" t="str">
        <f t="shared" si="61"/>
        <v>USA</v>
      </c>
      <c r="V344" s="3">
        <f t="shared" si="62"/>
        <v>43697.666666666664</v>
      </c>
      <c r="W344" s="3" t="b">
        <f>COUNTIFS($F$2:F344,F344,$E$2:E344,E344)&gt;1</f>
        <v>0</v>
      </c>
      <c r="X344" s="3">
        <f t="shared" si="63"/>
        <v>75</v>
      </c>
      <c r="Y344" s="3">
        <f t="shared" si="64"/>
        <v>0.66666666666666663</v>
      </c>
      <c r="Z344" s="11" t="str">
        <f t="shared" si="55"/>
        <v>Aug 20, 2019</v>
      </c>
      <c r="AA344" s="3" t="str">
        <f t="shared" si="65"/>
        <v>Aug</v>
      </c>
    </row>
    <row r="345" spans="1:27" x14ac:dyDescent="0.25">
      <c r="A345" s="3">
        <f>Raw_Data!A345</f>
        <v>344</v>
      </c>
      <c r="B345" s="3">
        <f>Raw_Data!B345</f>
        <v>348</v>
      </c>
      <c r="C345" s="3" t="str">
        <f>Raw_Data!C345</f>
        <v xml:space="preserve">Overjoyed by the warmth of a cozy fireplace on a winter evening.   </v>
      </c>
      <c r="D345" s="3" t="str">
        <f>Raw_Data!D345</f>
        <v xml:space="preserve"> Overjoyed     </v>
      </c>
      <c r="E345" s="10">
        <f>Raw_Data!E345</f>
        <v>44538.8125</v>
      </c>
      <c r="F345" s="3" t="str">
        <f>Raw_Data!F345</f>
        <v xml:space="preserve"> WinterLover     </v>
      </c>
      <c r="G345" s="3" t="str">
        <f>Raw_Data!G345</f>
        <v xml:space="preserve"> Twitter  </v>
      </c>
      <c r="H345" s="3" t="str">
        <f>Raw_Data!H345</f>
        <v xml:space="preserve"> #Overjoyed #WinterWarmth                  </v>
      </c>
      <c r="I345" s="3">
        <f>Raw_Data!I345</f>
        <v>18</v>
      </c>
      <c r="J345" s="3">
        <f>Raw_Data!J345</f>
        <v>35</v>
      </c>
      <c r="K345" s="3" t="str">
        <f>Raw_Data!K345</f>
        <v xml:space="preserve"> Canada            </v>
      </c>
      <c r="L345" s="3">
        <f>Raw_Data!L345</f>
        <v>2021</v>
      </c>
      <c r="M345" s="3">
        <f>Raw_Data!M345</f>
        <v>12</v>
      </c>
      <c r="N345" s="3">
        <f>Raw_Data!N345</f>
        <v>8</v>
      </c>
      <c r="O345" s="3">
        <f>Raw_Data!O345</f>
        <v>19</v>
      </c>
      <c r="P345" s="3" t="str">
        <f t="shared" si="56"/>
        <v>Overjoyed by the warmth of a cozy fireplace on a winter evening.</v>
      </c>
      <c r="Q345" s="3" t="str">
        <f t="shared" si="57"/>
        <v>Overjoyed</v>
      </c>
      <c r="R345" s="3" t="str">
        <f t="shared" si="58"/>
        <v>WinterLover</v>
      </c>
      <c r="S345" s="3" t="str">
        <f t="shared" si="59"/>
        <v>Twitter</v>
      </c>
      <c r="T345" s="3" t="str">
        <f t="shared" si="60"/>
        <v>#Overjoyed,#WinterWarmth</v>
      </c>
      <c r="U345" s="3" t="str">
        <f t="shared" si="61"/>
        <v>Canada</v>
      </c>
      <c r="V345" s="3">
        <f t="shared" si="62"/>
        <v>44538.8125</v>
      </c>
      <c r="W345" s="3" t="b">
        <f>COUNTIFS($F$2:F345,F345,$E$2:E345,E345)&gt;1</f>
        <v>0</v>
      </c>
      <c r="X345" s="3">
        <f t="shared" si="63"/>
        <v>53</v>
      </c>
      <c r="Y345" s="3">
        <f t="shared" si="64"/>
        <v>0.660377358490566</v>
      </c>
      <c r="Z345" s="11" t="str">
        <f t="shared" si="55"/>
        <v>Dec 8, 2021</v>
      </c>
      <c r="AA345" s="3" t="str">
        <f t="shared" si="65"/>
        <v>Dec</v>
      </c>
    </row>
    <row r="346" spans="1:27" x14ac:dyDescent="0.25">
      <c r="A346" s="3">
        <f>Raw_Data!A346</f>
        <v>345</v>
      </c>
      <c r="B346" s="3">
        <f>Raw_Data!B346</f>
        <v>349</v>
      </c>
      <c r="C346" s="3" t="str">
        <f>Raw_Data!C346</f>
        <v>Inspiration strikes while observing the colors of a vibrant sunset.</v>
      </c>
      <c r="D346" s="3" t="str">
        <f>Raw_Data!D346</f>
        <v xml:space="preserve"> Inspiration   </v>
      </c>
      <c r="E346" s="10">
        <f>Raw_Data!E346</f>
        <v>43992.864583333336</v>
      </c>
      <c r="F346" s="3" t="str">
        <f>Raw_Data!F346</f>
        <v xml:space="preserve"> SunsetWatcher   </v>
      </c>
      <c r="G346" s="3" t="str">
        <f>Raw_Data!G346</f>
        <v xml:space="preserve"> Instagram </v>
      </c>
      <c r="H346" s="3" t="str">
        <f>Raw_Data!H346</f>
        <v xml:space="preserve"> #Inspiration #ColorfulSunset             </v>
      </c>
      <c r="I346" s="3">
        <f>Raw_Data!I346</f>
        <v>30</v>
      </c>
      <c r="J346" s="3">
        <f>Raw_Data!J346</f>
        <v>60</v>
      </c>
      <c r="K346" s="3" t="str">
        <f>Raw_Data!K346</f>
        <v xml:space="preserve"> UK                </v>
      </c>
      <c r="L346" s="3">
        <f>Raw_Data!L346</f>
        <v>2020</v>
      </c>
      <c r="M346" s="3">
        <f>Raw_Data!M346</f>
        <v>6</v>
      </c>
      <c r="N346" s="3">
        <f>Raw_Data!N346</f>
        <v>10</v>
      </c>
      <c r="O346" s="3">
        <f>Raw_Data!O346</f>
        <v>20</v>
      </c>
      <c r="P346" s="3" t="str">
        <f t="shared" si="56"/>
        <v>Inspiration strikes while observing the colors of a vibrant sunset.</v>
      </c>
      <c r="Q346" s="3" t="str">
        <f t="shared" si="57"/>
        <v>Inspiration</v>
      </c>
      <c r="R346" s="3" t="str">
        <f t="shared" si="58"/>
        <v>SunsetWatcher</v>
      </c>
      <c r="S346" s="3" t="str">
        <f t="shared" si="59"/>
        <v>Instagram</v>
      </c>
      <c r="T346" s="3" t="str">
        <f t="shared" si="60"/>
        <v>#Inspiration,#ColorfulSunset</v>
      </c>
      <c r="U346" s="3" t="str">
        <f t="shared" si="61"/>
        <v>UK</v>
      </c>
      <c r="V346" s="3">
        <f t="shared" si="62"/>
        <v>43992.864583333336</v>
      </c>
      <c r="W346" s="3" t="b">
        <f>COUNTIFS($F$2:F346,F346,$E$2:E346,E346)&gt;1</f>
        <v>0</v>
      </c>
      <c r="X346" s="3">
        <f t="shared" si="63"/>
        <v>90</v>
      </c>
      <c r="Y346" s="3">
        <f t="shared" si="64"/>
        <v>0.66666666666666663</v>
      </c>
      <c r="Z346" s="11" t="str">
        <f t="shared" si="55"/>
        <v>Jun 10, 2020</v>
      </c>
      <c r="AA346" s="3" t="str">
        <f t="shared" si="65"/>
        <v>Jun</v>
      </c>
    </row>
    <row r="347" spans="1:27" x14ac:dyDescent="0.25">
      <c r="A347" s="3">
        <f>Raw_Data!A347</f>
        <v>346</v>
      </c>
      <c r="B347" s="3">
        <f>Raw_Data!B347</f>
        <v>350</v>
      </c>
      <c r="C347" s="3" t="str">
        <f>Raw_Data!C347</f>
        <v xml:space="preserve">Motivated to achieve fitness goals after an invigorating workout.  </v>
      </c>
      <c r="D347" s="3" t="str">
        <f>Raw_Data!D347</f>
        <v xml:space="preserve"> Motivation    </v>
      </c>
      <c r="E347" s="10">
        <f>Raw_Data!E347</f>
        <v>44620.302083333336</v>
      </c>
      <c r="F347" s="3" t="str">
        <f>Raw_Data!F347</f>
        <v xml:space="preserve"> FitnessJunkie   </v>
      </c>
      <c r="G347" s="3" t="str">
        <f>Raw_Data!G347</f>
        <v xml:space="preserve"> Facebook </v>
      </c>
      <c r="H347" s="3" t="str">
        <f>Raw_Data!H347</f>
        <v xml:space="preserve"> #Motivation #FitnessGoals                 </v>
      </c>
      <c r="I347" s="3">
        <f>Raw_Data!I347</f>
        <v>40</v>
      </c>
      <c r="J347" s="3">
        <f>Raw_Data!J347</f>
        <v>80</v>
      </c>
      <c r="K347" s="3" t="str">
        <f>Raw_Data!K347</f>
        <v xml:space="preserve"> Australia          </v>
      </c>
      <c r="L347" s="3">
        <f>Raw_Data!L347</f>
        <v>2022</v>
      </c>
      <c r="M347" s="3">
        <f>Raw_Data!M347</f>
        <v>2</v>
      </c>
      <c r="N347" s="3">
        <f>Raw_Data!N347</f>
        <v>28</v>
      </c>
      <c r="O347" s="3">
        <f>Raw_Data!O347</f>
        <v>7</v>
      </c>
      <c r="P347" s="3" t="str">
        <f t="shared" si="56"/>
        <v>Motivated to achieve fitness goals after an invigorating workout.</v>
      </c>
      <c r="Q347" s="3" t="str">
        <f t="shared" si="57"/>
        <v>Motivation</v>
      </c>
      <c r="R347" s="3" t="str">
        <f t="shared" si="58"/>
        <v>FitnessJunkie</v>
      </c>
      <c r="S347" s="3" t="str">
        <f t="shared" si="59"/>
        <v>Facebook</v>
      </c>
      <c r="T347" s="3" t="str">
        <f t="shared" si="60"/>
        <v>#Motivation,#FitnessGoals</v>
      </c>
      <c r="U347" s="3" t="str">
        <f t="shared" si="61"/>
        <v>Australia</v>
      </c>
      <c r="V347" s="3">
        <f t="shared" si="62"/>
        <v>44620.302083333336</v>
      </c>
      <c r="W347" s="3" t="b">
        <f>COUNTIFS($F$2:F347,F347,$E$2:E347,E347)&gt;1</f>
        <v>0</v>
      </c>
      <c r="X347" s="3">
        <f t="shared" si="63"/>
        <v>120</v>
      </c>
      <c r="Y347" s="3">
        <f t="shared" si="64"/>
        <v>0.66666666666666663</v>
      </c>
      <c r="Z347" s="11" t="str">
        <f t="shared" si="55"/>
        <v>Feb 28, 2022</v>
      </c>
      <c r="AA347" s="3" t="str">
        <f t="shared" si="65"/>
        <v>Feb</v>
      </c>
    </row>
    <row r="348" spans="1:27" x14ac:dyDescent="0.25">
      <c r="A348" s="3">
        <f>Raw_Data!A348</f>
        <v>347</v>
      </c>
      <c r="B348" s="3">
        <f>Raw_Data!B348</f>
        <v>351</v>
      </c>
      <c r="C348" s="3" t="str">
        <f>Raw_Data!C348</f>
        <v xml:space="preserve">Gratitude for the simple joys found in a cup of morning coffee.    </v>
      </c>
      <c r="D348" s="3" t="str">
        <f>Raw_Data!D348</f>
        <v xml:space="preserve"> Gratitude     </v>
      </c>
      <c r="E348" s="10">
        <f>Raw_Data!E348</f>
        <v>42840.333333333336</v>
      </c>
      <c r="F348" s="3" t="str">
        <f>Raw_Data!F348</f>
        <v xml:space="preserve"> CoffeeLover     </v>
      </c>
      <c r="G348" s="3" t="str">
        <f>Raw_Data!G348</f>
        <v xml:space="preserve"> Twitter  </v>
      </c>
      <c r="H348" s="3" t="str">
        <f>Raw_Data!H348</f>
        <v xml:space="preserve"> #Gratitude #MorningCoffee                 </v>
      </c>
      <c r="I348" s="3">
        <f>Raw_Data!I348</f>
        <v>22</v>
      </c>
      <c r="J348" s="3">
        <f>Raw_Data!J348</f>
        <v>45</v>
      </c>
      <c r="K348" s="3" t="str">
        <f>Raw_Data!K348</f>
        <v xml:space="preserve"> India             </v>
      </c>
      <c r="L348" s="3">
        <f>Raw_Data!L348</f>
        <v>2017</v>
      </c>
      <c r="M348" s="3">
        <f>Raw_Data!M348</f>
        <v>4</v>
      </c>
      <c r="N348" s="3">
        <f>Raw_Data!N348</f>
        <v>15</v>
      </c>
      <c r="O348" s="3">
        <f>Raw_Data!O348</f>
        <v>8</v>
      </c>
      <c r="P348" s="3" t="str">
        <f t="shared" si="56"/>
        <v>Gratitude for the simple joys found in a cup of morning coffee.</v>
      </c>
      <c r="Q348" s="3" t="str">
        <f t="shared" si="57"/>
        <v>Gratitude</v>
      </c>
      <c r="R348" s="3" t="str">
        <f t="shared" si="58"/>
        <v>CoffeeLover</v>
      </c>
      <c r="S348" s="3" t="str">
        <f t="shared" si="59"/>
        <v>Twitter</v>
      </c>
      <c r="T348" s="3" t="str">
        <f t="shared" si="60"/>
        <v>#Gratitude,#MorningCoffee</v>
      </c>
      <c r="U348" s="3" t="str">
        <f t="shared" si="61"/>
        <v>India</v>
      </c>
      <c r="V348" s="3">
        <f t="shared" si="62"/>
        <v>42840.333333333336</v>
      </c>
      <c r="W348" s="3" t="b">
        <f>COUNTIFS($F$2:F348,F348,$E$2:E348,E348)&gt;1</f>
        <v>0</v>
      </c>
      <c r="X348" s="3">
        <f t="shared" si="63"/>
        <v>67</v>
      </c>
      <c r="Y348" s="3">
        <f t="shared" si="64"/>
        <v>0.67164179104477617</v>
      </c>
      <c r="Z348" s="11" t="str">
        <f t="shared" si="55"/>
        <v>Apr 15, 2017</v>
      </c>
      <c r="AA348" s="3" t="str">
        <f t="shared" si="65"/>
        <v>Apr</v>
      </c>
    </row>
    <row r="349" spans="1:27" x14ac:dyDescent="0.25">
      <c r="A349" s="3">
        <f>Raw_Data!A349</f>
        <v>348</v>
      </c>
      <c r="B349" s="3">
        <f>Raw_Data!B349</f>
        <v>352</v>
      </c>
      <c r="C349" s="3" t="str">
        <f>Raw_Data!C349</f>
        <v xml:space="preserve">Feeling empowered after conquering a challenging hiking trail.     </v>
      </c>
      <c r="D349" s="3" t="str">
        <f>Raw_Data!D349</f>
        <v xml:space="preserve"> Empowerment   </v>
      </c>
      <c r="E349" s="10">
        <f>Raw_Data!E349</f>
        <v>43348.597222222219</v>
      </c>
      <c r="F349" s="3" t="str">
        <f>Raw_Data!F349</f>
        <v xml:space="preserve"> HikingExplorer  </v>
      </c>
      <c r="G349" s="3" t="str">
        <f>Raw_Data!G349</f>
        <v xml:space="preserve"> Instagram </v>
      </c>
      <c r="H349" s="3" t="str">
        <f>Raw_Data!H349</f>
        <v xml:space="preserve"> #Empowerment #HikingAdventure             </v>
      </c>
      <c r="I349" s="3">
        <f>Raw_Data!I349</f>
        <v>35</v>
      </c>
      <c r="J349" s="3">
        <f>Raw_Data!J349</f>
        <v>70</v>
      </c>
      <c r="K349" s="3" t="str">
        <f>Raw_Data!K349</f>
        <v xml:space="preserve"> USA               </v>
      </c>
      <c r="L349" s="3">
        <f>Raw_Data!L349</f>
        <v>2018</v>
      </c>
      <c r="M349" s="3">
        <f>Raw_Data!M349</f>
        <v>9</v>
      </c>
      <c r="N349" s="3">
        <f>Raw_Data!N349</f>
        <v>5</v>
      </c>
      <c r="O349" s="3">
        <f>Raw_Data!O349</f>
        <v>14</v>
      </c>
      <c r="P349" s="3" t="str">
        <f t="shared" si="56"/>
        <v>Feeling empowered after conquering a challenging hiking trail.</v>
      </c>
      <c r="Q349" s="3" t="str">
        <f t="shared" si="57"/>
        <v>Empowerment</v>
      </c>
      <c r="R349" s="3" t="str">
        <f t="shared" si="58"/>
        <v>HikingExplorer</v>
      </c>
      <c r="S349" s="3" t="str">
        <f t="shared" si="59"/>
        <v>Instagram</v>
      </c>
      <c r="T349" s="3" t="str">
        <f t="shared" si="60"/>
        <v>#Empowerment,#HikingAdventure</v>
      </c>
      <c r="U349" s="3" t="str">
        <f t="shared" si="61"/>
        <v>USA</v>
      </c>
      <c r="V349" s="3">
        <f t="shared" si="62"/>
        <v>43348.597222222219</v>
      </c>
      <c r="W349" s="3" t="b">
        <f>COUNTIFS($F$2:F349,F349,$E$2:E349,E349)&gt;1</f>
        <v>0</v>
      </c>
      <c r="X349" s="3">
        <f t="shared" si="63"/>
        <v>105</v>
      </c>
      <c r="Y349" s="3">
        <f t="shared" si="64"/>
        <v>0.66666666666666663</v>
      </c>
      <c r="Z349" s="11" t="str">
        <f t="shared" si="55"/>
        <v>Sep 5, 2018</v>
      </c>
      <c r="AA349" s="3" t="str">
        <f t="shared" si="65"/>
        <v>Sep</v>
      </c>
    </row>
    <row r="350" spans="1:27" x14ac:dyDescent="0.25">
      <c r="A350" s="3">
        <f>Raw_Data!A350</f>
        <v>349</v>
      </c>
      <c r="B350" s="3">
        <f>Raw_Data!B350</f>
        <v>353</v>
      </c>
      <c r="C350" s="3" t="str">
        <f>Raw_Data!C350</f>
        <v xml:space="preserve">Amused by the antics of playful kittens during playtime.           </v>
      </c>
      <c r="D350" s="3" t="str">
        <f>Raw_Data!D350</f>
        <v xml:space="preserve"> Amusement     </v>
      </c>
      <c r="E350" s="10">
        <f>Raw_Data!E350</f>
        <v>44856.53125</v>
      </c>
      <c r="F350" s="3" t="str">
        <f>Raw_Data!F350</f>
        <v xml:space="preserve"> KittyObserver   </v>
      </c>
      <c r="G350" s="3" t="str">
        <f>Raw_Data!G350</f>
        <v xml:space="preserve"> Facebook </v>
      </c>
      <c r="H350" s="3" t="str">
        <f>Raw_Data!H350</f>
        <v xml:space="preserve"> #Amusement #PlayfulKittens               </v>
      </c>
      <c r="I350" s="3">
        <f>Raw_Data!I350</f>
        <v>15</v>
      </c>
      <c r="J350" s="3">
        <f>Raw_Data!J350</f>
        <v>30</v>
      </c>
      <c r="K350" s="3" t="str">
        <f>Raw_Data!K350</f>
        <v xml:space="preserve"> Canada            </v>
      </c>
      <c r="L350" s="3">
        <f>Raw_Data!L350</f>
        <v>2022</v>
      </c>
      <c r="M350" s="3">
        <f>Raw_Data!M350</f>
        <v>10</v>
      </c>
      <c r="N350" s="3">
        <f>Raw_Data!N350</f>
        <v>22</v>
      </c>
      <c r="O350" s="3">
        <f>Raw_Data!O350</f>
        <v>12</v>
      </c>
      <c r="P350" s="3" t="str">
        <f t="shared" si="56"/>
        <v>Amused by the antics of playful kittens during playtime.</v>
      </c>
      <c r="Q350" s="3" t="str">
        <f t="shared" si="57"/>
        <v>Amusement</v>
      </c>
      <c r="R350" s="3" t="str">
        <f t="shared" si="58"/>
        <v>KittyObserver</v>
      </c>
      <c r="S350" s="3" t="str">
        <f t="shared" si="59"/>
        <v>Facebook</v>
      </c>
      <c r="T350" s="3" t="str">
        <f t="shared" si="60"/>
        <v>#Amusement,#PlayfulKittens</v>
      </c>
      <c r="U350" s="3" t="str">
        <f t="shared" si="61"/>
        <v>Canada</v>
      </c>
      <c r="V350" s="3">
        <f t="shared" si="62"/>
        <v>44856.53125</v>
      </c>
      <c r="W350" s="3" t="b">
        <f>COUNTIFS($F$2:F350,F350,$E$2:E350,E350)&gt;1</f>
        <v>0</v>
      </c>
      <c r="X350" s="3">
        <f t="shared" si="63"/>
        <v>45</v>
      </c>
      <c r="Y350" s="3">
        <f t="shared" si="64"/>
        <v>0.66666666666666663</v>
      </c>
      <c r="Z350" s="11" t="str">
        <f t="shared" si="55"/>
        <v>Oct 22, 2022</v>
      </c>
      <c r="AA350" s="3" t="str">
        <f t="shared" si="65"/>
        <v>Oct</v>
      </c>
    </row>
    <row r="351" spans="1:27" x14ac:dyDescent="0.25">
      <c r="A351" s="3">
        <f>Raw_Data!A351</f>
        <v>350</v>
      </c>
      <c r="B351" s="3">
        <f>Raw_Data!B351</f>
        <v>354</v>
      </c>
      <c r="C351" s="3" t="str">
        <f>Raw_Data!C351</f>
        <v xml:space="preserve">Contemplating life's mysteries under the starry night sky.         </v>
      </c>
      <c r="D351" s="3" t="str">
        <f>Raw_Data!D351</f>
        <v xml:space="preserve"> Contemplation </v>
      </c>
      <c r="E351" s="10">
        <f>Raw_Data!E351</f>
        <v>42553.979166666664</v>
      </c>
      <c r="F351" s="3" t="str">
        <f>Raw_Data!F351</f>
        <v xml:space="preserve"> Stargazer       </v>
      </c>
      <c r="G351" s="3" t="str">
        <f>Raw_Data!G351</f>
        <v xml:space="preserve"> Twitter  </v>
      </c>
      <c r="H351" s="3" t="str">
        <f>Raw_Data!H351</f>
        <v xml:space="preserve"> #Contemplation #StarryNight               </v>
      </c>
      <c r="I351" s="3">
        <f>Raw_Data!I351</f>
        <v>28</v>
      </c>
      <c r="J351" s="3">
        <f>Raw_Data!J351</f>
        <v>55</v>
      </c>
      <c r="K351" s="3" t="str">
        <f>Raw_Data!K351</f>
        <v xml:space="preserve"> UK                </v>
      </c>
      <c r="L351" s="3">
        <f>Raw_Data!L351</f>
        <v>2016</v>
      </c>
      <c r="M351" s="3">
        <f>Raw_Data!M351</f>
        <v>7</v>
      </c>
      <c r="N351" s="3">
        <f>Raw_Data!N351</f>
        <v>2</v>
      </c>
      <c r="O351" s="3">
        <f>Raw_Data!O351</f>
        <v>23</v>
      </c>
      <c r="P351" s="3" t="str">
        <f t="shared" si="56"/>
        <v>Contemplating life's mysteries under the starry night sky.</v>
      </c>
      <c r="Q351" s="3" t="str">
        <f t="shared" si="57"/>
        <v>Contemplation</v>
      </c>
      <c r="R351" s="3" t="str">
        <f t="shared" si="58"/>
        <v>Stargazer</v>
      </c>
      <c r="S351" s="3" t="str">
        <f t="shared" si="59"/>
        <v>Twitter</v>
      </c>
      <c r="T351" s="3" t="str">
        <f t="shared" si="60"/>
        <v>#Contemplation,#StarryNight</v>
      </c>
      <c r="U351" s="3" t="str">
        <f t="shared" si="61"/>
        <v>UK</v>
      </c>
      <c r="V351" s="3">
        <f t="shared" si="62"/>
        <v>42553.979166666664</v>
      </c>
      <c r="W351" s="3" t="b">
        <f>COUNTIFS($F$2:F351,F351,$E$2:E351,E351)&gt;1</f>
        <v>0</v>
      </c>
      <c r="X351" s="3">
        <f t="shared" si="63"/>
        <v>83</v>
      </c>
      <c r="Y351" s="3">
        <f t="shared" si="64"/>
        <v>0.66265060240963858</v>
      </c>
      <c r="Z351" s="11" t="str">
        <f t="shared" si="55"/>
        <v>Jul 2, 2016</v>
      </c>
      <c r="AA351" s="3" t="str">
        <f t="shared" si="65"/>
        <v>Jul</v>
      </c>
    </row>
    <row r="352" spans="1:27" x14ac:dyDescent="0.25">
      <c r="A352" s="3">
        <f>Raw_Data!A352</f>
        <v>351</v>
      </c>
      <c r="B352" s="3">
        <f>Raw_Data!B352</f>
        <v>355</v>
      </c>
      <c r="C352" s="3" t="str">
        <f>Raw_Data!C352</f>
        <v xml:space="preserve">Joyful reunion with long-lost friends after years of separation.   </v>
      </c>
      <c r="D352" s="3" t="str">
        <f>Raw_Data!D352</f>
        <v xml:space="preserve"> JoyfulReunion </v>
      </c>
      <c r="E352" s="10">
        <f>Raw_Data!E352</f>
        <v>44153.715277777781</v>
      </c>
      <c r="F352" s="3" t="str">
        <f>Raw_Data!F352</f>
        <v xml:space="preserve"> FriendshipRenewal </v>
      </c>
      <c r="G352" s="3" t="str">
        <f>Raw_Data!G352</f>
        <v xml:space="preserve"> Instagram </v>
      </c>
      <c r="H352" s="3" t="str">
        <f>Raw_Data!H352</f>
        <v xml:space="preserve"> #JoyfulReunion #Friendship               </v>
      </c>
      <c r="I352" s="3">
        <f>Raw_Data!I352</f>
        <v>20</v>
      </c>
      <c r="J352" s="3">
        <f>Raw_Data!J352</f>
        <v>40</v>
      </c>
      <c r="K352" s="3" t="str">
        <f>Raw_Data!K352</f>
        <v xml:space="preserve"> India             </v>
      </c>
      <c r="L352" s="3">
        <f>Raw_Data!L352</f>
        <v>2020</v>
      </c>
      <c r="M352" s="3">
        <f>Raw_Data!M352</f>
        <v>11</v>
      </c>
      <c r="N352" s="3">
        <f>Raw_Data!N352</f>
        <v>18</v>
      </c>
      <c r="O352" s="3">
        <f>Raw_Data!O352</f>
        <v>17</v>
      </c>
      <c r="P352" s="3" t="str">
        <f t="shared" si="56"/>
        <v>Joyful reunion with long-lost friends after years of separation.</v>
      </c>
      <c r="Q352" s="3" t="str">
        <f t="shared" si="57"/>
        <v>Joyfulreunion</v>
      </c>
      <c r="R352" s="3" t="str">
        <f t="shared" si="58"/>
        <v>FriendshipRenewal</v>
      </c>
      <c r="S352" s="3" t="str">
        <f t="shared" si="59"/>
        <v>Instagram</v>
      </c>
      <c r="T352" s="3" t="str">
        <f t="shared" si="60"/>
        <v>#JoyfulReunion,#Friendship</v>
      </c>
      <c r="U352" s="3" t="str">
        <f t="shared" si="61"/>
        <v>India</v>
      </c>
      <c r="V352" s="3">
        <f t="shared" si="62"/>
        <v>44153.715277777781</v>
      </c>
      <c r="W352" s="3" t="b">
        <f>COUNTIFS($F$2:F352,F352,$E$2:E352,E352)&gt;1</f>
        <v>0</v>
      </c>
      <c r="X352" s="3">
        <f t="shared" si="63"/>
        <v>60</v>
      </c>
      <c r="Y352" s="3">
        <f t="shared" si="64"/>
        <v>0.66666666666666663</v>
      </c>
      <c r="Z352" s="11" t="str">
        <f t="shared" si="55"/>
        <v>Nov 18, 2020</v>
      </c>
      <c r="AA352" s="3" t="str">
        <f t="shared" si="65"/>
        <v>Nov</v>
      </c>
    </row>
    <row r="353" spans="1:27" x14ac:dyDescent="0.25">
      <c r="A353" s="3">
        <f>Raw_Data!A353</f>
        <v>352</v>
      </c>
      <c r="B353" s="3">
        <f>Raw_Data!B353</f>
        <v>356</v>
      </c>
      <c r="C353" s="3" t="str">
        <f>Raw_Data!C353</f>
        <v xml:space="preserve">Excitement builds while preparing for a surprise celebration.     </v>
      </c>
      <c r="D353" s="3" t="str">
        <f>Raw_Data!D353</f>
        <v xml:space="preserve"> Excitement    </v>
      </c>
      <c r="E353" s="10">
        <f>Raw_Data!E353</f>
        <v>44990.625</v>
      </c>
      <c r="F353" s="3" t="str">
        <f>Raw_Data!F353</f>
        <v xml:space="preserve"> CelebrationPlanner </v>
      </c>
      <c r="G353" s="3" t="str">
        <f>Raw_Data!G353</f>
        <v xml:space="preserve"> Facebook </v>
      </c>
      <c r="H353" s="3" t="str">
        <f>Raw_Data!H353</f>
        <v xml:space="preserve"> #Excitement #SurpriseCelebration         </v>
      </c>
      <c r="I353" s="3">
        <f>Raw_Data!I353</f>
        <v>30</v>
      </c>
      <c r="J353" s="3">
        <f>Raw_Data!J353</f>
        <v>60</v>
      </c>
      <c r="K353" s="3" t="str">
        <f>Raw_Data!K353</f>
        <v xml:space="preserve"> Australia          </v>
      </c>
      <c r="L353" s="3">
        <f>Raw_Data!L353</f>
        <v>2023</v>
      </c>
      <c r="M353" s="3">
        <f>Raw_Data!M353</f>
        <v>3</v>
      </c>
      <c r="N353" s="3">
        <f>Raw_Data!N353</f>
        <v>5</v>
      </c>
      <c r="O353" s="3">
        <f>Raw_Data!O353</f>
        <v>15</v>
      </c>
      <c r="P353" s="3" t="str">
        <f t="shared" si="56"/>
        <v>Excitement builds while preparing for a surprise celebration.</v>
      </c>
      <c r="Q353" s="3" t="str">
        <f t="shared" si="57"/>
        <v>Excitement</v>
      </c>
      <c r="R353" s="3" t="str">
        <f t="shared" si="58"/>
        <v>CelebrationPlanner</v>
      </c>
      <c r="S353" s="3" t="str">
        <f t="shared" si="59"/>
        <v>Facebook</v>
      </c>
      <c r="T353" s="3" t="str">
        <f t="shared" si="60"/>
        <v>#Excitement,#SurpriseCelebration</v>
      </c>
      <c r="U353" s="3" t="str">
        <f t="shared" si="61"/>
        <v>Australia</v>
      </c>
      <c r="V353" s="3">
        <f t="shared" si="62"/>
        <v>44990.625</v>
      </c>
      <c r="W353" s="3" t="b">
        <f>COUNTIFS($F$2:F353,F353,$E$2:E353,E353)&gt;1</f>
        <v>0</v>
      </c>
      <c r="X353" s="3">
        <f t="shared" si="63"/>
        <v>90</v>
      </c>
      <c r="Y353" s="3">
        <f t="shared" si="64"/>
        <v>0.66666666666666663</v>
      </c>
      <c r="Z353" s="11" t="str">
        <f t="shared" si="55"/>
        <v>Mar 5, 2023</v>
      </c>
      <c r="AA353" s="3" t="str">
        <f t="shared" si="65"/>
        <v>Mar</v>
      </c>
    </row>
    <row r="354" spans="1:27" x14ac:dyDescent="0.25">
      <c r="A354" s="3">
        <f>Raw_Data!A354</f>
        <v>353</v>
      </c>
      <c r="B354" s="3">
        <f>Raw_Data!B354</f>
        <v>357</v>
      </c>
      <c r="C354" s="3" t="str">
        <f>Raw_Data!C354</f>
        <v xml:space="preserve">Satisfaction derived from successfully completing a DIY project.  </v>
      </c>
      <c r="D354" s="3" t="str">
        <f>Raw_Data!D354</f>
        <v xml:space="preserve"> Satisfaction  </v>
      </c>
      <c r="E354" s="10">
        <f>Raw_Data!E354</f>
        <v>42339.479166666664</v>
      </c>
      <c r="F354" s="3" t="str">
        <f>Raw_Data!F354</f>
        <v xml:space="preserve"> DIYEnthusiast   </v>
      </c>
      <c r="G354" s="3" t="str">
        <f>Raw_Data!G354</f>
        <v xml:space="preserve"> Twitter  </v>
      </c>
      <c r="H354" s="3" t="str">
        <f>Raw_Data!H354</f>
        <v xml:space="preserve"> #Satisfaction #DIYProject                 </v>
      </c>
      <c r="I354" s="3">
        <f>Raw_Data!I354</f>
        <v>25</v>
      </c>
      <c r="J354" s="3">
        <f>Raw_Data!J354</f>
        <v>50</v>
      </c>
      <c r="K354" s="3" t="str">
        <f>Raw_Data!K354</f>
        <v xml:space="preserve"> USA               </v>
      </c>
      <c r="L354" s="3">
        <f>Raw_Data!L354</f>
        <v>2015</v>
      </c>
      <c r="M354" s="3">
        <f>Raw_Data!M354</f>
        <v>12</v>
      </c>
      <c r="N354" s="3">
        <f>Raw_Data!N354</f>
        <v>1</v>
      </c>
      <c r="O354" s="3">
        <f>Raw_Data!O354</f>
        <v>11</v>
      </c>
      <c r="P354" s="3" t="str">
        <f t="shared" si="56"/>
        <v>Satisfaction derived from successfully completing a DIY project.</v>
      </c>
      <c r="Q354" s="3" t="str">
        <f t="shared" si="57"/>
        <v>Satisfaction</v>
      </c>
      <c r="R354" s="3" t="str">
        <f t="shared" si="58"/>
        <v>DIYEnthusiast</v>
      </c>
      <c r="S354" s="3" t="str">
        <f t="shared" si="59"/>
        <v>Twitter</v>
      </c>
      <c r="T354" s="3" t="str">
        <f t="shared" si="60"/>
        <v>#Satisfaction,#DIYProject</v>
      </c>
      <c r="U354" s="3" t="str">
        <f t="shared" si="61"/>
        <v>USA</v>
      </c>
      <c r="V354" s="3">
        <f t="shared" si="62"/>
        <v>42339.479166666664</v>
      </c>
      <c r="W354" s="3" t="b">
        <f>COUNTIFS($F$2:F354,F354,$E$2:E354,E354)&gt;1</f>
        <v>0</v>
      </c>
      <c r="X354" s="3">
        <f t="shared" si="63"/>
        <v>75</v>
      </c>
      <c r="Y354" s="3">
        <f t="shared" si="64"/>
        <v>0.66666666666666663</v>
      </c>
      <c r="Z354" s="11" t="str">
        <f t="shared" si="55"/>
        <v>Dec 1, 2015</v>
      </c>
      <c r="AA354" s="3" t="str">
        <f t="shared" si="65"/>
        <v>Dec</v>
      </c>
    </row>
    <row r="355" spans="1:27" x14ac:dyDescent="0.25">
      <c r="A355" s="3">
        <f>Raw_Data!A355</f>
        <v>354</v>
      </c>
      <c r="B355" s="3">
        <f>Raw_Data!B355</f>
        <v>358</v>
      </c>
      <c r="C355" s="3" t="str">
        <f>Raw_Data!C355</f>
        <v xml:space="preserve">Feeling blessed for the supportive community in times of need.    </v>
      </c>
      <c r="D355" s="3" t="str">
        <f>Raw_Data!D355</f>
        <v xml:space="preserve"> Blessed       </v>
      </c>
      <c r="E355" s="10">
        <f>Raw_Data!E355</f>
        <v>44449.40625</v>
      </c>
      <c r="F355" s="3" t="str">
        <f>Raw_Data!F355</f>
        <v xml:space="preserve"> CommunityHelper </v>
      </c>
      <c r="G355" s="3" t="str">
        <f>Raw_Data!G355</f>
        <v xml:space="preserve"> Instagram </v>
      </c>
      <c r="H355" s="3" t="str">
        <f>Raw_Data!H355</f>
        <v xml:space="preserve"> #Blessed #SupportiveCommunity            </v>
      </c>
      <c r="I355" s="3">
        <f>Raw_Data!I355</f>
        <v>18</v>
      </c>
      <c r="J355" s="3">
        <f>Raw_Data!J355</f>
        <v>35</v>
      </c>
      <c r="K355" s="3" t="str">
        <f>Raw_Data!K355</f>
        <v xml:space="preserve"> UK                </v>
      </c>
      <c r="L355" s="3">
        <f>Raw_Data!L355</f>
        <v>2021</v>
      </c>
      <c r="M355" s="3">
        <f>Raw_Data!M355</f>
        <v>9</v>
      </c>
      <c r="N355" s="3">
        <f>Raw_Data!N355</f>
        <v>10</v>
      </c>
      <c r="O355" s="3">
        <f>Raw_Data!O355</f>
        <v>9</v>
      </c>
      <c r="P355" s="3" t="str">
        <f t="shared" si="56"/>
        <v>Feeling blessed for the supportive community in times of need.</v>
      </c>
      <c r="Q355" s="3" t="str">
        <f t="shared" si="57"/>
        <v>Blessed</v>
      </c>
      <c r="R355" s="3" t="str">
        <f t="shared" si="58"/>
        <v>CommunityHelper</v>
      </c>
      <c r="S355" s="3" t="str">
        <f t="shared" si="59"/>
        <v>Instagram</v>
      </c>
      <c r="T355" s="3" t="str">
        <f t="shared" si="60"/>
        <v>#Blessed,#SupportiveCommunity</v>
      </c>
      <c r="U355" s="3" t="str">
        <f t="shared" si="61"/>
        <v>UK</v>
      </c>
      <c r="V355" s="3">
        <f t="shared" si="62"/>
        <v>44449.40625</v>
      </c>
      <c r="W355" s="3" t="b">
        <f>COUNTIFS($F$2:F355,F355,$E$2:E355,E355)&gt;1</f>
        <v>0</v>
      </c>
      <c r="X355" s="3">
        <f t="shared" si="63"/>
        <v>53</v>
      </c>
      <c r="Y355" s="3">
        <f t="shared" si="64"/>
        <v>0.660377358490566</v>
      </c>
      <c r="Z355" s="11" t="str">
        <f t="shared" si="55"/>
        <v>Sep 10, 2021</v>
      </c>
      <c r="AA355" s="3" t="str">
        <f t="shared" si="65"/>
        <v>Sep</v>
      </c>
    </row>
    <row r="356" spans="1:27" x14ac:dyDescent="0.25">
      <c r="A356" s="3">
        <f>Raw_Data!A356</f>
        <v>355</v>
      </c>
      <c r="B356" s="3">
        <f>Raw_Data!B356</f>
        <v>359</v>
      </c>
      <c r="C356" s="3" t="str">
        <f>Raw_Data!C356</f>
        <v xml:space="preserve">Captivated by the serenity of a tranquil garden in full bloom.     </v>
      </c>
      <c r="D356" s="3" t="str">
        <f>Raw_Data!D356</f>
        <v xml:space="preserve"> Serenity      </v>
      </c>
      <c r="E356" s="10">
        <f>Raw_Data!E356</f>
        <v>43232.597222222219</v>
      </c>
      <c r="F356" s="3" t="str">
        <f>Raw_Data!F356</f>
        <v xml:space="preserve"> GardenEnthusiast </v>
      </c>
      <c r="G356" s="3" t="str">
        <f>Raw_Data!G356</f>
        <v xml:space="preserve"> Facebook </v>
      </c>
      <c r="H356" s="3" t="str">
        <f>Raw_Data!H356</f>
        <v xml:space="preserve"> #Serenity #TranquilGarden                </v>
      </c>
      <c r="I356" s="3">
        <f>Raw_Data!I356</f>
        <v>22</v>
      </c>
      <c r="J356" s="3">
        <f>Raw_Data!J356</f>
        <v>45</v>
      </c>
      <c r="K356" s="3" t="str">
        <f>Raw_Data!K356</f>
        <v xml:space="preserve"> Canada            </v>
      </c>
      <c r="L356" s="3">
        <f>Raw_Data!L356</f>
        <v>2018</v>
      </c>
      <c r="M356" s="3">
        <f>Raw_Data!M356</f>
        <v>5</v>
      </c>
      <c r="N356" s="3">
        <f>Raw_Data!N356</f>
        <v>12</v>
      </c>
      <c r="O356" s="3">
        <f>Raw_Data!O356</f>
        <v>14</v>
      </c>
      <c r="P356" s="3" t="str">
        <f t="shared" si="56"/>
        <v>Captivated by the serenity of a tranquil garden in full bloom.</v>
      </c>
      <c r="Q356" s="3" t="str">
        <f t="shared" si="57"/>
        <v>Serenity</v>
      </c>
      <c r="R356" s="3" t="str">
        <f t="shared" si="58"/>
        <v>GardenEnthusiast</v>
      </c>
      <c r="S356" s="3" t="str">
        <f t="shared" si="59"/>
        <v>Facebook</v>
      </c>
      <c r="T356" s="3" t="str">
        <f t="shared" si="60"/>
        <v>#Serenity,#TranquilGarden</v>
      </c>
      <c r="U356" s="3" t="str">
        <f t="shared" si="61"/>
        <v>Canada</v>
      </c>
      <c r="V356" s="3">
        <f t="shared" si="62"/>
        <v>43232.597222222219</v>
      </c>
      <c r="W356" s="3" t="b">
        <f>COUNTIFS($F$2:F356,F356,$E$2:E356,E356)&gt;1</f>
        <v>0</v>
      </c>
      <c r="X356" s="3">
        <f t="shared" si="63"/>
        <v>67</v>
      </c>
      <c r="Y356" s="3">
        <f t="shared" si="64"/>
        <v>0.67164179104477617</v>
      </c>
      <c r="Z356" s="11" t="str">
        <f t="shared" si="55"/>
        <v>May 12, 2018</v>
      </c>
      <c r="AA356" s="3" t="str">
        <f t="shared" si="65"/>
        <v>May</v>
      </c>
    </row>
    <row r="357" spans="1:27" x14ac:dyDescent="0.25">
      <c r="A357" s="3">
        <f>Raw_Data!A357</f>
        <v>356</v>
      </c>
      <c r="B357" s="3">
        <f>Raw_Data!B357</f>
        <v>360</v>
      </c>
      <c r="C357" s="3" t="str">
        <f>Raw_Data!C357</f>
        <v xml:space="preserve">Anticipation for an upcoming adventure in an exotic destination.   </v>
      </c>
      <c r="D357" s="3" t="str">
        <f>Raw_Data!D357</f>
        <v xml:space="preserve"> Anticipation  </v>
      </c>
      <c r="E357" s="10">
        <f>Raw_Data!E357</f>
        <v>44767.416666666664</v>
      </c>
      <c r="F357" s="3" t="str">
        <f>Raw_Data!F357</f>
        <v xml:space="preserve"> Wanderlust      </v>
      </c>
      <c r="G357" s="3" t="str">
        <f>Raw_Data!G357</f>
        <v xml:space="preserve"> Twitter  </v>
      </c>
      <c r="H357" s="3" t="str">
        <f>Raw_Data!H357</f>
        <v xml:space="preserve"> #Anticipation #AdventureAwaits           </v>
      </c>
      <c r="I357" s="3">
        <f>Raw_Data!I357</f>
        <v>40</v>
      </c>
      <c r="J357" s="3">
        <f>Raw_Data!J357</f>
        <v>80</v>
      </c>
      <c r="K357" s="3" t="str">
        <f>Raw_Data!K357</f>
        <v xml:space="preserve"> India             </v>
      </c>
      <c r="L357" s="3">
        <f>Raw_Data!L357</f>
        <v>2022</v>
      </c>
      <c r="M357" s="3">
        <f>Raw_Data!M357</f>
        <v>7</v>
      </c>
      <c r="N357" s="3">
        <f>Raw_Data!N357</f>
        <v>25</v>
      </c>
      <c r="O357" s="3">
        <f>Raw_Data!O357</f>
        <v>10</v>
      </c>
      <c r="P357" s="3" t="str">
        <f t="shared" si="56"/>
        <v>Anticipation for an upcoming adventure in an exotic destination.</v>
      </c>
      <c r="Q357" s="3" t="str">
        <f t="shared" si="57"/>
        <v>Anticipation</v>
      </c>
      <c r="R357" s="3" t="str">
        <f t="shared" si="58"/>
        <v>Wanderlust</v>
      </c>
      <c r="S357" s="3" t="str">
        <f t="shared" si="59"/>
        <v>Twitter</v>
      </c>
      <c r="T357" s="3" t="str">
        <f t="shared" si="60"/>
        <v>#Anticipation,#AdventureAwaits</v>
      </c>
      <c r="U357" s="3" t="str">
        <f t="shared" si="61"/>
        <v>India</v>
      </c>
      <c r="V357" s="3">
        <f t="shared" si="62"/>
        <v>44767.416666666664</v>
      </c>
      <c r="W357" s="3" t="b">
        <f>COUNTIFS($F$2:F357,F357,$E$2:E357,E357)&gt;1</f>
        <v>0</v>
      </c>
      <c r="X357" s="3">
        <f t="shared" si="63"/>
        <v>120</v>
      </c>
      <c r="Y357" s="3">
        <f t="shared" si="64"/>
        <v>0.66666666666666663</v>
      </c>
      <c r="Z357" s="11" t="str">
        <f t="shared" si="55"/>
        <v>Jul 25, 2022</v>
      </c>
      <c r="AA357" s="3" t="str">
        <f t="shared" si="65"/>
        <v>Jul</v>
      </c>
    </row>
    <row r="358" spans="1:27" x14ac:dyDescent="0.25">
      <c r="A358" s="3">
        <f>Raw_Data!A358</f>
        <v>357</v>
      </c>
      <c r="B358" s="3">
        <f>Raw_Data!B358</f>
        <v>361</v>
      </c>
      <c r="C358" s="3" t="str">
        <f>Raw_Data!C358</f>
        <v xml:space="preserve">Reflecting on personal growth achieved through life experiences.  </v>
      </c>
      <c r="D358" s="3" t="str">
        <f>Raw_Data!D358</f>
        <v xml:space="preserve"> Reflection    </v>
      </c>
      <c r="E358" s="10">
        <f>Raw_Data!E358</f>
        <v>43532.770833333336</v>
      </c>
      <c r="F358" s="3" t="str">
        <f>Raw_Data!F358</f>
        <v xml:space="preserve"> GrowthSeeker    </v>
      </c>
      <c r="G358" s="3" t="str">
        <f>Raw_Data!G358</f>
        <v xml:space="preserve"> Instagram </v>
      </c>
      <c r="H358" s="3" t="str">
        <f>Raw_Data!H358</f>
        <v xml:space="preserve"> #Reflection #PersonalGrowth              </v>
      </c>
      <c r="I358" s="3">
        <f>Raw_Data!I358</f>
        <v>35</v>
      </c>
      <c r="J358" s="3">
        <f>Raw_Data!J358</f>
        <v>70</v>
      </c>
      <c r="K358" s="3" t="str">
        <f>Raw_Data!K358</f>
        <v xml:space="preserve"> USA               </v>
      </c>
      <c r="L358" s="3">
        <f>Raw_Data!L358</f>
        <v>2019</v>
      </c>
      <c r="M358" s="3">
        <f>Raw_Data!M358</f>
        <v>3</v>
      </c>
      <c r="N358" s="3">
        <f>Raw_Data!N358</f>
        <v>8</v>
      </c>
      <c r="O358" s="3">
        <f>Raw_Data!O358</f>
        <v>18</v>
      </c>
      <c r="P358" s="3" t="str">
        <f t="shared" si="56"/>
        <v>Reflecting on personal growth achieved through life experiences.</v>
      </c>
      <c r="Q358" s="3" t="str">
        <f t="shared" si="57"/>
        <v>Reflection</v>
      </c>
      <c r="R358" s="3" t="str">
        <f t="shared" si="58"/>
        <v>GrowthSeeker</v>
      </c>
      <c r="S358" s="3" t="str">
        <f t="shared" si="59"/>
        <v>Instagram</v>
      </c>
      <c r="T358" s="3" t="str">
        <f t="shared" si="60"/>
        <v>#Reflection,#PersonalGrowth</v>
      </c>
      <c r="U358" s="3" t="str">
        <f t="shared" si="61"/>
        <v>USA</v>
      </c>
      <c r="V358" s="3">
        <f t="shared" si="62"/>
        <v>43532.770833333336</v>
      </c>
      <c r="W358" s="3" t="b">
        <f>COUNTIFS($F$2:F358,F358,$E$2:E358,E358)&gt;1</f>
        <v>0</v>
      </c>
      <c r="X358" s="3">
        <f t="shared" si="63"/>
        <v>105</v>
      </c>
      <c r="Y358" s="3">
        <f t="shared" si="64"/>
        <v>0.66666666666666663</v>
      </c>
      <c r="Z358" s="11" t="str">
        <f t="shared" si="55"/>
        <v>Mar 8, 2019</v>
      </c>
      <c r="AA358" s="3" t="str">
        <f t="shared" si="65"/>
        <v>Mar</v>
      </c>
    </row>
    <row r="359" spans="1:27" x14ac:dyDescent="0.25">
      <c r="A359" s="3">
        <f>Raw_Data!A359</f>
        <v>358</v>
      </c>
      <c r="B359" s="3">
        <f>Raw_Data!B359</f>
        <v>362</v>
      </c>
      <c r="C359" s="3" t="str">
        <f>Raw_Data!C359</f>
        <v xml:space="preserve">Nostalgic memories flood in while revisiting childhood favorites. </v>
      </c>
      <c r="D359" s="3" t="str">
        <f>Raw_Data!D359</f>
        <v xml:space="preserve"> Nostalgia     </v>
      </c>
      <c r="E359" s="10">
        <f>Raw_Data!E359</f>
        <v>42763.885416666664</v>
      </c>
      <c r="F359" s="3" t="str">
        <f>Raw_Data!F359</f>
        <v xml:space="preserve"> ChildhoodMemories </v>
      </c>
      <c r="G359" s="3" t="str">
        <f>Raw_Data!G359</f>
        <v xml:space="preserve"> Facebook </v>
      </c>
      <c r="H359" s="3" t="str">
        <f>Raw_Data!H359</f>
        <v xml:space="preserve"> #Nostalgia #ChildhoodFavorites           </v>
      </c>
      <c r="I359" s="3">
        <f>Raw_Data!I359</f>
        <v>20</v>
      </c>
      <c r="J359" s="3">
        <f>Raw_Data!J359</f>
        <v>40</v>
      </c>
      <c r="K359" s="3" t="str">
        <f>Raw_Data!K359</f>
        <v xml:space="preserve"> Australia          </v>
      </c>
      <c r="L359" s="3">
        <f>Raw_Data!L359</f>
        <v>2017</v>
      </c>
      <c r="M359" s="3">
        <f>Raw_Data!M359</f>
        <v>1</v>
      </c>
      <c r="N359" s="3">
        <f>Raw_Data!N359</f>
        <v>28</v>
      </c>
      <c r="O359" s="3">
        <f>Raw_Data!O359</f>
        <v>21</v>
      </c>
      <c r="P359" s="3" t="str">
        <f t="shared" si="56"/>
        <v>Nostalgic memories flood in while revisiting childhood favorites.</v>
      </c>
      <c r="Q359" s="3" t="str">
        <f t="shared" si="57"/>
        <v>Nostalgia</v>
      </c>
      <c r="R359" s="3" t="str">
        <f t="shared" si="58"/>
        <v>ChildhoodMemories</v>
      </c>
      <c r="S359" s="3" t="str">
        <f t="shared" si="59"/>
        <v>Facebook</v>
      </c>
      <c r="T359" s="3" t="str">
        <f t="shared" si="60"/>
        <v>#Nostalgia,#ChildhoodFavorites</v>
      </c>
      <c r="U359" s="3" t="str">
        <f t="shared" si="61"/>
        <v>Australia</v>
      </c>
      <c r="V359" s="3">
        <f t="shared" si="62"/>
        <v>42763.885416666664</v>
      </c>
      <c r="W359" s="3" t="b">
        <f>COUNTIFS($F$2:F359,F359,$E$2:E359,E359)&gt;1</f>
        <v>0</v>
      </c>
      <c r="X359" s="3">
        <f t="shared" si="63"/>
        <v>60</v>
      </c>
      <c r="Y359" s="3">
        <f t="shared" si="64"/>
        <v>0.66666666666666663</v>
      </c>
      <c r="Z359" s="11" t="str">
        <f t="shared" si="55"/>
        <v>Jan 28, 2017</v>
      </c>
      <c r="AA359" s="3" t="str">
        <f t="shared" si="65"/>
        <v>Jan</v>
      </c>
    </row>
    <row r="360" spans="1:27" x14ac:dyDescent="0.25">
      <c r="A360" s="3">
        <f>Raw_Data!A360</f>
        <v>359</v>
      </c>
      <c r="B360" s="3">
        <f>Raw_Data!B360</f>
        <v>363</v>
      </c>
      <c r="C360" s="3" t="str">
        <f>Raw_Data!C360</f>
        <v xml:space="preserve">Appreciation for the vibrant culture experienced during travel.   </v>
      </c>
      <c r="D360" s="3" t="str">
        <f>Raw_Data!D360</f>
        <v xml:space="preserve"> Appreciation  </v>
      </c>
      <c r="E360" s="10">
        <f>Raw_Data!E360</f>
        <v>42688.572916666664</v>
      </c>
      <c r="F360" s="3" t="str">
        <f>Raw_Data!F360</f>
        <v xml:space="preserve"> CultureExplorer </v>
      </c>
      <c r="G360" s="3" t="str">
        <f>Raw_Data!G360</f>
        <v xml:space="preserve"> Twitter  </v>
      </c>
      <c r="H360" s="3" t="str">
        <f>Raw_Data!H360</f>
        <v xml:space="preserve"> #Appreciation #CulturalExperience        </v>
      </c>
      <c r="I360" s="3">
        <f>Raw_Data!I360</f>
        <v>28</v>
      </c>
      <c r="J360" s="3">
        <f>Raw_Data!J360</f>
        <v>55</v>
      </c>
      <c r="K360" s="3" t="str">
        <f>Raw_Data!K360</f>
        <v xml:space="preserve"> UK                </v>
      </c>
      <c r="L360" s="3">
        <f>Raw_Data!L360</f>
        <v>2016</v>
      </c>
      <c r="M360" s="3">
        <f>Raw_Data!M360</f>
        <v>11</v>
      </c>
      <c r="N360" s="3">
        <f>Raw_Data!N360</f>
        <v>14</v>
      </c>
      <c r="O360" s="3">
        <f>Raw_Data!O360</f>
        <v>13</v>
      </c>
      <c r="P360" s="3" t="str">
        <f t="shared" si="56"/>
        <v>Appreciation for the vibrant culture experienced during travel.</v>
      </c>
      <c r="Q360" s="3" t="str">
        <f t="shared" si="57"/>
        <v>Appreciation</v>
      </c>
      <c r="R360" s="3" t="str">
        <f t="shared" si="58"/>
        <v>CultureExplorer</v>
      </c>
      <c r="S360" s="3" t="str">
        <f t="shared" si="59"/>
        <v>Twitter</v>
      </c>
      <c r="T360" s="3" t="str">
        <f t="shared" si="60"/>
        <v>#Appreciation,#CulturalExperience</v>
      </c>
      <c r="U360" s="3" t="str">
        <f t="shared" si="61"/>
        <v>UK</v>
      </c>
      <c r="V360" s="3">
        <f t="shared" si="62"/>
        <v>42688.572916666664</v>
      </c>
      <c r="W360" s="3" t="b">
        <f>COUNTIFS($F$2:F360,F360,$E$2:E360,E360)&gt;1</f>
        <v>0</v>
      </c>
      <c r="X360" s="3">
        <f t="shared" si="63"/>
        <v>83</v>
      </c>
      <c r="Y360" s="3">
        <f t="shared" si="64"/>
        <v>0.66265060240963858</v>
      </c>
      <c r="Z360" s="11" t="str">
        <f t="shared" si="55"/>
        <v>Nov 14, 2016</v>
      </c>
      <c r="AA360" s="3" t="str">
        <f t="shared" si="65"/>
        <v>Nov</v>
      </c>
    </row>
    <row r="361" spans="1:27" x14ac:dyDescent="0.25">
      <c r="A361" s="3">
        <f>Raw_Data!A361</f>
        <v>360</v>
      </c>
      <c r="B361" s="3">
        <f>Raw_Data!B361</f>
        <v>364</v>
      </c>
      <c r="C361" s="3" t="str">
        <f>Raw_Data!C361</f>
        <v xml:space="preserve">Confidence soars after overcoming public speaking anxiety.       </v>
      </c>
      <c r="D361" s="3" t="str">
        <f>Raw_Data!D361</f>
        <v xml:space="preserve"> Confidence    </v>
      </c>
      <c r="E361" s="10">
        <f>Raw_Data!E361</f>
        <v>43923.729166666664</v>
      </c>
      <c r="F361" s="3" t="str">
        <f>Raw_Data!F361</f>
        <v xml:space="preserve"> PublicSpeaker   </v>
      </c>
      <c r="G361" s="3" t="str">
        <f>Raw_Data!G361</f>
        <v xml:space="preserve"> Instagram </v>
      </c>
      <c r="H361" s="3" t="str">
        <f>Raw_Data!H361</f>
        <v xml:space="preserve"> #Confidence #OvercomingAnxiety          </v>
      </c>
      <c r="I361" s="3">
        <f>Raw_Data!I361</f>
        <v>15</v>
      </c>
      <c r="J361" s="3">
        <f>Raw_Data!J361</f>
        <v>30</v>
      </c>
      <c r="K361" s="3" t="str">
        <f>Raw_Data!K361</f>
        <v xml:space="preserve"> USA               </v>
      </c>
      <c r="L361" s="3">
        <f>Raw_Data!L361</f>
        <v>2020</v>
      </c>
      <c r="M361" s="3">
        <f>Raw_Data!M361</f>
        <v>4</v>
      </c>
      <c r="N361" s="3">
        <f>Raw_Data!N361</f>
        <v>2</v>
      </c>
      <c r="O361" s="3">
        <f>Raw_Data!O361</f>
        <v>17</v>
      </c>
      <c r="P361" s="3" t="str">
        <f t="shared" si="56"/>
        <v>Confidence soars after overcoming public speaking anxiety.</v>
      </c>
      <c r="Q361" s="3" t="str">
        <f t="shared" si="57"/>
        <v>Confidence</v>
      </c>
      <c r="R361" s="3" t="str">
        <f t="shared" si="58"/>
        <v>PublicSpeaker</v>
      </c>
      <c r="S361" s="3" t="str">
        <f t="shared" si="59"/>
        <v>Instagram</v>
      </c>
      <c r="T361" s="3" t="str">
        <f t="shared" si="60"/>
        <v>#Confidence,#OvercomingAnxiety</v>
      </c>
      <c r="U361" s="3" t="str">
        <f t="shared" si="61"/>
        <v>USA</v>
      </c>
      <c r="V361" s="3">
        <f t="shared" si="62"/>
        <v>43923.729166666664</v>
      </c>
      <c r="W361" s="3" t="b">
        <f>COUNTIFS($F$2:F361,F361,$E$2:E361,E361)&gt;1</f>
        <v>0</v>
      </c>
      <c r="X361" s="3">
        <f t="shared" si="63"/>
        <v>45</v>
      </c>
      <c r="Y361" s="3">
        <f t="shared" si="64"/>
        <v>0.66666666666666663</v>
      </c>
      <c r="Z361" s="11" t="str">
        <f t="shared" si="55"/>
        <v>Apr 2, 2020</v>
      </c>
      <c r="AA361" s="3" t="str">
        <f t="shared" si="65"/>
        <v>Apr</v>
      </c>
    </row>
    <row r="362" spans="1:27" x14ac:dyDescent="0.25">
      <c r="A362" s="3">
        <f>Raw_Data!A362</f>
        <v>361</v>
      </c>
      <c r="B362" s="3">
        <f>Raw_Data!B362</f>
        <v>365</v>
      </c>
      <c r="C362" s="3" t="str">
        <f>Raw_Data!C362</f>
        <v xml:space="preserve">Contentment in the midst of a family gathering filled with laughter. </v>
      </c>
      <c r="D362" s="3" t="str">
        <f>Raw_Data!D362</f>
        <v xml:space="preserve"> Contentment   </v>
      </c>
      <c r="E362" s="10">
        <f>Raw_Data!E362</f>
        <v>44941.791666666664</v>
      </c>
      <c r="F362" s="3" t="str">
        <f>Raw_Data!F362</f>
        <v xml:space="preserve"> FamilyCelebration </v>
      </c>
      <c r="G362" s="3" t="str">
        <f>Raw_Data!G362</f>
        <v xml:space="preserve"> Facebook </v>
      </c>
      <c r="H362" s="3" t="str">
        <f>Raw_Data!H362</f>
        <v xml:space="preserve"> #Contentment #FamilyLaughter             </v>
      </c>
      <c r="I362" s="3">
        <f>Raw_Data!I362</f>
        <v>25</v>
      </c>
      <c r="J362" s="3">
        <f>Raw_Data!J362</f>
        <v>50</v>
      </c>
      <c r="K362" s="3" t="str">
        <f>Raw_Data!K362</f>
        <v xml:space="preserve"> Canada            </v>
      </c>
      <c r="L362" s="3">
        <f>Raw_Data!L362</f>
        <v>2023</v>
      </c>
      <c r="M362" s="3">
        <f>Raw_Data!M362</f>
        <v>1</v>
      </c>
      <c r="N362" s="3">
        <f>Raw_Data!N362</f>
        <v>15</v>
      </c>
      <c r="O362" s="3">
        <f>Raw_Data!O362</f>
        <v>19</v>
      </c>
      <c r="P362" s="3" t="str">
        <f t="shared" si="56"/>
        <v>Contentment in the midst of a family gathering filled with laughter.</v>
      </c>
      <c r="Q362" s="3" t="str">
        <f t="shared" si="57"/>
        <v>Contentment</v>
      </c>
      <c r="R362" s="3" t="str">
        <f t="shared" si="58"/>
        <v>FamilyCelebration</v>
      </c>
      <c r="S362" s="3" t="str">
        <f t="shared" si="59"/>
        <v>Facebook</v>
      </c>
      <c r="T362" s="3" t="str">
        <f t="shared" si="60"/>
        <v>#Contentment,#FamilyLaughter</v>
      </c>
      <c r="U362" s="3" t="str">
        <f t="shared" si="61"/>
        <v>Canada</v>
      </c>
      <c r="V362" s="3">
        <f t="shared" si="62"/>
        <v>44941.791666666664</v>
      </c>
      <c r="W362" s="3" t="b">
        <f>COUNTIFS($F$2:F362,F362,$E$2:E362,E362)&gt;1</f>
        <v>0</v>
      </c>
      <c r="X362" s="3">
        <f t="shared" si="63"/>
        <v>75</v>
      </c>
      <c r="Y362" s="3">
        <f t="shared" si="64"/>
        <v>0.66666666666666663</v>
      </c>
      <c r="Z362" s="11" t="str">
        <f t="shared" si="55"/>
        <v>Jan 15, 2023</v>
      </c>
      <c r="AA362" s="3" t="str">
        <f t="shared" si="65"/>
        <v>Jan</v>
      </c>
    </row>
    <row r="363" spans="1:27" x14ac:dyDescent="0.25">
      <c r="A363" s="3">
        <f>Raw_Data!A363</f>
        <v>362</v>
      </c>
      <c r="B363" s="3">
        <f>Raw_Data!B363</f>
        <v>366</v>
      </c>
      <c r="C363" s="3" t="str">
        <f>Raw_Data!C363</f>
        <v xml:space="preserve">Enthusiasm for learning new skills and expanding knowledge.      </v>
      </c>
      <c r="D363" s="3" t="str">
        <f>Raw_Data!D363</f>
        <v xml:space="preserve"> Enthusiasm    </v>
      </c>
      <c r="E363" s="10">
        <f>Raw_Data!E363</f>
        <v>43319.510416666664</v>
      </c>
      <c r="F363" s="3" t="str">
        <f>Raw_Data!F363</f>
        <v xml:space="preserve"> LifelongLearner </v>
      </c>
      <c r="G363" s="3" t="str">
        <f>Raw_Data!G363</f>
        <v xml:space="preserve"> Twitter  </v>
      </c>
      <c r="H363" s="3" t="str">
        <f>Raw_Data!H363</f>
        <v xml:space="preserve"> #Enthusiasm #SkillBuilding               </v>
      </c>
      <c r="I363" s="3">
        <f>Raw_Data!I363</f>
        <v>30</v>
      </c>
      <c r="J363" s="3">
        <f>Raw_Data!J363</f>
        <v>60</v>
      </c>
      <c r="K363" s="3" t="str">
        <f>Raw_Data!K363</f>
        <v xml:space="preserve"> India             </v>
      </c>
      <c r="L363" s="3">
        <f>Raw_Data!L363</f>
        <v>2018</v>
      </c>
      <c r="M363" s="3">
        <f>Raw_Data!M363</f>
        <v>8</v>
      </c>
      <c r="N363" s="3">
        <f>Raw_Data!N363</f>
        <v>7</v>
      </c>
      <c r="O363" s="3">
        <f>Raw_Data!O363</f>
        <v>12</v>
      </c>
      <c r="P363" s="3" t="str">
        <f t="shared" si="56"/>
        <v>Enthusiasm for learning new skills and expanding knowledge.</v>
      </c>
      <c r="Q363" s="3" t="str">
        <f t="shared" si="57"/>
        <v>Enthusiasm</v>
      </c>
      <c r="R363" s="3" t="str">
        <f t="shared" si="58"/>
        <v>LifelongLearner</v>
      </c>
      <c r="S363" s="3" t="str">
        <f t="shared" si="59"/>
        <v>Twitter</v>
      </c>
      <c r="T363" s="3" t="str">
        <f t="shared" si="60"/>
        <v>#Enthusiasm,#SkillBuilding</v>
      </c>
      <c r="U363" s="3" t="str">
        <f t="shared" si="61"/>
        <v>India</v>
      </c>
      <c r="V363" s="3">
        <f t="shared" si="62"/>
        <v>43319.510416666664</v>
      </c>
      <c r="W363" s="3" t="b">
        <f>COUNTIFS($F$2:F363,F363,$E$2:E363,E363)&gt;1</f>
        <v>0</v>
      </c>
      <c r="X363" s="3">
        <f t="shared" si="63"/>
        <v>90</v>
      </c>
      <c r="Y363" s="3">
        <f t="shared" si="64"/>
        <v>0.66666666666666663</v>
      </c>
      <c r="Z363" s="11" t="str">
        <f t="shared" si="55"/>
        <v>Aug 7, 2018</v>
      </c>
      <c r="AA363" s="3" t="str">
        <f t="shared" si="65"/>
        <v>Aug</v>
      </c>
    </row>
    <row r="364" spans="1:27" x14ac:dyDescent="0.25">
      <c r="A364" s="3">
        <f>Raw_Data!A364</f>
        <v>363</v>
      </c>
      <c r="B364" s="3">
        <f>Raw_Data!B364</f>
        <v>367</v>
      </c>
      <c r="C364" s="3" t="str">
        <f>Raw_Data!C364</f>
        <v xml:space="preserve">Surprise and delight at discovering a hidden gem in the city.    </v>
      </c>
      <c r="D364" s="3" t="str">
        <f>Raw_Data!D364</f>
        <v xml:space="preserve"> Surprise      </v>
      </c>
      <c r="E364" s="10">
        <f>Raw_Data!E364</f>
        <v>43756.697916666664</v>
      </c>
      <c r="F364" s="3" t="str">
        <f>Raw_Data!F364</f>
        <v xml:space="preserve"> CityExplorer    </v>
      </c>
      <c r="G364" s="3" t="str">
        <f>Raw_Data!G364</f>
        <v xml:space="preserve"> Instagram </v>
      </c>
      <c r="H364" s="3" t="str">
        <f>Raw_Data!H364</f>
        <v xml:space="preserve"> #Surprise #HiddenGem                      </v>
      </c>
      <c r="I364" s="3">
        <f>Raw_Data!I364</f>
        <v>18</v>
      </c>
      <c r="J364" s="3">
        <f>Raw_Data!J364</f>
        <v>35</v>
      </c>
      <c r="K364" s="3" t="str">
        <f>Raw_Data!K364</f>
        <v xml:space="preserve"> UK                </v>
      </c>
      <c r="L364" s="3">
        <f>Raw_Data!L364</f>
        <v>2019</v>
      </c>
      <c r="M364" s="3">
        <f>Raw_Data!M364</f>
        <v>10</v>
      </c>
      <c r="N364" s="3">
        <f>Raw_Data!N364</f>
        <v>18</v>
      </c>
      <c r="O364" s="3">
        <f>Raw_Data!O364</f>
        <v>16</v>
      </c>
      <c r="P364" s="3" t="str">
        <f t="shared" si="56"/>
        <v>Surprise and delight at discovering a hidden gem in the city.</v>
      </c>
      <c r="Q364" s="3" t="str">
        <f t="shared" si="57"/>
        <v>Surprise</v>
      </c>
      <c r="R364" s="3" t="str">
        <f t="shared" si="58"/>
        <v>CityExplorer</v>
      </c>
      <c r="S364" s="3" t="str">
        <f t="shared" si="59"/>
        <v>Instagram</v>
      </c>
      <c r="T364" s="3" t="str">
        <f t="shared" si="60"/>
        <v>#Surprise,#HiddenGem</v>
      </c>
      <c r="U364" s="3" t="str">
        <f t="shared" si="61"/>
        <v>UK</v>
      </c>
      <c r="V364" s="3">
        <f t="shared" si="62"/>
        <v>43756.697916666664</v>
      </c>
      <c r="W364" s="3" t="b">
        <f>COUNTIFS($F$2:F364,F364,$E$2:E364,E364)&gt;1</f>
        <v>0</v>
      </c>
      <c r="X364" s="3">
        <f t="shared" si="63"/>
        <v>53</v>
      </c>
      <c r="Y364" s="3">
        <f t="shared" si="64"/>
        <v>0.660377358490566</v>
      </c>
      <c r="Z364" s="11" t="str">
        <f t="shared" si="55"/>
        <v>Oct 18, 2019</v>
      </c>
      <c r="AA364" s="3" t="str">
        <f t="shared" si="65"/>
        <v>Oct</v>
      </c>
    </row>
    <row r="365" spans="1:27" x14ac:dyDescent="0.25">
      <c r="A365" s="3">
        <f>Raw_Data!A365</f>
        <v>364</v>
      </c>
      <c r="B365" s="3">
        <f>Raw_Data!B365</f>
        <v>368</v>
      </c>
      <c r="C365" s="3" t="str">
        <f>Raw_Data!C365</f>
        <v>A sense of accomplishment after completing a challenging workout.</v>
      </c>
      <c r="D365" s="3" t="str">
        <f>Raw_Data!D365</f>
        <v xml:space="preserve"> Accomplishment </v>
      </c>
      <c r="E365" s="10">
        <f>Raw_Data!E365</f>
        <v>44742.291666666664</v>
      </c>
      <c r="F365" s="3" t="str">
        <f>Raw_Data!F365</f>
        <v xml:space="preserve"> FitnessAchiever </v>
      </c>
      <c r="G365" s="3" t="str">
        <f>Raw_Data!G365</f>
        <v xml:space="preserve"> Facebook </v>
      </c>
      <c r="H365" s="3" t="str">
        <f>Raw_Data!H365</f>
        <v xml:space="preserve"> #Accomplishment #FitnessSuccess         </v>
      </c>
      <c r="I365" s="3">
        <f>Raw_Data!I365</f>
        <v>22</v>
      </c>
      <c r="J365" s="3">
        <f>Raw_Data!J365</f>
        <v>45</v>
      </c>
      <c r="K365" s="3" t="str">
        <f>Raw_Data!K365</f>
        <v xml:space="preserve"> Australia          </v>
      </c>
      <c r="L365" s="3">
        <f>Raw_Data!L365</f>
        <v>2022</v>
      </c>
      <c r="M365" s="3">
        <f>Raw_Data!M365</f>
        <v>6</v>
      </c>
      <c r="N365" s="3">
        <f>Raw_Data!N365</f>
        <v>30</v>
      </c>
      <c r="O365" s="3">
        <f>Raw_Data!O365</f>
        <v>7</v>
      </c>
      <c r="P365" s="3" t="str">
        <f t="shared" si="56"/>
        <v>A sense of accomplishment after completing a challenging workout.</v>
      </c>
      <c r="Q365" s="3" t="str">
        <f t="shared" si="57"/>
        <v>Accomplishment</v>
      </c>
      <c r="R365" s="3" t="str">
        <f t="shared" si="58"/>
        <v>FitnessAchiever</v>
      </c>
      <c r="S365" s="3" t="str">
        <f t="shared" si="59"/>
        <v>Facebook</v>
      </c>
      <c r="T365" s="3" t="str">
        <f t="shared" si="60"/>
        <v>#Accomplishment,#FitnessSuccess</v>
      </c>
      <c r="U365" s="3" t="str">
        <f t="shared" si="61"/>
        <v>Australia</v>
      </c>
      <c r="V365" s="3">
        <f t="shared" si="62"/>
        <v>44742.291666666664</v>
      </c>
      <c r="W365" s="3" t="b">
        <f>COUNTIFS($F$2:F365,F365,$E$2:E365,E365)&gt;1</f>
        <v>0</v>
      </c>
      <c r="X365" s="3">
        <f t="shared" si="63"/>
        <v>67</v>
      </c>
      <c r="Y365" s="3">
        <f t="shared" si="64"/>
        <v>0.67164179104477617</v>
      </c>
      <c r="Z365" s="11" t="str">
        <f t="shared" si="55"/>
        <v>Jun 30, 2022</v>
      </c>
      <c r="AA365" s="3" t="str">
        <f t="shared" si="65"/>
        <v>Jun</v>
      </c>
    </row>
    <row r="366" spans="1:27" x14ac:dyDescent="0.25">
      <c r="A366" s="3">
        <f>Raw_Data!A366</f>
        <v>365</v>
      </c>
      <c r="B366" s="3">
        <f>Raw_Data!B366</f>
        <v>369</v>
      </c>
      <c r="C366" s="3" t="str">
        <f>Raw_Data!C366</f>
        <v xml:space="preserve">Wonderment at the beauty of a double rainbow after the rain.     </v>
      </c>
      <c r="D366" s="3" t="str">
        <f>Raw_Data!D366</f>
        <v xml:space="preserve"> Wonderment    </v>
      </c>
      <c r="E366" s="10">
        <f>Raw_Data!E366</f>
        <v>42898.763888888891</v>
      </c>
      <c r="F366" s="3" t="str">
        <f>Raw_Data!F366</f>
        <v xml:space="preserve"> RainbowChaser   </v>
      </c>
      <c r="G366" s="3" t="str">
        <f>Raw_Data!G366</f>
        <v xml:space="preserve"> Twitter  </v>
      </c>
      <c r="H366" s="3" t="str">
        <f>Raw_Data!H366</f>
        <v xml:space="preserve"> #Wonderment #DoubleRainbow               </v>
      </c>
      <c r="I366" s="3">
        <f>Raw_Data!I366</f>
        <v>35</v>
      </c>
      <c r="J366" s="3">
        <f>Raw_Data!J366</f>
        <v>70</v>
      </c>
      <c r="K366" s="3" t="str">
        <f>Raw_Data!K366</f>
        <v xml:space="preserve"> USA               </v>
      </c>
      <c r="L366" s="3">
        <f>Raw_Data!L366</f>
        <v>2017</v>
      </c>
      <c r="M366" s="3">
        <f>Raw_Data!M366</f>
        <v>6</v>
      </c>
      <c r="N366" s="3">
        <f>Raw_Data!N366</f>
        <v>12</v>
      </c>
      <c r="O366" s="3">
        <f>Raw_Data!O366</f>
        <v>18</v>
      </c>
      <c r="P366" s="3" t="str">
        <f t="shared" si="56"/>
        <v>Wonderment at the beauty of a double rainbow after the rain.</v>
      </c>
      <c r="Q366" s="3" t="str">
        <f t="shared" si="57"/>
        <v>Wonderment</v>
      </c>
      <c r="R366" s="3" t="str">
        <f t="shared" si="58"/>
        <v>RainbowChaser</v>
      </c>
      <c r="S366" s="3" t="str">
        <f t="shared" si="59"/>
        <v>Twitter</v>
      </c>
      <c r="T366" s="3" t="str">
        <f t="shared" si="60"/>
        <v>#Wonderment,#DoubleRainbow</v>
      </c>
      <c r="U366" s="3" t="str">
        <f t="shared" si="61"/>
        <v>USA</v>
      </c>
      <c r="V366" s="3">
        <f t="shared" si="62"/>
        <v>42898.763888888891</v>
      </c>
      <c r="W366" s="3" t="b">
        <f>COUNTIFS($F$2:F366,F366,$E$2:E366,E366)&gt;1</f>
        <v>0</v>
      </c>
      <c r="X366" s="3">
        <f t="shared" si="63"/>
        <v>105</v>
      </c>
      <c r="Y366" s="3">
        <f t="shared" si="64"/>
        <v>0.66666666666666663</v>
      </c>
      <c r="Z366" s="11" t="str">
        <f t="shared" si="55"/>
        <v>Jun 12, 2017</v>
      </c>
      <c r="AA366" s="3" t="str">
        <f t="shared" si="65"/>
        <v>Jun</v>
      </c>
    </row>
    <row r="367" spans="1:27" x14ac:dyDescent="0.25">
      <c r="A367" s="3">
        <f>Raw_Data!A367</f>
        <v>366</v>
      </c>
      <c r="B367" s="3">
        <f>Raw_Data!B367</f>
        <v>370</v>
      </c>
      <c r="C367" s="3" t="str">
        <f>Raw_Data!C367</f>
        <v xml:space="preserve">Optimism for a bright future amidst challenging times.           </v>
      </c>
      <c r="D367" s="3" t="str">
        <f>Raw_Data!D367</f>
        <v xml:space="preserve"> Optimism      </v>
      </c>
      <c r="E367" s="10">
        <f>Raw_Data!E367</f>
        <v>44382.395833333336</v>
      </c>
      <c r="F367" s="3" t="str">
        <f>Raw_Data!F367</f>
        <v xml:space="preserve"> FutureOptimist  </v>
      </c>
      <c r="G367" s="3" t="str">
        <f>Raw_Data!G367</f>
        <v xml:space="preserve"> Instagram </v>
      </c>
      <c r="H367" s="3" t="str">
        <f>Raw_Data!H367</f>
        <v xml:space="preserve"> #Optimism #BrightFuture                  </v>
      </c>
      <c r="I367" s="3">
        <f>Raw_Data!I367</f>
        <v>20</v>
      </c>
      <c r="J367" s="3">
        <f>Raw_Data!J367</f>
        <v>40</v>
      </c>
      <c r="K367" s="3" t="str">
        <f>Raw_Data!K367</f>
        <v xml:space="preserve"> Canada            </v>
      </c>
      <c r="L367" s="3">
        <f>Raw_Data!L367</f>
        <v>2021</v>
      </c>
      <c r="M367" s="3">
        <f>Raw_Data!M367</f>
        <v>7</v>
      </c>
      <c r="N367" s="3">
        <f>Raw_Data!N367</f>
        <v>5</v>
      </c>
      <c r="O367" s="3">
        <f>Raw_Data!O367</f>
        <v>9</v>
      </c>
      <c r="P367" s="3" t="str">
        <f t="shared" si="56"/>
        <v>Optimism for a bright future amidst challenging times.</v>
      </c>
      <c r="Q367" s="3" t="str">
        <f t="shared" si="57"/>
        <v>Optimism</v>
      </c>
      <c r="R367" s="3" t="str">
        <f t="shared" si="58"/>
        <v>FutureOptimist</v>
      </c>
      <c r="S367" s="3" t="str">
        <f t="shared" si="59"/>
        <v>Instagram</v>
      </c>
      <c r="T367" s="3" t="str">
        <f t="shared" si="60"/>
        <v>#Optimism,#BrightFuture</v>
      </c>
      <c r="U367" s="3" t="str">
        <f t="shared" si="61"/>
        <v>Canada</v>
      </c>
      <c r="V367" s="3">
        <f t="shared" si="62"/>
        <v>44382.395833333336</v>
      </c>
      <c r="W367" s="3" t="b">
        <f>COUNTIFS($F$2:F367,F367,$E$2:E367,E367)&gt;1</f>
        <v>0</v>
      </c>
      <c r="X367" s="3">
        <f t="shared" si="63"/>
        <v>60</v>
      </c>
      <c r="Y367" s="3">
        <f t="shared" si="64"/>
        <v>0.66666666666666663</v>
      </c>
      <c r="Z367" s="11" t="str">
        <f t="shared" si="55"/>
        <v>Jul 5, 2021</v>
      </c>
      <c r="AA367" s="3" t="str">
        <f t="shared" si="65"/>
        <v>Jul</v>
      </c>
    </row>
    <row r="368" spans="1:27" x14ac:dyDescent="0.25">
      <c r="A368" s="3">
        <f>Raw_Data!A368</f>
        <v>367</v>
      </c>
      <c r="B368" s="3">
        <f>Raw_Data!B368</f>
        <v>371</v>
      </c>
      <c r="C368" s="3" t="str">
        <f>Raw_Data!C368</f>
        <v xml:space="preserve">Pride in achieving a personal milestone in career progression.   </v>
      </c>
      <c r="D368" s="3" t="str">
        <f>Raw_Data!D368</f>
        <v xml:space="preserve"> Pride         </v>
      </c>
      <c r="E368" s="10">
        <f>Raw_Data!E368</f>
        <v>42475.618055555555</v>
      </c>
      <c r="F368" s="3" t="str">
        <f>Raw_Data!F368</f>
        <v xml:space="preserve"> CareerAchiever  </v>
      </c>
      <c r="G368" s="3" t="str">
        <f>Raw_Data!G368</f>
        <v xml:space="preserve"> Facebook </v>
      </c>
      <c r="H368" s="3" t="str">
        <f>Raw_Data!H368</f>
        <v xml:space="preserve"> #Pride #CareerMilestone                  </v>
      </c>
      <c r="I368" s="3">
        <f>Raw_Data!I368</f>
        <v>28</v>
      </c>
      <c r="J368" s="3">
        <f>Raw_Data!J368</f>
        <v>55</v>
      </c>
      <c r="K368" s="3" t="str">
        <f>Raw_Data!K368</f>
        <v xml:space="preserve"> UK                </v>
      </c>
      <c r="L368" s="3">
        <f>Raw_Data!L368</f>
        <v>2016</v>
      </c>
      <c r="M368" s="3">
        <f>Raw_Data!M368</f>
        <v>4</v>
      </c>
      <c r="N368" s="3">
        <f>Raw_Data!N368</f>
        <v>15</v>
      </c>
      <c r="O368" s="3">
        <f>Raw_Data!O368</f>
        <v>14</v>
      </c>
      <c r="P368" s="3" t="str">
        <f t="shared" si="56"/>
        <v>Pride in achieving a personal milestone in career progression.</v>
      </c>
      <c r="Q368" s="3" t="str">
        <f t="shared" si="57"/>
        <v>Pride</v>
      </c>
      <c r="R368" s="3" t="str">
        <f t="shared" si="58"/>
        <v>CareerAchiever</v>
      </c>
      <c r="S368" s="3" t="str">
        <f t="shared" si="59"/>
        <v>Facebook</v>
      </c>
      <c r="T368" s="3" t="str">
        <f t="shared" si="60"/>
        <v>#Pride,#CareerMilestone</v>
      </c>
      <c r="U368" s="3" t="str">
        <f t="shared" si="61"/>
        <v>UK</v>
      </c>
      <c r="V368" s="3">
        <f t="shared" si="62"/>
        <v>42475.618055555555</v>
      </c>
      <c r="W368" s="3" t="b">
        <f>COUNTIFS($F$2:F368,F368,$E$2:E368,E368)&gt;1</f>
        <v>0</v>
      </c>
      <c r="X368" s="3">
        <f t="shared" si="63"/>
        <v>83</v>
      </c>
      <c r="Y368" s="3">
        <f t="shared" si="64"/>
        <v>0.66265060240963858</v>
      </c>
      <c r="Z368" s="11" t="str">
        <f t="shared" si="55"/>
        <v>Apr 15, 2016</v>
      </c>
      <c r="AA368" s="3" t="str">
        <f t="shared" si="65"/>
        <v>Apr</v>
      </c>
    </row>
    <row r="369" spans="1:27" x14ac:dyDescent="0.25">
      <c r="A369" s="3">
        <f>Raw_Data!A369</f>
        <v>368</v>
      </c>
      <c r="B369" s="3">
        <f>Raw_Data!B369</f>
        <v>372</v>
      </c>
      <c r="C369" s="3" t="str">
        <f>Raw_Data!C369</f>
        <v xml:space="preserve">Happiness blooms like flowers in a garden on a sunny day.        </v>
      </c>
      <c r="D369" s="3" t="str">
        <f>Raw_Data!D369</f>
        <v xml:space="preserve"> Happiness     </v>
      </c>
      <c r="E369" s="10">
        <f>Raw_Data!E369</f>
        <v>43871.46875</v>
      </c>
      <c r="F369" s="3" t="str">
        <f>Raw_Data!F369</f>
        <v xml:space="preserve"> SunnyDayEnthusiast </v>
      </c>
      <c r="G369" s="3" t="str">
        <f>Raw_Data!G369</f>
        <v xml:space="preserve"> Twitter  </v>
      </c>
      <c r="H369" s="3" t="str">
        <f>Raw_Data!H369</f>
        <v xml:space="preserve"> #Happiness #SunnyDay                      </v>
      </c>
      <c r="I369" s="3">
        <f>Raw_Data!I369</f>
        <v>15</v>
      </c>
      <c r="J369" s="3">
        <f>Raw_Data!J369</f>
        <v>30</v>
      </c>
      <c r="K369" s="3" t="str">
        <f>Raw_Data!K369</f>
        <v xml:space="preserve"> India             </v>
      </c>
      <c r="L369" s="3">
        <f>Raw_Data!L369</f>
        <v>2020</v>
      </c>
      <c r="M369" s="3">
        <f>Raw_Data!M369</f>
        <v>2</v>
      </c>
      <c r="N369" s="3">
        <f>Raw_Data!N369</f>
        <v>10</v>
      </c>
      <c r="O369" s="3">
        <f>Raw_Data!O369</f>
        <v>11</v>
      </c>
      <c r="P369" s="3" t="str">
        <f t="shared" si="56"/>
        <v>Happiness blooms like flowers in a garden on a sunny day.</v>
      </c>
      <c r="Q369" s="3" t="str">
        <f t="shared" si="57"/>
        <v>Happiness</v>
      </c>
      <c r="R369" s="3" t="str">
        <f t="shared" si="58"/>
        <v>SunnyDayEnthusiast</v>
      </c>
      <c r="S369" s="3" t="str">
        <f t="shared" si="59"/>
        <v>Twitter</v>
      </c>
      <c r="T369" s="3" t="str">
        <f t="shared" si="60"/>
        <v>#Happiness,#SunnyDay</v>
      </c>
      <c r="U369" s="3" t="str">
        <f t="shared" si="61"/>
        <v>India</v>
      </c>
      <c r="V369" s="3">
        <f t="shared" si="62"/>
        <v>43871.46875</v>
      </c>
      <c r="W369" s="3" t="b">
        <f>COUNTIFS($F$2:F369,F369,$E$2:E369,E369)&gt;1</f>
        <v>0</v>
      </c>
      <c r="X369" s="3">
        <f t="shared" si="63"/>
        <v>45</v>
      </c>
      <c r="Y369" s="3">
        <f t="shared" si="64"/>
        <v>0.66666666666666663</v>
      </c>
      <c r="Z369" s="11" t="str">
        <f t="shared" si="55"/>
        <v>Feb 10, 2020</v>
      </c>
      <c r="AA369" s="3" t="str">
        <f t="shared" si="65"/>
        <v>Feb</v>
      </c>
    </row>
    <row r="370" spans="1:27" x14ac:dyDescent="0.25">
      <c r="A370" s="3">
        <f>Raw_Data!A370</f>
        <v>369</v>
      </c>
      <c r="B370" s="3">
        <f>Raw_Data!B370</f>
        <v>373</v>
      </c>
      <c r="C370" s="3" t="str">
        <f>Raw_Data!C370</f>
        <v xml:space="preserve">Elation over discovering a rare book in a quaint bookstore.      </v>
      </c>
      <c r="D370" s="3" t="str">
        <f>Raw_Data!D370</f>
        <v xml:space="preserve"> Elation       </v>
      </c>
      <c r="E370" s="10">
        <f>Raw_Data!E370</f>
        <v>43365.6875</v>
      </c>
      <c r="F370" s="3" t="str">
        <f>Raw_Data!F370</f>
        <v xml:space="preserve"> Bookworm        </v>
      </c>
      <c r="G370" s="3" t="str">
        <f>Raw_Data!G370</f>
        <v xml:space="preserve"> Instagram </v>
      </c>
      <c r="H370" s="3" t="str">
        <f>Raw_Data!H370</f>
        <v xml:space="preserve"> #Elation #RareBookDiscovery              </v>
      </c>
      <c r="I370" s="3">
        <f>Raw_Data!I370</f>
        <v>40</v>
      </c>
      <c r="J370" s="3">
        <f>Raw_Data!J370</f>
        <v>80</v>
      </c>
      <c r="K370" s="3" t="str">
        <f>Raw_Data!K370</f>
        <v xml:space="preserve"> USA               </v>
      </c>
      <c r="L370" s="3">
        <f>Raw_Data!L370</f>
        <v>2018</v>
      </c>
      <c r="M370" s="3">
        <f>Raw_Data!M370</f>
        <v>9</v>
      </c>
      <c r="N370" s="3">
        <f>Raw_Data!N370</f>
        <v>22</v>
      </c>
      <c r="O370" s="3">
        <f>Raw_Data!O370</f>
        <v>16</v>
      </c>
      <c r="P370" s="3" t="str">
        <f t="shared" si="56"/>
        <v>Elation over discovering a rare book in a quaint bookstore.</v>
      </c>
      <c r="Q370" s="3" t="str">
        <f t="shared" si="57"/>
        <v>Elation</v>
      </c>
      <c r="R370" s="3" t="str">
        <f t="shared" si="58"/>
        <v>Bookworm</v>
      </c>
      <c r="S370" s="3" t="str">
        <f t="shared" si="59"/>
        <v>Instagram</v>
      </c>
      <c r="T370" s="3" t="str">
        <f t="shared" si="60"/>
        <v>#Elation,#RareBookDiscovery</v>
      </c>
      <c r="U370" s="3" t="str">
        <f t="shared" si="61"/>
        <v>USA</v>
      </c>
      <c r="V370" s="3">
        <f t="shared" si="62"/>
        <v>43365.6875</v>
      </c>
      <c r="W370" s="3" t="b">
        <f>COUNTIFS($F$2:F370,F370,$E$2:E370,E370)&gt;1</f>
        <v>0</v>
      </c>
      <c r="X370" s="3">
        <f t="shared" si="63"/>
        <v>120</v>
      </c>
      <c r="Y370" s="3">
        <f t="shared" si="64"/>
        <v>0.66666666666666663</v>
      </c>
      <c r="Z370" s="11" t="str">
        <f t="shared" si="55"/>
        <v>Sep 22, 2018</v>
      </c>
      <c r="AA370" s="3" t="str">
        <f t="shared" si="65"/>
        <v>Sep</v>
      </c>
    </row>
    <row r="371" spans="1:27" x14ac:dyDescent="0.25">
      <c r="A371" s="3">
        <f>Raw_Data!A371</f>
        <v>370</v>
      </c>
      <c r="B371" s="3">
        <f>Raw_Data!B371</f>
        <v>374</v>
      </c>
      <c r="C371" s="3" t="str">
        <f>Raw_Data!C371</f>
        <v>Curiosity piqued by the mysteries of an ancient archaeological site.</v>
      </c>
      <c r="D371" s="3" t="str">
        <f>Raw_Data!D371</f>
        <v xml:space="preserve"> Curiosity   </v>
      </c>
      <c r="E371" s="10">
        <f>Raw_Data!E371</f>
        <v>42316.416666666664</v>
      </c>
      <c r="F371" s="3" t="str">
        <f>Raw_Data!F371</f>
        <v xml:space="preserve"> ArchaeologyEnthusiast </v>
      </c>
      <c r="G371" s="3" t="str">
        <f>Raw_Data!G371</f>
        <v xml:space="preserve"> Facebook </v>
      </c>
      <c r="H371" s="3" t="str">
        <f>Raw_Data!H371</f>
        <v xml:space="preserve"> #Curiosity #AncientMysteries            </v>
      </c>
      <c r="I371" s="3">
        <f>Raw_Data!I371</f>
        <v>18</v>
      </c>
      <c r="J371" s="3">
        <f>Raw_Data!J371</f>
        <v>35</v>
      </c>
      <c r="K371" s="3" t="str">
        <f>Raw_Data!K371</f>
        <v xml:space="preserve"> Australia          </v>
      </c>
      <c r="L371" s="3">
        <f>Raw_Data!L371</f>
        <v>2015</v>
      </c>
      <c r="M371" s="3">
        <f>Raw_Data!M371</f>
        <v>11</v>
      </c>
      <c r="N371" s="3">
        <f>Raw_Data!N371</f>
        <v>8</v>
      </c>
      <c r="O371" s="3">
        <f>Raw_Data!O371</f>
        <v>10</v>
      </c>
      <c r="P371" s="3" t="str">
        <f t="shared" si="56"/>
        <v>Curiosity piqued by the mysteries of an ancient archaeological site.</v>
      </c>
      <c r="Q371" s="3" t="str">
        <f t="shared" si="57"/>
        <v>Curiosity</v>
      </c>
      <c r="R371" s="3" t="str">
        <f t="shared" si="58"/>
        <v>ArchaeologyEnthusiast</v>
      </c>
      <c r="S371" s="3" t="str">
        <f t="shared" si="59"/>
        <v>Facebook</v>
      </c>
      <c r="T371" s="3" t="str">
        <f t="shared" si="60"/>
        <v>#Curiosity,#AncientMysteries</v>
      </c>
      <c r="U371" s="3" t="str">
        <f t="shared" si="61"/>
        <v>Australia</v>
      </c>
      <c r="V371" s="3">
        <f t="shared" si="62"/>
        <v>42316.416666666664</v>
      </c>
      <c r="W371" s="3" t="b">
        <f>COUNTIFS($F$2:F371,F371,$E$2:E371,E371)&gt;1</f>
        <v>0</v>
      </c>
      <c r="X371" s="3">
        <f t="shared" si="63"/>
        <v>53</v>
      </c>
      <c r="Y371" s="3">
        <f t="shared" si="64"/>
        <v>0.660377358490566</v>
      </c>
      <c r="Z371" s="11" t="str">
        <f t="shared" si="55"/>
        <v>Nov 8, 2015</v>
      </c>
      <c r="AA371" s="3" t="str">
        <f t="shared" si="65"/>
        <v>Nov</v>
      </c>
    </row>
    <row r="372" spans="1:27" x14ac:dyDescent="0.25">
      <c r="A372" s="3">
        <f>Raw_Data!A372</f>
        <v>371</v>
      </c>
      <c r="B372" s="3">
        <f>Raw_Data!B372</f>
        <v>375</v>
      </c>
      <c r="C372" s="3" t="str">
        <f>Raw_Data!C372</f>
        <v xml:space="preserve">Mesmerized by the cosmic dance of fireflies on a moonlit night.    </v>
      </c>
      <c r="D372" s="3" t="str">
        <f>Raw_Data!D372</f>
        <v xml:space="preserve"> Enchantment   </v>
      </c>
      <c r="E372" s="10">
        <f>Raw_Data!E372</f>
        <v>44783.916666666664</v>
      </c>
      <c r="F372" s="3" t="str">
        <f>Raw_Data!F372</f>
        <v xml:space="preserve"> NightSkyObserver </v>
      </c>
      <c r="G372" s="3" t="str">
        <f>Raw_Data!G372</f>
        <v xml:space="preserve"> Instagram </v>
      </c>
      <c r="H372" s="3" t="str">
        <f>Raw_Data!H372</f>
        <v xml:space="preserve"> #Enchantment #CosmicFireflies             </v>
      </c>
      <c r="I372" s="3">
        <f>Raw_Data!I372</f>
        <v>25</v>
      </c>
      <c r="J372" s="3">
        <f>Raw_Data!J372</f>
        <v>50</v>
      </c>
      <c r="K372" s="3" t="str">
        <f>Raw_Data!K372</f>
        <v xml:space="preserve"> Brazil           </v>
      </c>
      <c r="L372" s="3">
        <f>Raw_Data!L372</f>
        <v>2022</v>
      </c>
      <c r="M372" s="3">
        <f>Raw_Data!M372</f>
        <v>8</v>
      </c>
      <c r="N372" s="3">
        <f>Raw_Data!N372</f>
        <v>10</v>
      </c>
      <c r="O372" s="3">
        <f>Raw_Data!O372</f>
        <v>22</v>
      </c>
      <c r="P372" s="3" t="str">
        <f t="shared" si="56"/>
        <v>Mesmerized by the cosmic dance of fireflies on a moonlit night.</v>
      </c>
      <c r="Q372" s="3" t="str">
        <f t="shared" si="57"/>
        <v>Enchantment</v>
      </c>
      <c r="R372" s="3" t="str">
        <f t="shared" si="58"/>
        <v>NightSkyObserver</v>
      </c>
      <c r="S372" s="3" t="str">
        <f t="shared" si="59"/>
        <v>Instagram</v>
      </c>
      <c r="T372" s="3" t="str">
        <f t="shared" si="60"/>
        <v>#Enchantment,#CosmicFireflies</v>
      </c>
      <c r="U372" s="3" t="str">
        <f t="shared" si="61"/>
        <v>Brazil</v>
      </c>
      <c r="V372" s="3">
        <f t="shared" si="62"/>
        <v>44783.916666666664</v>
      </c>
      <c r="W372" s="3" t="b">
        <f>COUNTIFS($F$2:F372,F372,$E$2:E372,E372)&gt;1</f>
        <v>0</v>
      </c>
      <c r="X372" s="3">
        <f t="shared" si="63"/>
        <v>75</v>
      </c>
      <c r="Y372" s="3">
        <f t="shared" si="64"/>
        <v>0.66666666666666663</v>
      </c>
      <c r="Z372" s="11" t="str">
        <f t="shared" si="55"/>
        <v>Aug 10, 2022</v>
      </c>
      <c r="AA372" s="3" t="str">
        <f t="shared" si="65"/>
        <v>Aug</v>
      </c>
    </row>
    <row r="373" spans="1:27" x14ac:dyDescent="0.25">
      <c r="A373" s="3">
        <f>Raw_Data!A373</f>
        <v>372</v>
      </c>
      <c r="B373" s="3">
        <f>Raw_Data!B373</f>
        <v>376</v>
      </c>
      <c r="C373" s="3" t="str">
        <f>Raw_Data!C373</f>
        <v xml:space="preserve">Intrigued by the symphony of colors in an abstract art exhibition. </v>
      </c>
      <c r="D373" s="3" t="str">
        <f>Raw_Data!D373</f>
        <v xml:space="preserve"> Intrigue      </v>
      </c>
      <c r="E373" s="10">
        <f>Raw_Data!E373</f>
        <v>43560.729166666664</v>
      </c>
      <c r="F373" s="3" t="str">
        <f>Raw_Data!F373</f>
        <v xml:space="preserve"> ArtConnoisseur  </v>
      </c>
      <c r="G373" s="3" t="str">
        <f>Raw_Data!G373</f>
        <v xml:space="preserve"> Twitter  </v>
      </c>
      <c r="H373" s="3" t="str">
        <f>Raw_Data!H373</f>
        <v xml:space="preserve"> #Intrigue #AbstractArt                   </v>
      </c>
      <c r="I373" s="3">
        <f>Raw_Data!I373</f>
        <v>18</v>
      </c>
      <c r="J373" s="3">
        <f>Raw_Data!J373</f>
        <v>35</v>
      </c>
      <c r="K373" s="3" t="str">
        <f>Raw_Data!K373</f>
        <v xml:space="preserve"> France           </v>
      </c>
      <c r="L373" s="3">
        <f>Raw_Data!L373</f>
        <v>2019</v>
      </c>
      <c r="M373" s="3">
        <f>Raw_Data!M373</f>
        <v>4</v>
      </c>
      <c r="N373" s="3">
        <f>Raw_Data!N373</f>
        <v>5</v>
      </c>
      <c r="O373" s="3">
        <f>Raw_Data!O373</f>
        <v>17</v>
      </c>
      <c r="P373" s="3" t="str">
        <f t="shared" si="56"/>
        <v>Intrigued by the symphony of colors in an abstract art exhibition.</v>
      </c>
      <c r="Q373" s="3" t="str">
        <f t="shared" si="57"/>
        <v>Intrigue</v>
      </c>
      <c r="R373" s="3" t="str">
        <f t="shared" si="58"/>
        <v>ArtConnoisseur</v>
      </c>
      <c r="S373" s="3" t="str">
        <f t="shared" si="59"/>
        <v>Twitter</v>
      </c>
      <c r="T373" s="3" t="str">
        <f t="shared" si="60"/>
        <v>#Intrigue,#AbstractArt</v>
      </c>
      <c r="U373" s="3" t="str">
        <f t="shared" si="61"/>
        <v>France</v>
      </c>
      <c r="V373" s="3">
        <f t="shared" si="62"/>
        <v>43560.729166666664</v>
      </c>
      <c r="W373" s="3" t="b">
        <f>COUNTIFS($F$2:F373,F373,$E$2:E373,E373)&gt;1</f>
        <v>0</v>
      </c>
      <c r="X373" s="3">
        <f t="shared" si="63"/>
        <v>53</v>
      </c>
      <c r="Y373" s="3">
        <f t="shared" si="64"/>
        <v>0.660377358490566</v>
      </c>
      <c r="Z373" s="11" t="str">
        <f t="shared" si="55"/>
        <v>Apr 5, 2019</v>
      </c>
      <c r="AA373" s="3" t="str">
        <f t="shared" si="65"/>
        <v>Apr</v>
      </c>
    </row>
    <row r="374" spans="1:27" x14ac:dyDescent="0.25">
      <c r="A374" s="3">
        <f>Raw_Data!A374</f>
        <v>373</v>
      </c>
      <c r="B374" s="3">
        <f>Raw_Data!B374</f>
        <v>377</v>
      </c>
      <c r="C374" s="3" t="str">
        <f>Raw_Data!C374</f>
        <v xml:space="preserve">Giggles and joy echo in the air during a children's playdate.      </v>
      </c>
      <c r="D374" s="3" t="str">
        <f>Raw_Data!D374</f>
        <v xml:space="preserve"> PlayfulJoy    </v>
      </c>
      <c r="E374" s="10">
        <f>Raw_Data!E374</f>
        <v>44180.65625</v>
      </c>
      <c r="F374" s="3" t="str">
        <f>Raw_Data!F374</f>
        <v xml:space="preserve"> PlayfulParent   </v>
      </c>
      <c r="G374" s="3" t="str">
        <f>Raw_Data!G374</f>
        <v xml:space="preserve"> Facebook </v>
      </c>
      <c r="H374" s="3" t="str">
        <f>Raw_Data!H374</f>
        <v xml:space="preserve"> #PlayfulJoy #ChildrensPlaydate           </v>
      </c>
      <c r="I374" s="3">
        <f>Raw_Data!I374</f>
        <v>22</v>
      </c>
      <c r="J374" s="3">
        <f>Raw_Data!J374</f>
        <v>45</v>
      </c>
      <c r="K374" s="3" t="str">
        <f>Raw_Data!K374</f>
        <v xml:space="preserve"> Japan            </v>
      </c>
      <c r="L374" s="3">
        <f>Raw_Data!L374</f>
        <v>2020</v>
      </c>
      <c r="M374" s="3">
        <f>Raw_Data!M374</f>
        <v>12</v>
      </c>
      <c r="N374" s="3">
        <f>Raw_Data!N374</f>
        <v>15</v>
      </c>
      <c r="O374" s="3">
        <f>Raw_Data!O374</f>
        <v>15</v>
      </c>
      <c r="P374" s="3" t="str">
        <f t="shared" si="56"/>
        <v>Giggles and joy echo in the air during a children's playdate.</v>
      </c>
      <c r="Q374" s="3" t="str">
        <f t="shared" si="57"/>
        <v>Playfuljoy</v>
      </c>
      <c r="R374" s="3" t="str">
        <f t="shared" si="58"/>
        <v>PlayfulParent</v>
      </c>
      <c r="S374" s="3" t="str">
        <f t="shared" si="59"/>
        <v>Facebook</v>
      </c>
      <c r="T374" s="3" t="str">
        <f t="shared" si="60"/>
        <v>#PlayfulJoy,#ChildrensPlaydate</v>
      </c>
      <c r="U374" s="3" t="str">
        <f t="shared" si="61"/>
        <v>Japan</v>
      </c>
      <c r="V374" s="3">
        <f t="shared" si="62"/>
        <v>44180.65625</v>
      </c>
      <c r="W374" s="3" t="b">
        <f>COUNTIFS($F$2:F374,F374,$E$2:E374,E374)&gt;1</f>
        <v>0</v>
      </c>
      <c r="X374" s="3">
        <f t="shared" si="63"/>
        <v>67</v>
      </c>
      <c r="Y374" s="3">
        <f t="shared" si="64"/>
        <v>0.67164179104477617</v>
      </c>
      <c r="Z374" s="11" t="str">
        <f t="shared" si="55"/>
        <v>Dec 15, 2020</v>
      </c>
      <c r="AA374" s="3" t="str">
        <f t="shared" si="65"/>
        <v>Dec</v>
      </c>
    </row>
    <row r="375" spans="1:27" x14ac:dyDescent="0.25">
      <c r="A375" s="3">
        <f>Raw_Data!A375</f>
        <v>374</v>
      </c>
      <c r="B375" s="3">
        <f>Raw_Data!B375</f>
        <v>378</v>
      </c>
      <c r="C375" s="3" t="str">
        <f>Raw_Data!C375</f>
        <v xml:space="preserve">Enveloped in serenity while practicing mindfulness by the lake.    </v>
      </c>
      <c r="D375" s="3" t="str">
        <f>Raw_Data!D375</f>
        <v xml:space="preserve"> Mindfulness   </v>
      </c>
      <c r="E375" s="10">
        <f>Raw_Data!E375</f>
        <v>43028.34375</v>
      </c>
      <c r="F375" s="3" t="str">
        <f>Raw_Data!F375</f>
        <v xml:space="preserve"> ZenSeeker       </v>
      </c>
      <c r="G375" s="3" t="str">
        <f>Raw_Data!G375</f>
        <v xml:space="preserve"> Instagram </v>
      </c>
      <c r="H375" s="3" t="str">
        <f>Raw_Data!H375</f>
        <v xml:space="preserve"> #Mindfulness #LakeTranquility            </v>
      </c>
      <c r="I375" s="3">
        <f>Raw_Data!I375</f>
        <v>35</v>
      </c>
      <c r="J375" s="3">
        <f>Raw_Data!J375</f>
        <v>70</v>
      </c>
      <c r="K375" s="3" t="str">
        <f>Raw_Data!K375</f>
        <v xml:space="preserve"> Canada           </v>
      </c>
      <c r="L375" s="3">
        <f>Raw_Data!L375</f>
        <v>2017</v>
      </c>
      <c r="M375" s="3">
        <f>Raw_Data!M375</f>
        <v>10</v>
      </c>
      <c r="N375" s="3">
        <f>Raw_Data!N375</f>
        <v>20</v>
      </c>
      <c r="O375" s="3">
        <f>Raw_Data!O375</f>
        <v>8</v>
      </c>
      <c r="P375" s="3" t="str">
        <f t="shared" si="56"/>
        <v>Enveloped in serenity while practicing mindfulness by the lake.</v>
      </c>
      <c r="Q375" s="3" t="str">
        <f t="shared" si="57"/>
        <v>Mindfulness</v>
      </c>
      <c r="R375" s="3" t="str">
        <f t="shared" si="58"/>
        <v>ZenSeeker</v>
      </c>
      <c r="S375" s="3" t="str">
        <f t="shared" si="59"/>
        <v>Instagram</v>
      </c>
      <c r="T375" s="3" t="str">
        <f t="shared" si="60"/>
        <v>#Mindfulness,#LakeTranquility</v>
      </c>
      <c r="U375" s="3" t="str">
        <f t="shared" si="61"/>
        <v>Canada</v>
      </c>
      <c r="V375" s="3">
        <f t="shared" si="62"/>
        <v>43028.34375</v>
      </c>
      <c r="W375" s="3" t="b">
        <f>COUNTIFS($F$2:F375,F375,$E$2:E375,E375)&gt;1</f>
        <v>0</v>
      </c>
      <c r="X375" s="3">
        <f t="shared" si="63"/>
        <v>105</v>
      </c>
      <c r="Y375" s="3">
        <f t="shared" si="64"/>
        <v>0.66666666666666663</v>
      </c>
      <c r="Z375" s="11" t="str">
        <f t="shared" si="55"/>
        <v>Oct 20, 2017</v>
      </c>
      <c r="AA375" s="3" t="str">
        <f t="shared" si="65"/>
        <v>Oct</v>
      </c>
    </row>
    <row r="376" spans="1:27" x14ac:dyDescent="0.25">
      <c r="A376" s="3">
        <f>Raw_Data!A376</f>
        <v>375</v>
      </c>
      <c r="B376" s="3">
        <f>Raw_Data!B376</f>
        <v>379</v>
      </c>
      <c r="C376" s="3" t="str">
        <f>Raw_Data!C376</f>
        <v xml:space="preserve">Chasing dreams like a kite soaring high in the vast open sky.      </v>
      </c>
      <c r="D376" s="3" t="str">
        <f>Raw_Data!D376</f>
        <v xml:space="preserve"> DreamChaser   </v>
      </c>
      <c r="E376" s="10">
        <f>Raw_Data!E376</f>
        <v>44255.541666666664</v>
      </c>
      <c r="F376" s="3" t="str">
        <f>Raw_Data!F376</f>
        <v xml:space="preserve"> SkyDreamer      </v>
      </c>
      <c r="G376" s="3" t="str">
        <f>Raw_Data!G376</f>
        <v xml:space="preserve"> Twitter  </v>
      </c>
      <c r="H376" s="3" t="str">
        <f>Raw_Data!H376</f>
        <v xml:space="preserve"> #DreamChaser #SkyHighDreams              </v>
      </c>
      <c r="I376" s="3">
        <f>Raw_Data!I376</f>
        <v>30</v>
      </c>
      <c r="J376" s="3">
        <f>Raw_Data!J376</f>
        <v>60</v>
      </c>
      <c r="K376" s="3" t="str">
        <f>Raw_Data!K376</f>
        <v xml:space="preserve"> Australia         </v>
      </c>
      <c r="L376" s="3">
        <f>Raw_Data!L376</f>
        <v>2021</v>
      </c>
      <c r="M376" s="3">
        <f>Raw_Data!M376</f>
        <v>2</v>
      </c>
      <c r="N376" s="3">
        <f>Raw_Data!N376</f>
        <v>28</v>
      </c>
      <c r="O376" s="3">
        <f>Raw_Data!O376</f>
        <v>13</v>
      </c>
      <c r="P376" s="3" t="str">
        <f t="shared" si="56"/>
        <v>Chasing dreams like a kite soaring high in the vast open sky.</v>
      </c>
      <c r="Q376" s="3" t="str">
        <f t="shared" si="57"/>
        <v>Dreamchaser</v>
      </c>
      <c r="R376" s="3" t="str">
        <f t="shared" si="58"/>
        <v>SkyDreamer</v>
      </c>
      <c r="S376" s="3" t="str">
        <f t="shared" si="59"/>
        <v>Twitter</v>
      </c>
      <c r="T376" s="3" t="str">
        <f t="shared" si="60"/>
        <v>#DreamChaser,#SkyHighDreams</v>
      </c>
      <c r="U376" s="3" t="str">
        <f t="shared" si="61"/>
        <v>Australia</v>
      </c>
      <c r="V376" s="3">
        <f t="shared" si="62"/>
        <v>44255.541666666664</v>
      </c>
      <c r="W376" s="3" t="b">
        <f>COUNTIFS($F$2:F376,F376,$E$2:E376,E376)&gt;1</f>
        <v>0</v>
      </c>
      <c r="X376" s="3">
        <f t="shared" si="63"/>
        <v>90</v>
      </c>
      <c r="Y376" s="3">
        <f t="shared" si="64"/>
        <v>0.66666666666666663</v>
      </c>
      <c r="Z376" s="11" t="str">
        <f t="shared" si="55"/>
        <v>Feb 28, 2021</v>
      </c>
      <c r="AA376" s="3" t="str">
        <f t="shared" si="65"/>
        <v>Feb</v>
      </c>
    </row>
    <row r="377" spans="1:27" x14ac:dyDescent="0.25">
      <c r="A377" s="3">
        <f>Raw_Data!A377</f>
        <v>376</v>
      </c>
      <c r="B377" s="3">
        <f>Raw_Data!B377</f>
        <v>380</v>
      </c>
      <c r="C377" s="3" t="str">
        <f>Raw_Data!C377</f>
        <v xml:space="preserve">Spellbound by the elegance of a ballroom dance under crystal chandeliers. </v>
      </c>
      <c r="D377" s="3" t="str">
        <f>Raw_Data!D377</f>
        <v xml:space="preserve"> Elegance </v>
      </c>
      <c r="E377" s="10">
        <f>Raw_Data!E377</f>
        <v>43263.854166666664</v>
      </c>
      <c r="F377" s="3" t="str">
        <f>Raw_Data!F377</f>
        <v xml:space="preserve"> DanceEnthusiast </v>
      </c>
      <c r="G377" s="3" t="str">
        <f>Raw_Data!G377</f>
        <v xml:space="preserve"> Facebook </v>
      </c>
      <c r="H377" s="3" t="str">
        <f>Raw_Data!H377</f>
        <v xml:space="preserve"> #Elegance #BallroomDance                </v>
      </c>
      <c r="I377" s="3">
        <f>Raw_Data!I377</f>
        <v>28</v>
      </c>
      <c r="J377" s="3">
        <f>Raw_Data!J377</f>
        <v>55</v>
      </c>
      <c r="K377" s="3" t="str">
        <f>Raw_Data!K377</f>
        <v xml:space="preserve"> UK               </v>
      </c>
      <c r="L377" s="3">
        <f>Raw_Data!L377</f>
        <v>2018</v>
      </c>
      <c r="M377" s="3">
        <f>Raw_Data!M377</f>
        <v>6</v>
      </c>
      <c r="N377" s="3">
        <f>Raw_Data!N377</f>
        <v>12</v>
      </c>
      <c r="O377" s="3">
        <f>Raw_Data!O377</f>
        <v>20</v>
      </c>
      <c r="P377" s="3" t="str">
        <f t="shared" si="56"/>
        <v>Spellbound by the elegance of a ballroom dance under crystal chandeliers.</v>
      </c>
      <c r="Q377" s="3" t="str">
        <f t="shared" si="57"/>
        <v>Elegance</v>
      </c>
      <c r="R377" s="3" t="str">
        <f t="shared" si="58"/>
        <v>DanceEnthusiast</v>
      </c>
      <c r="S377" s="3" t="str">
        <f t="shared" si="59"/>
        <v>Facebook</v>
      </c>
      <c r="T377" s="3" t="str">
        <f t="shared" si="60"/>
        <v>#Elegance,#BallroomDance</v>
      </c>
      <c r="U377" s="3" t="str">
        <f t="shared" si="61"/>
        <v>UK</v>
      </c>
      <c r="V377" s="3">
        <f t="shared" si="62"/>
        <v>43263.854166666664</v>
      </c>
      <c r="W377" s="3" t="b">
        <f>COUNTIFS($F$2:F377,F377,$E$2:E377,E377)&gt;1</f>
        <v>0</v>
      </c>
      <c r="X377" s="3">
        <f t="shared" si="63"/>
        <v>83</v>
      </c>
      <c r="Y377" s="3">
        <f t="shared" si="64"/>
        <v>0.66265060240963858</v>
      </c>
      <c r="Z377" s="11" t="str">
        <f t="shared" si="55"/>
        <v>Jun 12, 2018</v>
      </c>
      <c r="AA377" s="3" t="str">
        <f t="shared" si="65"/>
        <v>Jun</v>
      </c>
    </row>
    <row r="378" spans="1:27" x14ac:dyDescent="0.25">
      <c r="A378" s="3">
        <f>Raw_Data!A378</f>
        <v>377</v>
      </c>
      <c r="B378" s="3">
        <f>Raw_Data!B378</f>
        <v>381</v>
      </c>
      <c r="C378" s="3" t="str">
        <f>Raw_Data!C378</f>
        <v xml:space="preserve">Whimsical delight in a world of fairy tales and magical creatures.  </v>
      </c>
      <c r="D378" s="3" t="str">
        <f>Raw_Data!D378</f>
        <v xml:space="preserve"> Whimsy        </v>
      </c>
      <c r="E378" s="10">
        <f>Raw_Data!E378</f>
        <v>42437.597222222219</v>
      </c>
      <c r="F378" s="3" t="str">
        <f>Raw_Data!F378</f>
        <v xml:space="preserve"> FairyTaleExplorer </v>
      </c>
      <c r="G378" s="3" t="str">
        <f>Raw_Data!G378</f>
        <v xml:space="preserve"> Instagram </v>
      </c>
      <c r="H378" s="3" t="str">
        <f>Raw_Data!H378</f>
        <v xml:space="preserve"> #Whimsy #MagicalWorld                    </v>
      </c>
      <c r="I378" s="3">
        <f>Raw_Data!I378</f>
        <v>20</v>
      </c>
      <c r="J378" s="3">
        <f>Raw_Data!J378</f>
        <v>40</v>
      </c>
      <c r="K378" s="3" t="str">
        <f>Raw_Data!K378</f>
        <v xml:space="preserve"> USA             </v>
      </c>
      <c r="L378" s="3">
        <f>Raw_Data!L378</f>
        <v>2016</v>
      </c>
      <c r="M378" s="3">
        <f>Raw_Data!M378</f>
        <v>3</v>
      </c>
      <c r="N378" s="3">
        <f>Raw_Data!N378</f>
        <v>8</v>
      </c>
      <c r="O378" s="3">
        <f>Raw_Data!O378</f>
        <v>14</v>
      </c>
      <c r="P378" s="3" t="str">
        <f t="shared" si="56"/>
        <v>Whimsical delight in a world of fairy tales and magical creatures.</v>
      </c>
      <c r="Q378" s="3" t="str">
        <f t="shared" si="57"/>
        <v>Whimsy</v>
      </c>
      <c r="R378" s="3" t="str">
        <f t="shared" si="58"/>
        <v>FairyTaleExplorer</v>
      </c>
      <c r="S378" s="3" t="str">
        <f t="shared" si="59"/>
        <v>Instagram</v>
      </c>
      <c r="T378" s="3" t="str">
        <f t="shared" si="60"/>
        <v>#Whimsy,#MagicalWorld</v>
      </c>
      <c r="U378" s="3" t="str">
        <f t="shared" si="61"/>
        <v>USA</v>
      </c>
      <c r="V378" s="3">
        <f t="shared" si="62"/>
        <v>42437.597222222219</v>
      </c>
      <c r="W378" s="3" t="b">
        <f>COUNTIFS($F$2:F378,F378,$E$2:E378,E378)&gt;1</f>
        <v>0</v>
      </c>
      <c r="X378" s="3">
        <f t="shared" si="63"/>
        <v>60</v>
      </c>
      <c r="Y378" s="3">
        <f t="shared" si="64"/>
        <v>0.66666666666666663</v>
      </c>
      <c r="Z378" s="11" t="str">
        <f t="shared" si="55"/>
        <v>Mar 8, 2016</v>
      </c>
      <c r="AA378" s="3" t="str">
        <f t="shared" si="65"/>
        <v>Mar</v>
      </c>
    </row>
    <row r="379" spans="1:27" x14ac:dyDescent="0.25">
      <c r="A379" s="3">
        <f>Raw_Data!A379</f>
        <v>378</v>
      </c>
      <c r="B379" s="3">
        <f>Raw_Data!B379</f>
        <v>382</v>
      </c>
      <c r="C379" s="3" t="str">
        <f>Raw_Data!C379</f>
        <v xml:space="preserve">Pensive contemplation amid the ancient ruins of a forgotten civilization. </v>
      </c>
      <c r="D379" s="3" t="str">
        <f>Raw_Data!D379</f>
        <v xml:space="preserve"> Pensive </v>
      </c>
      <c r="E379" s="10">
        <f>Raw_Data!E379</f>
        <v>45034.715277777781</v>
      </c>
      <c r="F379" s="3" t="str">
        <f>Raw_Data!F379</f>
        <v xml:space="preserve"> RuinsExplorer   </v>
      </c>
      <c r="G379" s="3" t="str">
        <f>Raw_Data!G379</f>
        <v xml:space="preserve"> Twitter  </v>
      </c>
      <c r="H379" s="3" t="str">
        <f>Raw_Data!H379</f>
        <v xml:space="preserve"> #Pensive #AncientCivilization           </v>
      </c>
      <c r="I379" s="3">
        <f>Raw_Data!I379</f>
        <v>18</v>
      </c>
      <c r="J379" s="3">
        <f>Raw_Data!J379</f>
        <v>35</v>
      </c>
      <c r="K379" s="3" t="str">
        <f>Raw_Data!K379</f>
        <v xml:space="preserve"> Greece           </v>
      </c>
      <c r="L379" s="3">
        <f>Raw_Data!L379</f>
        <v>2023</v>
      </c>
      <c r="M379" s="3">
        <f>Raw_Data!M379</f>
        <v>4</v>
      </c>
      <c r="N379" s="3">
        <f>Raw_Data!N379</f>
        <v>18</v>
      </c>
      <c r="O379" s="3">
        <f>Raw_Data!O379</f>
        <v>17</v>
      </c>
      <c r="P379" s="3" t="str">
        <f t="shared" si="56"/>
        <v>Pensive contemplation amid the ancient ruins of a forgotten civilization.</v>
      </c>
      <c r="Q379" s="3" t="str">
        <f t="shared" si="57"/>
        <v>Pensive</v>
      </c>
      <c r="R379" s="3" t="str">
        <f t="shared" si="58"/>
        <v>RuinsExplorer</v>
      </c>
      <c r="S379" s="3" t="str">
        <f t="shared" si="59"/>
        <v>Twitter</v>
      </c>
      <c r="T379" s="3" t="str">
        <f t="shared" si="60"/>
        <v>#Pensive,#AncientCivilization</v>
      </c>
      <c r="U379" s="3" t="str">
        <f t="shared" si="61"/>
        <v>Greece</v>
      </c>
      <c r="V379" s="3">
        <f t="shared" si="62"/>
        <v>45034.715277777781</v>
      </c>
      <c r="W379" s="3" t="b">
        <f>COUNTIFS($F$2:F379,F379,$E$2:E379,E379)&gt;1</f>
        <v>0</v>
      </c>
      <c r="X379" s="3">
        <f t="shared" si="63"/>
        <v>53</v>
      </c>
      <c r="Y379" s="3">
        <f t="shared" si="64"/>
        <v>0.660377358490566</v>
      </c>
      <c r="Z379" s="11" t="str">
        <f t="shared" si="55"/>
        <v>Apr 18, 2023</v>
      </c>
      <c r="AA379" s="3" t="str">
        <f t="shared" si="65"/>
        <v>Apr</v>
      </c>
    </row>
    <row r="380" spans="1:27" x14ac:dyDescent="0.25">
      <c r="A380" s="3">
        <f>Raw_Data!A380</f>
        <v>379</v>
      </c>
      <c r="B380" s="3">
        <f>Raw_Data!B380</f>
        <v>383</v>
      </c>
      <c r="C380" s="3" t="str">
        <f>Raw_Data!C380</f>
        <v xml:space="preserve">Embracing the thrill of speed on a rollercoaster's exhilarating twists. </v>
      </c>
      <c r="D380" s="3" t="str">
        <f>Raw_Data!D380</f>
        <v xml:space="preserve"> Thrill      </v>
      </c>
      <c r="E380" s="10">
        <f>Raw_Data!E380</f>
        <v>44037.53125</v>
      </c>
      <c r="F380" s="3" t="str">
        <f>Raw_Data!F380</f>
        <v xml:space="preserve"> RollercoasterFan </v>
      </c>
      <c r="G380" s="3" t="str">
        <f>Raw_Data!G380</f>
        <v xml:space="preserve"> Facebook </v>
      </c>
      <c r="H380" s="3" t="str">
        <f>Raw_Data!H380</f>
        <v xml:space="preserve"> #Thrill #RollercoasterAdventure        </v>
      </c>
      <c r="I380" s="3">
        <f>Raw_Data!I380</f>
        <v>22</v>
      </c>
      <c r="J380" s="3">
        <f>Raw_Data!J380</f>
        <v>45</v>
      </c>
      <c r="K380" s="3" t="str">
        <f>Raw_Data!K380</f>
        <v xml:space="preserve"> Germany         </v>
      </c>
      <c r="L380" s="3">
        <f>Raw_Data!L380</f>
        <v>2020</v>
      </c>
      <c r="M380" s="3">
        <f>Raw_Data!M380</f>
        <v>7</v>
      </c>
      <c r="N380" s="3">
        <f>Raw_Data!N380</f>
        <v>25</v>
      </c>
      <c r="O380" s="3">
        <f>Raw_Data!O380</f>
        <v>12</v>
      </c>
      <c r="P380" s="3" t="str">
        <f t="shared" si="56"/>
        <v>Embracing the thrill of speed on a rollercoaster's exhilarating twists.</v>
      </c>
      <c r="Q380" s="3" t="str">
        <f t="shared" si="57"/>
        <v>Thrill</v>
      </c>
      <c r="R380" s="3" t="str">
        <f t="shared" si="58"/>
        <v>RollercoasterFan</v>
      </c>
      <c r="S380" s="3" t="str">
        <f t="shared" si="59"/>
        <v>Facebook</v>
      </c>
      <c r="T380" s="3" t="str">
        <f t="shared" si="60"/>
        <v>#Thrill,#RollercoasterAdventure</v>
      </c>
      <c r="U380" s="3" t="str">
        <f t="shared" si="61"/>
        <v>Germany</v>
      </c>
      <c r="V380" s="3">
        <f t="shared" si="62"/>
        <v>44037.53125</v>
      </c>
      <c r="W380" s="3" t="b">
        <f>COUNTIFS($F$2:F380,F380,$E$2:E380,E380)&gt;1</f>
        <v>0</v>
      </c>
      <c r="X380" s="3">
        <f t="shared" si="63"/>
        <v>67</v>
      </c>
      <c r="Y380" s="3">
        <f t="shared" si="64"/>
        <v>0.67164179104477617</v>
      </c>
      <c r="Z380" s="11" t="str">
        <f t="shared" si="55"/>
        <v>Jul 25, 2020</v>
      </c>
      <c r="AA380" s="3" t="str">
        <f t="shared" si="65"/>
        <v>Jul</v>
      </c>
    </row>
    <row r="381" spans="1:27" x14ac:dyDescent="0.25">
      <c r="A381" s="3">
        <f>Raw_Data!A381</f>
        <v>380</v>
      </c>
      <c r="B381" s="3">
        <f>Raw_Data!B381</f>
        <v>384</v>
      </c>
      <c r="C381" s="3" t="str">
        <f>Raw_Data!C381</f>
        <v xml:space="preserve">Harmony resonates as musicians play a melody of unity and togetherness. </v>
      </c>
      <c r="D381" s="3" t="str">
        <f>Raw_Data!D381</f>
        <v xml:space="preserve"> Harmony    </v>
      </c>
      <c r="E381" s="10">
        <f>Raw_Data!E381</f>
        <v>43799.8125</v>
      </c>
      <c r="F381" s="3" t="str">
        <f>Raw_Data!F381</f>
        <v xml:space="preserve"> MusicHarmonist  </v>
      </c>
      <c r="G381" s="3" t="str">
        <f>Raw_Data!G381</f>
        <v xml:space="preserve"> Instagram </v>
      </c>
      <c r="H381" s="3" t="str">
        <f>Raw_Data!H381</f>
        <v xml:space="preserve"> #Harmony #MusicalUnity                   </v>
      </c>
      <c r="I381" s="3">
        <f>Raw_Data!I381</f>
        <v>35</v>
      </c>
      <c r="J381" s="3">
        <f>Raw_Data!J381</f>
        <v>70</v>
      </c>
      <c r="K381" s="3" t="str">
        <f>Raw_Data!K381</f>
        <v xml:space="preserve"> Sweden          </v>
      </c>
      <c r="L381" s="3">
        <f>Raw_Data!L381</f>
        <v>2019</v>
      </c>
      <c r="M381" s="3">
        <f>Raw_Data!M381</f>
        <v>11</v>
      </c>
      <c r="N381" s="3">
        <f>Raw_Data!N381</f>
        <v>30</v>
      </c>
      <c r="O381" s="3">
        <f>Raw_Data!O381</f>
        <v>19</v>
      </c>
      <c r="P381" s="3" t="str">
        <f t="shared" si="56"/>
        <v>Harmony resonates as musicians play a melody of unity and togetherness.</v>
      </c>
      <c r="Q381" s="3" t="str">
        <f t="shared" si="57"/>
        <v>Harmony</v>
      </c>
      <c r="R381" s="3" t="str">
        <f t="shared" si="58"/>
        <v>MusicHarmonist</v>
      </c>
      <c r="S381" s="3" t="str">
        <f t="shared" si="59"/>
        <v>Instagram</v>
      </c>
      <c r="T381" s="3" t="str">
        <f t="shared" si="60"/>
        <v>#Harmony,#MusicalUnity</v>
      </c>
      <c r="U381" s="3" t="str">
        <f t="shared" si="61"/>
        <v>Sweden</v>
      </c>
      <c r="V381" s="3">
        <f t="shared" si="62"/>
        <v>43799.8125</v>
      </c>
      <c r="W381" s="3" t="b">
        <f>COUNTIFS($F$2:F381,F381,$E$2:E381,E381)&gt;1</f>
        <v>0</v>
      </c>
      <c r="X381" s="3">
        <f t="shared" si="63"/>
        <v>105</v>
      </c>
      <c r="Y381" s="3">
        <f t="shared" si="64"/>
        <v>0.66666666666666663</v>
      </c>
      <c r="Z381" s="11" t="str">
        <f t="shared" si="55"/>
        <v>Nov 30, 2019</v>
      </c>
      <c r="AA381" s="3" t="str">
        <f t="shared" si="65"/>
        <v>Nov</v>
      </c>
    </row>
    <row r="382" spans="1:27" x14ac:dyDescent="0.25">
      <c r="A382" s="3">
        <f>Raw_Data!A382</f>
        <v>381</v>
      </c>
      <c r="B382" s="3">
        <f>Raw_Data!B382</f>
        <v>385</v>
      </c>
      <c r="C382" s="3" t="str">
        <f>Raw_Data!C382</f>
        <v xml:space="preserve">A burst of creativity in the quiet solitude of an artist's studio.  </v>
      </c>
      <c r="D382" s="3" t="str">
        <f>Raw_Data!D382</f>
        <v xml:space="preserve"> Creativity   </v>
      </c>
      <c r="E382" s="10">
        <f>Raw_Data!E382</f>
        <v>42248.666666666664</v>
      </c>
      <c r="F382" s="3" t="str">
        <f>Raw_Data!F382</f>
        <v xml:space="preserve"> StudioArtist    </v>
      </c>
      <c r="G382" s="3" t="str">
        <f>Raw_Data!G382</f>
        <v xml:space="preserve"> Twitter  </v>
      </c>
      <c r="H382" s="3" t="str">
        <f>Raw_Data!H382</f>
        <v xml:space="preserve"> #Creativity #ArtistsHaven               </v>
      </c>
      <c r="I382" s="3">
        <f>Raw_Data!I382</f>
        <v>15</v>
      </c>
      <c r="J382" s="3">
        <f>Raw_Data!J382</f>
        <v>30</v>
      </c>
      <c r="K382" s="3" t="str">
        <f>Raw_Data!K382</f>
        <v xml:space="preserve"> Italy           </v>
      </c>
      <c r="L382" s="3">
        <f>Raw_Data!L382</f>
        <v>2015</v>
      </c>
      <c r="M382" s="3">
        <f>Raw_Data!M382</f>
        <v>9</v>
      </c>
      <c r="N382" s="3">
        <f>Raw_Data!N382</f>
        <v>1</v>
      </c>
      <c r="O382" s="3">
        <f>Raw_Data!O382</f>
        <v>16</v>
      </c>
      <c r="P382" s="3" t="str">
        <f t="shared" si="56"/>
        <v>A burst of creativity in the quiet solitude of an artist's studio.</v>
      </c>
      <c r="Q382" s="3" t="str">
        <f t="shared" si="57"/>
        <v>Creativity</v>
      </c>
      <c r="R382" s="3" t="str">
        <f t="shared" si="58"/>
        <v>StudioArtist</v>
      </c>
      <c r="S382" s="3" t="str">
        <f t="shared" si="59"/>
        <v>Twitter</v>
      </c>
      <c r="T382" s="3" t="str">
        <f t="shared" si="60"/>
        <v>#Creativity,#ArtistsHaven</v>
      </c>
      <c r="U382" s="3" t="str">
        <f t="shared" si="61"/>
        <v>Italy</v>
      </c>
      <c r="V382" s="3">
        <f t="shared" si="62"/>
        <v>42248.666666666664</v>
      </c>
      <c r="W382" s="3" t="b">
        <f>COUNTIFS($F$2:F382,F382,$E$2:E382,E382)&gt;1</f>
        <v>0</v>
      </c>
      <c r="X382" s="3">
        <f t="shared" si="63"/>
        <v>45</v>
      </c>
      <c r="Y382" s="3">
        <f t="shared" si="64"/>
        <v>0.66666666666666663</v>
      </c>
      <c r="Z382" s="11" t="str">
        <f t="shared" si="55"/>
        <v>Sep 1, 2015</v>
      </c>
      <c r="AA382" s="3" t="str">
        <f t="shared" si="65"/>
        <v>Sep</v>
      </c>
    </row>
    <row r="383" spans="1:27" x14ac:dyDescent="0.25">
      <c r="A383" s="3">
        <f>Raw_Data!A383</f>
        <v>382</v>
      </c>
      <c r="B383" s="3">
        <f>Raw_Data!B383</f>
        <v>386</v>
      </c>
      <c r="C383" s="3" t="str">
        <f>Raw_Data!C383</f>
        <v xml:space="preserve">Radiant joy akin to blooming flowers on a sun-kissed spring morning. </v>
      </c>
      <c r="D383" s="3" t="str">
        <f>Raw_Data!D383</f>
        <v xml:space="preserve"> Radiance    </v>
      </c>
      <c r="E383" s="10">
        <f>Raw_Data!E383</f>
        <v>44686.427083333336</v>
      </c>
      <c r="F383" s="3" t="str">
        <f>Raw_Data!F383</f>
        <v xml:space="preserve"> SpringEnthusiast </v>
      </c>
      <c r="G383" s="3" t="str">
        <f>Raw_Data!G383</f>
        <v xml:space="preserve"> Facebook </v>
      </c>
      <c r="H383" s="3" t="str">
        <f>Raw_Data!H383</f>
        <v xml:space="preserve"> #Radiance #SpringBlooms                 </v>
      </c>
      <c r="I383" s="3">
        <f>Raw_Data!I383</f>
        <v>25</v>
      </c>
      <c r="J383" s="3">
        <f>Raw_Data!J383</f>
        <v>50</v>
      </c>
      <c r="K383" s="3" t="str">
        <f>Raw_Data!K383</f>
        <v xml:space="preserve"> Netherlands     </v>
      </c>
      <c r="L383" s="3">
        <f>Raw_Data!L383</f>
        <v>2022</v>
      </c>
      <c r="M383" s="3">
        <f>Raw_Data!M383</f>
        <v>5</v>
      </c>
      <c r="N383" s="3">
        <f>Raw_Data!N383</f>
        <v>5</v>
      </c>
      <c r="O383" s="3">
        <f>Raw_Data!O383</f>
        <v>10</v>
      </c>
      <c r="P383" s="3" t="str">
        <f t="shared" si="56"/>
        <v>Radiant joy akin to blooming flowers on a sun-kissed spring morning.</v>
      </c>
      <c r="Q383" s="3" t="str">
        <f t="shared" si="57"/>
        <v>Radiance</v>
      </c>
      <c r="R383" s="3" t="str">
        <f t="shared" si="58"/>
        <v>SpringEnthusiast</v>
      </c>
      <c r="S383" s="3" t="str">
        <f t="shared" si="59"/>
        <v>Facebook</v>
      </c>
      <c r="T383" s="3" t="str">
        <f t="shared" si="60"/>
        <v>#Radiance,#SpringBlooms</v>
      </c>
      <c r="U383" s="3" t="str">
        <f t="shared" si="61"/>
        <v>Netherlands</v>
      </c>
      <c r="V383" s="3">
        <f t="shared" si="62"/>
        <v>44686.427083333336</v>
      </c>
      <c r="W383" s="3" t="b">
        <f>COUNTIFS($F$2:F383,F383,$E$2:E383,E383)&gt;1</f>
        <v>0</v>
      </c>
      <c r="X383" s="3">
        <f t="shared" si="63"/>
        <v>75</v>
      </c>
      <c r="Y383" s="3">
        <f t="shared" si="64"/>
        <v>0.66666666666666663</v>
      </c>
      <c r="Z383" s="11" t="str">
        <f t="shared" si="55"/>
        <v>May 5, 2022</v>
      </c>
      <c r="AA383" s="3" t="str">
        <f t="shared" si="65"/>
        <v>May</v>
      </c>
    </row>
    <row r="384" spans="1:27" x14ac:dyDescent="0.25">
      <c r="A384" s="3">
        <f>Raw_Data!A384</f>
        <v>383</v>
      </c>
      <c r="B384" s="3">
        <f>Raw_Data!B384</f>
        <v>387</v>
      </c>
      <c r="C384" s="3" t="str">
        <f>Raw_Data!C384</f>
        <v xml:space="preserve">A sense of wonder at the vastness of the cosmos on a stargazing night. </v>
      </c>
      <c r="D384" s="3" t="str">
        <f>Raw_Data!D384</f>
        <v xml:space="preserve"> Wonder     </v>
      </c>
      <c r="E384" s="10">
        <f>Raw_Data!E384</f>
        <v>43289.958333333336</v>
      </c>
      <c r="F384" s="3" t="str">
        <f>Raw_Data!F384</f>
        <v xml:space="preserve"> CosmosExplorer  </v>
      </c>
      <c r="G384" s="3" t="str">
        <f>Raw_Data!G384</f>
        <v xml:space="preserve"> Instagram </v>
      </c>
      <c r="H384" s="3" t="str">
        <f>Raw_Data!H384</f>
        <v xml:space="preserve"> #Wonder #StargazingAdventure            </v>
      </c>
      <c r="I384" s="3">
        <f>Raw_Data!I384</f>
        <v>40</v>
      </c>
      <c r="J384" s="3">
        <f>Raw_Data!J384</f>
        <v>80</v>
      </c>
      <c r="K384" s="3" t="str">
        <f>Raw_Data!K384</f>
        <v xml:space="preserve"> South Africa    </v>
      </c>
      <c r="L384" s="3">
        <f>Raw_Data!L384</f>
        <v>2018</v>
      </c>
      <c r="M384" s="3">
        <f>Raw_Data!M384</f>
        <v>7</v>
      </c>
      <c r="N384" s="3">
        <f>Raw_Data!N384</f>
        <v>8</v>
      </c>
      <c r="O384" s="3">
        <f>Raw_Data!O384</f>
        <v>23</v>
      </c>
      <c r="P384" s="3" t="str">
        <f t="shared" si="56"/>
        <v>A sense of wonder at the vastness of the cosmos on a stargazing night.</v>
      </c>
      <c r="Q384" s="3" t="str">
        <f t="shared" si="57"/>
        <v>Wonder</v>
      </c>
      <c r="R384" s="3" t="str">
        <f t="shared" si="58"/>
        <v>CosmosExplorer</v>
      </c>
      <c r="S384" s="3" t="str">
        <f t="shared" si="59"/>
        <v>Instagram</v>
      </c>
      <c r="T384" s="3" t="str">
        <f t="shared" si="60"/>
        <v>#Wonder,#StargazingAdventure</v>
      </c>
      <c r="U384" s="3" t="str">
        <f t="shared" si="61"/>
        <v>South Africa</v>
      </c>
      <c r="V384" s="3">
        <f t="shared" si="62"/>
        <v>43289.958333333336</v>
      </c>
      <c r="W384" s="3" t="b">
        <f>COUNTIFS($F$2:F384,F384,$E$2:E384,E384)&gt;1</f>
        <v>0</v>
      </c>
      <c r="X384" s="3">
        <f t="shared" si="63"/>
        <v>120</v>
      </c>
      <c r="Y384" s="3">
        <f t="shared" si="64"/>
        <v>0.66666666666666663</v>
      </c>
      <c r="Z384" s="11" t="str">
        <f t="shared" si="55"/>
        <v>Jul 8, 2018</v>
      </c>
      <c r="AA384" s="3" t="str">
        <f t="shared" si="65"/>
        <v>Jul</v>
      </c>
    </row>
    <row r="385" spans="1:27" x14ac:dyDescent="0.25">
      <c r="A385" s="3">
        <f>Raw_Data!A385</f>
        <v>384</v>
      </c>
      <c r="B385" s="3">
        <f>Raw_Data!B385</f>
        <v>388</v>
      </c>
      <c r="C385" s="3" t="str">
        <f>Raw_Data!C385</f>
        <v xml:space="preserve">Rejuvenated by the salty breeze and the sound of waves at the seaside. </v>
      </c>
      <c r="D385" s="3" t="str">
        <f>Raw_Data!D385</f>
        <v xml:space="preserve"> Rejuvenation </v>
      </c>
      <c r="E385" s="10">
        <f>Raw_Data!E385</f>
        <v>44459.604166666664</v>
      </c>
      <c r="F385" s="3" t="str">
        <f>Raw_Data!F385</f>
        <v xml:space="preserve"> SeaBreezeLover </v>
      </c>
      <c r="G385" s="3" t="str">
        <f>Raw_Data!G385</f>
        <v xml:space="preserve"> Twitter  </v>
      </c>
      <c r="H385" s="3" t="str">
        <f>Raw_Data!H385</f>
        <v xml:space="preserve"> #Rejuvenation #SeasideEscape            </v>
      </c>
      <c r="I385" s="3">
        <f>Raw_Data!I385</f>
        <v>18</v>
      </c>
      <c r="J385" s="3">
        <f>Raw_Data!J385</f>
        <v>35</v>
      </c>
      <c r="K385" s="3" t="str">
        <f>Raw_Data!K385</f>
        <v xml:space="preserve"> Spain           </v>
      </c>
      <c r="L385" s="3">
        <f>Raw_Data!L385</f>
        <v>2021</v>
      </c>
      <c r="M385" s="3">
        <f>Raw_Data!M385</f>
        <v>9</v>
      </c>
      <c r="N385" s="3">
        <f>Raw_Data!N385</f>
        <v>20</v>
      </c>
      <c r="O385" s="3">
        <f>Raw_Data!O385</f>
        <v>14</v>
      </c>
      <c r="P385" s="3" t="str">
        <f t="shared" si="56"/>
        <v>Rejuvenated by the salty breeze and the sound of waves at the seaside.</v>
      </c>
      <c r="Q385" s="3" t="str">
        <f t="shared" si="57"/>
        <v>Rejuvenation</v>
      </c>
      <c r="R385" s="3" t="str">
        <f t="shared" si="58"/>
        <v>SeaBreezeLover</v>
      </c>
      <c r="S385" s="3" t="str">
        <f t="shared" si="59"/>
        <v>Twitter</v>
      </c>
      <c r="T385" s="3" t="str">
        <f t="shared" si="60"/>
        <v>#Rejuvenation,#SeasideEscape</v>
      </c>
      <c r="U385" s="3" t="str">
        <f t="shared" si="61"/>
        <v>Spain</v>
      </c>
      <c r="V385" s="3">
        <f t="shared" si="62"/>
        <v>44459.604166666664</v>
      </c>
      <c r="W385" s="3" t="b">
        <f>COUNTIFS($F$2:F385,F385,$E$2:E385,E385)&gt;1</f>
        <v>0</v>
      </c>
      <c r="X385" s="3">
        <f t="shared" si="63"/>
        <v>53</v>
      </c>
      <c r="Y385" s="3">
        <f t="shared" si="64"/>
        <v>0.660377358490566</v>
      </c>
      <c r="Z385" s="11" t="str">
        <f t="shared" si="55"/>
        <v>Sep 20, 2021</v>
      </c>
      <c r="AA385" s="3" t="str">
        <f t="shared" si="65"/>
        <v>Sep</v>
      </c>
    </row>
    <row r="386" spans="1:27" x14ac:dyDescent="0.25">
      <c r="A386" s="3">
        <f>Raw_Data!A386</f>
        <v>385</v>
      </c>
      <c r="B386" s="3">
        <f>Raw_Data!B386</f>
        <v>389</v>
      </c>
      <c r="C386" s="3" t="str">
        <f>Raw_Data!C386</f>
        <v xml:space="preserve">Whispers of inspiration from the rustling leaves in a serene forest. </v>
      </c>
      <c r="D386" s="3" t="str">
        <f>Raw_Data!D386</f>
        <v xml:space="preserve"> Inspiration </v>
      </c>
      <c r="E386" s="10">
        <f>Raw_Data!E386</f>
        <v>42689.489583333336</v>
      </c>
      <c r="F386" s="3" t="str">
        <f>Raw_Data!F386</f>
        <v xml:space="preserve"> ForestDreamer   </v>
      </c>
      <c r="G386" s="3" t="str">
        <f>Raw_Data!G386</f>
        <v xml:space="preserve"> Facebook </v>
      </c>
      <c r="H386" s="3" t="str">
        <f>Raw_Data!H386</f>
        <v xml:space="preserve"> #Inspiration #ForestWhispers            </v>
      </c>
      <c r="I386" s="3">
        <f>Raw_Data!I386</f>
        <v>28</v>
      </c>
      <c r="J386" s="3">
        <f>Raw_Data!J386</f>
        <v>55</v>
      </c>
      <c r="K386" s="3" t="str">
        <f>Raw_Data!K386</f>
        <v xml:space="preserve"> Portugal        </v>
      </c>
      <c r="L386" s="3">
        <f>Raw_Data!L386</f>
        <v>2016</v>
      </c>
      <c r="M386" s="3">
        <f>Raw_Data!M386</f>
        <v>11</v>
      </c>
      <c r="N386" s="3">
        <f>Raw_Data!N386</f>
        <v>15</v>
      </c>
      <c r="O386" s="3">
        <f>Raw_Data!O386</f>
        <v>11</v>
      </c>
      <c r="P386" s="3" t="str">
        <f t="shared" si="56"/>
        <v>Whispers of inspiration from the rustling leaves in a serene forest.</v>
      </c>
      <c r="Q386" s="3" t="str">
        <f t="shared" si="57"/>
        <v>Inspiration</v>
      </c>
      <c r="R386" s="3" t="str">
        <f t="shared" si="58"/>
        <v>ForestDreamer</v>
      </c>
      <c r="S386" s="3" t="str">
        <f t="shared" si="59"/>
        <v>Facebook</v>
      </c>
      <c r="T386" s="3" t="str">
        <f t="shared" si="60"/>
        <v>#Inspiration,#ForestWhispers</v>
      </c>
      <c r="U386" s="3" t="str">
        <f t="shared" si="61"/>
        <v>Portugal</v>
      </c>
      <c r="V386" s="3">
        <f t="shared" si="62"/>
        <v>42689.489583333336</v>
      </c>
      <c r="W386" s="3" t="b">
        <f>COUNTIFS($F$2:F386,F386,$E$2:E386,E386)&gt;1</f>
        <v>0</v>
      </c>
      <c r="X386" s="3">
        <f t="shared" si="63"/>
        <v>83</v>
      </c>
      <c r="Y386" s="3">
        <f t="shared" si="64"/>
        <v>0.66265060240963858</v>
      </c>
      <c r="Z386" s="11" t="str">
        <f t="shared" ref="Z386:Z449" si="66">TEXT(DATE(L386, M386, N386), "mmm d, yyyy")</f>
        <v>Nov 15, 2016</v>
      </c>
      <c r="AA386" s="3" t="str">
        <f t="shared" si="65"/>
        <v>Nov</v>
      </c>
    </row>
    <row r="387" spans="1:27" x14ac:dyDescent="0.25">
      <c r="A387" s="3">
        <f>Raw_Data!A387</f>
        <v>386</v>
      </c>
      <c r="B387" s="3">
        <f>Raw_Data!B387</f>
        <v>390</v>
      </c>
      <c r="C387" s="3" t="str">
        <f>Raw_Data!C387</f>
        <v xml:space="preserve">Savoring the warmth of a cup of cocoa on a chilly winter evening.   </v>
      </c>
      <c r="D387" s="3" t="str">
        <f>Raw_Data!D387</f>
        <v xml:space="preserve"> Coziness     </v>
      </c>
      <c r="E387" s="10">
        <f>Raw_Data!E387</f>
        <v>43842.75</v>
      </c>
      <c r="F387" s="3" t="str">
        <f>Raw_Data!F387</f>
        <v xml:space="preserve"> WinterWarmth    </v>
      </c>
      <c r="G387" s="3" t="str">
        <f>Raw_Data!G387</f>
        <v xml:space="preserve"> Instagram </v>
      </c>
      <c r="H387" s="3" t="str">
        <f>Raw_Data!H387</f>
        <v xml:space="preserve"> #Coziness #WarmWinterEvening           </v>
      </c>
      <c r="I387" s="3">
        <f>Raw_Data!I387</f>
        <v>30</v>
      </c>
      <c r="J387" s="3">
        <f>Raw_Data!J387</f>
        <v>60</v>
      </c>
      <c r="K387" s="3" t="str">
        <f>Raw_Data!K387</f>
        <v xml:space="preserve"> Switzerland     </v>
      </c>
      <c r="L387" s="3">
        <f>Raw_Data!L387</f>
        <v>2020</v>
      </c>
      <c r="M387" s="3">
        <f>Raw_Data!M387</f>
        <v>1</v>
      </c>
      <c r="N387" s="3">
        <f>Raw_Data!N387</f>
        <v>12</v>
      </c>
      <c r="O387" s="3">
        <f>Raw_Data!O387</f>
        <v>18</v>
      </c>
      <c r="P387" s="3" t="str">
        <f t="shared" ref="P387:P450" si="67">TRIM(CLEAN(C387))</f>
        <v>Savoring the warmth of a cup of cocoa on a chilly winter evening.</v>
      </c>
      <c r="Q387" s="3" t="str">
        <f t="shared" ref="Q387:Q450" si="68">PROPER(TRIM(CLEAN(D387)))</f>
        <v>Coziness</v>
      </c>
      <c r="R387" s="3" t="str">
        <f t="shared" ref="R387:R450" si="69">TRIM(CLEAN(F387))</f>
        <v>WinterWarmth</v>
      </c>
      <c r="S387" s="3" t="str">
        <f t="shared" ref="S387:S450" si="70">TRIM(CLEAN(G387))</f>
        <v>Instagram</v>
      </c>
      <c r="T387" s="3" t="str">
        <f t="shared" ref="T387:T450" si="71">SUBSTITUTE(TRIM(CLEAN(H387))," ",",")</f>
        <v>#Coziness,#WarmWinterEvening</v>
      </c>
      <c r="U387" s="3" t="str">
        <f t="shared" ref="U387:U450" si="72">TRIM(CLEAN(K387))</f>
        <v>Switzerland</v>
      </c>
      <c r="V387" s="3">
        <f t="shared" ref="V387:V450" si="73">IFERROR(VALUE(E387),E387)</f>
        <v>43842.75</v>
      </c>
      <c r="W387" s="3" t="b">
        <f>COUNTIFS($F$2:F387,F387,$E$2:E387,E387)&gt;1</f>
        <v>0</v>
      </c>
      <c r="X387" s="3">
        <f t="shared" ref="X387:X450" si="74">I387+J387</f>
        <v>90</v>
      </c>
      <c r="Y387" s="3">
        <f t="shared" ref="Y387:Y450" si="75">IFERROR(J387/(I387+J387),0)</f>
        <v>0.66666666666666663</v>
      </c>
      <c r="Z387" s="11" t="str">
        <f t="shared" si="66"/>
        <v>Jan 12, 2020</v>
      </c>
      <c r="AA387" s="3" t="str">
        <f t="shared" ref="AA387:AA450" si="76">LEFT(Z387,3)</f>
        <v>Jan</v>
      </c>
    </row>
    <row r="388" spans="1:27" x14ac:dyDescent="0.25">
      <c r="A388" s="3">
        <f>Raw_Data!A388</f>
        <v>387</v>
      </c>
      <c r="B388" s="3">
        <f>Raw_Data!B388</f>
        <v>391</v>
      </c>
      <c r="C388" s="3" t="str">
        <f>Raw_Data!C388</f>
        <v xml:space="preserve">Heartfelt gratitude for the laughter shared during a family reunion. </v>
      </c>
      <c r="D388" s="3" t="str">
        <f>Raw_Data!D388</f>
        <v xml:space="preserve"> Gratitude  </v>
      </c>
      <c r="E388" s="10">
        <f>Raw_Data!E388</f>
        <v>43097.802083333336</v>
      </c>
      <c r="F388" s="3" t="str">
        <f>Raw_Data!F388</f>
        <v xml:space="preserve"> FamilyGatherer </v>
      </c>
      <c r="G388" s="3" t="str">
        <f>Raw_Data!G388</f>
        <v xml:space="preserve"> Facebook </v>
      </c>
      <c r="H388" s="3" t="str">
        <f>Raw_Data!H388</f>
        <v xml:space="preserve"> #Gratitude #FamilyLaughter              </v>
      </c>
      <c r="I388" s="3">
        <f>Raw_Data!I388</f>
        <v>22</v>
      </c>
      <c r="J388" s="3">
        <f>Raw_Data!J388</f>
        <v>45</v>
      </c>
      <c r="K388" s="3" t="str">
        <f>Raw_Data!K388</f>
        <v xml:space="preserve"> Austria         </v>
      </c>
      <c r="L388" s="3">
        <f>Raw_Data!L388</f>
        <v>2017</v>
      </c>
      <c r="M388" s="3">
        <f>Raw_Data!M388</f>
        <v>12</v>
      </c>
      <c r="N388" s="3">
        <f>Raw_Data!N388</f>
        <v>28</v>
      </c>
      <c r="O388" s="3">
        <f>Raw_Data!O388</f>
        <v>19</v>
      </c>
      <c r="P388" s="3" t="str">
        <f t="shared" si="67"/>
        <v>Heartfelt gratitude for the laughter shared during a family reunion.</v>
      </c>
      <c r="Q388" s="3" t="str">
        <f t="shared" si="68"/>
        <v>Gratitude</v>
      </c>
      <c r="R388" s="3" t="str">
        <f t="shared" si="69"/>
        <v>FamilyGatherer</v>
      </c>
      <c r="S388" s="3" t="str">
        <f t="shared" si="70"/>
        <v>Facebook</v>
      </c>
      <c r="T388" s="3" t="str">
        <f t="shared" si="71"/>
        <v>#Gratitude,#FamilyLaughter</v>
      </c>
      <c r="U388" s="3" t="str">
        <f t="shared" si="72"/>
        <v>Austria</v>
      </c>
      <c r="V388" s="3">
        <f t="shared" si="73"/>
        <v>43097.802083333336</v>
      </c>
      <c r="W388" s="3" t="b">
        <f>COUNTIFS($F$2:F388,F388,$E$2:E388,E388)&gt;1</f>
        <v>0</v>
      </c>
      <c r="X388" s="3">
        <f t="shared" si="74"/>
        <v>67</v>
      </c>
      <c r="Y388" s="3">
        <f t="shared" si="75"/>
        <v>0.67164179104477617</v>
      </c>
      <c r="Z388" s="11" t="str">
        <f t="shared" si="66"/>
        <v>Dec 28, 2017</v>
      </c>
      <c r="AA388" s="3" t="str">
        <f t="shared" si="76"/>
        <v>Dec</v>
      </c>
    </row>
    <row r="389" spans="1:27" x14ac:dyDescent="0.25">
      <c r="A389" s="3">
        <f>Raw_Data!A389</f>
        <v>388</v>
      </c>
      <c r="B389" s="3">
        <f>Raw_Data!B389</f>
        <v>392</v>
      </c>
      <c r="C389" s="3" t="str">
        <f>Raw_Data!C389</f>
        <v xml:space="preserve">Embarking on a culinary adventure, savoring exotic flavors around the world. </v>
      </c>
      <c r="D389" s="3" t="str">
        <f>Raw_Data!D389</f>
        <v xml:space="preserve"> Adventure </v>
      </c>
      <c r="E389" s="10">
        <f>Raw_Data!E389</f>
        <v>43526.847222222219</v>
      </c>
      <c r="F389" s="3" t="str">
        <f>Raw_Data!F389</f>
        <v xml:space="preserve"> CulinaryExplorer </v>
      </c>
      <c r="G389" s="3" t="str">
        <f>Raw_Data!G389</f>
        <v xml:space="preserve"> Twitter  </v>
      </c>
      <c r="H389" s="3" t="str">
        <f>Raw_Data!H389</f>
        <v xml:space="preserve"> #Adventure #CulinaryJourney             </v>
      </c>
      <c r="I389" s="3">
        <f>Raw_Data!I389</f>
        <v>35</v>
      </c>
      <c r="J389" s="3">
        <f>Raw_Data!J389</f>
        <v>70</v>
      </c>
      <c r="K389" s="3" t="str">
        <f>Raw_Data!K389</f>
        <v xml:space="preserve"> Belgium         </v>
      </c>
      <c r="L389" s="3">
        <f>Raw_Data!L389</f>
        <v>2019</v>
      </c>
      <c r="M389" s="3">
        <f>Raw_Data!M389</f>
        <v>3</v>
      </c>
      <c r="N389" s="3">
        <f>Raw_Data!N389</f>
        <v>2</v>
      </c>
      <c r="O389" s="3">
        <f>Raw_Data!O389</f>
        <v>20</v>
      </c>
      <c r="P389" s="3" t="str">
        <f t="shared" si="67"/>
        <v>Embarking on a culinary adventure, savoring exotic flavors around the world.</v>
      </c>
      <c r="Q389" s="3" t="str">
        <f t="shared" si="68"/>
        <v>Adventure</v>
      </c>
      <c r="R389" s="3" t="str">
        <f t="shared" si="69"/>
        <v>CulinaryExplorer</v>
      </c>
      <c r="S389" s="3" t="str">
        <f t="shared" si="70"/>
        <v>Twitter</v>
      </c>
      <c r="T389" s="3" t="str">
        <f t="shared" si="71"/>
        <v>#Adventure,#CulinaryJourney</v>
      </c>
      <c r="U389" s="3" t="str">
        <f t="shared" si="72"/>
        <v>Belgium</v>
      </c>
      <c r="V389" s="3">
        <f t="shared" si="73"/>
        <v>43526.847222222219</v>
      </c>
      <c r="W389" s="3" t="b">
        <f>COUNTIFS($F$2:F389,F389,$E$2:E389,E389)&gt;1</f>
        <v>0</v>
      </c>
      <c r="X389" s="3">
        <f t="shared" si="74"/>
        <v>105</v>
      </c>
      <c r="Y389" s="3">
        <f t="shared" si="75"/>
        <v>0.66666666666666663</v>
      </c>
      <c r="Z389" s="11" t="str">
        <f t="shared" si="66"/>
        <v>Mar 2, 2019</v>
      </c>
      <c r="AA389" s="3" t="str">
        <f t="shared" si="76"/>
        <v>Mar</v>
      </c>
    </row>
    <row r="390" spans="1:27" x14ac:dyDescent="0.25">
      <c r="A390" s="3">
        <f>Raw_Data!A390</f>
        <v>389</v>
      </c>
      <c r="B390" s="3">
        <f>Raw_Data!B390</f>
        <v>393</v>
      </c>
      <c r="C390" s="3" t="str">
        <f>Raw_Data!C390</f>
        <v xml:space="preserve">Euphoria floods in as the final puzzle piece clicks into place.       </v>
      </c>
      <c r="D390" s="3" t="str">
        <f>Raw_Data!D390</f>
        <v xml:space="preserve"> Euphoria   </v>
      </c>
      <c r="E390" s="10">
        <f>Raw_Data!E390</f>
        <v>44720.645833333336</v>
      </c>
      <c r="F390" s="3" t="str">
        <f>Raw_Data!F390</f>
        <v xml:space="preserve"> PuzzleSolver    </v>
      </c>
      <c r="G390" s="3" t="str">
        <f>Raw_Data!G390</f>
        <v xml:space="preserve"> Instagram </v>
      </c>
      <c r="H390" s="3" t="str">
        <f>Raw_Data!H390</f>
        <v xml:space="preserve"> #Euphoria #PuzzleCompletion            </v>
      </c>
      <c r="I390" s="3">
        <f>Raw_Data!I390</f>
        <v>20</v>
      </c>
      <c r="J390" s="3">
        <f>Raw_Data!J390</f>
        <v>40</v>
      </c>
      <c r="K390" s="3" t="str">
        <f>Raw_Data!K390</f>
        <v xml:space="preserve"> Denmark         </v>
      </c>
      <c r="L390" s="3">
        <f>Raw_Data!L390</f>
        <v>2022</v>
      </c>
      <c r="M390" s="3">
        <f>Raw_Data!M390</f>
        <v>6</v>
      </c>
      <c r="N390" s="3">
        <f>Raw_Data!N390</f>
        <v>8</v>
      </c>
      <c r="O390" s="3">
        <f>Raw_Data!O390</f>
        <v>15</v>
      </c>
      <c r="P390" s="3" t="str">
        <f t="shared" si="67"/>
        <v>Euphoria floods in as the final puzzle piece clicks into place.</v>
      </c>
      <c r="Q390" s="3" t="str">
        <f t="shared" si="68"/>
        <v>Euphoria</v>
      </c>
      <c r="R390" s="3" t="str">
        <f t="shared" si="69"/>
        <v>PuzzleSolver</v>
      </c>
      <c r="S390" s="3" t="str">
        <f t="shared" si="70"/>
        <v>Instagram</v>
      </c>
      <c r="T390" s="3" t="str">
        <f t="shared" si="71"/>
        <v>#Euphoria,#PuzzleCompletion</v>
      </c>
      <c r="U390" s="3" t="str">
        <f t="shared" si="72"/>
        <v>Denmark</v>
      </c>
      <c r="V390" s="3">
        <f t="shared" si="73"/>
        <v>44720.645833333336</v>
      </c>
      <c r="W390" s="3" t="b">
        <f>COUNTIFS($F$2:F390,F390,$E$2:E390,E390)&gt;1</f>
        <v>0</v>
      </c>
      <c r="X390" s="3">
        <f t="shared" si="74"/>
        <v>60</v>
      </c>
      <c r="Y390" s="3">
        <f t="shared" si="75"/>
        <v>0.66666666666666663</v>
      </c>
      <c r="Z390" s="11" t="str">
        <f t="shared" si="66"/>
        <v>Jun 8, 2022</v>
      </c>
      <c r="AA390" s="3" t="str">
        <f t="shared" si="76"/>
        <v>Jun</v>
      </c>
    </row>
    <row r="391" spans="1:27" x14ac:dyDescent="0.25">
      <c r="A391" s="3">
        <f>Raw_Data!A391</f>
        <v>390</v>
      </c>
      <c r="B391" s="3">
        <f>Raw_Data!B391</f>
        <v>394</v>
      </c>
      <c r="C391" s="3" t="str">
        <f>Raw_Data!C391</f>
        <v xml:space="preserve">Awe-inspired by the grandeur of an ancient cathedral's intricate architecture. </v>
      </c>
      <c r="D391" s="3" t="str">
        <f>Raw_Data!D391</f>
        <v xml:space="preserve"> Awe    </v>
      </c>
      <c r="E391" s="10">
        <f>Raw_Data!E391</f>
        <v>43330.614583333336</v>
      </c>
      <c r="F391" s="3" t="str">
        <f>Raw_Data!F391</f>
        <v xml:space="preserve"> CathedralVisitor </v>
      </c>
      <c r="G391" s="3" t="str">
        <f>Raw_Data!G391</f>
        <v xml:space="preserve"> Facebook </v>
      </c>
      <c r="H391" s="3" t="str">
        <f>Raw_Data!H391</f>
        <v xml:space="preserve"> #Awe #ArchitecturalGrandeur            </v>
      </c>
      <c r="I391" s="3">
        <f>Raw_Data!I391</f>
        <v>18</v>
      </c>
      <c r="J391" s="3">
        <f>Raw_Data!J391</f>
        <v>35</v>
      </c>
      <c r="K391" s="3" t="str">
        <f>Raw_Data!K391</f>
        <v xml:space="preserve"> Czech Republic  </v>
      </c>
      <c r="L391" s="3">
        <f>Raw_Data!L391</f>
        <v>2018</v>
      </c>
      <c r="M391" s="3">
        <f>Raw_Data!M391</f>
        <v>8</v>
      </c>
      <c r="N391" s="3">
        <f>Raw_Data!N391</f>
        <v>18</v>
      </c>
      <c r="O391" s="3">
        <f>Raw_Data!O391</f>
        <v>14</v>
      </c>
      <c r="P391" s="3" t="str">
        <f t="shared" si="67"/>
        <v>Awe-inspired by the grandeur of an ancient cathedral's intricate architecture.</v>
      </c>
      <c r="Q391" s="3" t="str">
        <f t="shared" si="68"/>
        <v>Awe</v>
      </c>
      <c r="R391" s="3" t="str">
        <f t="shared" si="69"/>
        <v>CathedralVisitor</v>
      </c>
      <c r="S391" s="3" t="str">
        <f t="shared" si="70"/>
        <v>Facebook</v>
      </c>
      <c r="T391" s="3" t="str">
        <f t="shared" si="71"/>
        <v>#Awe,#ArchitecturalGrandeur</v>
      </c>
      <c r="U391" s="3" t="str">
        <f t="shared" si="72"/>
        <v>Czech Republic</v>
      </c>
      <c r="V391" s="3">
        <f t="shared" si="73"/>
        <v>43330.614583333336</v>
      </c>
      <c r="W391" s="3" t="b">
        <f>COUNTIFS($F$2:F391,F391,$E$2:E391,E391)&gt;1</f>
        <v>0</v>
      </c>
      <c r="X391" s="3">
        <f t="shared" si="74"/>
        <v>53</v>
      </c>
      <c r="Y391" s="3">
        <f t="shared" si="75"/>
        <v>0.660377358490566</v>
      </c>
      <c r="Z391" s="11" t="str">
        <f t="shared" si="66"/>
        <v>Aug 18, 2018</v>
      </c>
      <c r="AA391" s="3" t="str">
        <f t="shared" si="76"/>
        <v>Aug</v>
      </c>
    </row>
    <row r="392" spans="1:27" x14ac:dyDescent="0.25">
      <c r="A392" s="3">
        <f>Raw_Data!A392</f>
        <v>391</v>
      </c>
      <c r="B392" s="3">
        <f>Raw_Data!B392</f>
        <v>395</v>
      </c>
      <c r="C392" s="3" t="str">
        <f>Raw_Data!C392</f>
        <v xml:space="preserve">Captivated by the ethereal beauty of a field filled with fireflies. </v>
      </c>
      <c r="D392" s="3" t="str">
        <f>Raw_Data!D392</f>
        <v xml:space="preserve"> Enchantment   </v>
      </c>
      <c r="E392" s="10">
        <f>Raw_Data!E392</f>
        <v>44783.916666666664</v>
      </c>
      <c r="F392" s="3" t="str">
        <f>Raw_Data!F392</f>
        <v xml:space="preserve"> NightSkyObserver </v>
      </c>
      <c r="G392" s="3" t="str">
        <f>Raw_Data!G392</f>
        <v xml:space="preserve"> Instagram </v>
      </c>
      <c r="H392" s="3" t="str">
        <f>Raw_Data!H392</f>
        <v xml:space="preserve"> #Enchantment #FireflyField              </v>
      </c>
      <c r="I392" s="3">
        <f>Raw_Data!I392</f>
        <v>25</v>
      </c>
      <c r="J392" s="3">
        <f>Raw_Data!J392</f>
        <v>50</v>
      </c>
      <c r="K392" s="3" t="str">
        <f>Raw_Data!K392</f>
        <v xml:space="preserve"> Brazil           </v>
      </c>
      <c r="L392" s="3">
        <f>Raw_Data!L392</f>
        <v>2022</v>
      </c>
      <c r="M392" s="3">
        <f>Raw_Data!M392</f>
        <v>8</v>
      </c>
      <c r="N392" s="3">
        <f>Raw_Data!N392</f>
        <v>10</v>
      </c>
      <c r="O392" s="3">
        <f>Raw_Data!O392</f>
        <v>22</v>
      </c>
      <c r="P392" s="3" t="str">
        <f t="shared" si="67"/>
        <v>Captivated by the ethereal beauty of a field filled with fireflies.</v>
      </c>
      <c r="Q392" s="3" t="str">
        <f t="shared" si="68"/>
        <v>Enchantment</v>
      </c>
      <c r="R392" s="3" t="str">
        <f t="shared" si="69"/>
        <v>NightSkyObserver</v>
      </c>
      <c r="S392" s="3" t="str">
        <f t="shared" si="70"/>
        <v>Instagram</v>
      </c>
      <c r="T392" s="3" t="str">
        <f t="shared" si="71"/>
        <v>#Enchantment,#FireflyField</v>
      </c>
      <c r="U392" s="3" t="str">
        <f t="shared" si="72"/>
        <v>Brazil</v>
      </c>
      <c r="V392" s="3">
        <f t="shared" si="73"/>
        <v>44783.916666666664</v>
      </c>
      <c r="W392" s="3" t="b">
        <f>COUNTIFS($F$2:F392,F392,$E$2:E392,E392)&gt;1</f>
        <v>1</v>
      </c>
      <c r="X392" s="3">
        <f t="shared" si="74"/>
        <v>75</v>
      </c>
      <c r="Y392" s="3">
        <f t="shared" si="75"/>
        <v>0.66666666666666663</v>
      </c>
      <c r="Z392" s="11" t="str">
        <f t="shared" si="66"/>
        <v>Aug 10, 2022</v>
      </c>
      <c r="AA392" s="3" t="str">
        <f t="shared" si="76"/>
        <v>Aug</v>
      </c>
    </row>
    <row r="393" spans="1:27" x14ac:dyDescent="0.25">
      <c r="A393" s="3">
        <f>Raw_Data!A393</f>
        <v>392</v>
      </c>
      <c r="B393" s="3">
        <f>Raw_Data!B393</f>
        <v>396</v>
      </c>
      <c r="C393" s="3" t="str">
        <f>Raw_Data!C393</f>
        <v xml:space="preserve">Immersed in the enchanting melodies of a street musician's violin. </v>
      </c>
      <c r="D393" s="3" t="str">
        <f>Raw_Data!D393</f>
        <v xml:space="preserve"> Melodic       </v>
      </c>
      <c r="E393" s="10">
        <f>Raw_Data!E393</f>
        <v>43560.729166666664</v>
      </c>
      <c r="F393" s="3" t="str">
        <f>Raw_Data!F393</f>
        <v xml:space="preserve"> MusicLover      </v>
      </c>
      <c r="G393" s="3" t="str">
        <f>Raw_Data!G393</f>
        <v xml:space="preserve"> Twitter  </v>
      </c>
      <c r="H393" s="3" t="str">
        <f>Raw_Data!H393</f>
        <v xml:space="preserve"> #Melodic #StreetMusic                   </v>
      </c>
      <c r="I393" s="3">
        <f>Raw_Data!I393</f>
        <v>18</v>
      </c>
      <c r="J393" s="3">
        <f>Raw_Data!J393</f>
        <v>35</v>
      </c>
      <c r="K393" s="3" t="str">
        <f>Raw_Data!K393</f>
        <v xml:space="preserve"> France           </v>
      </c>
      <c r="L393" s="3">
        <f>Raw_Data!L393</f>
        <v>2019</v>
      </c>
      <c r="M393" s="3">
        <f>Raw_Data!M393</f>
        <v>4</v>
      </c>
      <c r="N393" s="3">
        <f>Raw_Data!N393</f>
        <v>5</v>
      </c>
      <c r="O393" s="3">
        <f>Raw_Data!O393</f>
        <v>17</v>
      </c>
      <c r="P393" s="3" t="str">
        <f t="shared" si="67"/>
        <v>Immersed in the enchanting melodies of a street musician's violin.</v>
      </c>
      <c r="Q393" s="3" t="str">
        <f t="shared" si="68"/>
        <v>Melodic</v>
      </c>
      <c r="R393" s="3" t="str">
        <f t="shared" si="69"/>
        <v>MusicLover</v>
      </c>
      <c r="S393" s="3" t="str">
        <f t="shared" si="70"/>
        <v>Twitter</v>
      </c>
      <c r="T393" s="3" t="str">
        <f t="shared" si="71"/>
        <v>#Melodic,#StreetMusic</v>
      </c>
      <c r="U393" s="3" t="str">
        <f t="shared" si="72"/>
        <v>France</v>
      </c>
      <c r="V393" s="3">
        <f t="shared" si="73"/>
        <v>43560.729166666664</v>
      </c>
      <c r="W393" s="3" t="b">
        <f>COUNTIFS($F$2:F393,F393,$E$2:E393,E393)&gt;1</f>
        <v>0</v>
      </c>
      <c r="X393" s="3">
        <f t="shared" si="74"/>
        <v>53</v>
      </c>
      <c r="Y393" s="3">
        <f t="shared" si="75"/>
        <v>0.660377358490566</v>
      </c>
      <c r="Z393" s="11" t="str">
        <f t="shared" si="66"/>
        <v>Apr 5, 2019</v>
      </c>
      <c r="AA393" s="3" t="str">
        <f t="shared" si="76"/>
        <v>Apr</v>
      </c>
    </row>
    <row r="394" spans="1:27" x14ac:dyDescent="0.25">
      <c r="A394" s="3">
        <f>Raw_Data!A394</f>
        <v>393</v>
      </c>
      <c r="B394" s="3">
        <f>Raw_Data!B394</f>
        <v>397</v>
      </c>
      <c r="C394" s="3" t="str">
        <f>Raw_Data!C394</f>
        <v xml:space="preserve">Joyful laughter resonates through a lively summer carnival.         </v>
      </c>
      <c r="D394" s="3" t="str">
        <f>Raw_Data!D394</f>
        <v xml:space="preserve"> FestiveJoy    </v>
      </c>
      <c r="E394" s="10">
        <f>Raw_Data!E394</f>
        <v>44180.65625</v>
      </c>
      <c r="F394" s="3" t="str">
        <f>Raw_Data!F394</f>
        <v xml:space="preserve"> CarnivalGoer    </v>
      </c>
      <c r="G394" s="3" t="str">
        <f>Raw_Data!G394</f>
        <v xml:space="preserve"> Facebook </v>
      </c>
      <c r="H394" s="3" t="str">
        <f>Raw_Data!H394</f>
        <v xml:space="preserve"> #FestiveJoy #SummerCarnival             </v>
      </c>
      <c r="I394" s="3">
        <f>Raw_Data!I394</f>
        <v>22</v>
      </c>
      <c r="J394" s="3">
        <f>Raw_Data!J394</f>
        <v>45</v>
      </c>
      <c r="K394" s="3" t="str">
        <f>Raw_Data!K394</f>
        <v xml:space="preserve"> Japan            </v>
      </c>
      <c r="L394" s="3">
        <f>Raw_Data!L394</f>
        <v>2020</v>
      </c>
      <c r="M394" s="3">
        <f>Raw_Data!M394</f>
        <v>12</v>
      </c>
      <c r="N394" s="3">
        <f>Raw_Data!N394</f>
        <v>15</v>
      </c>
      <c r="O394" s="3">
        <f>Raw_Data!O394</f>
        <v>15</v>
      </c>
      <c r="P394" s="3" t="str">
        <f t="shared" si="67"/>
        <v>Joyful laughter resonates through a lively summer carnival.</v>
      </c>
      <c r="Q394" s="3" t="str">
        <f t="shared" si="68"/>
        <v>Festivejoy</v>
      </c>
      <c r="R394" s="3" t="str">
        <f t="shared" si="69"/>
        <v>CarnivalGoer</v>
      </c>
      <c r="S394" s="3" t="str">
        <f t="shared" si="70"/>
        <v>Facebook</v>
      </c>
      <c r="T394" s="3" t="str">
        <f t="shared" si="71"/>
        <v>#FestiveJoy,#SummerCarnival</v>
      </c>
      <c r="U394" s="3" t="str">
        <f t="shared" si="72"/>
        <v>Japan</v>
      </c>
      <c r="V394" s="3">
        <f t="shared" si="73"/>
        <v>44180.65625</v>
      </c>
      <c r="W394" s="3" t="b">
        <f>COUNTIFS($F$2:F394,F394,$E$2:E394,E394)&gt;1</f>
        <v>0</v>
      </c>
      <c r="X394" s="3">
        <f t="shared" si="74"/>
        <v>67</v>
      </c>
      <c r="Y394" s="3">
        <f t="shared" si="75"/>
        <v>0.67164179104477617</v>
      </c>
      <c r="Z394" s="11" t="str">
        <f t="shared" si="66"/>
        <v>Dec 15, 2020</v>
      </c>
      <c r="AA394" s="3" t="str">
        <f t="shared" si="76"/>
        <v>Dec</v>
      </c>
    </row>
    <row r="395" spans="1:27" x14ac:dyDescent="0.25">
      <c r="A395" s="3">
        <f>Raw_Data!A395</f>
        <v>394</v>
      </c>
      <c r="B395" s="3">
        <f>Raw_Data!B395</f>
        <v>398</v>
      </c>
      <c r="C395" s="3" t="str">
        <f>Raw_Data!C395</f>
        <v xml:space="preserve">Exploring the universe within during a mindful meditation session. </v>
      </c>
      <c r="D395" s="3" t="str">
        <f>Raw_Data!D395</f>
        <v xml:space="preserve"> InnerJourney  </v>
      </c>
      <c r="E395" s="10">
        <f>Raw_Data!E395</f>
        <v>43028.34375</v>
      </c>
      <c r="F395" s="3" t="str">
        <f>Raw_Data!F395</f>
        <v xml:space="preserve"> MindfulExplorer </v>
      </c>
      <c r="G395" s="3" t="str">
        <f>Raw_Data!G395</f>
        <v xml:space="preserve"> Instagram </v>
      </c>
      <c r="H395" s="3" t="str">
        <f>Raw_Data!H395</f>
        <v xml:space="preserve"> #InnerJourney #MeditationBliss          </v>
      </c>
      <c r="I395" s="3">
        <f>Raw_Data!I395</f>
        <v>35</v>
      </c>
      <c r="J395" s="3">
        <f>Raw_Data!J395</f>
        <v>70</v>
      </c>
      <c r="K395" s="3" t="str">
        <f>Raw_Data!K395</f>
        <v xml:space="preserve"> Canada           </v>
      </c>
      <c r="L395" s="3">
        <f>Raw_Data!L395</f>
        <v>2017</v>
      </c>
      <c r="M395" s="3">
        <f>Raw_Data!M395</f>
        <v>10</v>
      </c>
      <c r="N395" s="3">
        <f>Raw_Data!N395</f>
        <v>20</v>
      </c>
      <c r="O395" s="3">
        <f>Raw_Data!O395</f>
        <v>8</v>
      </c>
      <c r="P395" s="3" t="str">
        <f t="shared" si="67"/>
        <v>Exploring the universe within during a mindful meditation session.</v>
      </c>
      <c r="Q395" s="3" t="str">
        <f t="shared" si="68"/>
        <v>Innerjourney</v>
      </c>
      <c r="R395" s="3" t="str">
        <f t="shared" si="69"/>
        <v>MindfulExplorer</v>
      </c>
      <c r="S395" s="3" t="str">
        <f t="shared" si="70"/>
        <v>Instagram</v>
      </c>
      <c r="T395" s="3" t="str">
        <f t="shared" si="71"/>
        <v>#InnerJourney,#MeditationBliss</v>
      </c>
      <c r="U395" s="3" t="str">
        <f t="shared" si="72"/>
        <v>Canada</v>
      </c>
      <c r="V395" s="3">
        <f t="shared" si="73"/>
        <v>43028.34375</v>
      </c>
      <c r="W395" s="3" t="b">
        <f>COUNTIFS($F$2:F395,F395,$E$2:E395,E395)&gt;1</f>
        <v>0</v>
      </c>
      <c r="X395" s="3">
        <f t="shared" si="74"/>
        <v>105</v>
      </c>
      <c r="Y395" s="3">
        <f t="shared" si="75"/>
        <v>0.66666666666666663</v>
      </c>
      <c r="Z395" s="11" t="str">
        <f t="shared" si="66"/>
        <v>Oct 20, 2017</v>
      </c>
      <c r="AA395" s="3" t="str">
        <f t="shared" si="76"/>
        <v>Oct</v>
      </c>
    </row>
    <row r="396" spans="1:27" x14ac:dyDescent="0.25">
      <c r="A396" s="3">
        <f>Raw_Data!A396</f>
        <v>395</v>
      </c>
      <c r="B396" s="3">
        <f>Raw_Data!B396</f>
        <v>399</v>
      </c>
      <c r="C396" s="3" t="str">
        <f>Raw_Data!C396</f>
        <v xml:space="preserve">Soaring like a free spirit on the winds of a coastal cliff.        </v>
      </c>
      <c r="D396" s="3" t="str">
        <f>Raw_Data!D396</f>
        <v xml:space="preserve"> Freedom       </v>
      </c>
      <c r="E396" s="10">
        <f>Raw_Data!E396</f>
        <v>44255.541666666664</v>
      </c>
      <c r="F396" s="3" t="str">
        <f>Raw_Data!F396</f>
        <v xml:space="preserve"> CoastalExplorer </v>
      </c>
      <c r="G396" s="3" t="str">
        <f>Raw_Data!G396</f>
        <v xml:space="preserve"> Twitter  </v>
      </c>
      <c r="H396" s="3" t="str">
        <f>Raw_Data!H396</f>
        <v xml:space="preserve"> #Freedom #CoastalAdventure              </v>
      </c>
      <c r="I396" s="3">
        <f>Raw_Data!I396</f>
        <v>30</v>
      </c>
      <c r="J396" s="3">
        <f>Raw_Data!J396</f>
        <v>60</v>
      </c>
      <c r="K396" s="3" t="str">
        <f>Raw_Data!K396</f>
        <v xml:space="preserve"> Australia         </v>
      </c>
      <c r="L396" s="3">
        <f>Raw_Data!L396</f>
        <v>2021</v>
      </c>
      <c r="M396" s="3">
        <f>Raw_Data!M396</f>
        <v>2</v>
      </c>
      <c r="N396" s="3">
        <f>Raw_Data!N396</f>
        <v>28</v>
      </c>
      <c r="O396" s="3">
        <f>Raw_Data!O396</f>
        <v>13</v>
      </c>
      <c r="P396" s="3" t="str">
        <f t="shared" si="67"/>
        <v>Soaring like a free spirit on the winds of a coastal cliff.</v>
      </c>
      <c r="Q396" s="3" t="str">
        <f t="shared" si="68"/>
        <v>Freedom</v>
      </c>
      <c r="R396" s="3" t="str">
        <f t="shared" si="69"/>
        <v>CoastalExplorer</v>
      </c>
      <c r="S396" s="3" t="str">
        <f t="shared" si="70"/>
        <v>Twitter</v>
      </c>
      <c r="T396" s="3" t="str">
        <f t="shared" si="71"/>
        <v>#Freedom,#CoastalAdventure</v>
      </c>
      <c r="U396" s="3" t="str">
        <f t="shared" si="72"/>
        <v>Australia</v>
      </c>
      <c r="V396" s="3">
        <f t="shared" si="73"/>
        <v>44255.541666666664</v>
      </c>
      <c r="W396" s="3" t="b">
        <f>COUNTIFS($F$2:F396,F396,$E$2:E396,E396)&gt;1</f>
        <v>0</v>
      </c>
      <c r="X396" s="3">
        <f t="shared" si="74"/>
        <v>90</v>
      </c>
      <c r="Y396" s="3">
        <f t="shared" si="75"/>
        <v>0.66666666666666663</v>
      </c>
      <c r="Z396" s="11" t="str">
        <f t="shared" si="66"/>
        <v>Feb 28, 2021</v>
      </c>
      <c r="AA396" s="3" t="str">
        <f t="shared" si="76"/>
        <v>Feb</v>
      </c>
    </row>
    <row r="397" spans="1:27" x14ac:dyDescent="0.25">
      <c r="A397" s="3">
        <f>Raw_Data!A397</f>
        <v>396</v>
      </c>
      <c r="B397" s="3">
        <f>Raw_Data!B397</f>
        <v>400</v>
      </c>
      <c r="C397" s="3" t="str">
        <f>Raw_Data!C397</f>
        <v xml:space="preserve">Dazzled by the elegance of a masquerade ball's dazzling costumes. </v>
      </c>
      <c r="D397" s="3" t="str">
        <f>Raw_Data!D397</f>
        <v xml:space="preserve"> Dazzle        </v>
      </c>
      <c r="E397" s="10">
        <f>Raw_Data!E397</f>
        <v>43263.854166666664</v>
      </c>
      <c r="F397" s="3" t="str">
        <f>Raw_Data!F397</f>
        <v xml:space="preserve"> MasqueradeAttendee </v>
      </c>
      <c r="G397" s="3" t="str">
        <f>Raw_Data!G397</f>
        <v xml:space="preserve"> Facebook </v>
      </c>
      <c r="H397" s="3" t="str">
        <f>Raw_Data!H397</f>
        <v xml:space="preserve"> #Dazzle #MasqueradeElegance            </v>
      </c>
      <c r="I397" s="3">
        <f>Raw_Data!I397</f>
        <v>28</v>
      </c>
      <c r="J397" s="3">
        <f>Raw_Data!J397</f>
        <v>55</v>
      </c>
      <c r="K397" s="3" t="str">
        <f>Raw_Data!K397</f>
        <v xml:space="preserve"> UK               </v>
      </c>
      <c r="L397" s="3">
        <f>Raw_Data!L397</f>
        <v>2018</v>
      </c>
      <c r="M397" s="3">
        <f>Raw_Data!M397</f>
        <v>6</v>
      </c>
      <c r="N397" s="3">
        <f>Raw_Data!N397</f>
        <v>12</v>
      </c>
      <c r="O397" s="3">
        <f>Raw_Data!O397</f>
        <v>20</v>
      </c>
      <c r="P397" s="3" t="str">
        <f t="shared" si="67"/>
        <v>Dazzled by the elegance of a masquerade ball's dazzling costumes.</v>
      </c>
      <c r="Q397" s="3" t="str">
        <f t="shared" si="68"/>
        <v>Dazzle</v>
      </c>
      <c r="R397" s="3" t="str">
        <f t="shared" si="69"/>
        <v>MasqueradeAttendee</v>
      </c>
      <c r="S397" s="3" t="str">
        <f t="shared" si="70"/>
        <v>Facebook</v>
      </c>
      <c r="T397" s="3" t="str">
        <f t="shared" si="71"/>
        <v>#Dazzle,#MasqueradeElegance</v>
      </c>
      <c r="U397" s="3" t="str">
        <f t="shared" si="72"/>
        <v>UK</v>
      </c>
      <c r="V397" s="3">
        <f t="shared" si="73"/>
        <v>43263.854166666664</v>
      </c>
      <c r="W397" s="3" t="b">
        <f>COUNTIFS($F$2:F397,F397,$E$2:E397,E397)&gt;1</f>
        <v>0</v>
      </c>
      <c r="X397" s="3">
        <f t="shared" si="74"/>
        <v>83</v>
      </c>
      <c r="Y397" s="3">
        <f t="shared" si="75"/>
        <v>0.66265060240963858</v>
      </c>
      <c r="Z397" s="11" t="str">
        <f t="shared" si="66"/>
        <v>Jun 12, 2018</v>
      </c>
      <c r="AA397" s="3" t="str">
        <f t="shared" si="76"/>
        <v>Jun</v>
      </c>
    </row>
    <row r="398" spans="1:27" x14ac:dyDescent="0.25">
      <c r="A398" s="3">
        <f>Raw_Data!A398</f>
        <v>397</v>
      </c>
      <c r="B398" s="3">
        <f>Raw_Data!B398</f>
        <v>401</v>
      </c>
      <c r="C398" s="3" t="str">
        <f>Raw_Data!C398</f>
        <v xml:space="preserve">Whimsical delight in a world of whimsical fairy tales.             </v>
      </c>
      <c r="D398" s="3" t="str">
        <f>Raw_Data!D398</f>
        <v xml:space="preserve"> Whimsy        </v>
      </c>
      <c r="E398" s="10">
        <f>Raw_Data!E398</f>
        <v>42437.597222222219</v>
      </c>
      <c r="F398" s="3" t="str">
        <f>Raw_Data!F398</f>
        <v xml:space="preserve"> FairyTaleAdventurer </v>
      </c>
      <c r="G398" s="3" t="str">
        <f>Raw_Data!G398</f>
        <v xml:space="preserve"> Instagram </v>
      </c>
      <c r="H398" s="3" t="str">
        <f>Raw_Data!H398</f>
        <v xml:space="preserve"> #Whimsy #FairyTaleMagic                 </v>
      </c>
      <c r="I398" s="3">
        <f>Raw_Data!I398</f>
        <v>20</v>
      </c>
      <c r="J398" s="3">
        <f>Raw_Data!J398</f>
        <v>40</v>
      </c>
      <c r="K398" s="3" t="str">
        <f>Raw_Data!K398</f>
        <v xml:space="preserve"> USA             </v>
      </c>
      <c r="L398" s="3">
        <f>Raw_Data!L398</f>
        <v>2016</v>
      </c>
      <c r="M398" s="3">
        <f>Raw_Data!M398</f>
        <v>3</v>
      </c>
      <c r="N398" s="3">
        <f>Raw_Data!N398</f>
        <v>8</v>
      </c>
      <c r="O398" s="3">
        <f>Raw_Data!O398</f>
        <v>14</v>
      </c>
      <c r="P398" s="3" t="str">
        <f t="shared" si="67"/>
        <v>Whimsical delight in a world of whimsical fairy tales.</v>
      </c>
      <c r="Q398" s="3" t="str">
        <f t="shared" si="68"/>
        <v>Whimsy</v>
      </c>
      <c r="R398" s="3" t="str">
        <f t="shared" si="69"/>
        <v>FairyTaleAdventurer</v>
      </c>
      <c r="S398" s="3" t="str">
        <f t="shared" si="70"/>
        <v>Instagram</v>
      </c>
      <c r="T398" s="3" t="str">
        <f t="shared" si="71"/>
        <v>#Whimsy,#FairyTaleMagic</v>
      </c>
      <c r="U398" s="3" t="str">
        <f t="shared" si="72"/>
        <v>USA</v>
      </c>
      <c r="V398" s="3">
        <f t="shared" si="73"/>
        <v>42437.597222222219</v>
      </c>
      <c r="W398" s="3" t="b">
        <f>COUNTIFS($F$2:F398,F398,$E$2:E398,E398)&gt;1</f>
        <v>0</v>
      </c>
      <c r="X398" s="3">
        <f t="shared" si="74"/>
        <v>60</v>
      </c>
      <c r="Y398" s="3">
        <f t="shared" si="75"/>
        <v>0.66666666666666663</v>
      </c>
      <c r="Z398" s="11" t="str">
        <f t="shared" si="66"/>
        <v>Mar 8, 2016</v>
      </c>
      <c r="AA398" s="3" t="str">
        <f t="shared" si="76"/>
        <v>Mar</v>
      </c>
    </row>
    <row r="399" spans="1:27" x14ac:dyDescent="0.25">
      <c r="A399" s="3">
        <f>Raw_Data!A399</f>
        <v>398</v>
      </c>
      <c r="B399" s="3">
        <f>Raw_Data!B399</f>
        <v>402</v>
      </c>
      <c r="C399" s="3" t="str">
        <f>Raw_Data!C399</f>
        <v xml:space="preserve">Reflective contemplation amid the ruins of a forgotten era.        </v>
      </c>
      <c r="D399" s="3" t="str">
        <f>Raw_Data!D399</f>
        <v xml:space="preserve"> Reflection    </v>
      </c>
      <c r="E399" s="10">
        <f>Raw_Data!E399</f>
        <v>45034.715277777781</v>
      </c>
      <c r="F399" s="3" t="str">
        <f>Raw_Data!F399</f>
        <v xml:space="preserve"> RuinsExplorer   </v>
      </c>
      <c r="G399" s="3" t="str">
        <f>Raw_Data!G399</f>
        <v xml:space="preserve"> Twitter  </v>
      </c>
      <c r="H399" s="3" t="str">
        <f>Raw_Data!H399</f>
        <v xml:space="preserve"> #Reflection #ForgottenEra               </v>
      </c>
      <c r="I399" s="3">
        <f>Raw_Data!I399</f>
        <v>18</v>
      </c>
      <c r="J399" s="3">
        <f>Raw_Data!J399</f>
        <v>35</v>
      </c>
      <c r="K399" s="3" t="str">
        <f>Raw_Data!K399</f>
        <v xml:space="preserve"> Greece           </v>
      </c>
      <c r="L399" s="3">
        <f>Raw_Data!L399</f>
        <v>2023</v>
      </c>
      <c r="M399" s="3">
        <f>Raw_Data!M399</f>
        <v>4</v>
      </c>
      <c r="N399" s="3">
        <f>Raw_Data!N399</f>
        <v>18</v>
      </c>
      <c r="O399" s="3">
        <f>Raw_Data!O399</f>
        <v>17</v>
      </c>
      <c r="P399" s="3" t="str">
        <f t="shared" si="67"/>
        <v>Reflective contemplation amid the ruins of a forgotten era.</v>
      </c>
      <c r="Q399" s="3" t="str">
        <f t="shared" si="68"/>
        <v>Reflection</v>
      </c>
      <c r="R399" s="3" t="str">
        <f t="shared" si="69"/>
        <v>RuinsExplorer</v>
      </c>
      <c r="S399" s="3" t="str">
        <f t="shared" si="70"/>
        <v>Twitter</v>
      </c>
      <c r="T399" s="3" t="str">
        <f t="shared" si="71"/>
        <v>#Reflection,#ForgottenEra</v>
      </c>
      <c r="U399" s="3" t="str">
        <f t="shared" si="72"/>
        <v>Greece</v>
      </c>
      <c r="V399" s="3">
        <f t="shared" si="73"/>
        <v>45034.715277777781</v>
      </c>
      <c r="W399" s="3" t="b">
        <f>COUNTIFS($F$2:F399,F399,$E$2:E399,E399)&gt;1</f>
        <v>1</v>
      </c>
      <c r="X399" s="3">
        <f t="shared" si="74"/>
        <v>53</v>
      </c>
      <c r="Y399" s="3">
        <f t="shared" si="75"/>
        <v>0.660377358490566</v>
      </c>
      <c r="Z399" s="11" t="str">
        <f t="shared" si="66"/>
        <v>Apr 18, 2023</v>
      </c>
      <c r="AA399" s="3" t="str">
        <f t="shared" si="76"/>
        <v>Apr</v>
      </c>
    </row>
    <row r="400" spans="1:27" x14ac:dyDescent="0.25">
      <c r="A400" s="3">
        <f>Raw_Data!A400</f>
        <v>399</v>
      </c>
      <c r="B400" s="3">
        <f>Raw_Data!B400</f>
        <v>403</v>
      </c>
      <c r="C400" s="3" t="str">
        <f>Raw_Data!C400</f>
        <v xml:space="preserve">Riding the adrenaline rush on a rollercoaster's wild twists.      </v>
      </c>
      <c r="D400" s="3" t="str">
        <f>Raw_Data!D400</f>
        <v xml:space="preserve"> Adrenaline     </v>
      </c>
      <c r="E400" s="10">
        <f>Raw_Data!E400</f>
        <v>44037.53125</v>
      </c>
      <c r="F400" s="3" t="str">
        <f>Raw_Data!F400</f>
        <v xml:space="preserve"> ThrillSeeker    </v>
      </c>
      <c r="G400" s="3" t="str">
        <f>Raw_Data!G400</f>
        <v xml:space="preserve"> Facebook </v>
      </c>
      <c r="H400" s="3" t="str">
        <f>Raw_Data!H400</f>
        <v xml:space="preserve"> #Adrenaline #RollercoasterThrills      </v>
      </c>
      <c r="I400" s="3">
        <f>Raw_Data!I400</f>
        <v>22</v>
      </c>
      <c r="J400" s="3">
        <f>Raw_Data!J400</f>
        <v>45</v>
      </c>
      <c r="K400" s="3" t="str">
        <f>Raw_Data!K400</f>
        <v xml:space="preserve"> Germany         </v>
      </c>
      <c r="L400" s="3">
        <f>Raw_Data!L400</f>
        <v>2020</v>
      </c>
      <c r="M400" s="3">
        <f>Raw_Data!M400</f>
        <v>7</v>
      </c>
      <c r="N400" s="3">
        <f>Raw_Data!N400</f>
        <v>25</v>
      </c>
      <c r="O400" s="3">
        <f>Raw_Data!O400</f>
        <v>12</v>
      </c>
      <c r="P400" s="3" t="str">
        <f t="shared" si="67"/>
        <v>Riding the adrenaline rush on a rollercoaster's wild twists.</v>
      </c>
      <c r="Q400" s="3" t="str">
        <f t="shared" si="68"/>
        <v>Adrenaline</v>
      </c>
      <c r="R400" s="3" t="str">
        <f t="shared" si="69"/>
        <v>ThrillSeeker</v>
      </c>
      <c r="S400" s="3" t="str">
        <f t="shared" si="70"/>
        <v>Facebook</v>
      </c>
      <c r="T400" s="3" t="str">
        <f t="shared" si="71"/>
        <v>#Adrenaline,#RollercoasterThrills</v>
      </c>
      <c r="U400" s="3" t="str">
        <f t="shared" si="72"/>
        <v>Germany</v>
      </c>
      <c r="V400" s="3">
        <f t="shared" si="73"/>
        <v>44037.53125</v>
      </c>
      <c r="W400" s="3" t="b">
        <f>COUNTIFS($F$2:F400,F400,$E$2:E400,E400)&gt;1</f>
        <v>0</v>
      </c>
      <c r="X400" s="3">
        <f t="shared" si="74"/>
        <v>67</v>
      </c>
      <c r="Y400" s="3">
        <f t="shared" si="75"/>
        <v>0.67164179104477617</v>
      </c>
      <c r="Z400" s="11" t="str">
        <f t="shared" si="66"/>
        <v>Jul 25, 2020</v>
      </c>
      <c r="AA400" s="3" t="str">
        <f t="shared" si="76"/>
        <v>Jul</v>
      </c>
    </row>
    <row r="401" spans="1:27" x14ac:dyDescent="0.25">
      <c r="A401" s="3">
        <f>Raw_Data!A401</f>
        <v>400</v>
      </c>
      <c r="B401" s="3">
        <f>Raw_Data!B401</f>
        <v>404</v>
      </c>
      <c r="C401" s="3" t="str">
        <f>Raw_Data!C401</f>
        <v xml:space="preserve">Harmony resonates as musicians play a symphony of unity.           </v>
      </c>
      <c r="D401" s="3" t="str">
        <f>Raw_Data!D401</f>
        <v xml:space="preserve"> Harmony       </v>
      </c>
      <c r="E401" s="10">
        <f>Raw_Data!E401</f>
        <v>43799.8125</v>
      </c>
      <c r="F401" s="3" t="str">
        <f>Raw_Data!F401</f>
        <v xml:space="preserve"> MusicHarmonist  </v>
      </c>
      <c r="G401" s="3" t="str">
        <f>Raw_Data!G401</f>
        <v xml:space="preserve"> Instagram </v>
      </c>
      <c r="H401" s="3" t="str">
        <f>Raw_Data!H401</f>
        <v xml:space="preserve"> #Harmony #MusicalUnity                   </v>
      </c>
      <c r="I401" s="3">
        <f>Raw_Data!I401</f>
        <v>35</v>
      </c>
      <c r="J401" s="3">
        <f>Raw_Data!J401</f>
        <v>70</v>
      </c>
      <c r="K401" s="3" t="str">
        <f>Raw_Data!K401</f>
        <v xml:space="preserve"> Sweden          </v>
      </c>
      <c r="L401" s="3">
        <f>Raw_Data!L401</f>
        <v>2019</v>
      </c>
      <c r="M401" s="3">
        <f>Raw_Data!M401</f>
        <v>11</v>
      </c>
      <c r="N401" s="3">
        <f>Raw_Data!N401</f>
        <v>30</v>
      </c>
      <c r="O401" s="3">
        <f>Raw_Data!O401</f>
        <v>19</v>
      </c>
      <c r="P401" s="3" t="str">
        <f t="shared" si="67"/>
        <v>Harmony resonates as musicians play a symphony of unity.</v>
      </c>
      <c r="Q401" s="3" t="str">
        <f t="shared" si="68"/>
        <v>Harmony</v>
      </c>
      <c r="R401" s="3" t="str">
        <f t="shared" si="69"/>
        <v>MusicHarmonist</v>
      </c>
      <c r="S401" s="3" t="str">
        <f t="shared" si="70"/>
        <v>Instagram</v>
      </c>
      <c r="T401" s="3" t="str">
        <f t="shared" si="71"/>
        <v>#Harmony,#MusicalUnity</v>
      </c>
      <c r="U401" s="3" t="str">
        <f t="shared" si="72"/>
        <v>Sweden</v>
      </c>
      <c r="V401" s="3">
        <f t="shared" si="73"/>
        <v>43799.8125</v>
      </c>
      <c r="W401" s="3" t="b">
        <f>COUNTIFS($F$2:F401,F401,$E$2:E401,E401)&gt;1</f>
        <v>1</v>
      </c>
      <c r="X401" s="3">
        <f t="shared" si="74"/>
        <v>105</v>
      </c>
      <c r="Y401" s="3">
        <f t="shared" si="75"/>
        <v>0.66666666666666663</v>
      </c>
      <c r="Z401" s="11" t="str">
        <f t="shared" si="66"/>
        <v>Nov 30, 2019</v>
      </c>
      <c r="AA401" s="3" t="str">
        <f t="shared" si="76"/>
        <v>Nov</v>
      </c>
    </row>
    <row r="402" spans="1:27" x14ac:dyDescent="0.25">
      <c r="A402" s="3">
        <f>Raw_Data!A402</f>
        <v>401</v>
      </c>
      <c r="B402" s="3">
        <f>Raw_Data!B402</f>
        <v>405</v>
      </c>
      <c r="C402" s="3" t="str">
        <f>Raw_Data!C402</f>
        <v xml:space="preserve">A burst of artistic creativity in the quietude of an artist's studio. </v>
      </c>
      <c r="D402" s="3" t="str">
        <f>Raw_Data!D402</f>
        <v xml:space="preserve"> ArtisticBurst </v>
      </c>
      <c r="E402" s="10">
        <f>Raw_Data!E402</f>
        <v>42248.666666666664</v>
      </c>
      <c r="F402" s="3" t="str">
        <f>Raw_Data!F402</f>
        <v xml:space="preserve"> StudioArtist    </v>
      </c>
      <c r="G402" s="3" t="str">
        <f>Raw_Data!G402</f>
        <v xml:space="preserve"> Twitter  </v>
      </c>
      <c r="H402" s="3" t="str">
        <f>Raw_Data!H402</f>
        <v xml:space="preserve"> #ArtisticBurst #StudioCreativity       </v>
      </c>
      <c r="I402" s="3">
        <f>Raw_Data!I402</f>
        <v>15</v>
      </c>
      <c r="J402" s="3">
        <f>Raw_Data!J402</f>
        <v>30</v>
      </c>
      <c r="K402" s="3" t="str">
        <f>Raw_Data!K402</f>
        <v xml:space="preserve"> Italy           </v>
      </c>
      <c r="L402" s="3">
        <f>Raw_Data!L402</f>
        <v>2015</v>
      </c>
      <c r="M402" s="3">
        <f>Raw_Data!M402</f>
        <v>9</v>
      </c>
      <c r="N402" s="3">
        <f>Raw_Data!N402</f>
        <v>1</v>
      </c>
      <c r="O402" s="3">
        <f>Raw_Data!O402</f>
        <v>16</v>
      </c>
      <c r="P402" s="3" t="str">
        <f t="shared" si="67"/>
        <v>A burst of artistic creativity in the quietude of an artist's studio.</v>
      </c>
      <c r="Q402" s="3" t="str">
        <f t="shared" si="68"/>
        <v>Artisticburst</v>
      </c>
      <c r="R402" s="3" t="str">
        <f t="shared" si="69"/>
        <v>StudioArtist</v>
      </c>
      <c r="S402" s="3" t="str">
        <f t="shared" si="70"/>
        <v>Twitter</v>
      </c>
      <c r="T402" s="3" t="str">
        <f t="shared" si="71"/>
        <v>#ArtisticBurst,#StudioCreativity</v>
      </c>
      <c r="U402" s="3" t="str">
        <f t="shared" si="72"/>
        <v>Italy</v>
      </c>
      <c r="V402" s="3">
        <f t="shared" si="73"/>
        <v>42248.666666666664</v>
      </c>
      <c r="W402" s="3" t="b">
        <f>COUNTIFS($F$2:F402,F402,$E$2:E402,E402)&gt;1</f>
        <v>1</v>
      </c>
      <c r="X402" s="3">
        <f t="shared" si="74"/>
        <v>45</v>
      </c>
      <c r="Y402" s="3">
        <f t="shared" si="75"/>
        <v>0.66666666666666663</v>
      </c>
      <c r="Z402" s="11" t="str">
        <f t="shared" si="66"/>
        <v>Sep 1, 2015</v>
      </c>
      <c r="AA402" s="3" t="str">
        <f t="shared" si="76"/>
        <v>Sep</v>
      </c>
    </row>
    <row r="403" spans="1:27" x14ac:dyDescent="0.25">
      <c r="A403" s="3">
        <f>Raw_Data!A403</f>
        <v>402</v>
      </c>
      <c r="B403" s="3">
        <f>Raw_Data!B403</f>
        <v>406</v>
      </c>
      <c r="C403" s="3" t="str">
        <f>Raw_Data!C403</f>
        <v xml:space="preserve">Radiant joy akin to blossoming flowers on a sunlit spring morning. </v>
      </c>
      <c r="D403" s="3" t="str">
        <f>Raw_Data!D403</f>
        <v xml:space="preserve"> Radiance      </v>
      </c>
      <c r="E403" s="10">
        <f>Raw_Data!E403</f>
        <v>44686.427083333336</v>
      </c>
      <c r="F403" s="3" t="str">
        <f>Raw_Data!F403</f>
        <v xml:space="preserve"> SpringEnthusiast </v>
      </c>
      <c r="G403" s="3" t="str">
        <f>Raw_Data!G403</f>
        <v xml:space="preserve"> Facebook </v>
      </c>
      <c r="H403" s="3" t="str">
        <f>Raw_Data!H403</f>
        <v xml:space="preserve"> #Radiance #SpringBlooms                 </v>
      </c>
      <c r="I403" s="3">
        <f>Raw_Data!I403</f>
        <v>25</v>
      </c>
      <c r="J403" s="3">
        <f>Raw_Data!J403</f>
        <v>50</v>
      </c>
      <c r="K403" s="3" t="str">
        <f>Raw_Data!K403</f>
        <v xml:space="preserve"> Netherlands     </v>
      </c>
      <c r="L403" s="3">
        <f>Raw_Data!L403</f>
        <v>2022</v>
      </c>
      <c r="M403" s="3">
        <f>Raw_Data!M403</f>
        <v>5</v>
      </c>
      <c r="N403" s="3">
        <f>Raw_Data!N403</f>
        <v>5</v>
      </c>
      <c r="O403" s="3">
        <f>Raw_Data!O403</f>
        <v>10</v>
      </c>
      <c r="P403" s="3" t="str">
        <f t="shared" si="67"/>
        <v>Radiant joy akin to blossoming flowers on a sunlit spring morning.</v>
      </c>
      <c r="Q403" s="3" t="str">
        <f t="shared" si="68"/>
        <v>Radiance</v>
      </c>
      <c r="R403" s="3" t="str">
        <f t="shared" si="69"/>
        <v>SpringEnthusiast</v>
      </c>
      <c r="S403" s="3" t="str">
        <f t="shared" si="70"/>
        <v>Facebook</v>
      </c>
      <c r="T403" s="3" t="str">
        <f t="shared" si="71"/>
        <v>#Radiance,#SpringBlooms</v>
      </c>
      <c r="U403" s="3" t="str">
        <f t="shared" si="72"/>
        <v>Netherlands</v>
      </c>
      <c r="V403" s="3">
        <f t="shared" si="73"/>
        <v>44686.427083333336</v>
      </c>
      <c r="W403" s="3" t="b">
        <f>COUNTIFS($F$2:F403,F403,$E$2:E403,E403)&gt;1</f>
        <v>1</v>
      </c>
      <c r="X403" s="3">
        <f t="shared" si="74"/>
        <v>75</v>
      </c>
      <c r="Y403" s="3">
        <f t="shared" si="75"/>
        <v>0.66666666666666663</v>
      </c>
      <c r="Z403" s="11" t="str">
        <f t="shared" si="66"/>
        <v>May 5, 2022</v>
      </c>
      <c r="AA403" s="3" t="str">
        <f t="shared" si="76"/>
        <v>May</v>
      </c>
    </row>
    <row r="404" spans="1:27" x14ac:dyDescent="0.25">
      <c r="A404" s="3">
        <f>Raw_Data!A404</f>
        <v>403</v>
      </c>
      <c r="B404" s="3">
        <f>Raw_Data!B404</f>
        <v>407</v>
      </c>
      <c r="C404" s="3" t="str">
        <f>Raw_Data!C404</f>
        <v xml:space="preserve">Awe-inspired by the vastness of the cosmos on a stargazing night.   </v>
      </c>
      <c r="D404" s="3" t="str">
        <f>Raw_Data!D404</f>
        <v xml:space="preserve"> Wonder       </v>
      </c>
      <c r="E404" s="10">
        <f>Raw_Data!E404</f>
        <v>43289.958333333336</v>
      </c>
      <c r="F404" s="3" t="str">
        <f>Raw_Data!F404</f>
        <v xml:space="preserve"> CosmosExplorer  </v>
      </c>
      <c r="G404" s="3" t="str">
        <f>Raw_Data!G404</f>
        <v xml:space="preserve"> Instagram </v>
      </c>
      <c r="H404" s="3" t="str">
        <f>Raw_Data!H404</f>
        <v xml:space="preserve"> #Wonder #StargazingAdventure            </v>
      </c>
      <c r="I404" s="3">
        <f>Raw_Data!I404</f>
        <v>40</v>
      </c>
      <c r="J404" s="3">
        <f>Raw_Data!J404</f>
        <v>80</v>
      </c>
      <c r="K404" s="3" t="str">
        <f>Raw_Data!K404</f>
        <v xml:space="preserve"> South Africa    </v>
      </c>
      <c r="L404" s="3">
        <f>Raw_Data!L404</f>
        <v>2018</v>
      </c>
      <c r="M404" s="3">
        <f>Raw_Data!M404</f>
        <v>7</v>
      </c>
      <c r="N404" s="3">
        <f>Raw_Data!N404</f>
        <v>8</v>
      </c>
      <c r="O404" s="3">
        <f>Raw_Data!O404</f>
        <v>23</v>
      </c>
      <c r="P404" s="3" t="str">
        <f t="shared" si="67"/>
        <v>Awe-inspired by the vastness of the cosmos on a stargazing night.</v>
      </c>
      <c r="Q404" s="3" t="str">
        <f t="shared" si="68"/>
        <v>Wonder</v>
      </c>
      <c r="R404" s="3" t="str">
        <f t="shared" si="69"/>
        <v>CosmosExplorer</v>
      </c>
      <c r="S404" s="3" t="str">
        <f t="shared" si="70"/>
        <v>Instagram</v>
      </c>
      <c r="T404" s="3" t="str">
        <f t="shared" si="71"/>
        <v>#Wonder,#StargazingAdventure</v>
      </c>
      <c r="U404" s="3" t="str">
        <f t="shared" si="72"/>
        <v>South Africa</v>
      </c>
      <c r="V404" s="3">
        <f t="shared" si="73"/>
        <v>43289.958333333336</v>
      </c>
      <c r="W404" s="3" t="b">
        <f>COUNTIFS($F$2:F404,F404,$E$2:E404,E404)&gt;1</f>
        <v>1</v>
      </c>
      <c r="X404" s="3">
        <f t="shared" si="74"/>
        <v>120</v>
      </c>
      <c r="Y404" s="3">
        <f t="shared" si="75"/>
        <v>0.66666666666666663</v>
      </c>
      <c r="Z404" s="11" t="str">
        <f t="shared" si="66"/>
        <v>Jul 8, 2018</v>
      </c>
      <c r="AA404" s="3" t="str">
        <f t="shared" si="76"/>
        <v>Jul</v>
      </c>
    </row>
    <row r="405" spans="1:27" x14ac:dyDescent="0.25">
      <c r="A405" s="3">
        <f>Raw_Data!A405</f>
        <v>404</v>
      </c>
      <c r="B405" s="3">
        <f>Raw_Data!B405</f>
        <v>408</v>
      </c>
      <c r="C405" s="3" t="str">
        <f>Raw_Data!C405</f>
        <v xml:space="preserve">Rejuvenated by the salty breeze and the sound of waves at the seaside. </v>
      </c>
      <c r="D405" s="3" t="str">
        <f>Raw_Data!D405</f>
        <v xml:space="preserve"> Rejuvenation </v>
      </c>
      <c r="E405" s="10">
        <f>Raw_Data!E405</f>
        <v>44459.604166666664</v>
      </c>
      <c r="F405" s="3" t="str">
        <f>Raw_Data!F405</f>
        <v xml:space="preserve"> SeaBreezeLover </v>
      </c>
      <c r="G405" s="3" t="str">
        <f>Raw_Data!G405</f>
        <v xml:space="preserve"> Twitter  </v>
      </c>
      <c r="H405" s="3" t="str">
        <f>Raw_Data!H405</f>
        <v xml:space="preserve"> #Rejuvenation #SeasideEscape            </v>
      </c>
      <c r="I405" s="3">
        <f>Raw_Data!I405</f>
        <v>18</v>
      </c>
      <c r="J405" s="3">
        <f>Raw_Data!J405</f>
        <v>35</v>
      </c>
      <c r="K405" s="3" t="str">
        <f>Raw_Data!K405</f>
        <v xml:space="preserve"> Spain           </v>
      </c>
      <c r="L405" s="3">
        <f>Raw_Data!L405</f>
        <v>2021</v>
      </c>
      <c r="M405" s="3">
        <f>Raw_Data!M405</f>
        <v>9</v>
      </c>
      <c r="N405" s="3">
        <f>Raw_Data!N405</f>
        <v>20</v>
      </c>
      <c r="O405" s="3">
        <f>Raw_Data!O405</f>
        <v>14</v>
      </c>
      <c r="P405" s="3" t="str">
        <f t="shared" si="67"/>
        <v>Rejuvenated by the salty breeze and the sound of waves at the seaside.</v>
      </c>
      <c r="Q405" s="3" t="str">
        <f t="shared" si="68"/>
        <v>Rejuvenation</v>
      </c>
      <c r="R405" s="3" t="str">
        <f t="shared" si="69"/>
        <v>SeaBreezeLover</v>
      </c>
      <c r="S405" s="3" t="str">
        <f t="shared" si="70"/>
        <v>Twitter</v>
      </c>
      <c r="T405" s="3" t="str">
        <f t="shared" si="71"/>
        <v>#Rejuvenation,#SeasideEscape</v>
      </c>
      <c r="U405" s="3" t="str">
        <f t="shared" si="72"/>
        <v>Spain</v>
      </c>
      <c r="V405" s="3">
        <f t="shared" si="73"/>
        <v>44459.604166666664</v>
      </c>
      <c r="W405" s="3" t="b">
        <f>COUNTIFS($F$2:F405,F405,$E$2:E405,E405)&gt;1</f>
        <v>1</v>
      </c>
      <c r="X405" s="3">
        <f t="shared" si="74"/>
        <v>53</v>
      </c>
      <c r="Y405" s="3">
        <f t="shared" si="75"/>
        <v>0.660377358490566</v>
      </c>
      <c r="Z405" s="11" t="str">
        <f t="shared" si="66"/>
        <v>Sep 20, 2021</v>
      </c>
      <c r="AA405" s="3" t="str">
        <f t="shared" si="76"/>
        <v>Sep</v>
      </c>
    </row>
    <row r="406" spans="1:27" x14ac:dyDescent="0.25">
      <c r="A406" s="3">
        <f>Raw_Data!A406</f>
        <v>405</v>
      </c>
      <c r="B406" s="3">
        <f>Raw_Data!B406</f>
        <v>409</v>
      </c>
      <c r="C406" s="3" t="str">
        <f>Raw_Data!C406</f>
        <v xml:space="preserve">Whispers of inspiration from the rustling leaves in a serene forest. </v>
      </c>
      <c r="D406" s="3" t="str">
        <f>Raw_Data!D406</f>
        <v xml:space="preserve"> Inspiration  </v>
      </c>
      <c r="E406" s="10">
        <f>Raw_Data!E406</f>
        <v>42689.489583333336</v>
      </c>
      <c r="F406" s="3" t="str">
        <f>Raw_Data!F406</f>
        <v xml:space="preserve"> ForestDreamer   </v>
      </c>
      <c r="G406" s="3" t="str">
        <f>Raw_Data!G406</f>
        <v xml:space="preserve"> Facebook </v>
      </c>
      <c r="H406" s="3" t="str">
        <f>Raw_Data!H406</f>
        <v xml:space="preserve"> #Inspiration #ForestWhispers            </v>
      </c>
      <c r="I406" s="3">
        <f>Raw_Data!I406</f>
        <v>28</v>
      </c>
      <c r="J406" s="3">
        <f>Raw_Data!J406</f>
        <v>55</v>
      </c>
      <c r="K406" s="3" t="str">
        <f>Raw_Data!K406</f>
        <v xml:space="preserve"> Portugal        </v>
      </c>
      <c r="L406" s="3">
        <f>Raw_Data!L406</f>
        <v>2016</v>
      </c>
      <c r="M406" s="3">
        <f>Raw_Data!M406</f>
        <v>11</v>
      </c>
      <c r="N406" s="3">
        <f>Raw_Data!N406</f>
        <v>15</v>
      </c>
      <c r="O406" s="3">
        <f>Raw_Data!O406</f>
        <v>11</v>
      </c>
      <c r="P406" s="3" t="str">
        <f t="shared" si="67"/>
        <v>Whispers of inspiration from the rustling leaves in a serene forest.</v>
      </c>
      <c r="Q406" s="3" t="str">
        <f t="shared" si="68"/>
        <v>Inspiration</v>
      </c>
      <c r="R406" s="3" t="str">
        <f t="shared" si="69"/>
        <v>ForestDreamer</v>
      </c>
      <c r="S406" s="3" t="str">
        <f t="shared" si="70"/>
        <v>Facebook</v>
      </c>
      <c r="T406" s="3" t="str">
        <f t="shared" si="71"/>
        <v>#Inspiration,#ForestWhispers</v>
      </c>
      <c r="U406" s="3" t="str">
        <f t="shared" si="72"/>
        <v>Portugal</v>
      </c>
      <c r="V406" s="3">
        <f t="shared" si="73"/>
        <v>42689.489583333336</v>
      </c>
      <c r="W406" s="3" t="b">
        <f>COUNTIFS($F$2:F406,F406,$E$2:E406,E406)&gt;1</f>
        <v>1</v>
      </c>
      <c r="X406" s="3">
        <f t="shared" si="74"/>
        <v>83</v>
      </c>
      <c r="Y406" s="3">
        <f t="shared" si="75"/>
        <v>0.66265060240963858</v>
      </c>
      <c r="Z406" s="11" t="str">
        <f t="shared" si="66"/>
        <v>Nov 15, 2016</v>
      </c>
      <c r="AA406" s="3" t="str">
        <f t="shared" si="76"/>
        <v>Nov</v>
      </c>
    </row>
    <row r="407" spans="1:27" x14ac:dyDescent="0.25">
      <c r="A407" s="3">
        <f>Raw_Data!A407</f>
        <v>406</v>
      </c>
      <c r="B407" s="3">
        <f>Raw_Data!B407</f>
        <v>410</v>
      </c>
      <c r="C407" s="3" t="str">
        <f>Raw_Data!C407</f>
        <v xml:space="preserve">Savoring the warmth of a cup of cocoa on a chilly winter evening.   </v>
      </c>
      <c r="D407" s="3" t="str">
        <f>Raw_Data!D407</f>
        <v xml:space="preserve"> Coziness     </v>
      </c>
      <c r="E407" s="10">
        <f>Raw_Data!E407</f>
        <v>43842.75</v>
      </c>
      <c r="F407" s="3" t="str">
        <f>Raw_Data!F407</f>
        <v xml:space="preserve"> WinterWarmth    </v>
      </c>
      <c r="G407" s="3" t="str">
        <f>Raw_Data!G407</f>
        <v xml:space="preserve"> Instagram </v>
      </c>
      <c r="H407" s="3" t="str">
        <f>Raw_Data!H407</f>
        <v xml:space="preserve"> #Coziness #WarmWinterEvening           </v>
      </c>
      <c r="I407" s="3">
        <f>Raw_Data!I407</f>
        <v>30</v>
      </c>
      <c r="J407" s="3">
        <f>Raw_Data!J407</f>
        <v>60</v>
      </c>
      <c r="K407" s="3" t="str">
        <f>Raw_Data!K407</f>
        <v xml:space="preserve"> Switzerland     </v>
      </c>
      <c r="L407" s="3">
        <f>Raw_Data!L407</f>
        <v>2020</v>
      </c>
      <c r="M407" s="3">
        <f>Raw_Data!M407</f>
        <v>1</v>
      </c>
      <c r="N407" s="3">
        <f>Raw_Data!N407</f>
        <v>12</v>
      </c>
      <c r="O407" s="3">
        <f>Raw_Data!O407</f>
        <v>18</v>
      </c>
      <c r="P407" s="3" t="str">
        <f t="shared" si="67"/>
        <v>Savoring the warmth of a cup of cocoa on a chilly winter evening.</v>
      </c>
      <c r="Q407" s="3" t="str">
        <f t="shared" si="68"/>
        <v>Coziness</v>
      </c>
      <c r="R407" s="3" t="str">
        <f t="shared" si="69"/>
        <v>WinterWarmth</v>
      </c>
      <c r="S407" s="3" t="str">
        <f t="shared" si="70"/>
        <v>Instagram</v>
      </c>
      <c r="T407" s="3" t="str">
        <f t="shared" si="71"/>
        <v>#Coziness,#WarmWinterEvening</v>
      </c>
      <c r="U407" s="3" t="str">
        <f t="shared" si="72"/>
        <v>Switzerland</v>
      </c>
      <c r="V407" s="3">
        <f t="shared" si="73"/>
        <v>43842.75</v>
      </c>
      <c r="W407" s="3" t="b">
        <f>COUNTIFS($F$2:F407,F407,$E$2:E407,E407)&gt;1</f>
        <v>1</v>
      </c>
      <c r="X407" s="3">
        <f t="shared" si="74"/>
        <v>90</v>
      </c>
      <c r="Y407" s="3">
        <f t="shared" si="75"/>
        <v>0.66666666666666663</v>
      </c>
      <c r="Z407" s="11" t="str">
        <f t="shared" si="66"/>
        <v>Jan 12, 2020</v>
      </c>
      <c r="AA407" s="3" t="str">
        <f t="shared" si="76"/>
        <v>Jan</v>
      </c>
    </row>
    <row r="408" spans="1:27" x14ac:dyDescent="0.25">
      <c r="A408" s="3">
        <f>Raw_Data!A408</f>
        <v>407</v>
      </c>
      <c r="B408" s="3">
        <f>Raw_Data!B408</f>
        <v>411</v>
      </c>
      <c r="C408" s="3" t="str">
        <f>Raw_Data!C408</f>
        <v xml:space="preserve">Heartfelt gratitude for the laughter shared during a family reunion. </v>
      </c>
      <c r="D408" s="3" t="str">
        <f>Raw_Data!D408</f>
        <v xml:space="preserve"> Gratitude  </v>
      </c>
      <c r="E408" s="10">
        <f>Raw_Data!E408</f>
        <v>43097.802083333336</v>
      </c>
      <c r="F408" s="3" t="str">
        <f>Raw_Data!F408</f>
        <v xml:space="preserve"> FamilyGatherer </v>
      </c>
      <c r="G408" s="3" t="str">
        <f>Raw_Data!G408</f>
        <v xml:space="preserve"> Facebook </v>
      </c>
      <c r="H408" s="3" t="str">
        <f>Raw_Data!H408</f>
        <v xml:space="preserve"> #Gratitude #FamilyLaughter              </v>
      </c>
      <c r="I408" s="3">
        <f>Raw_Data!I408</f>
        <v>22</v>
      </c>
      <c r="J408" s="3">
        <f>Raw_Data!J408</f>
        <v>45</v>
      </c>
      <c r="K408" s="3" t="str">
        <f>Raw_Data!K408</f>
        <v xml:space="preserve"> Austria         </v>
      </c>
      <c r="L408" s="3">
        <f>Raw_Data!L408</f>
        <v>2017</v>
      </c>
      <c r="M408" s="3">
        <f>Raw_Data!M408</f>
        <v>12</v>
      </c>
      <c r="N408" s="3">
        <f>Raw_Data!N408</f>
        <v>28</v>
      </c>
      <c r="O408" s="3">
        <f>Raw_Data!O408</f>
        <v>19</v>
      </c>
      <c r="P408" s="3" t="str">
        <f t="shared" si="67"/>
        <v>Heartfelt gratitude for the laughter shared during a family reunion.</v>
      </c>
      <c r="Q408" s="3" t="str">
        <f t="shared" si="68"/>
        <v>Gratitude</v>
      </c>
      <c r="R408" s="3" t="str">
        <f t="shared" si="69"/>
        <v>FamilyGatherer</v>
      </c>
      <c r="S408" s="3" t="str">
        <f t="shared" si="70"/>
        <v>Facebook</v>
      </c>
      <c r="T408" s="3" t="str">
        <f t="shared" si="71"/>
        <v>#Gratitude,#FamilyLaughter</v>
      </c>
      <c r="U408" s="3" t="str">
        <f t="shared" si="72"/>
        <v>Austria</v>
      </c>
      <c r="V408" s="3">
        <f t="shared" si="73"/>
        <v>43097.802083333336</v>
      </c>
      <c r="W408" s="3" t="b">
        <f>COUNTIFS($F$2:F408,F408,$E$2:E408,E408)&gt;1</f>
        <v>1</v>
      </c>
      <c r="X408" s="3">
        <f t="shared" si="74"/>
        <v>67</v>
      </c>
      <c r="Y408" s="3">
        <f t="shared" si="75"/>
        <v>0.67164179104477617</v>
      </c>
      <c r="Z408" s="11" t="str">
        <f t="shared" si="66"/>
        <v>Dec 28, 2017</v>
      </c>
      <c r="AA408" s="3" t="str">
        <f t="shared" si="76"/>
        <v>Dec</v>
      </c>
    </row>
    <row r="409" spans="1:27" x14ac:dyDescent="0.25">
      <c r="A409" s="3">
        <f>Raw_Data!A409</f>
        <v>408</v>
      </c>
      <c r="B409" s="3">
        <f>Raw_Data!B409</f>
        <v>412</v>
      </c>
      <c r="C409" s="3" t="str">
        <f>Raw_Data!C409</f>
        <v xml:space="preserve">Embarking on a culinary odyssey, savoring flavors around the world. </v>
      </c>
      <c r="D409" s="3" t="str">
        <f>Raw_Data!D409</f>
        <v xml:space="preserve"> CulinaryOdyssey </v>
      </c>
      <c r="E409" s="10">
        <f>Raw_Data!E409</f>
        <v>43526.847222222219</v>
      </c>
      <c r="F409" s="3" t="str">
        <f>Raw_Data!F409</f>
        <v xml:space="preserve"> CulinaryExplorer </v>
      </c>
      <c r="G409" s="3" t="str">
        <f>Raw_Data!G409</f>
        <v xml:space="preserve"> Twitter  </v>
      </c>
      <c r="H409" s="3" t="str">
        <f>Raw_Data!H409</f>
        <v xml:space="preserve"> #CulinaryOdyssey #FlavorsAroundTheWorld </v>
      </c>
      <c r="I409" s="3">
        <f>Raw_Data!I409</f>
        <v>35</v>
      </c>
      <c r="J409" s="3">
        <f>Raw_Data!J409</f>
        <v>70</v>
      </c>
      <c r="K409" s="3" t="str">
        <f>Raw_Data!K409</f>
        <v xml:space="preserve"> Belgium         </v>
      </c>
      <c r="L409" s="3">
        <f>Raw_Data!L409</f>
        <v>2019</v>
      </c>
      <c r="M409" s="3">
        <f>Raw_Data!M409</f>
        <v>3</v>
      </c>
      <c r="N409" s="3">
        <f>Raw_Data!N409</f>
        <v>2</v>
      </c>
      <c r="O409" s="3">
        <f>Raw_Data!O409</f>
        <v>20</v>
      </c>
      <c r="P409" s="3" t="str">
        <f t="shared" si="67"/>
        <v>Embarking on a culinary odyssey, savoring flavors around the world.</v>
      </c>
      <c r="Q409" s="3" t="str">
        <f t="shared" si="68"/>
        <v>Culinaryodyssey</v>
      </c>
      <c r="R409" s="3" t="str">
        <f t="shared" si="69"/>
        <v>CulinaryExplorer</v>
      </c>
      <c r="S409" s="3" t="str">
        <f t="shared" si="70"/>
        <v>Twitter</v>
      </c>
      <c r="T409" s="3" t="str">
        <f t="shared" si="71"/>
        <v>#CulinaryOdyssey,#FlavorsAroundTheWorld</v>
      </c>
      <c r="U409" s="3" t="str">
        <f t="shared" si="72"/>
        <v>Belgium</v>
      </c>
      <c r="V409" s="3">
        <f t="shared" si="73"/>
        <v>43526.847222222219</v>
      </c>
      <c r="W409" s="3" t="b">
        <f>COUNTIFS($F$2:F409,F409,$E$2:E409,E409)&gt;1</f>
        <v>1</v>
      </c>
      <c r="X409" s="3">
        <f t="shared" si="74"/>
        <v>105</v>
      </c>
      <c r="Y409" s="3">
        <f t="shared" si="75"/>
        <v>0.66666666666666663</v>
      </c>
      <c r="Z409" s="11" t="str">
        <f t="shared" si="66"/>
        <v>Mar 2, 2019</v>
      </c>
      <c r="AA409" s="3" t="str">
        <f t="shared" si="76"/>
        <v>Mar</v>
      </c>
    </row>
    <row r="410" spans="1:27" x14ac:dyDescent="0.25">
      <c r="A410" s="3">
        <f>Raw_Data!A410</f>
        <v>409</v>
      </c>
      <c r="B410" s="3">
        <f>Raw_Data!B410</f>
        <v>413</v>
      </c>
      <c r="C410" s="3" t="str">
        <f>Raw_Data!C410</f>
        <v xml:space="preserve">Euphoria floods in as the final puzzle piece fits perfectly.       </v>
      </c>
      <c r="D410" s="3" t="str">
        <f>Raw_Data!D410</f>
        <v xml:space="preserve"> Euphoria     </v>
      </c>
      <c r="E410" s="10">
        <f>Raw_Data!E410</f>
        <v>44720.645833333336</v>
      </c>
      <c r="F410" s="3" t="str">
        <f>Raw_Data!F410</f>
        <v xml:space="preserve"> PuzzleSolver    </v>
      </c>
      <c r="G410" s="3" t="str">
        <f>Raw_Data!G410</f>
        <v xml:space="preserve"> Instagram </v>
      </c>
      <c r="H410" s="3" t="str">
        <f>Raw_Data!H410</f>
        <v xml:space="preserve"> #Euphoria #PerfectPuzzle               </v>
      </c>
      <c r="I410" s="3">
        <f>Raw_Data!I410</f>
        <v>20</v>
      </c>
      <c r="J410" s="3">
        <f>Raw_Data!J410</f>
        <v>40</v>
      </c>
      <c r="K410" s="3" t="str">
        <f>Raw_Data!K410</f>
        <v xml:space="preserve"> Denmark         </v>
      </c>
      <c r="L410" s="3">
        <f>Raw_Data!L410</f>
        <v>2022</v>
      </c>
      <c r="M410" s="3">
        <f>Raw_Data!M410</f>
        <v>6</v>
      </c>
      <c r="N410" s="3">
        <f>Raw_Data!N410</f>
        <v>8</v>
      </c>
      <c r="O410" s="3">
        <f>Raw_Data!O410</f>
        <v>15</v>
      </c>
      <c r="P410" s="3" t="str">
        <f t="shared" si="67"/>
        <v>Euphoria floods in as the final puzzle piece fits perfectly.</v>
      </c>
      <c r="Q410" s="3" t="str">
        <f t="shared" si="68"/>
        <v>Euphoria</v>
      </c>
      <c r="R410" s="3" t="str">
        <f t="shared" si="69"/>
        <v>PuzzleSolver</v>
      </c>
      <c r="S410" s="3" t="str">
        <f t="shared" si="70"/>
        <v>Instagram</v>
      </c>
      <c r="T410" s="3" t="str">
        <f t="shared" si="71"/>
        <v>#Euphoria,#PerfectPuzzle</v>
      </c>
      <c r="U410" s="3" t="str">
        <f t="shared" si="72"/>
        <v>Denmark</v>
      </c>
      <c r="V410" s="3">
        <f t="shared" si="73"/>
        <v>44720.645833333336</v>
      </c>
      <c r="W410" s="3" t="b">
        <f>COUNTIFS($F$2:F410,F410,$E$2:E410,E410)&gt;1</f>
        <v>1</v>
      </c>
      <c r="X410" s="3">
        <f t="shared" si="74"/>
        <v>60</v>
      </c>
      <c r="Y410" s="3">
        <f t="shared" si="75"/>
        <v>0.66666666666666663</v>
      </c>
      <c r="Z410" s="11" t="str">
        <f t="shared" si="66"/>
        <v>Jun 8, 2022</v>
      </c>
      <c r="AA410" s="3" t="str">
        <f t="shared" si="76"/>
        <v>Jun</v>
      </c>
    </row>
    <row r="411" spans="1:27" x14ac:dyDescent="0.25">
      <c r="A411" s="3">
        <f>Raw_Data!A411</f>
        <v>410</v>
      </c>
      <c r="B411" s="3">
        <f>Raw_Data!B411</f>
        <v>414</v>
      </c>
      <c r="C411" s="3" t="str">
        <f>Raw_Data!C411</f>
        <v xml:space="preserve">Awe-struck by the grandeur of an ancient cathedral's intricate architecture. </v>
      </c>
      <c r="D411" s="3" t="str">
        <f>Raw_Data!D411</f>
        <v xml:space="preserve"> Awe    </v>
      </c>
      <c r="E411" s="10">
        <f>Raw_Data!E411</f>
        <v>43330.614583333336</v>
      </c>
      <c r="F411" s="3" t="str">
        <f>Raw_Data!F411</f>
        <v xml:space="preserve"> CathedralVisitor </v>
      </c>
      <c r="G411" s="3" t="str">
        <f>Raw_Data!G411</f>
        <v xml:space="preserve"> Facebook </v>
      </c>
      <c r="H411" s="3" t="str">
        <f>Raw_Data!H411</f>
        <v xml:space="preserve"> #Awe #ArchitecturalGrandeur            </v>
      </c>
      <c r="I411" s="3">
        <f>Raw_Data!I411</f>
        <v>18</v>
      </c>
      <c r="J411" s="3">
        <f>Raw_Data!J411</f>
        <v>35</v>
      </c>
      <c r="K411" s="3" t="str">
        <f>Raw_Data!K411</f>
        <v xml:space="preserve"> Czech Republic  </v>
      </c>
      <c r="L411" s="3">
        <f>Raw_Data!L411</f>
        <v>2018</v>
      </c>
      <c r="M411" s="3">
        <f>Raw_Data!M411</f>
        <v>8</v>
      </c>
      <c r="N411" s="3">
        <f>Raw_Data!N411</f>
        <v>18</v>
      </c>
      <c r="O411" s="3">
        <f>Raw_Data!O411</f>
        <v>14</v>
      </c>
      <c r="P411" s="3" t="str">
        <f t="shared" si="67"/>
        <v>Awe-struck by the grandeur of an ancient cathedral's intricate architecture.</v>
      </c>
      <c r="Q411" s="3" t="str">
        <f t="shared" si="68"/>
        <v>Awe</v>
      </c>
      <c r="R411" s="3" t="str">
        <f t="shared" si="69"/>
        <v>CathedralVisitor</v>
      </c>
      <c r="S411" s="3" t="str">
        <f t="shared" si="70"/>
        <v>Facebook</v>
      </c>
      <c r="T411" s="3" t="str">
        <f t="shared" si="71"/>
        <v>#Awe,#ArchitecturalGrandeur</v>
      </c>
      <c r="U411" s="3" t="str">
        <f t="shared" si="72"/>
        <v>Czech Republic</v>
      </c>
      <c r="V411" s="3">
        <f t="shared" si="73"/>
        <v>43330.614583333336</v>
      </c>
      <c r="W411" s="3" t="b">
        <f>COUNTIFS($F$2:F411,F411,$E$2:E411,E411)&gt;1</f>
        <v>1</v>
      </c>
      <c r="X411" s="3">
        <f t="shared" si="74"/>
        <v>53</v>
      </c>
      <c r="Y411" s="3">
        <f t="shared" si="75"/>
        <v>0.660377358490566</v>
      </c>
      <c r="Z411" s="11" t="str">
        <f t="shared" si="66"/>
        <v>Aug 18, 2018</v>
      </c>
      <c r="AA411" s="3" t="str">
        <f t="shared" si="76"/>
        <v>Aug</v>
      </c>
    </row>
    <row r="412" spans="1:27" x14ac:dyDescent="0.25">
      <c r="A412" s="3">
        <f>Raw_Data!A412</f>
        <v>411</v>
      </c>
      <c r="B412" s="3">
        <f>Raw_Data!B412</f>
        <v>415</v>
      </c>
      <c r="C412" s="3" t="str">
        <f>Raw_Data!C412</f>
        <v xml:space="preserve">Curiosity awakened by the mysteries of an ancient archaeological site. </v>
      </c>
      <c r="D412" s="3" t="str">
        <f>Raw_Data!D412</f>
        <v xml:space="preserve"> Curiosity  </v>
      </c>
      <c r="E412" s="10">
        <f>Raw_Data!E412</f>
        <v>42316.416666666664</v>
      </c>
      <c r="F412" s="3" t="str">
        <f>Raw_Data!F412</f>
        <v xml:space="preserve"> ArchaeologyEnthusiast </v>
      </c>
      <c r="G412" s="3" t="str">
        <f>Raw_Data!G412</f>
        <v xml:space="preserve"> Instagram </v>
      </c>
      <c r="H412" s="3" t="str">
        <f>Raw_Data!H412</f>
        <v xml:space="preserve"> #Curiosity #AncientMysteries          </v>
      </c>
      <c r="I412" s="3">
        <f>Raw_Data!I412</f>
        <v>18</v>
      </c>
      <c r="J412" s="3">
        <f>Raw_Data!J412</f>
        <v>35</v>
      </c>
      <c r="K412" s="3" t="str">
        <f>Raw_Data!K412</f>
        <v xml:space="preserve"> Australia </v>
      </c>
      <c r="L412" s="3">
        <f>Raw_Data!L412</f>
        <v>2015</v>
      </c>
      <c r="M412" s="3">
        <f>Raw_Data!M412</f>
        <v>11</v>
      </c>
      <c r="N412" s="3">
        <f>Raw_Data!N412</f>
        <v>8</v>
      </c>
      <c r="O412" s="3">
        <f>Raw_Data!O412</f>
        <v>10</v>
      </c>
      <c r="P412" s="3" t="str">
        <f t="shared" si="67"/>
        <v>Curiosity awakened by the mysteries of an ancient archaeological site.</v>
      </c>
      <c r="Q412" s="3" t="str">
        <f t="shared" si="68"/>
        <v>Curiosity</v>
      </c>
      <c r="R412" s="3" t="str">
        <f t="shared" si="69"/>
        <v>ArchaeologyEnthusiast</v>
      </c>
      <c r="S412" s="3" t="str">
        <f t="shared" si="70"/>
        <v>Instagram</v>
      </c>
      <c r="T412" s="3" t="str">
        <f t="shared" si="71"/>
        <v>#Curiosity,#AncientMysteries</v>
      </c>
      <c r="U412" s="3" t="str">
        <f t="shared" si="72"/>
        <v>Australia</v>
      </c>
      <c r="V412" s="3">
        <f t="shared" si="73"/>
        <v>42316.416666666664</v>
      </c>
      <c r="W412" s="3" t="b">
        <f>COUNTIFS($F$2:F412,F412,$E$2:E412,E412)&gt;1</f>
        <v>1</v>
      </c>
      <c r="X412" s="3">
        <f t="shared" si="74"/>
        <v>53</v>
      </c>
      <c r="Y412" s="3">
        <f t="shared" si="75"/>
        <v>0.660377358490566</v>
      </c>
      <c r="Z412" s="11" t="str">
        <f t="shared" si="66"/>
        <v>Nov 8, 2015</v>
      </c>
      <c r="AA412" s="3" t="str">
        <f t="shared" si="76"/>
        <v>Nov</v>
      </c>
    </row>
    <row r="413" spans="1:27" x14ac:dyDescent="0.25">
      <c r="A413" s="3">
        <f>Raw_Data!A413</f>
        <v>412</v>
      </c>
      <c r="B413" s="3">
        <f>Raw_Data!B413</f>
        <v>416</v>
      </c>
      <c r="C413" s="3" t="str">
        <f>Raw_Data!C413</f>
        <v xml:space="preserve">Giddy with excitement as the first snowflakes dance from the sky. </v>
      </c>
      <c r="D413" s="3" t="str">
        <f>Raw_Data!D413</f>
        <v xml:space="preserve"> Excitement   </v>
      </c>
      <c r="E413" s="10">
        <f>Raw_Data!E413</f>
        <v>44167.729166666664</v>
      </c>
      <c r="F413" s="3" t="str">
        <f>Raw_Data!F413</f>
        <v xml:space="preserve"> SnowfallEnthusiast </v>
      </c>
      <c r="G413" s="3" t="str">
        <f>Raw_Data!G413</f>
        <v xml:space="preserve"> Twitter  </v>
      </c>
      <c r="H413" s="3" t="str">
        <f>Raw_Data!H413</f>
        <v xml:space="preserve"> #Excitement #SnowfallMagic             </v>
      </c>
      <c r="I413" s="3">
        <f>Raw_Data!I413</f>
        <v>22</v>
      </c>
      <c r="J413" s="3">
        <f>Raw_Data!J413</f>
        <v>45</v>
      </c>
      <c r="K413" s="3" t="str">
        <f>Raw_Data!K413</f>
        <v xml:space="preserve"> Canada         </v>
      </c>
      <c r="L413" s="3">
        <f>Raw_Data!L413</f>
        <v>2020</v>
      </c>
      <c r="M413" s="3">
        <f>Raw_Data!M413</f>
        <v>12</v>
      </c>
      <c r="N413" s="3">
        <f>Raw_Data!N413</f>
        <v>2</v>
      </c>
      <c r="O413" s="3">
        <f>Raw_Data!O413</f>
        <v>17</v>
      </c>
      <c r="P413" s="3" t="str">
        <f t="shared" si="67"/>
        <v>Giddy with excitement as the first snowflakes dance from the sky.</v>
      </c>
      <c r="Q413" s="3" t="str">
        <f t="shared" si="68"/>
        <v>Excitement</v>
      </c>
      <c r="R413" s="3" t="str">
        <f t="shared" si="69"/>
        <v>SnowfallEnthusiast</v>
      </c>
      <c r="S413" s="3" t="str">
        <f t="shared" si="70"/>
        <v>Twitter</v>
      </c>
      <c r="T413" s="3" t="str">
        <f t="shared" si="71"/>
        <v>#Excitement,#SnowfallMagic</v>
      </c>
      <c r="U413" s="3" t="str">
        <f t="shared" si="72"/>
        <v>Canada</v>
      </c>
      <c r="V413" s="3">
        <f t="shared" si="73"/>
        <v>44167.729166666664</v>
      </c>
      <c r="W413" s="3" t="b">
        <f>COUNTIFS($F$2:F413,F413,$E$2:E413,E413)&gt;1</f>
        <v>0</v>
      </c>
      <c r="X413" s="3">
        <f t="shared" si="74"/>
        <v>67</v>
      </c>
      <c r="Y413" s="3">
        <f t="shared" si="75"/>
        <v>0.67164179104477617</v>
      </c>
      <c r="Z413" s="11" t="str">
        <f t="shared" si="66"/>
        <v>Dec 2, 2020</v>
      </c>
      <c r="AA413" s="3" t="str">
        <f t="shared" si="76"/>
        <v>Dec</v>
      </c>
    </row>
    <row r="414" spans="1:27" x14ac:dyDescent="0.25">
      <c r="A414" s="3">
        <f>Raw_Data!A414</f>
        <v>413</v>
      </c>
      <c r="B414" s="3">
        <f>Raw_Data!B414</f>
        <v>417</v>
      </c>
      <c r="C414" s="3" t="str">
        <f>Raw_Data!C414</f>
        <v xml:space="preserve">Contentment envelops as the aroma of freshly baked bread fills the air. </v>
      </c>
      <c r="D414" s="3" t="str">
        <f>Raw_Data!D414</f>
        <v xml:space="preserve"> Contentment </v>
      </c>
      <c r="E414" s="10">
        <f>Raw_Data!E414</f>
        <v>42896.510416666664</v>
      </c>
      <c r="F414" s="3" t="str">
        <f>Raw_Data!F414</f>
        <v xml:space="preserve"> BreadLover     </v>
      </c>
      <c r="G414" s="3" t="str">
        <f>Raw_Data!G414</f>
        <v xml:space="preserve"> Instagram </v>
      </c>
      <c r="H414" s="3" t="str">
        <f>Raw_Data!H414</f>
        <v xml:space="preserve"> #Contentment #FreshBreadAroma          </v>
      </c>
      <c r="I414" s="3">
        <f>Raw_Data!I414</f>
        <v>28</v>
      </c>
      <c r="J414" s="3">
        <f>Raw_Data!J414</f>
        <v>55</v>
      </c>
      <c r="K414" s="3" t="str">
        <f>Raw_Data!K414</f>
        <v xml:space="preserve"> France          </v>
      </c>
      <c r="L414" s="3">
        <f>Raw_Data!L414</f>
        <v>2017</v>
      </c>
      <c r="M414" s="3">
        <f>Raw_Data!M414</f>
        <v>6</v>
      </c>
      <c r="N414" s="3">
        <f>Raw_Data!N414</f>
        <v>10</v>
      </c>
      <c r="O414" s="3">
        <f>Raw_Data!O414</f>
        <v>12</v>
      </c>
      <c r="P414" s="3" t="str">
        <f t="shared" si="67"/>
        <v>Contentment envelops as the aroma of freshly baked bread fills the air.</v>
      </c>
      <c r="Q414" s="3" t="str">
        <f t="shared" si="68"/>
        <v>Contentment</v>
      </c>
      <c r="R414" s="3" t="str">
        <f t="shared" si="69"/>
        <v>BreadLover</v>
      </c>
      <c r="S414" s="3" t="str">
        <f t="shared" si="70"/>
        <v>Instagram</v>
      </c>
      <c r="T414" s="3" t="str">
        <f t="shared" si="71"/>
        <v>#Contentment,#FreshBreadAroma</v>
      </c>
      <c r="U414" s="3" t="str">
        <f t="shared" si="72"/>
        <v>France</v>
      </c>
      <c r="V414" s="3">
        <f t="shared" si="73"/>
        <v>42896.510416666664</v>
      </c>
      <c r="W414" s="3" t="b">
        <f>COUNTIFS($F$2:F414,F414,$E$2:E414,E414)&gt;1</f>
        <v>0</v>
      </c>
      <c r="X414" s="3">
        <f t="shared" si="74"/>
        <v>83</v>
      </c>
      <c r="Y414" s="3">
        <f t="shared" si="75"/>
        <v>0.66265060240963858</v>
      </c>
      <c r="Z414" s="11" t="str">
        <f t="shared" si="66"/>
        <v>Jun 10, 2017</v>
      </c>
      <c r="AA414" s="3" t="str">
        <f t="shared" si="76"/>
        <v>Jun</v>
      </c>
    </row>
    <row r="415" spans="1:27" x14ac:dyDescent="0.25">
      <c r="A415" s="3">
        <f>Raw_Data!A415</f>
        <v>414</v>
      </c>
      <c r="B415" s="3">
        <f>Raw_Data!B415</f>
        <v>418</v>
      </c>
      <c r="C415" s="3" t="str">
        <f>Raw_Data!C415</f>
        <v xml:space="preserve">Inspired by the resilience of a lone tree standing tall in a storm. </v>
      </c>
      <c r="D415" s="3" t="str">
        <f>Raw_Data!D415</f>
        <v xml:space="preserve"> Resilience   </v>
      </c>
      <c r="E415" s="10">
        <f>Raw_Data!E415</f>
        <v>44301.597222222219</v>
      </c>
      <c r="F415" s="3" t="str">
        <f>Raw_Data!F415</f>
        <v xml:space="preserve"> NatureResilient </v>
      </c>
      <c r="G415" s="3" t="str">
        <f>Raw_Data!G415</f>
        <v xml:space="preserve"> Facebook </v>
      </c>
      <c r="H415" s="3" t="str">
        <f>Raw_Data!H415</f>
        <v xml:space="preserve"> #Resilience #StandingTall              </v>
      </c>
      <c r="I415" s="3">
        <f>Raw_Data!I415</f>
        <v>35</v>
      </c>
      <c r="J415" s="3">
        <f>Raw_Data!J415</f>
        <v>70</v>
      </c>
      <c r="K415" s="3" t="str">
        <f>Raw_Data!K415</f>
        <v xml:space="preserve"> USA             </v>
      </c>
      <c r="L415" s="3">
        <f>Raw_Data!L415</f>
        <v>2021</v>
      </c>
      <c r="M415" s="3">
        <f>Raw_Data!M415</f>
        <v>4</v>
      </c>
      <c r="N415" s="3">
        <f>Raw_Data!N415</f>
        <v>15</v>
      </c>
      <c r="O415" s="3">
        <f>Raw_Data!O415</f>
        <v>14</v>
      </c>
      <c r="P415" s="3" t="str">
        <f t="shared" si="67"/>
        <v>Inspired by the resilience of a lone tree standing tall in a storm.</v>
      </c>
      <c r="Q415" s="3" t="str">
        <f t="shared" si="68"/>
        <v>Resilience</v>
      </c>
      <c r="R415" s="3" t="str">
        <f t="shared" si="69"/>
        <v>NatureResilient</v>
      </c>
      <c r="S415" s="3" t="str">
        <f t="shared" si="70"/>
        <v>Facebook</v>
      </c>
      <c r="T415" s="3" t="str">
        <f t="shared" si="71"/>
        <v>#Resilience,#StandingTall</v>
      </c>
      <c r="U415" s="3" t="str">
        <f t="shared" si="72"/>
        <v>USA</v>
      </c>
      <c r="V415" s="3">
        <f t="shared" si="73"/>
        <v>44301.597222222219</v>
      </c>
      <c r="W415" s="3" t="b">
        <f>COUNTIFS($F$2:F415,F415,$E$2:E415,E415)&gt;1</f>
        <v>0</v>
      </c>
      <c r="X415" s="3">
        <f t="shared" si="74"/>
        <v>105</v>
      </c>
      <c r="Y415" s="3">
        <f t="shared" si="75"/>
        <v>0.66666666666666663</v>
      </c>
      <c r="Z415" s="11" t="str">
        <f t="shared" si="66"/>
        <v>Apr 15, 2021</v>
      </c>
      <c r="AA415" s="3" t="str">
        <f t="shared" si="76"/>
        <v>Apr</v>
      </c>
    </row>
    <row r="416" spans="1:27" x14ac:dyDescent="0.25">
      <c r="A416" s="3">
        <f>Raw_Data!A416</f>
        <v>415</v>
      </c>
      <c r="B416" s="3">
        <f>Raw_Data!B416</f>
        <v>419</v>
      </c>
      <c r="C416" s="3" t="str">
        <f>Raw_Data!C416</f>
        <v xml:space="preserve">Lost in the pages of a captivating novel, transported to another world. </v>
      </c>
      <c r="D416" s="3" t="str">
        <f>Raw_Data!D416</f>
        <v xml:space="preserve"> Immersion </v>
      </c>
      <c r="E416" s="10">
        <f>Raw_Data!E416</f>
        <v>43736.822916666664</v>
      </c>
      <c r="F416" s="3" t="str">
        <f>Raw_Data!F416</f>
        <v xml:space="preserve"> Bookworm       </v>
      </c>
      <c r="G416" s="3" t="str">
        <f>Raw_Data!G416</f>
        <v xml:space="preserve"> Twitter  </v>
      </c>
      <c r="H416" s="3" t="str">
        <f>Raw_Data!H416</f>
        <v xml:space="preserve"> #Immersion #CaptivatingNovel           </v>
      </c>
      <c r="I416" s="3">
        <f>Raw_Data!I416</f>
        <v>20</v>
      </c>
      <c r="J416" s="3">
        <f>Raw_Data!J416</f>
        <v>40</v>
      </c>
      <c r="K416" s="3" t="str">
        <f>Raw_Data!K416</f>
        <v xml:space="preserve"> UK              </v>
      </c>
      <c r="L416" s="3">
        <f>Raw_Data!L416</f>
        <v>2019</v>
      </c>
      <c r="M416" s="3">
        <f>Raw_Data!M416</f>
        <v>9</v>
      </c>
      <c r="N416" s="3">
        <f>Raw_Data!N416</f>
        <v>28</v>
      </c>
      <c r="O416" s="3">
        <f>Raw_Data!O416</f>
        <v>19</v>
      </c>
      <c r="P416" s="3" t="str">
        <f t="shared" si="67"/>
        <v>Lost in the pages of a captivating novel, transported to another world.</v>
      </c>
      <c r="Q416" s="3" t="str">
        <f t="shared" si="68"/>
        <v>Immersion</v>
      </c>
      <c r="R416" s="3" t="str">
        <f t="shared" si="69"/>
        <v>Bookworm</v>
      </c>
      <c r="S416" s="3" t="str">
        <f t="shared" si="70"/>
        <v>Twitter</v>
      </c>
      <c r="T416" s="3" t="str">
        <f t="shared" si="71"/>
        <v>#Immersion,#CaptivatingNovel</v>
      </c>
      <c r="U416" s="3" t="str">
        <f t="shared" si="72"/>
        <v>UK</v>
      </c>
      <c r="V416" s="3">
        <f t="shared" si="73"/>
        <v>43736.822916666664</v>
      </c>
      <c r="W416" s="3" t="b">
        <f>COUNTIFS($F$2:F416,F416,$E$2:E416,E416)&gt;1</f>
        <v>0</v>
      </c>
      <c r="X416" s="3">
        <f t="shared" si="74"/>
        <v>60</v>
      </c>
      <c r="Y416" s="3">
        <f t="shared" si="75"/>
        <v>0.66666666666666663</v>
      </c>
      <c r="Z416" s="11" t="str">
        <f t="shared" si="66"/>
        <v>Sep 28, 2019</v>
      </c>
      <c r="AA416" s="3" t="str">
        <f t="shared" si="76"/>
        <v>Sep</v>
      </c>
    </row>
    <row r="417" spans="1:27" x14ac:dyDescent="0.25">
      <c r="A417" s="3">
        <f>Raw_Data!A417</f>
        <v>416</v>
      </c>
      <c r="B417" s="3">
        <f>Raw_Data!B417</f>
        <v>420</v>
      </c>
      <c r="C417" s="3" t="str">
        <f>Raw_Data!C417</f>
        <v xml:space="preserve">Drenched in nostalgia while flipping through an old family photo album. </v>
      </c>
      <c r="D417" s="3" t="str">
        <f>Raw_Data!D417</f>
        <v xml:space="preserve"> Nostalgia </v>
      </c>
      <c r="E417" s="10">
        <f>Raw_Data!E417</f>
        <v>42709.875</v>
      </c>
      <c r="F417" s="3" t="str">
        <f>Raw_Data!F417</f>
        <v xml:space="preserve"> FamilyHistorian </v>
      </c>
      <c r="G417" s="3" t="str">
        <f>Raw_Data!G417</f>
        <v xml:space="preserve"> Instagram </v>
      </c>
      <c r="H417" s="3" t="str">
        <f>Raw_Data!H417</f>
        <v xml:space="preserve"> #Nostalgia #FamilyPhotoAlbum           </v>
      </c>
      <c r="I417" s="3">
        <f>Raw_Data!I417</f>
        <v>25</v>
      </c>
      <c r="J417" s="3">
        <f>Raw_Data!J417</f>
        <v>50</v>
      </c>
      <c r="K417" s="3" t="str">
        <f>Raw_Data!K417</f>
        <v xml:space="preserve"> India          </v>
      </c>
      <c r="L417" s="3">
        <f>Raw_Data!L417</f>
        <v>2016</v>
      </c>
      <c r="M417" s="3">
        <f>Raw_Data!M417</f>
        <v>12</v>
      </c>
      <c r="N417" s="3">
        <f>Raw_Data!N417</f>
        <v>5</v>
      </c>
      <c r="O417" s="3">
        <f>Raw_Data!O417</f>
        <v>21</v>
      </c>
      <c r="P417" s="3" t="str">
        <f t="shared" si="67"/>
        <v>Drenched in nostalgia while flipping through an old family photo album.</v>
      </c>
      <c r="Q417" s="3" t="str">
        <f t="shared" si="68"/>
        <v>Nostalgia</v>
      </c>
      <c r="R417" s="3" t="str">
        <f t="shared" si="69"/>
        <v>FamilyHistorian</v>
      </c>
      <c r="S417" s="3" t="str">
        <f t="shared" si="70"/>
        <v>Instagram</v>
      </c>
      <c r="T417" s="3" t="str">
        <f t="shared" si="71"/>
        <v>#Nostalgia,#FamilyPhotoAlbum</v>
      </c>
      <c r="U417" s="3" t="str">
        <f t="shared" si="72"/>
        <v>India</v>
      </c>
      <c r="V417" s="3">
        <f t="shared" si="73"/>
        <v>42709.875</v>
      </c>
      <c r="W417" s="3" t="b">
        <f>COUNTIFS($F$2:F417,F417,$E$2:E417,E417)&gt;1</f>
        <v>0</v>
      </c>
      <c r="X417" s="3">
        <f t="shared" si="74"/>
        <v>75</v>
      </c>
      <c r="Y417" s="3">
        <f t="shared" si="75"/>
        <v>0.66666666666666663</v>
      </c>
      <c r="Z417" s="11" t="str">
        <f t="shared" si="66"/>
        <v>Dec 5, 2016</v>
      </c>
      <c r="AA417" s="3" t="str">
        <f t="shared" si="76"/>
        <v>Dec</v>
      </c>
    </row>
    <row r="418" spans="1:27" x14ac:dyDescent="0.25">
      <c r="A418" s="3">
        <f>Raw_Data!A418</f>
        <v>417</v>
      </c>
      <c r="B418" s="3">
        <f>Raw_Data!B418</f>
        <v>421</v>
      </c>
      <c r="C418" s="3" t="str">
        <f>Raw_Data!C418</f>
        <v xml:space="preserve">Spark of inspiration ignites like a shooting star in the night sky. </v>
      </c>
      <c r="D418" s="3" t="str">
        <f>Raw_Data!D418</f>
        <v xml:space="preserve"> Spark        </v>
      </c>
      <c r="E418" s="10">
        <f>Raw_Data!E418</f>
        <v>43141.979166666664</v>
      </c>
      <c r="F418" s="3" t="str">
        <f>Raw_Data!F418</f>
        <v xml:space="preserve"> NightSkyWatcher </v>
      </c>
      <c r="G418" s="3" t="str">
        <f>Raw_Data!G418</f>
        <v xml:space="preserve"> Facebook </v>
      </c>
      <c r="H418" s="3" t="str">
        <f>Raw_Data!H418</f>
        <v xml:space="preserve"> #Spark #InspirationIgnited             </v>
      </c>
      <c r="I418" s="3">
        <f>Raw_Data!I418</f>
        <v>30</v>
      </c>
      <c r="J418" s="3">
        <f>Raw_Data!J418</f>
        <v>60</v>
      </c>
      <c r="K418" s="3" t="str">
        <f>Raw_Data!K418</f>
        <v xml:space="preserve"> Australia      </v>
      </c>
      <c r="L418" s="3">
        <f>Raw_Data!L418</f>
        <v>2018</v>
      </c>
      <c r="M418" s="3">
        <f>Raw_Data!M418</f>
        <v>2</v>
      </c>
      <c r="N418" s="3">
        <f>Raw_Data!N418</f>
        <v>10</v>
      </c>
      <c r="O418" s="3">
        <f>Raw_Data!O418</f>
        <v>23</v>
      </c>
      <c r="P418" s="3" t="str">
        <f t="shared" si="67"/>
        <v>Spark of inspiration ignites like a shooting star in the night sky.</v>
      </c>
      <c r="Q418" s="3" t="str">
        <f t="shared" si="68"/>
        <v>Spark</v>
      </c>
      <c r="R418" s="3" t="str">
        <f t="shared" si="69"/>
        <v>NightSkyWatcher</v>
      </c>
      <c r="S418" s="3" t="str">
        <f t="shared" si="70"/>
        <v>Facebook</v>
      </c>
      <c r="T418" s="3" t="str">
        <f t="shared" si="71"/>
        <v>#Spark,#InspirationIgnited</v>
      </c>
      <c r="U418" s="3" t="str">
        <f t="shared" si="72"/>
        <v>Australia</v>
      </c>
      <c r="V418" s="3">
        <f t="shared" si="73"/>
        <v>43141.979166666664</v>
      </c>
      <c r="W418" s="3" t="b">
        <f>COUNTIFS($F$2:F418,F418,$E$2:E418,E418)&gt;1</f>
        <v>0</v>
      </c>
      <c r="X418" s="3">
        <f t="shared" si="74"/>
        <v>90</v>
      </c>
      <c r="Y418" s="3">
        <f t="shared" si="75"/>
        <v>0.66666666666666663</v>
      </c>
      <c r="Z418" s="11" t="str">
        <f t="shared" si="66"/>
        <v>Feb 10, 2018</v>
      </c>
      <c r="AA418" s="3" t="str">
        <f t="shared" si="76"/>
        <v>Feb</v>
      </c>
    </row>
    <row r="419" spans="1:27" x14ac:dyDescent="0.25">
      <c r="A419" s="3">
        <f>Raw_Data!A419</f>
        <v>418</v>
      </c>
      <c r="B419" s="3">
        <f>Raw_Data!B419</f>
        <v>422</v>
      </c>
      <c r="C419" s="3" t="str">
        <f>Raw_Data!C419</f>
        <v xml:space="preserve">Imbued with gratitude for the simple pleasure of a warm cup of tea. </v>
      </c>
      <c r="D419" s="3" t="str">
        <f>Raw_Data!D419</f>
        <v xml:space="preserve"> Gratitude    </v>
      </c>
      <c r="E419" s="10">
        <f>Raw_Data!E419</f>
        <v>44972.354166666664</v>
      </c>
      <c r="F419" s="3" t="str">
        <f>Raw_Data!F419</f>
        <v xml:space="preserve"> TeaEnthusiast  </v>
      </c>
      <c r="G419" s="3" t="str">
        <f>Raw_Data!G419</f>
        <v xml:space="preserve"> Twitter  </v>
      </c>
      <c r="H419" s="3" t="str">
        <f>Raw_Data!H419</f>
        <v xml:space="preserve"> #Gratitude #WarmTea                    </v>
      </c>
      <c r="I419" s="3">
        <f>Raw_Data!I419</f>
        <v>18</v>
      </c>
      <c r="J419" s="3">
        <f>Raw_Data!J419</f>
        <v>35</v>
      </c>
      <c r="K419" s="3" t="str">
        <f>Raw_Data!K419</f>
        <v xml:space="preserve"> Japan           </v>
      </c>
      <c r="L419" s="3">
        <f>Raw_Data!L419</f>
        <v>2023</v>
      </c>
      <c r="M419" s="3">
        <f>Raw_Data!M419</f>
        <v>2</v>
      </c>
      <c r="N419" s="3">
        <f>Raw_Data!N419</f>
        <v>15</v>
      </c>
      <c r="O419" s="3">
        <f>Raw_Data!O419</f>
        <v>8</v>
      </c>
      <c r="P419" s="3" t="str">
        <f t="shared" si="67"/>
        <v>Imbued with gratitude for the simple pleasure of a warm cup of tea.</v>
      </c>
      <c r="Q419" s="3" t="str">
        <f t="shared" si="68"/>
        <v>Gratitude</v>
      </c>
      <c r="R419" s="3" t="str">
        <f t="shared" si="69"/>
        <v>TeaEnthusiast</v>
      </c>
      <c r="S419" s="3" t="str">
        <f t="shared" si="70"/>
        <v>Twitter</v>
      </c>
      <c r="T419" s="3" t="str">
        <f t="shared" si="71"/>
        <v>#Gratitude,#WarmTea</v>
      </c>
      <c r="U419" s="3" t="str">
        <f t="shared" si="72"/>
        <v>Japan</v>
      </c>
      <c r="V419" s="3">
        <f t="shared" si="73"/>
        <v>44972.354166666664</v>
      </c>
      <c r="W419" s="3" t="b">
        <f>COUNTIFS($F$2:F419,F419,$E$2:E419,E419)&gt;1</f>
        <v>0</v>
      </c>
      <c r="X419" s="3">
        <f t="shared" si="74"/>
        <v>53</v>
      </c>
      <c r="Y419" s="3">
        <f t="shared" si="75"/>
        <v>0.660377358490566</v>
      </c>
      <c r="Z419" s="11" t="str">
        <f t="shared" si="66"/>
        <v>Feb 15, 2023</v>
      </c>
      <c r="AA419" s="3" t="str">
        <f t="shared" si="76"/>
        <v>Feb</v>
      </c>
    </row>
    <row r="420" spans="1:27" x14ac:dyDescent="0.25">
      <c r="A420" s="3">
        <f>Raw_Data!A420</f>
        <v>419</v>
      </c>
      <c r="B420" s="3">
        <f>Raw_Data!B420</f>
        <v>423</v>
      </c>
      <c r="C420" s="3" t="str">
        <f>Raw_Data!C420</f>
        <v xml:space="preserve">Marveling at the kaleidoscope of colors in a vibrant street market. </v>
      </c>
      <c r="D420" s="3" t="str">
        <f>Raw_Data!D420</f>
        <v xml:space="preserve"> Marvel       </v>
      </c>
      <c r="E420" s="10">
        <f>Raw_Data!E420</f>
        <v>42238.625</v>
      </c>
      <c r="F420" s="3" t="str">
        <f>Raw_Data!F420</f>
        <v xml:space="preserve"> MarketExplorer </v>
      </c>
      <c r="G420" s="3" t="str">
        <f>Raw_Data!G420</f>
        <v xml:space="preserve"> Instagram </v>
      </c>
      <c r="H420" s="3" t="str">
        <f>Raw_Data!H420</f>
        <v xml:space="preserve"> #Marvel #ColorfulStreetMarket          </v>
      </c>
      <c r="I420" s="3">
        <f>Raw_Data!I420</f>
        <v>22</v>
      </c>
      <c r="J420" s="3">
        <f>Raw_Data!J420</f>
        <v>45</v>
      </c>
      <c r="K420" s="3" t="str">
        <f>Raw_Data!K420</f>
        <v xml:space="preserve"> Brazil          </v>
      </c>
      <c r="L420" s="3">
        <f>Raw_Data!L420</f>
        <v>2015</v>
      </c>
      <c r="M420" s="3">
        <f>Raw_Data!M420</f>
        <v>8</v>
      </c>
      <c r="N420" s="3">
        <f>Raw_Data!N420</f>
        <v>22</v>
      </c>
      <c r="O420" s="3">
        <f>Raw_Data!O420</f>
        <v>15</v>
      </c>
      <c r="P420" s="3" t="str">
        <f t="shared" si="67"/>
        <v>Marveling at the kaleidoscope of colors in a vibrant street market.</v>
      </c>
      <c r="Q420" s="3" t="str">
        <f t="shared" si="68"/>
        <v>Marvel</v>
      </c>
      <c r="R420" s="3" t="str">
        <f t="shared" si="69"/>
        <v>MarketExplorer</v>
      </c>
      <c r="S420" s="3" t="str">
        <f t="shared" si="70"/>
        <v>Instagram</v>
      </c>
      <c r="T420" s="3" t="str">
        <f t="shared" si="71"/>
        <v>#Marvel,#ColorfulStreetMarket</v>
      </c>
      <c r="U420" s="3" t="str">
        <f t="shared" si="72"/>
        <v>Brazil</v>
      </c>
      <c r="V420" s="3">
        <f t="shared" si="73"/>
        <v>42238.625</v>
      </c>
      <c r="W420" s="3" t="b">
        <f>COUNTIFS($F$2:F420,F420,$E$2:E420,E420)&gt;1</f>
        <v>0</v>
      </c>
      <c r="X420" s="3">
        <f t="shared" si="74"/>
        <v>67</v>
      </c>
      <c r="Y420" s="3">
        <f t="shared" si="75"/>
        <v>0.67164179104477617</v>
      </c>
      <c r="Z420" s="11" t="str">
        <f t="shared" si="66"/>
        <v>Aug 22, 2015</v>
      </c>
      <c r="AA420" s="3" t="str">
        <f t="shared" si="76"/>
        <v>Aug</v>
      </c>
    </row>
    <row r="421" spans="1:27" x14ac:dyDescent="0.25">
      <c r="A421" s="3">
        <f>Raw_Data!A421</f>
        <v>420</v>
      </c>
      <c r="B421" s="3">
        <f>Raw_Data!B421</f>
        <v>424</v>
      </c>
      <c r="C421" s="3" t="str">
        <f>Raw_Data!C421</f>
        <v xml:space="preserve">Awash with serenity as the sun sets over a tranquil lakeside retreat. </v>
      </c>
      <c r="D421" s="3" t="str">
        <f>Raw_Data!D421</f>
        <v xml:space="preserve"> Serenity   </v>
      </c>
      <c r="E421" s="10">
        <f>Raw_Data!E421</f>
        <v>44155.78125</v>
      </c>
      <c r="F421" s="3" t="str">
        <f>Raw_Data!F421</f>
        <v xml:space="preserve"> LakesideRetreater </v>
      </c>
      <c r="G421" s="3" t="str">
        <f>Raw_Data!G421</f>
        <v xml:space="preserve"> Facebook </v>
      </c>
      <c r="H421" s="3" t="str">
        <f>Raw_Data!H421</f>
        <v xml:space="preserve"> #Serenity #TranquilSunset              </v>
      </c>
      <c r="I421" s="3">
        <f>Raw_Data!I421</f>
        <v>28</v>
      </c>
      <c r="J421" s="3">
        <f>Raw_Data!J421</f>
        <v>55</v>
      </c>
      <c r="K421" s="3" t="str">
        <f>Raw_Data!K421</f>
        <v xml:space="preserve"> Germany       </v>
      </c>
      <c r="L421" s="3">
        <f>Raw_Data!L421</f>
        <v>2020</v>
      </c>
      <c r="M421" s="3">
        <f>Raw_Data!M421</f>
        <v>11</v>
      </c>
      <c r="N421" s="3">
        <f>Raw_Data!N421</f>
        <v>20</v>
      </c>
      <c r="O421" s="3">
        <f>Raw_Data!O421</f>
        <v>18</v>
      </c>
      <c r="P421" s="3" t="str">
        <f t="shared" si="67"/>
        <v>Awash with serenity as the sun sets over a tranquil lakeside retreat.</v>
      </c>
      <c r="Q421" s="3" t="str">
        <f t="shared" si="68"/>
        <v>Serenity</v>
      </c>
      <c r="R421" s="3" t="str">
        <f t="shared" si="69"/>
        <v>LakesideRetreater</v>
      </c>
      <c r="S421" s="3" t="str">
        <f t="shared" si="70"/>
        <v>Facebook</v>
      </c>
      <c r="T421" s="3" t="str">
        <f t="shared" si="71"/>
        <v>#Serenity,#TranquilSunset</v>
      </c>
      <c r="U421" s="3" t="str">
        <f t="shared" si="72"/>
        <v>Germany</v>
      </c>
      <c r="V421" s="3">
        <f t="shared" si="73"/>
        <v>44155.78125</v>
      </c>
      <c r="W421" s="3" t="b">
        <f>COUNTIFS($F$2:F421,F421,$E$2:E421,E421)&gt;1</f>
        <v>0</v>
      </c>
      <c r="X421" s="3">
        <f t="shared" si="74"/>
        <v>83</v>
      </c>
      <c r="Y421" s="3">
        <f t="shared" si="75"/>
        <v>0.66265060240963858</v>
      </c>
      <c r="Z421" s="11" t="str">
        <f t="shared" si="66"/>
        <v>Nov 20, 2020</v>
      </c>
      <c r="AA421" s="3" t="str">
        <f t="shared" si="76"/>
        <v>Nov</v>
      </c>
    </row>
    <row r="422" spans="1:27" x14ac:dyDescent="0.25">
      <c r="A422" s="3">
        <f>Raw_Data!A422</f>
        <v>421</v>
      </c>
      <c r="B422" s="3">
        <f>Raw_Data!B422</f>
        <v>425</v>
      </c>
      <c r="C422" s="3" t="str">
        <f>Raw_Data!C422</f>
        <v xml:space="preserve">Drowning in sorrow as memories of lost love resurface.            </v>
      </c>
      <c r="D422" s="3" t="str">
        <f>Raw_Data!D422</f>
        <v xml:space="preserve"> Heartbreak    </v>
      </c>
      <c r="E422" s="10">
        <f>Raw_Data!E422</f>
        <v>43682.875</v>
      </c>
      <c r="F422" s="3" t="str">
        <f>Raw_Data!F422</f>
        <v xml:space="preserve"> LostInLove      </v>
      </c>
      <c r="G422" s="3" t="str">
        <f>Raw_Data!G422</f>
        <v xml:space="preserve"> Instagram </v>
      </c>
      <c r="H422" s="3" t="str">
        <f>Raw_Data!H422</f>
        <v xml:space="preserve"> #Heartbreak #LostLove                    </v>
      </c>
      <c r="I422" s="3">
        <f>Raw_Data!I422</f>
        <v>15</v>
      </c>
      <c r="J422" s="3">
        <f>Raw_Data!J422</f>
        <v>30</v>
      </c>
      <c r="K422" s="3" t="str">
        <f>Raw_Data!K422</f>
        <v xml:space="preserve"> USA             </v>
      </c>
      <c r="L422" s="3">
        <f>Raw_Data!L422</f>
        <v>2019</v>
      </c>
      <c r="M422" s="3">
        <f>Raw_Data!M422</f>
        <v>8</v>
      </c>
      <c r="N422" s="3">
        <f>Raw_Data!N422</f>
        <v>5</v>
      </c>
      <c r="O422" s="3">
        <f>Raw_Data!O422</f>
        <v>21</v>
      </c>
      <c r="P422" s="3" t="str">
        <f t="shared" si="67"/>
        <v>Drowning in sorrow as memories of lost love resurface.</v>
      </c>
      <c r="Q422" s="3" t="str">
        <f t="shared" si="68"/>
        <v>Heartbreak</v>
      </c>
      <c r="R422" s="3" t="str">
        <f t="shared" si="69"/>
        <v>LostInLove</v>
      </c>
      <c r="S422" s="3" t="str">
        <f t="shared" si="70"/>
        <v>Instagram</v>
      </c>
      <c r="T422" s="3" t="str">
        <f t="shared" si="71"/>
        <v>#Heartbreak,#LostLove</v>
      </c>
      <c r="U422" s="3" t="str">
        <f t="shared" si="72"/>
        <v>USA</v>
      </c>
      <c r="V422" s="3">
        <f t="shared" si="73"/>
        <v>43682.875</v>
      </c>
      <c r="W422" s="3" t="b">
        <f>COUNTIFS($F$2:F422,F422,$E$2:E422,E422)&gt;1</f>
        <v>0</v>
      </c>
      <c r="X422" s="3">
        <f t="shared" si="74"/>
        <v>45</v>
      </c>
      <c r="Y422" s="3">
        <f t="shared" si="75"/>
        <v>0.66666666666666663</v>
      </c>
      <c r="Z422" s="11" t="str">
        <f t="shared" si="66"/>
        <v>Aug 5, 2019</v>
      </c>
      <c r="AA422" s="3" t="str">
        <f t="shared" si="76"/>
        <v>Aug</v>
      </c>
    </row>
    <row r="423" spans="1:27" x14ac:dyDescent="0.25">
      <c r="A423" s="3">
        <f>Raw_Data!A423</f>
        <v>422</v>
      </c>
      <c r="B423" s="3">
        <f>Raw_Data!B423</f>
        <v>426</v>
      </c>
      <c r="C423" s="3" t="str">
        <f>Raw_Data!C423</f>
        <v xml:space="preserve">Numbness sets in as the weight of loneliness grows heavier.       </v>
      </c>
      <c r="D423" s="3" t="str">
        <f>Raw_Data!D423</f>
        <v xml:space="preserve"> Loneliness    </v>
      </c>
      <c r="E423" s="10">
        <f>Raw_Data!E423</f>
        <v>44239.697916666664</v>
      </c>
      <c r="F423" s="3" t="str">
        <f>Raw_Data!F423</f>
        <v xml:space="preserve"> SolitudeSeeker </v>
      </c>
      <c r="G423" s="3" t="str">
        <f>Raw_Data!G423</f>
        <v xml:space="preserve"> Twitter  </v>
      </c>
      <c r="H423" s="3" t="str">
        <f>Raw_Data!H423</f>
        <v xml:space="preserve"> #Loneliness #HeavyHeart                  </v>
      </c>
      <c r="I423" s="3">
        <f>Raw_Data!I423</f>
        <v>18</v>
      </c>
      <c r="J423" s="3">
        <f>Raw_Data!J423</f>
        <v>35</v>
      </c>
      <c r="K423" s="3" t="str">
        <f>Raw_Data!K423</f>
        <v xml:space="preserve"> Canada          </v>
      </c>
      <c r="L423" s="3">
        <f>Raw_Data!L423</f>
        <v>2021</v>
      </c>
      <c r="M423" s="3">
        <f>Raw_Data!M423</f>
        <v>2</v>
      </c>
      <c r="N423" s="3">
        <f>Raw_Data!N423</f>
        <v>12</v>
      </c>
      <c r="O423" s="3">
        <f>Raw_Data!O423</f>
        <v>16</v>
      </c>
      <c r="P423" s="3" t="str">
        <f t="shared" si="67"/>
        <v>Numbness sets in as the weight of loneliness grows heavier.</v>
      </c>
      <c r="Q423" s="3" t="str">
        <f t="shared" si="68"/>
        <v>Loneliness</v>
      </c>
      <c r="R423" s="3" t="str">
        <f t="shared" si="69"/>
        <v>SolitudeSeeker</v>
      </c>
      <c r="S423" s="3" t="str">
        <f t="shared" si="70"/>
        <v>Twitter</v>
      </c>
      <c r="T423" s="3" t="str">
        <f t="shared" si="71"/>
        <v>#Loneliness,#HeavyHeart</v>
      </c>
      <c r="U423" s="3" t="str">
        <f t="shared" si="72"/>
        <v>Canada</v>
      </c>
      <c r="V423" s="3">
        <f t="shared" si="73"/>
        <v>44239.697916666664</v>
      </c>
      <c r="W423" s="3" t="b">
        <f>COUNTIFS($F$2:F423,F423,$E$2:E423,E423)&gt;1</f>
        <v>0</v>
      </c>
      <c r="X423" s="3">
        <f t="shared" si="74"/>
        <v>53</v>
      </c>
      <c r="Y423" s="3">
        <f t="shared" si="75"/>
        <v>0.660377358490566</v>
      </c>
      <c r="Z423" s="11" t="str">
        <f t="shared" si="66"/>
        <v>Feb 12, 2021</v>
      </c>
      <c r="AA423" s="3" t="str">
        <f t="shared" si="76"/>
        <v>Feb</v>
      </c>
    </row>
    <row r="424" spans="1:27" x14ac:dyDescent="0.25">
      <c r="A424" s="3">
        <f>Raw_Data!A424</f>
        <v>423</v>
      </c>
      <c r="B424" s="3">
        <f>Raw_Data!B424</f>
        <v>427</v>
      </c>
      <c r="C424" s="3" t="str">
        <f>Raw_Data!C424</f>
        <v xml:space="preserve">Tears fall like raindrops, mourning the end of a cherished friendship. </v>
      </c>
      <c r="D424" s="3" t="str">
        <f>Raw_Data!D424</f>
        <v xml:space="preserve"> Grief      </v>
      </c>
      <c r="E424" s="10">
        <f>Raw_Data!E424</f>
        <v>44163.597222222219</v>
      </c>
      <c r="F424" s="3" t="str">
        <f>Raw_Data!F424</f>
        <v xml:space="preserve"> FriendshipsEnd  </v>
      </c>
      <c r="G424" s="3" t="str">
        <f>Raw_Data!G424</f>
        <v xml:space="preserve"> Facebook </v>
      </c>
      <c r="H424" s="3" t="str">
        <f>Raw_Data!H424</f>
        <v xml:space="preserve"> #Grief #LostFriendship                  </v>
      </c>
      <c r="I424" s="3">
        <f>Raw_Data!I424</f>
        <v>22</v>
      </c>
      <c r="J424" s="3">
        <f>Raw_Data!J424</f>
        <v>45</v>
      </c>
      <c r="K424" s="3" t="str">
        <f>Raw_Data!K424</f>
        <v xml:space="preserve"> UK              </v>
      </c>
      <c r="L424" s="3">
        <f>Raw_Data!L424</f>
        <v>2020</v>
      </c>
      <c r="M424" s="3">
        <f>Raw_Data!M424</f>
        <v>11</v>
      </c>
      <c r="N424" s="3">
        <f>Raw_Data!N424</f>
        <v>28</v>
      </c>
      <c r="O424" s="3">
        <f>Raw_Data!O424</f>
        <v>14</v>
      </c>
      <c r="P424" s="3" t="str">
        <f t="shared" si="67"/>
        <v>Tears fall like raindrops, mourning the end of a cherished friendship.</v>
      </c>
      <c r="Q424" s="3" t="str">
        <f t="shared" si="68"/>
        <v>Grief</v>
      </c>
      <c r="R424" s="3" t="str">
        <f t="shared" si="69"/>
        <v>FriendshipsEnd</v>
      </c>
      <c r="S424" s="3" t="str">
        <f t="shared" si="70"/>
        <v>Facebook</v>
      </c>
      <c r="T424" s="3" t="str">
        <f t="shared" si="71"/>
        <v>#Grief,#LostFriendship</v>
      </c>
      <c r="U424" s="3" t="str">
        <f t="shared" si="72"/>
        <v>UK</v>
      </c>
      <c r="V424" s="3">
        <f t="shared" si="73"/>
        <v>44163.597222222219</v>
      </c>
      <c r="W424" s="3" t="b">
        <f>COUNTIFS($F$2:F424,F424,$E$2:E424,E424)&gt;1</f>
        <v>0</v>
      </c>
      <c r="X424" s="3">
        <f t="shared" si="74"/>
        <v>67</v>
      </c>
      <c r="Y424" s="3">
        <f t="shared" si="75"/>
        <v>0.67164179104477617</v>
      </c>
      <c r="Z424" s="11" t="str">
        <f t="shared" si="66"/>
        <v>Nov 28, 2020</v>
      </c>
      <c r="AA424" s="3" t="str">
        <f t="shared" si="76"/>
        <v>Nov</v>
      </c>
    </row>
    <row r="425" spans="1:27" x14ac:dyDescent="0.25">
      <c r="A425" s="3">
        <f>Raw_Data!A425</f>
        <v>424</v>
      </c>
      <c r="B425" s="3">
        <f>Raw_Data!B425</f>
        <v>428</v>
      </c>
      <c r="C425" s="3" t="str">
        <f>Raw_Data!C425</f>
        <v xml:space="preserve">Despair clouds the mind, feeling adrift in an endless sea of darkness. </v>
      </c>
      <c r="D425" s="3" t="str">
        <f>Raw_Data!D425</f>
        <v xml:space="preserve"> Despair   </v>
      </c>
      <c r="E425" s="10">
        <f>Raw_Data!E425</f>
        <v>42505.9375</v>
      </c>
      <c r="F425" s="3" t="str">
        <f>Raw_Data!F425</f>
        <v xml:space="preserve"> LostInDarkness  </v>
      </c>
      <c r="G425" s="3" t="str">
        <f>Raw_Data!G425</f>
        <v xml:space="preserve"> Instagram </v>
      </c>
      <c r="H425" s="3" t="str">
        <f>Raw_Data!H425</f>
        <v xml:space="preserve"> #Despair #EndlessDarkness               </v>
      </c>
      <c r="I425" s="3">
        <f>Raw_Data!I425</f>
        <v>28</v>
      </c>
      <c r="J425" s="3">
        <f>Raw_Data!J425</f>
        <v>55</v>
      </c>
      <c r="K425" s="3" t="str">
        <f>Raw_Data!K425</f>
        <v xml:space="preserve"> Australia        </v>
      </c>
      <c r="L425" s="3">
        <f>Raw_Data!L425</f>
        <v>2016</v>
      </c>
      <c r="M425" s="3">
        <f>Raw_Data!M425</f>
        <v>5</v>
      </c>
      <c r="N425" s="3">
        <f>Raw_Data!N425</f>
        <v>15</v>
      </c>
      <c r="O425" s="3">
        <f>Raw_Data!O425</f>
        <v>22</v>
      </c>
      <c r="P425" s="3" t="str">
        <f t="shared" si="67"/>
        <v>Despair clouds the mind, feeling adrift in an endless sea of darkness.</v>
      </c>
      <c r="Q425" s="3" t="str">
        <f t="shared" si="68"/>
        <v>Despair</v>
      </c>
      <c r="R425" s="3" t="str">
        <f t="shared" si="69"/>
        <v>LostInDarkness</v>
      </c>
      <c r="S425" s="3" t="str">
        <f t="shared" si="70"/>
        <v>Instagram</v>
      </c>
      <c r="T425" s="3" t="str">
        <f t="shared" si="71"/>
        <v>#Despair,#EndlessDarkness</v>
      </c>
      <c r="U425" s="3" t="str">
        <f t="shared" si="72"/>
        <v>Australia</v>
      </c>
      <c r="V425" s="3">
        <f t="shared" si="73"/>
        <v>42505.9375</v>
      </c>
      <c r="W425" s="3" t="b">
        <f>COUNTIFS($F$2:F425,F425,$E$2:E425,E425)&gt;1</f>
        <v>0</v>
      </c>
      <c r="X425" s="3">
        <f t="shared" si="74"/>
        <v>83</v>
      </c>
      <c r="Y425" s="3">
        <f t="shared" si="75"/>
        <v>0.66265060240963858</v>
      </c>
      <c r="Z425" s="11" t="str">
        <f t="shared" si="66"/>
        <v>May 15, 2016</v>
      </c>
      <c r="AA425" s="3" t="str">
        <f t="shared" si="76"/>
        <v>May</v>
      </c>
    </row>
    <row r="426" spans="1:27" x14ac:dyDescent="0.25">
      <c r="A426" s="3">
        <f>Raw_Data!A426</f>
        <v>425</v>
      </c>
      <c r="B426" s="3">
        <f>Raw_Data!B426</f>
        <v>429</v>
      </c>
      <c r="C426" s="3" t="str">
        <f>Raw_Data!C426</f>
        <v xml:space="preserve">Shattered by betrayal, trust crumbles like fragile glass.          </v>
      </c>
      <c r="D426" s="3" t="str">
        <f>Raw_Data!D426</f>
        <v xml:space="preserve"> Betrayal      </v>
      </c>
      <c r="E426" s="10">
        <f>Raw_Data!E426</f>
        <v>43353.552083333336</v>
      </c>
      <c r="F426" s="3" t="str">
        <f>Raw_Data!F426</f>
        <v xml:space="preserve"> BrokenTrust     </v>
      </c>
      <c r="G426" s="3" t="str">
        <f>Raw_Data!G426</f>
        <v xml:space="preserve"> Twitter  </v>
      </c>
      <c r="H426" s="3" t="str">
        <f>Raw_Data!H426</f>
        <v xml:space="preserve"> #Betrayal #ShatteredTrust               </v>
      </c>
      <c r="I426" s="3">
        <f>Raw_Data!I426</f>
        <v>22</v>
      </c>
      <c r="J426" s="3">
        <f>Raw_Data!J426</f>
        <v>45</v>
      </c>
      <c r="K426" s="3" t="str">
        <f>Raw_Data!K426</f>
        <v xml:space="preserve"> Germany         </v>
      </c>
      <c r="L426" s="3">
        <f>Raw_Data!L426</f>
        <v>2018</v>
      </c>
      <c r="M426" s="3">
        <f>Raw_Data!M426</f>
        <v>9</v>
      </c>
      <c r="N426" s="3">
        <f>Raw_Data!N426</f>
        <v>10</v>
      </c>
      <c r="O426" s="3">
        <f>Raw_Data!O426</f>
        <v>13</v>
      </c>
      <c r="P426" s="3" t="str">
        <f t="shared" si="67"/>
        <v>Shattered by betrayal, trust crumbles like fragile glass.</v>
      </c>
      <c r="Q426" s="3" t="str">
        <f t="shared" si="68"/>
        <v>Betrayal</v>
      </c>
      <c r="R426" s="3" t="str">
        <f t="shared" si="69"/>
        <v>BrokenTrust</v>
      </c>
      <c r="S426" s="3" t="str">
        <f t="shared" si="70"/>
        <v>Twitter</v>
      </c>
      <c r="T426" s="3" t="str">
        <f t="shared" si="71"/>
        <v>#Betrayal,#ShatteredTrust</v>
      </c>
      <c r="U426" s="3" t="str">
        <f t="shared" si="72"/>
        <v>Germany</v>
      </c>
      <c r="V426" s="3">
        <f t="shared" si="73"/>
        <v>43353.552083333336</v>
      </c>
      <c r="W426" s="3" t="b">
        <f>COUNTIFS($F$2:F426,F426,$E$2:E426,E426)&gt;1</f>
        <v>0</v>
      </c>
      <c r="X426" s="3">
        <f t="shared" si="74"/>
        <v>67</v>
      </c>
      <c r="Y426" s="3">
        <f t="shared" si="75"/>
        <v>0.67164179104477617</v>
      </c>
      <c r="Z426" s="11" t="str">
        <f t="shared" si="66"/>
        <v>Sep 10, 2018</v>
      </c>
      <c r="AA426" s="3" t="str">
        <f t="shared" si="76"/>
        <v>Sep</v>
      </c>
    </row>
    <row r="427" spans="1:27" x14ac:dyDescent="0.25">
      <c r="A427" s="3">
        <f>Raw_Data!A427</f>
        <v>426</v>
      </c>
      <c r="B427" s="3">
        <f>Raw_Data!B427</f>
        <v>430</v>
      </c>
      <c r="C427" s="3" t="str">
        <f>Raw_Data!C427</f>
        <v xml:space="preserve">Aching heart, the symphony of pain plays in the silence of solitude. </v>
      </c>
      <c r="D427" s="3" t="str">
        <f>Raw_Data!D427</f>
        <v xml:space="preserve"> Suffering </v>
      </c>
      <c r="E427" s="10">
        <f>Raw_Data!E427</f>
        <v>44640.8125</v>
      </c>
      <c r="F427" s="3" t="str">
        <f>Raw_Data!F427</f>
        <v xml:space="preserve"> SilentSufferer  </v>
      </c>
      <c r="G427" s="3" t="str">
        <f>Raw_Data!G427</f>
        <v xml:space="preserve"> Facebook </v>
      </c>
      <c r="H427" s="3" t="str">
        <f>Raw_Data!H427</f>
        <v xml:space="preserve"> #Suffering #HeartacheSymphony          </v>
      </c>
      <c r="I427" s="3">
        <f>Raw_Data!I427</f>
        <v>25</v>
      </c>
      <c r="J427" s="3">
        <f>Raw_Data!J427</f>
        <v>50</v>
      </c>
      <c r="K427" s="3" t="str">
        <f>Raw_Data!K427</f>
        <v xml:space="preserve"> Brazil          </v>
      </c>
      <c r="L427" s="3">
        <f>Raw_Data!L427</f>
        <v>2022</v>
      </c>
      <c r="M427" s="3">
        <f>Raw_Data!M427</f>
        <v>3</v>
      </c>
      <c r="N427" s="3">
        <f>Raw_Data!N427</f>
        <v>20</v>
      </c>
      <c r="O427" s="3">
        <f>Raw_Data!O427</f>
        <v>19</v>
      </c>
      <c r="P427" s="3" t="str">
        <f t="shared" si="67"/>
        <v>Aching heart, the symphony of pain plays in the silence of solitude.</v>
      </c>
      <c r="Q427" s="3" t="str">
        <f t="shared" si="68"/>
        <v>Suffering</v>
      </c>
      <c r="R427" s="3" t="str">
        <f t="shared" si="69"/>
        <v>SilentSufferer</v>
      </c>
      <c r="S427" s="3" t="str">
        <f t="shared" si="70"/>
        <v>Facebook</v>
      </c>
      <c r="T427" s="3" t="str">
        <f t="shared" si="71"/>
        <v>#Suffering,#HeartacheSymphony</v>
      </c>
      <c r="U427" s="3" t="str">
        <f t="shared" si="72"/>
        <v>Brazil</v>
      </c>
      <c r="V427" s="3">
        <f t="shared" si="73"/>
        <v>44640.8125</v>
      </c>
      <c r="W427" s="3" t="b">
        <f>COUNTIFS($F$2:F427,F427,$E$2:E427,E427)&gt;1</f>
        <v>0</v>
      </c>
      <c r="X427" s="3">
        <f t="shared" si="74"/>
        <v>75</v>
      </c>
      <c r="Y427" s="3">
        <f t="shared" si="75"/>
        <v>0.66666666666666663</v>
      </c>
      <c r="Z427" s="11" t="str">
        <f t="shared" si="66"/>
        <v>Mar 20, 2022</v>
      </c>
      <c r="AA427" s="3" t="str">
        <f t="shared" si="76"/>
        <v>Mar</v>
      </c>
    </row>
    <row r="428" spans="1:27" x14ac:dyDescent="0.25">
      <c r="A428" s="3">
        <f>Raw_Data!A428</f>
        <v>427</v>
      </c>
      <c r="B428" s="3">
        <f>Raw_Data!B428</f>
        <v>431</v>
      </c>
      <c r="C428" s="3" t="str">
        <f>Raw_Data!C428</f>
        <v xml:space="preserve">Emotional storm, a whirlwind of sadness engulfs every thought.    </v>
      </c>
      <c r="D428" s="3" t="str">
        <f>Raw_Data!D428</f>
        <v xml:space="preserve"> EmotionalStorm </v>
      </c>
      <c r="E428" s="10">
        <f>Raw_Data!E428</f>
        <v>42934.739583333336</v>
      </c>
      <c r="F428" s="3" t="str">
        <f>Raw_Data!F428</f>
        <v xml:space="preserve"> StormyFeelings  </v>
      </c>
      <c r="G428" s="3" t="str">
        <f>Raw_Data!G428</f>
        <v xml:space="preserve"> Instagram </v>
      </c>
      <c r="H428" s="3" t="str">
        <f>Raw_Data!H428</f>
        <v xml:space="preserve"> #EmotionalStorm #SadnessWhirlwind      </v>
      </c>
      <c r="I428" s="3">
        <f>Raw_Data!I428</f>
        <v>30</v>
      </c>
      <c r="J428" s="3">
        <f>Raw_Data!J428</f>
        <v>60</v>
      </c>
      <c r="K428" s="3" t="str">
        <f>Raw_Data!K428</f>
        <v xml:space="preserve"> India          </v>
      </c>
      <c r="L428" s="3">
        <f>Raw_Data!L428</f>
        <v>2017</v>
      </c>
      <c r="M428" s="3">
        <f>Raw_Data!M428</f>
        <v>7</v>
      </c>
      <c r="N428" s="3">
        <f>Raw_Data!N428</f>
        <v>18</v>
      </c>
      <c r="O428" s="3">
        <f>Raw_Data!O428</f>
        <v>17</v>
      </c>
      <c r="P428" s="3" t="str">
        <f t="shared" si="67"/>
        <v>Emotional storm, a whirlwind of sadness engulfs every thought.</v>
      </c>
      <c r="Q428" s="3" t="str">
        <f t="shared" si="68"/>
        <v>Emotionalstorm</v>
      </c>
      <c r="R428" s="3" t="str">
        <f t="shared" si="69"/>
        <v>StormyFeelings</v>
      </c>
      <c r="S428" s="3" t="str">
        <f t="shared" si="70"/>
        <v>Instagram</v>
      </c>
      <c r="T428" s="3" t="str">
        <f t="shared" si="71"/>
        <v>#EmotionalStorm,#SadnessWhirlwind</v>
      </c>
      <c r="U428" s="3" t="str">
        <f t="shared" si="72"/>
        <v>India</v>
      </c>
      <c r="V428" s="3">
        <f t="shared" si="73"/>
        <v>42934.739583333336</v>
      </c>
      <c r="W428" s="3" t="b">
        <f>COUNTIFS($F$2:F428,F428,$E$2:E428,E428)&gt;1</f>
        <v>0</v>
      </c>
      <c r="X428" s="3">
        <f t="shared" si="74"/>
        <v>90</v>
      </c>
      <c r="Y428" s="3">
        <f t="shared" si="75"/>
        <v>0.66666666666666663</v>
      </c>
      <c r="Z428" s="11" t="str">
        <f t="shared" si="66"/>
        <v>Jul 18, 2017</v>
      </c>
      <c r="AA428" s="3" t="str">
        <f t="shared" si="76"/>
        <v>Jul</v>
      </c>
    </row>
    <row r="429" spans="1:27" x14ac:dyDescent="0.25">
      <c r="A429" s="3">
        <f>Raw_Data!A429</f>
        <v>428</v>
      </c>
      <c r="B429" s="3">
        <f>Raw_Data!B429</f>
        <v>432</v>
      </c>
      <c r="C429" s="3" t="str">
        <f>Raw_Data!C429</f>
        <v xml:space="preserve">Haunted by regrets, the ghost of the past lingers relentlessly.   </v>
      </c>
      <c r="D429" s="3" t="str">
        <f>Raw_Data!D429</f>
        <v xml:space="preserve"> Regret        </v>
      </c>
      <c r="E429" s="10">
        <f>Raw_Data!E429</f>
        <v>43449.416666666664</v>
      </c>
      <c r="F429" s="3" t="str">
        <f>Raw_Data!F429</f>
        <v xml:space="preserve"> LingeringGhost  </v>
      </c>
      <c r="G429" s="3" t="str">
        <f>Raw_Data!G429</f>
        <v xml:space="preserve"> Twitter  </v>
      </c>
      <c r="H429" s="3" t="str">
        <f>Raw_Data!H429</f>
        <v xml:space="preserve"> #Regret #HauntedPast                    </v>
      </c>
      <c r="I429" s="3">
        <f>Raw_Data!I429</f>
        <v>18</v>
      </c>
      <c r="J429" s="3">
        <f>Raw_Data!J429</f>
        <v>35</v>
      </c>
      <c r="K429" s="3" t="str">
        <f>Raw_Data!K429</f>
        <v xml:space="preserve"> France         </v>
      </c>
      <c r="L429" s="3">
        <f>Raw_Data!L429</f>
        <v>2018</v>
      </c>
      <c r="M429" s="3">
        <f>Raw_Data!M429</f>
        <v>12</v>
      </c>
      <c r="N429" s="3">
        <f>Raw_Data!N429</f>
        <v>15</v>
      </c>
      <c r="O429" s="3">
        <f>Raw_Data!O429</f>
        <v>10</v>
      </c>
      <c r="P429" s="3" t="str">
        <f t="shared" si="67"/>
        <v>Haunted by regrets, the ghost of the past lingers relentlessly.</v>
      </c>
      <c r="Q429" s="3" t="str">
        <f t="shared" si="68"/>
        <v>Regret</v>
      </c>
      <c r="R429" s="3" t="str">
        <f t="shared" si="69"/>
        <v>LingeringGhost</v>
      </c>
      <c r="S429" s="3" t="str">
        <f t="shared" si="70"/>
        <v>Twitter</v>
      </c>
      <c r="T429" s="3" t="str">
        <f t="shared" si="71"/>
        <v>#Regret,#HauntedPast</v>
      </c>
      <c r="U429" s="3" t="str">
        <f t="shared" si="72"/>
        <v>France</v>
      </c>
      <c r="V429" s="3">
        <f t="shared" si="73"/>
        <v>43449.416666666664</v>
      </c>
      <c r="W429" s="3" t="b">
        <f>COUNTIFS($F$2:F429,F429,$E$2:E429,E429)&gt;1</f>
        <v>0</v>
      </c>
      <c r="X429" s="3">
        <f t="shared" si="74"/>
        <v>53</v>
      </c>
      <c r="Y429" s="3">
        <f t="shared" si="75"/>
        <v>0.660377358490566</v>
      </c>
      <c r="Z429" s="11" t="str">
        <f t="shared" si="66"/>
        <v>Dec 15, 2018</v>
      </c>
      <c r="AA429" s="3" t="str">
        <f t="shared" si="76"/>
        <v>Dec</v>
      </c>
    </row>
    <row r="430" spans="1:27" x14ac:dyDescent="0.25">
      <c r="A430" s="3">
        <f>Raw_Data!A430</f>
        <v>429</v>
      </c>
      <c r="B430" s="3">
        <f>Raw_Data!B430</f>
        <v>433</v>
      </c>
      <c r="C430" s="3" t="str">
        <f>Raw_Data!C430</f>
        <v xml:space="preserve">Torn apart by grief, the echoes of loss reverberate through the soul. </v>
      </c>
      <c r="D430" s="3" t="str">
        <f>Raw_Data!D430</f>
        <v xml:space="preserve"> Grief      </v>
      </c>
      <c r="E430" s="10">
        <f>Raw_Data!E430</f>
        <v>42183.885416666664</v>
      </c>
      <c r="F430" s="3" t="str">
        <f>Raw_Data!F430</f>
        <v xml:space="preserve"> EchoesOfLoss    </v>
      </c>
      <c r="G430" s="3" t="str">
        <f>Raw_Data!G430</f>
        <v xml:space="preserve"> Facebook </v>
      </c>
      <c r="H430" s="3" t="str">
        <f>Raw_Data!H430</f>
        <v xml:space="preserve"> #Grief #TornApart                       </v>
      </c>
      <c r="I430" s="3">
        <f>Raw_Data!I430</f>
        <v>28</v>
      </c>
      <c r="J430" s="3">
        <f>Raw_Data!J430</f>
        <v>55</v>
      </c>
      <c r="K430" s="3" t="str">
        <f>Raw_Data!K430</f>
        <v xml:space="preserve"> Italy         </v>
      </c>
      <c r="L430" s="3">
        <f>Raw_Data!L430</f>
        <v>2015</v>
      </c>
      <c r="M430" s="3">
        <f>Raw_Data!M430</f>
        <v>6</v>
      </c>
      <c r="N430" s="3">
        <f>Raw_Data!N430</f>
        <v>28</v>
      </c>
      <c r="O430" s="3">
        <f>Raw_Data!O430</f>
        <v>21</v>
      </c>
      <c r="P430" s="3" t="str">
        <f t="shared" si="67"/>
        <v>Torn apart by grief, the echoes of loss reverberate through the soul.</v>
      </c>
      <c r="Q430" s="3" t="str">
        <f t="shared" si="68"/>
        <v>Grief</v>
      </c>
      <c r="R430" s="3" t="str">
        <f t="shared" si="69"/>
        <v>EchoesOfLoss</v>
      </c>
      <c r="S430" s="3" t="str">
        <f t="shared" si="70"/>
        <v>Facebook</v>
      </c>
      <c r="T430" s="3" t="str">
        <f t="shared" si="71"/>
        <v>#Grief,#TornApart</v>
      </c>
      <c r="U430" s="3" t="str">
        <f t="shared" si="72"/>
        <v>Italy</v>
      </c>
      <c r="V430" s="3">
        <f t="shared" si="73"/>
        <v>42183.885416666664</v>
      </c>
      <c r="W430" s="3" t="b">
        <f>COUNTIFS($F$2:F430,F430,$E$2:E430,E430)&gt;1</f>
        <v>0</v>
      </c>
      <c r="X430" s="3">
        <f t="shared" si="74"/>
        <v>83</v>
      </c>
      <c r="Y430" s="3">
        <f t="shared" si="75"/>
        <v>0.66265060240963858</v>
      </c>
      <c r="Z430" s="11" t="str">
        <f t="shared" si="66"/>
        <v>Jun 28, 2015</v>
      </c>
      <c r="AA430" s="3" t="str">
        <f t="shared" si="76"/>
        <v>Jun</v>
      </c>
    </row>
    <row r="431" spans="1:27" x14ac:dyDescent="0.25">
      <c r="A431" s="3">
        <f>Raw_Data!A431</f>
        <v>430</v>
      </c>
      <c r="B431" s="3">
        <f>Raw_Data!B431</f>
        <v>434</v>
      </c>
      <c r="C431" s="3" t="str">
        <f>Raw_Data!C431</f>
        <v xml:space="preserve">Isolation deepens, an emotional winter where warmth is but a distant memory. </v>
      </c>
      <c r="D431" s="3" t="str">
        <f>Raw_Data!D431</f>
        <v xml:space="preserve"> Isolation </v>
      </c>
      <c r="E431" s="10">
        <f>Raw_Data!E431</f>
        <v>43923.597222222219</v>
      </c>
      <c r="F431" s="3" t="str">
        <f>Raw_Data!F431</f>
        <v xml:space="preserve"> WinterOfEmotions </v>
      </c>
      <c r="G431" s="3" t="str">
        <f>Raw_Data!G431</f>
        <v xml:space="preserve"> Instagram </v>
      </c>
      <c r="H431" s="3" t="str">
        <f>Raw_Data!H431</f>
        <v xml:space="preserve"> #Isolation #EmotionalWinter            </v>
      </c>
      <c r="I431" s="3">
        <f>Raw_Data!I431</f>
        <v>35</v>
      </c>
      <c r="J431" s="3">
        <f>Raw_Data!J431</f>
        <v>70</v>
      </c>
      <c r="K431" s="3" t="str">
        <f>Raw_Data!K431</f>
        <v xml:space="preserve"> Japan       </v>
      </c>
      <c r="L431" s="3">
        <f>Raw_Data!L431</f>
        <v>2020</v>
      </c>
      <c r="M431" s="3">
        <f>Raw_Data!M431</f>
        <v>4</v>
      </c>
      <c r="N431" s="3">
        <f>Raw_Data!N431</f>
        <v>2</v>
      </c>
      <c r="O431" s="3">
        <f>Raw_Data!O431</f>
        <v>14</v>
      </c>
      <c r="P431" s="3" t="str">
        <f t="shared" si="67"/>
        <v>Isolation deepens, an emotional winter where warmth is but a distant memory.</v>
      </c>
      <c r="Q431" s="3" t="str">
        <f t="shared" si="68"/>
        <v>Isolation</v>
      </c>
      <c r="R431" s="3" t="str">
        <f t="shared" si="69"/>
        <v>WinterOfEmotions</v>
      </c>
      <c r="S431" s="3" t="str">
        <f t="shared" si="70"/>
        <v>Instagram</v>
      </c>
      <c r="T431" s="3" t="str">
        <f t="shared" si="71"/>
        <v>#Isolation,#EmotionalWinter</v>
      </c>
      <c r="U431" s="3" t="str">
        <f t="shared" si="72"/>
        <v>Japan</v>
      </c>
      <c r="V431" s="3">
        <f t="shared" si="73"/>
        <v>43923.597222222219</v>
      </c>
      <c r="W431" s="3" t="b">
        <f>COUNTIFS($F$2:F431,F431,$E$2:E431,E431)&gt;1</f>
        <v>0</v>
      </c>
      <c r="X431" s="3">
        <f t="shared" si="74"/>
        <v>105</v>
      </c>
      <c r="Y431" s="3">
        <f t="shared" si="75"/>
        <v>0.66666666666666663</v>
      </c>
      <c r="Z431" s="11" t="str">
        <f t="shared" si="66"/>
        <v>Apr 2, 2020</v>
      </c>
      <c r="AA431" s="3" t="str">
        <f t="shared" si="76"/>
        <v>Apr</v>
      </c>
    </row>
    <row r="432" spans="1:27" x14ac:dyDescent="0.25">
      <c r="A432" s="3">
        <f>Raw_Data!A432</f>
        <v>431</v>
      </c>
      <c r="B432" s="3">
        <f>Raw_Data!B432</f>
        <v>435</v>
      </c>
      <c r="C432" s="3" t="str">
        <f>Raw_Data!C432</f>
        <v xml:space="preserve">Soul-crushing disappointment, hopes shattered like fragile glass. </v>
      </c>
      <c r="D432" s="3" t="str">
        <f>Raw_Data!D432</f>
        <v xml:space="preserve"> Disappointment </v>
      </c>
      <c r="E432" s="10">
        <f>Raw_Data!E432</f>
        <v>43746.770833333336</v>
      </c>
      <c r="F432" s="3" t="str">
        <f>Raw_Data!F432</f>
        <v xml:space="preserve"> ShatteredHopes  </v>
      </c>
      <c r="G432" s="3" t="str">
        <f>Raw_Data!G432</f>
        <v xml:space="preserve"> Twitter  </v>
      </c>
      <c r="H432" s="3" t="str">
        <f>Raw_Data!H432</f>
        <v xml:space="preserve"> #Disappointment #CrushedHopes          </v>
      </c>
      <c r="I432" s="3">
        <f>Raw_Data!I432</f>
        <v>20</v>
      </c>
      <c r="J432" s="3">
        <f>Raw_Data!J432</f>
        <v>40</v>
      </c>
      <c r="K432" s="3" t="str">
        <f>Raw_Data!K432</f>
        <v xml:space="preserve"> Spain        </v>
      </c>
      <c r="L432" s="3">
        <f>Raw_Data!L432</f>
        <v>2019</v>
      </c>
      <c r="M432" s="3">
        <f>Raw_Data!M432</f>
        <v>10</v>
      </c>
      <c r="N432" s="3">
        <f>Raw_Data!N432</f>
        <v>8</v>
      </c>
      <c r="O432" s="3">
        <f>Raw_Data!O432</f>
        <v>18</v>
      </c>
      <c r="P432" s="3" t="str">
        <f t="shared" si="67"/>
        <v>Soul-crushing disappointment, hopes shattered like fragile glass.</v>
      </c>
      <c r="Q432" s="3" t="str">
        <f t="shared" si="68"/>
        <v>Disappointment</v>
      </c>
      <c r="R432" s="3" t="str">
        <f t="shared" si="69"/>
        <v>ShatteredHopes</v>
      </c>
      <c r="S432" s="3" t="str">
        <f t="shared" si="70"/>
        <v>Twitter</v>
      </c>
      <c r="T432" s="3" t="str">
        <f t="shared" si="71"/>
        <v>#Disappointment,#CrushedHopes</v>
      </c>
      <c r="U432" s="3" t="str">
        <f t="shared" si="72"/>
        <v>Spain</v>
      </c>
      <c r="V432" s="3">
        <f t="shared" si="73"/>
        <v>43746.770833333336</v>
      </c>
      <c r="W432" s="3" t="b">
        <f>COUNTIFS($F$2:F432,F432,$E$2:E432,E432)&gt;1</f>
        <v>0</v>
      </c>
      <c r="X432" s="3">
        <f t="shared" si="74"/>
        <v>60</v>
      </c>
      <c r="Y432" s="3">
        <f t="shared" si="75"/>
        <v>0.66666666666666663</v>
      </c>
      <c r="Z432" s="11" t="str">
        <f t="shared" si="66"/>
        <v>Oct 8, 2019</v>
      </c>
      <c r="AA432" s="3" t="str">
        <f t="shared" si="76"/>
        <v>Oct</v>
      </c>
    </row>
    <row r="433" spans="1:27" x14ac:dyDescent="0.25">
      <c r="A433" s="3">
        <f>Raw_Data!A433</f>
        <v>432</v>
      </c>
      <c r="B433" s="3">
        <f>Raw_Data!B433</f>
        <v>436</v>
      </c>
      <c r="C433" s="3" t="str">
        <f>Raw_Data!C433</f>
        <v xml:space="preserve">Painful echoes of a love once cherished, now lost in the abyss of time. </v>
      </c>
      <c r="D433" s="3" t="str">
        <f>Raw_Data!D433</f>
        <v xml:space="preserve"> LostLove </v>
      </c>
      <c r="E433" s="10">
        <f>Raw_Data!E433</f>
        <v>42696.40625</v>
      </c>
      <c r="F433" s="3" t="str">
        <f>Raw_Data!F433</f>
        <v xml:space="preserve"> AbyssOfTime     </v>
      </c>
      <c r="G433" s="3" t="str">
        <f>Raw_Data!G433</f>
        <v xml:space="preserve"> Facebook </v>
      </c>
      <c r="H433" s="3" t="str">
        <f>Raw_Data!H433</f>
        <v xml:space="preserve"> #LostLove #PainfulEchoes               </v>
      </c>
      <c r="I433" s="3">
        <f>Raw_Data!I433</f>
        <v>22</v>
      </c>
      <c r="J433" s="3">
        <f>Raw_Data!J433</f>
        <v>45</v>
      </c>
      <c r="K433" s="3" t="str">
        <f>Raw_Data!K433</f>
        <v xml:space="preserve"> Netherlands  </v>
      </c>
      <c r="L433" s="3">
        <f>Raw_Data!L433</f>
        <v>2016</v>
      </c>
      <c r="M433" s="3">
        <f>Raw_Data!M433</f>
        <v>11</v>
      </c>
      <c r="N433" s="3">
        <f>Raw_Data!N433</f>
        <v>22</v>
      </c>
      <c r="O433" s="3">
        <f>Raw_Data!O433</f>
        <v>9</v>
      </c>
      <c r="P433" s="3" t="str">
        <f t="shared" si="67"/>
        <v>Painful echoes of a love once cherished, now lost in the abyss of time.</v>
      </c>
      <c r="Q433" s="3" t="str">
        <f t="shared" si="68"/>
        <v>Lostlove</v>
      </c>
      <c r="R433" s="3" t="str">
        <f t="shared" si="69"/>
        <v>AbyssOfTime</v>
      </c>
      <c r="S433" s="3" t="str">
        <f t="shared" si="70"/>
        <v>Facebook</v>
      </c>
      <c r="T433" s="3" t="str">
        <f t="shared" si="71"/>
        <v>#LostLove,#PainfulEchoes</v>
      </c>
      <c r="U433" s="3" t="str">
        <f t="shared" si="72"/>
        <v>Netherlands</v>
      </c>
      <c r="V433" s="3">
        <f t="shared" si="73"/>
        <v>42696.40625</v>
      </c>
      <c r="W433" s="3" t="b">
        <f>COUNTIFS($F$2:F433,F433,$E$2:E433,E433)&gt;1</f>
        <v>0</v>
      </c>
      <c r="X433" s="3">
        <f t="shared" si="74"/>
        <v>67</v>
      </c>
      <c r="Y433" s="3">
        <f t="shared" si="75"/>
        <v>0.67164179104477617</v>
      </c>
      <c r="Z433" s="11" t="str">
        <f t="shared" si="66"/>
        <v>Nov 22, 2016</v>
      </c>
      <c r="AA433" s="3" t="str">
        <f t="shared" si="76"/>
        <v>Nov</v>
      </c>
    </row>
    <row r="434" spans="1:27" x14ac:dyDescent="0.25">
      <c r="A434" s="3">
        <f>Raw_Data!A434</f>
        <v>433</v>
      </c>
      <c r="B434" s="3">
        <f>Raw_Data!B434</f>
        <v>437</v>
      </c>
      <c r="C434" s="3" t="str">
        <f>Raw_Data!C434</f>
        <v xml:space="preserve">Heartache deepens, a solitary journey through the abyss of despair. </v>
      </c>
      <c r="D434" s="3" t="str">
        <f>Raw_Data!D434</f>
        <v xml:space="preserve"> Despair   </v>
      </c>
      <c r="E434" s="10">
        <f>Raw_Data!E434</f>
        <v>44791.916666666664</v>
      </c>
      <c r="F434" s="3" t="str">
        <f>Raw_Data!F434</f>
        <v xml:space="preserve"> SolitaryDescent </v>
      </c>
      <c r="G434" s="3" t="str">
        <f>Raw_Data!G434</f>
        <v xml:space="preserve"> Instagram </v>
      </c>
      <c r="H434" s="3" t="str">
        <f>Raw_Data!H434</f>
        <v xml:space="preserve"> #Despair #AbyssOfHeartache             </v>
      </c>
      <c r="I434" s="3">
        <f>Raw_Data!I434</f>
        <v>40</v>
      </c>
      <c r="J434" s="3">
        <f>Raw_Data!J434</f>
        <v>80</v>
      </c>
      <c r="K434" s="3" t="str">
        <f>Raw_Data!K434</f>
        <v xml:space="preserve"> South Africa </v>
      </c>
      <c r="L434" s="3">
        <f>Raw_Data!L434</f>
        <v>2022</v>
      </c>
      <c r="M434" s="3">
        <f>Raw_Data!M434</f>
        <v>8</v>
      </c>
      <c r="N434" s="3">
        <f>Raw_Data!N434</f>
        <v>18</v>
      </c>
      <c r="O434" s="3">
        <f>Raw_Data!O434</f>
        <v>22</v>
      </c>
      <c r="P434" s="3" t="str">
        <f t="shared" si="67"/>
        <v>Heartache deepens, a solitary journey through the abyss of despair.</v>
      </c>
      <c r="Q434" s="3" t="str">
        <f t="shared" si="68"/>
        <v>Despair</v>
      </c>
      <c r="R434" s="3" t="str">
        <f t="shared" si="69"/>
        <v>SolitaryDescent</v>
      </c>
      <c r="S434" s="3" t="str">
        <f t="shared" si="70"/>
        <v>Instagram</v>
      </c>
      <c r="T434" s="3" t="str">
        <f t="shared" si="71"/>
        <v>#Despair,#AbyssOfHeartache</v>
      </c>
      <c r="U434" s="3" t="str">
        <f t="shared" si="72"/>
        <v>South Africa</v>
      </c>
      <c r="V434" s="3">
        <f t="shared" si="73"/>
        <v>44791.916666666664</v>
      </c>
      <c r="W434" s="3" t="b">
        <f>COUNTIFS($F$2:F434,F434,$E$2:E434,E434)&gt;1</f>
        <v>0</v>
      </c>
      <c r="X434" s="3">
        <f t="shared" si="74"/>
        <v>120</v>
      </c>
      <c r="Y434" s="3">
        <f t="shared" si="75"/>
        <v>0.66666666666666663</v>
      </c>
      <c r="Z434" s="11" t="str">
        <f t="shared" si="66"/>
        <v>Aug 18, 2022</v>
      </c>
      <c r="AA434" s="3" t="str">
        <f t="shared" si="76"/>
        <v>Aug</v>
      </c>
    </row>
    <row r="435" spans="1:27" x14ac:dyDescent="0.25">
      <c r="A435" s="3">
        <f>Raw_Data!A435</f>
        <v>434</v>
      </c>
      <c r="B435" s="3">
        <f>Raw_Data!B435</f>
        <v>438</v>
      </c>
      <c r="C435" s="3" t="str">
        <f>Raw_Data!C435</f>
        <v xml:space="preserve">Melancholy lingers, a bittersweet serenade in the quietude of solitude. </v>
      </c>
      <c r="D435" s="3" t="str">
        <f>Raw_Data!D435</f>
        <v xml:space="preserve"> Melancholy </v>
      </c>
      <c r="E435" s="10">
        <f>Raw_Data!E435</f>
        <v>42806.979166666664</v>
      </c>
      <c r="F435" s="3" t="str">
        <f>Raw_Data!F435</f>
        <v xml:space="preserve"> SerenadeOfSolitude </v>
      </c>
      <c r="G435" s="3" t="str">
        <f>Raw_Data!G435</f>
        <v xml:space="preserve"> Twitter </v>
      </c>
      <c r="H435" s="3" t="str">
        <f>Raw_Data!H435</f>
        <v xml:space="preserve"> #Melancholy #QuietSerenade             </v>
      </c>
      <c r="I435" s="3">
        <f>Raw_Data!I435</f>
        <v>18</v>
      </c>
      <c r="J435" s="3">
        <f>Raw_Data!J435</f>
        <v>35</v>
      </c>
      <c r="K435" s="3" t="str">
        <f>Raw_Data!K435</f>
        <v xml:space="preserve"> UK         </v>
      </c>
      <c r="L435" s="3">
        <f>Raw_Data!L435</f>
        <v>2017</v>
      </c>
      <c r="M435" s="3">
        <f>Raw_Data!M435</f>
        <v>3</v>
      </c>
      <c r="N435" s="3">
        <f>Raw_Data!N435</f>
        <v>12</v>
      </c>
      <c r="O435" s="3">
        <f>Raw_Data!O435</f>
        <v>23</v>
      </c>
      <c r="P435" s="3" t="str">
        <f t="shared" si="67"/>
        <v>Melancholy lingers, a bittersweet serenade in the quietude of solitude.</v>
      </c>
      <c r="Q435" s="3" t="str">
        <f t="shared" si="68"/>
        <v>Melancholy</v>
      </c>
      <c r="R435" s="3" t="str">
        <f t="shared" si="69"/>
        <v>SerenadeOfSolitude</v>
      </c>
      <c r="S435" s="3" t="str">
        <f t="shared" si="70"/>
        <v>Twitter</v>
      </c>
      <c r="T435" s="3" t="str">
        <f t="shared" si="71"/>
        <v>#Melancholy,#QuietSerenade</v>
      </c>
      <c r="U435" s="3" t="str">
        <f t="shared" si="72"/>
        <v>UK</v>
      </c>
      <c r="V435" s="3">
        <f t="shared" si="73"/>
        <v>42806.979166666664</v>
      </c>
      <c r="W435" s="3" t="b">
        <f>COUNTIFS($F$2:F435,F435,$E$2:E435,E435)&gt;1</f>
        <v>0</v>
      </c>
      <c r="X435" s="3">
        <f t="shared" si="74"/>
        <v>53</v>
      </c>
      <c r="Y435" s="3">
        <f t="shared" si="75"/>
        <v>0.660377358490566</v>
      </c>
      <c r="Z435" s="11" t="str">
        <f t="shared" si="66"/>
        <v>Mar 12, 2017</v>
      </c>
      <c r="AA435" s="3" t="str">
        <f t="shared" si="76"/>
        <v>Mar</v>
      </c>
    </row>
    <row r="436" spans="1:27" x14ac:dyDescent="0.25">
      <c r="A436" s="3">
        <f>Raw_Data!A436</f>
        <v>435</v>
      </c>
      <c r="B436" s="3">
        <f>Raw_Data!B436</f>
        <v>439</v>
      </c>
      <c r="C436" s="3" t="str">
        <f>Raw_Data!C436</f>
        <v xml:space="preserve">Bitterness like a poison, seeping into every crevice of the wounded heart. </v>
      </c>
      <c r="D436" s="3" t="str">
        <f>Raw_Data!D436</f>
        <v xml:space="preserve"> Bitterness </v>
      </c>
      <c r="E436" s="10">
        <f>Raw_Data!E436</f>
        <v>42353.677083333336</v>
      </c>
      <c r="F436" s="3" t="str">
        <f>Raw_Data!F436</f>
        <v xml:space="preserve"> PoisonedHeart   </v>
      </c>
      <c r="G436" s="3" t="str">
        <f>Raw_Data!G436</f>
        <v xml:space="preserve"> Facebook </v>
      </c>
      <c r="H436" s="3" t="str">
        <f>Raw_Data!H436</f>
        <v xml:space="preserve"> #Bitterness #WoundedHeart              </v>
      </c>
      <c r="I436" s="3">
        <f>Raw_Data!I436</f>
        <v>25</v>
      </c>
      <c r="J436" s="3">
        <f>Raw_Data!J436</f>
        <v>50</v>
      </c>
      <c r="K436" s="3" t="str">
        <f>Raw_Data!K436</f>
        <v xml:space="preserve"> Australia   </v>
      </c>
      <c r="L436" s="3">
        <f>Raw_Data!L436</f>
        <v>2015</v>
      </c>
      <c r="M436" s="3">
        <f>Raw_Data!M436</f>
        <v>12</v>
      </c>
      <c r="N436" s="3">
        <f>Raw_Data!N436</f>
        <v>15</v>
      </c>
      <c r="O436" s="3">
        <f>Raw_Data!O436</f>
        <v>16</v>
      </c>
      <c r="P436" s="3" t="str">
        <f t="shared" si="67"/>
        <v>Bitterness like a poison, seeping into every crevice of the wounded heart.</v>
      </c>
      <c r="Q436" s="3" t="str">
        <f t="shared" si="68"/>
        <v>Bitterness</v>
      </c>
      <c r="R436" s="3" t="str">
        <f t="shared" si="69"/>
        <v>PoisonedHeart</v>
      </c>
      <c r="S436" s="3" t="str">
        <f t="shared" si="70"/>
        <v>Facebook</v>
      </c>
      <c r="T436" s="3" t="str">
        <f t="shared" si="71"/>
        <v>#Bitterness,#WoundedHeart</v>
      </c>
      <c r="U436" s="3" t="str">
        <f t="shared" si="72"/>
        <v>Australia</v>
      </c>
      <c r="V436" s="3">
        <f t="shared" si="73"/>
        <v>42353.677083333336</v>
      </c>
      <c r="W436" s="3" t="b">
        <f>COUNTIFS($F$2:F436,F436,$E$2:E436,E436)&gt;1</f>
        <v>0</v>
      </c>
      <c r="X436" s="3">
        <f t="shared" si="74"/>
        <v>75</v>
      </c>
      <c r="Y436" s="3">
        <f t="shared" si="75"/>
        <v>0.66666666666666663</v>
      </c>
      <c r="Z436" s="11" t="str">
        <f t="shared" si="66"/>
        <v>Dec 15, 2015</v>
      </c>
      <c r="AA436" s="3" t="str">
        <f t="shared" si="76"/>
        <v>Dec</v>
      </c>
    </row>
    <row r="437" spans="1:27" x14ac:dyDescent="0.25">
      <c r="A437" s="3">
        <f>Raw_Data!A437</f>
        <v>436</v>
      </c>
      <c r="B437" s="3">
        <f>Raw_Data!B437</f>
        <v>440</v>
      </c>
      <c r="C437" s="3" t="str">
        <f>Raw_Data!C437</f>
        <v xml:space="preserve">Emotional exhaustion, the weight of the world crushing weary shoulders. </v>
      </c>
      <c r="D437" s="3" t="str">
        <f>Raw_Data!D437</f>
        <v xml:space="preserve"> Exhaustion </v>
      </c>
      <c r="E437" s="10">
        <f>Raw_Data!E437</f>
        <v>44444.5625</v>
      </c>
      <c r="F437" s="3" t="str">
        <f>Raw_Data!F437</f>
        <v xml:space="preserve"> WearySoulCrushed </v>
      </c>
      <c r="G437" s="3" t="str">
        <f>Raw_Data!G437</f>
        <v xml:space="preserve"> Instagram </v>
      </c>
      <c r="H437" s="3" t="str">
        <f>Raw_Data!H437</f>
        <v xml:space="preserve"> #Exhaustion #CrushedSpirit             </v>
      </c>
      <c r="I437" s="3">
        <f>Raw_Data!I437</f>
        <v>35</v>
      </c>
      <c r="J437" s="3">
        <f>Raw_Data!J437</f>
        <v>70</v>
      </c>
      <c r="K437" s="3" t="str">
        <f>Raw_Data!K437</f>
        <v xml:space="preserve"> Canada     </v>
      </c>
      <c r="L437" s="3">
        <f>Raw_Data!L437</f>
        <v>2021</v>
      </c>
      <c r="M437" s="3">
        <f>Raw_Data!M437</f>
        <v>9</v>
      </c>
      <c r="N437" s="3">
        <f>Raw_Data!N437</f>
        <v>5</v>
      </c>
      <c r="O437" s="3">
        <f>Raw_Data!O437</f>
        <v>13</v>
      </c>
      <c r="P437" s="3" t="str">
        <f t="shared" si="67"/>
        <v>Emotional exhaustion, the weight of the world crushing weary shoulders.</v>
      </c>
      <c r="Q437" s="3" t="str">
        <f t="shared" si="68"/>
        <v>Exhaustion</v>
      </c>
      <c r="R437" s="3" t="str">
        <f t="shared" si="69"/>
        <v>WearySoulCrushed</v>
      </c>
      <c r="S437" s="3" t="str">
        <f t="shared" si="70"/>
        <v>Instagram</v>
      </c>
      <c r="T437" s="3" t="str">
        <f t="shared" si="71"/>
        <v>#Exhaustion,#CrushedSpirit</v>
      </c>
      <c r="U437" s="3" t="str">
        <f t="shared" si="72"/>
        <v>Canada</v>
      </c>
      <c r="V437" s="3">
        <f t="shared" si="73"/>
        <v>44444.5625</v>
      </c>
      <c r="W437" s="3" t="b">
        <f>COUNTIFS($F$2:F437,F437,$E$2:E437,E437)&gt;1</f>
        <v>0</v>
      </c>
      <c r="X437" s="3">
        <f t="shared" si="74"/>
        <v>105</v>
      </c>
      <c r="Y437" s="3">
        <f t="shared" si="75"/>
        <v>0.66666666666666663</v>
      </c>
      <c r="Z437" s="11" t="str">
        <f t="shared" si="66"/>
        <v>Sep 5, 2021</v>
      </c>
      <c r="AA437" s="3" t="str">
        <f t="shared" si="76"/>
        <v>Sep</v>
      </c>
    </row>
    <row r="438" spans="1:27" x14ac:dyDescent="0.25">
      <c r="A438" s="3">
        <f>Raw_Data!A438</f>
        <v>437</v>
      </c>
      <c r="B438" s="3">
        <f>Raw_Data!B438</f>
        <v>441</v>
      </c>
      <c r="C438" s="3" t="str">
        <f>Raw_Data!C438</f>
        <v xml:space="preserve">Sorrowful echoes, a symphony of pain played by the strings of loss. </v>
      </c>
      <c r="D438" s="3" t="str">
        <f>Raw_Data!D438</f>
        <v xml:space="preserve"> Sorrow      </v>
      </c>
      <c r="E438" s="10">
        <f>Raw_Data!E438</f>
        <v>43242.864583333336</v>
      </c>
      <c r="F438" s="3" t="str">
        <f>Raw_Data!F438</f>
        <v xml:space="preserve"> StringsOfSorrow </v>
      </c>
      <c r="G438" s="3" t="str">
        <f>Raw_Data!G438</f>
        <v xml:space="preserve"> Twitter  </v>
      </c>
      <c r="H438" s="3" t="str">
        <f>Raw_Data!H438</f>
        <v xml:space="preserve"> #Sorrow #SymphonyOfLoss                </v>
      </c>
      <c r="I438" s="3">
        <f>Raw_Data!I438</f>
        <v>18</v>
      </c>
      <c r="J438" s="3">
        <f>Raw_Data!J438</f>
        <v>35</v>
      </c>
      <c r="K438" s="3" t="str">
        <f>Raw_Data!K438</f>
        <v xml:space="preserve"> Germany     </v>
      </c>
      <c r="L438" s="3">
        <f>Raw_Data!L438</f>
        <v>2018</v>
      </c>
      <c r="M438" s="3">
        <f>Raw_Data!M438</f>
        <v>5</v>
      </c>
      <c r="N438" s="3">
        <f>Raw_Data!N438</f>
        <v>22</v>
      </c>
      <c r="O438" s="3">
        <f>Raw_Data!O438</f>
        <v>20</v>
      </c>
      <c r="P438" s="3" t="str">
        <f t="shared" si="67"/>
        <v>Sorrowful echoes, a symphony of pain played by the strings of loss.</v>
      </c>
      <c r="Q438" s="3" t="str">
        <f t="shared" si="68"/>
        <v>Sorrow</v>
      </c>
      <c r="R438" s="3" t="str">
        <f t="shared" si="69"/>
        <v>StringsOfSorrow</v>
      </c>
      <c r="S438" s="3" t="str">
        <f t="shared" si="70"/>
        <v>Twitter</v>
      </c>
      <c r="T438" s="3" t="str">
        <f t="shared" si="71"/>
        <v>#Sorrow,#SymphonyOfLoss</v>
      </c>
      <c r="U438" s="3" t="str">
        <f t="shared" si="72"/>
        <v>Germany</v>
      </c>
      <c r="V438" s="3">
        <f t="shared" si="73"/>
        <v>43242.864583333336</v>
      </c>
      <c r="W438" s="3" t="b">
        <f>COUNTIFS($F$2:F438,F438,$E$2:E438,E438)&gt;1</f>
        <v>0</v>
      </c>
      <c r="X438" s="3">
        <f t="shared" si="74"/>
        <v>53</v>
      </c>
      <c r="Y438" s="3">
        <f t="shared" si="75"/>
        <v>0.660377358490566</v>
      </c>
      <c r="Z438" s="11" t="str">
        <f t="shared" si="66"/>
        <v>May 22, 2018</v>
      </c>
      <c r="AA438" s="3" t="str">
        <f t="shared" si="76"/>
        <v>May</v>
      </c>
    </row>
    <row r="439" spans="1:27" x14ac:dyDescent="0.25">
      <c r="A439" s="3">
        <f>Raw_Data!A439</f>
        <v>438</v>
      </c>
      <c r="B439" s="3">
        <f>Raw_Data!B439</f>
        <v>442</v>
      </c>
      <c r="C439" s="3" t="str">
        <f>Raw_Data!C439</f>
        <v xml:space="preserve">Darkness descends, engulfing the soul in the shadows of despair.  </v>
      </c>
      <c r="D439" s="3" t="str">
        <f>Raw_Data!D439</f>
        <v xml:space="preserve"> Darkness     </v>
      </c>
      <c r="E439" s="10">
        <f>Raw_Data!E439</f>
        <v>42561.763888888891</v>
      </c>
      <c r="F439" s="3" t="str">
        <f>Raw_Data!F439</f>
        <v xml:space="preserve"> SoulInShadow    </v>
      </c>
      <c r="G439" s="3" t="str">
        <f>Raw_Data!G439</f>
        <v xml:space="preserve"> Facebook </v>
      </c>
      <c r="H439" s="3" t="str">
        <f>Raw_Data!H439</f>
        <v xml:space="preserve"> #Darkness #SoulEngulfed                 </v>
      </c>
      <c r="I439" s="3">
        <f>Raw_Data!I439</f>
        <v>28</v>
      </c>
      <c r="J439" s="3">
        <f>Raw_Data!J439</f>
        <v>55</v>
      </c>
      <c r="K439" s="3" t="str">
        <f>Raw_Data!K439</f>
        <v xml:space="preserve"> USA         </v>
      </c>
      <c r="L439" s="3">
        <f>Raw_Data!L439</f>
        <v>2016</v>
      </c>
      <c r="M439" s="3">
        <f>Raw_Data!M439</f>
        <v>7</v>
      </c>
      <c r="N439" s="3">
        <f>Raw_Data!N439</f>
        <v>10</v>
      </c>
      <c r="O439" s="3">
        <f>Raw_Data!O439</f>
        <v>18</v>
      </c>
      <c r="P439" s="3" t="str">
        <f t="shared" si="67"/>
        <v>Darkness descends, engulfing the soul in the shadows of despair.</v>
      </c>
      <c r="Q439" s="3" t="str">
        <f t="shared" si="68"/>
        <v>Darkness</v>
      </c>
      <c r="R439" s="3" t="str">
        <f t="shared" si="69"/>
        <v>SoulInShadow</v>
      </c>
      <c r="S439" s="3" t="str">
        <f t="shared" si="70"/>
        <v>Facebook</v>
      </c>
      <c r="T439" s="3" t="str">
        <f t="shared" si="71"/>
        <v>#Darkness,#SoulEngulfed</v>
      </c>
      <c r="U439" s="3" t="str">
        <f t="shared" si="72"/>
        <v>USA</v>
      </c>
      <c r="V439" s="3">
        <f t="shared" si="73"/>
        <v>42561.763888888891</v>
      </c>
      <c r="W439" s="3" t="b">
        <f>COUNTIFS($F$2:F439,F439,$E$2:E439,E439)&gt;1</f>
        <v>0</v>
      </c>
      <c r="X439" s="3">
        <f t="shared" si="74"/>
        <v>83</v>
      </c>
      <c r="Y439" s="3">
        <f t="shared" si="75"/>
        <v>0.66265060240963858</v>
      </c>
      <c r="Z439" s="11" t="str">
        <f t="shared" si="66"/>
        <v>Jul 10, 2016</v>
      </c>
      <c r="AA439" s="3" t="str">
        <f t="shared" si="76"/>
        <v>Jul</v>
      </c>
    </row>
    <row r="440" spans="1:27" x14ac:dyDescent="0.25">
      <c r="A440" s="3">
        <f>Raw_Data!A440</f>
        <v>439</v>
      </c>
      <c r="B440" s="3">
        <f>Raw_Data!B440</f>
        <v>443</v>
      </c>
      <c r="C440" s="3" t="str">
        <f>Raw_Data!C440</f>
        <v xml:space="preserve">Desperation whispers, the silent plea for a glimmer of hope in the abyss. </v>
      </c>
      <c r="D440" s="3" t="str">
        <f>Raw_Data!D440</f>
        <v xml:space="preserve"> Desperation </v>
      </c>
      <c r="E440" s="10">
        <f>Raw_Data!E440</f>
        <v>43585.583333333336</v>
      </c>
      <c r="F440" s="3" t="str">
        <f>Raw_Data!F440</f>
        <v xml:space="preserve"> WhisperedDespair </v>
      </c>
      <c r="G440" s="3" t="str">
        <f>Raw_Data!G440</f>
        <v xml:space="preserve"> Instagram </v>
      </c>
      <c r="H440" s="3" t="str">
        <f>Raw_Data!H440</f>
        <v xml:space="preserve"> #Desperation #GlimmerOfHope            </v>
      </c>
      <c r="I440" s="3">
        <f>Raw_Data!I440</f>
        <v>22</v>
      </c>
      <c r="J440" s="3">
        <f>Raw_Data!J440</f>
        <v>45</v>
      </c>
      <c r="K440" s="3" t="str">
        <f>Raw_Data!K440</f>
        <v xml:space="preserve"> France    </v>
      </c>
      <c r="L440" s="3">
        <f>Raw_Data!L440</f>
        <v>2019</v>
      </c>
      <c r="M440" s="3">
        <f>Raw_Data!M440</f>
        <v>4</v>
      </c>
      <c r="N440" s="3">
        <f>Raw_Data!N440</f>
        <v>30</v>
      </c>
      <c r="O440" s="3">
        <f>Raw_Data!O440</f>
        <v>14</v>
      </c>
      <c r="P440" s="3" t="str">
        <f t="shared" si="67"/>
        <v>Desperation whispers, the silent plea for a glimmer of hope in the abyss.</v>
      </c>
      <c r="Q440" s="3" t="str">
        <f t="shared" si="68"/>
        <v>Desperation</v>
      </c>
      <c r="R440" s="3" t="str">
        <f t="shared" si="69"/>
        <v>WhisperedDespair</v>
      </c>
      <c r="S440" s="3" t="str">
        <f t="shared" si="70"/>
        <v>Instagram</v>
      </c>
      <c r="T440" s="3" t="str">
        <f t="shared" si="71"/>
        <v>#Desperation,#GlimmerOfHope</v>
      </c>
      <c r="U440" s="3" t="str">
        <f t="shared" si="72"/>
        <v>France</v>
      </c>
      <c r="V440" s="3">
        <f t="shared" si="73"/>
        <v>43585.583333333336</v>
      </c>
      <c r="W440" s="3" t="b">
        <f>COUNTIFS($F$2:F440,F440,$E$2:E440,E440)&gt;1</f>
        <v>0</v>
      </c>
      <c r="X440" s="3">
        <f t="shared" si="74"/>
        <v>67</v>
      </c>
      <c r="Y440" s="3">
        <f t="shared" si="75"/>
        <v>0.67164179104477617</v>
      </c>
      <c r="Z440" s="11" t="str">
        <f t="shared" si="66"/>
        <v>Apr 30, 2019</v>
      </c>
      <c r="AA440" s="3" t="str">
        <f t="shared" si="76"/>
        <v>Apr</v>
      </c>
    </row>
    <row r="441" spans="1:27" x14ac:dyDescent="0.25">
      <c r="A441" s="3">
        <f>Raw_Data!A441</f>
        <v>440</v>
      </c>
      <c r="B441" s="3">
        <f>Raw_Data!B441</f>
        <v>444</v>
      </c>
      <c r="C441" s="3" t="str">
        <f>Raw_Data!C441</f>
        <v xml:space="preserve">Heart in ruins, the remnants of shattered dreams scattered in the wind. </v>
      </c>
      <c r="D441" s="3" t="str">
        <f>Raw_Data!D441</f>
        <v xml:space="preserve"> Ruins      </v>
      </c>
      <c r="E441" s="10">
        <f>Raw_Data!E441</f>
        <v>44569.479166666664</v>
      </c>
      <c r="F441" s="3" t="str">
        <f>Raw_Data!F441</f>
        <v xml:space="preserve"> DreamsInWind    </v>
      </c>
      <c r="G441" s="3" t="str">
        <f>Raw_Data!G441</f>
        <v xml:space="preserve"> Twitter  </v>
      </c>
      <c r="H441" s="3" t="str">
        <f>Raw_Data!H441</f>
        <v xml:space="preserve"> #Ruins #ShatteredDreams                </v>
      </c>
      <c r="I441" s="3">
        <f>Raw_Data!I441</f>
        <v>20</v>
      </c>
      <c r="J441" s="3">
        <f>Raw_Data!J441</f>
        <v>40</v>
      </c>
      <c r="K441" s="3" t="str">
        <f>Raw_Data!K441</f>
        <v xml:space="preserve"> Brazil     </v>
      </c>
      <c r="L441" s="3">
        <f>Raw_Data!L441</f>
        <v>2022</v>
      </c>
      <c r="M441" s="3">
        <f>Raw_Data!M441</f>
        <v>1</v>
      </c>
      <c r="N441" s="3">
        <f>Raw_Data!N441</f>
        <v>8</v>
      </c>
      <c r="O441" s="3">
        <f>Raw_Data!O441</f>
        <v>11</v>
      </c>
      <c r="P441" s="3" t="str">
        <f t="shared" si="67"/>
        <v>Heart in ruins, the remnants of shattered dreams scattered in the wind.</v>
      </c>
      <c r="Q441" s="3" t="str">
        <f t="shared" si="68"/>
        <v>Ruins</v>
      </c>
      <c r="R441" s="3" t="str">
        <f t="shared" si="69"/>
        <v>DreamsInWind</v>
      </c>
      <c r="S441" s="3" t="str">
        <f t="shared" si="70"/>
        <v>Twitter</v>
      </c>
      <c r="T441" s="3" t="str">
        <f t="shared" si="71"/>
        <v>#Ruins,#ShatteredDreams</v>
      </c>
      <c r="U441" s="3" t="str">
        <f t="shared" si="72"/>
        <v>Brazil</v>
      </c>
      <c r="V441" s="3">
        <f t="shared" si="73"/>
        <v>44569.479166666664</v>
      </c>
      <c r="W441" s="3" t="b">
        <f>COUNTIFS($F$2:F441,F441,$E$2:E441,E441)&gt;1</f>
        <v>0</v>
      </c>
      <c r="X441" s="3">
        <f t="shared" si="74"/>
        <v>60</v>
      </c>
      <c r="Y441" s="3">
        <f t="shared" si="75"/>
        <v>0.66666666666666663</v>
      </c>
      <c r="Z441" s="11" t="str">
        <f t="shared" si="66"/>
        <v>Jan 8, 2022</v>
      </c>
      <c r="AA441" s="3" t="str">
        <f t="shared" si="76"/>
        <v>Jan</v>
      </c>
    </row>
    <row r="442" spans="1:27" x14ac:dyDescent="0.25">
      <c r="A442" s="3">
        <f>Raw_Data!A442</f>
        <v>441</v>
      </c>
      <c r="B442" s="3">
        <f>Raw_Data!B442</f>
        <v>445</v>
      </c>
      <c r="C442" s="3" t="str">
        <f>Raw_Data!C442</f>
        <v xml:space="preserve">Shattered by the echoes of a shattered dream, fragments of hope scattered. </v>
      </c>
      <c r="D442" s="3" t="str">
        <f>Raw_Data!D442</f>
        <v xml:space="preserve"> Desolation </v>
      </c>
      <c r="E442" s="10">
        <f>Raw_Data!E442</f>
        <v>42988.802083333336</v>
      </c>
      <c r="F442" s="3" t="str">
        <f>Raw_Data!F442</f>
        <v xml:space="preserve"> DreamEchoes </v>
      </c>
      <c r="G442" s="3" t="str">
        <f>Raw_Data!G442</f>
        <v xml:space="preserve"> Twitter </v>
      </c>
      <c r="H442" s="3" t="str">
        <f>Raw_Data!H442</f>
        <v xml:space="preserve"> #Desolation #ScatteredHope </v>
      </c>
      <c r="I442" s="3">
        <f>Raw_Data!I442</f>
        <v>20</v>
      </c>
      <c r="J442" s="3">
        <f>Raw_Data!J442</f>
        <v>40</v>
      </c>
      <c r="K442" s="3" t="str">
        <f>Raw_Data!K442</f>
        <v xml:space="preserve"> Australia </v>
      </c>
      <c r="L442" s="3">
        <f>Raw_Data!L442</f>
        <v>2017</v>
      </c>
      <c r="M442" s="3">
        <f>Raw_Data!M442</f>
        <v>9</v>
      </c>
      <c r="N442" s="3">
        <f>Raw_Data!N442</f>
        <v>10</v>
      </c>
      <c r="O442" s="3">
        <f>Raw_Data!O442</f>
        <v>19</v>
      </c>
      <c r="P442" s="3" t="str">
        <f t="shared" si="67"/>
        <v>Shattered by the echoes of a shattered dream, fragments of hope scattered.</v>
      </c>
      <c r="Q442" s="3" t="str">
        <f t="shared" si="68"/>
        <v>Desolation</v>
      </c>
      <c r="R442" s="3" t="str">
        <f t="shared" si="69"/>
        <v>DreamEchoes</v>
      </c>
      <c r="S442" s="3" t="str">
        <f t="shared" si="70"/>
        <v>Twitter</v>
      </c>
      <c r="T442" s="3" t="str">
        <f t="shared" si="71"/>
        <v>#Desolation,#ScatteredHope</v>
      </c>
      <c r="U442" s="3" t="str">
        <f t="shared" si="72"/>
        <v>Australia</v>
      </c>
      <c r="V442" s="3">
        <f t="shared" si="73"/>
        <v>42988.802083333336</v>
      </c>
      <c r="W442" s="3" t="b">
        <f>COUNTIFS($F$2:F442,F442,$E$2:E442,E442)&gt;1</f>
        <v>0</v>
      </c>
      <c r="X442" s="3">
        <f t="shared" si="74"/>
        <v>60</v>
      </c>
      <c r="Y442" s="3">
        <f t="shared" si="75"/>
        <v>0.66666666666666663</v>
      </c>
      <c r="Z442" s="11" t="str">
        <f t="shared" si="66"/>
        <v>Sep 10, 2017</v>
      </c>
      <c r="AA442" s="3" t="str">
        <f t="shared" si="76"/>
        <v>Sep</v>
      </c>
    </row>
    <row r="443" spans="1:27" x14ac:dyDescent="0.25">
      <c r="A443" s="3">
        <f>Raw_Data!A443</f>
        <v>442</v>
      </c>
      <c r="B443" s="3">
        <f>Raw_Data!B443</f>
        <v>446</v>
      </c>
      <c r="C443" s="3" t="str">
        <f>Raw_Data!C443</f>
        <v xml:space="preserve">Avoiding the thorns of regret, walking barefoot on the path of remorse. </v>
      </c>
      <c r="D443" s="3" t="str">
        <f>Raw_Data!D443</f>
        <v xml:space="preserve"> Regret </v>
      </c>
      <c r="E443" s="10">
        <f>Raw_Data!E443</f>
        <v>44669.479166666664</v>
      </c>
      <c r="F443" s="3" t="str">
        <f>Raw_Data!F443</f>
        <v xml:space="preserve"> RemorseWalker </v>
      </c>
      <c r="G443" s="3" t="str">
        <f>Raw_Data!G443</f>
        <v xml:space="preserve"> Instagram </v>
      </c>
      <c r="H443" s="3" t="str">
        <f>Raw_Data!H443</f>
        <v xml:space="preserve"> #Regret #PathOfRemorse </v>
      </c>
      <c r="I443" s="3">
        <f>Raw_Data!I443</f>
        <v>25</v>
      </c>
      <c r="J443" s="3">
        <f>Raw_Data!J443</f>
        <v>50</v>
      </c>
      <c r="K443" s="3" t="str">
        <f>Raw_Data!K443</f>
        <v xml:space="preserve"> Canada </v>
      </c>
      <c r="L443" s="3">
        <f>Raw_Data!L443</f>
        <v>2022</v>
      </c>
      <c r="M443" s="3">
        <f>Raw_Data!M443</f>
        <v>4</v>
      </c>
      <c r="N443" s="3">
        <f>Raw_Data!N443</f>
        <v>18</v>
      </c>
      <c r="O443" s="3">
        <f>Raw_Data!O443</f>
        <v>11</v>
      </c>
      <c r="P443" s="3" t="str">
        <f t="shared" si="67"/>
        <v>Avoiding the thorns of regret, walking barefoot on the path of remorse.</v>
      </c>
      <c r="Q443" s="3" t="str">
        <f t="shared" si="68"/>
        <v>Regret</v>
      </c>
      <c r="R443" s="3" t="str">
        <f t="shared" si="69"/>
        <v>RemorseWalker</v>
      </c>
      <c r="S443" s="3" t="str">
        <f t="shared" si="70"/>
        <v>Instagram</v>
      </c>
      <c r="T443" s="3" t="str">
        <f t="shared" si="71"/>
        <v>#Regret,#PathOfRemorse</v>
      </c>
      <c r="U443" s="3" t="str">
        <f t="shared" si="72"/>
        <v>Canada</v>
      </c>
      <c r="V443" s="3">
        <f t="shared" si="73"/>
        <v>44669.479166666664</v>
      </c>
      <c r="W443" s="3" t="b">
        <f>COUNTIFS($F$2:F443,F443,$E$2:E443,E443)&gt;1</f>
        <v>0</v>
      </c>
      <c r="X443" s="3">
        <f t="shared" si="74"/>
        <v>75</v>
      </c>
      <c r="Y443" s="3">
        <f t="shared" si="75"/>
        <v>0.66666666666666663</v>
      </c>
      <c r="Z443" s="11" t="str">
        <f t="shared" si="66"/>
        <v>Apr 18, 2022</v>
      </c>
      <c r="AA443" s="3" t="str">
        <f t="shared" si="76"/>
        <v>Apr</v>
      </c>
    </row>
    <row r="444" spans="1:27" x14ac:dyDescent="0.25">
      <c r="A444" s="3">
        <f>Raw_Data!A444</f>
        <v>443</v>
      </c>
      <c r="B444" s="3">
        <f>Raw_Data!B444</f>
        <v>447</v>
      </c>
      <c r="C444" s="3" t="str">
        <f>Raw_Data!C444</f>
        <v xml:space="preserve">In the labyrinth of grief, the walls echo with the footsteps of lost joy. </v>
      </c>
      <c r="D444" s="3" t="str">
        <f>Raw_Data!D444</f>
        <v xml:space="preserve"> Grief </v>
      </c>
      <c r="E444" s="10">
        <f>Raw_Data!E444</f>
        <v>43439.90625</v>
      </c>
      <c r="F444" s="3" t="str">
        <f>Raw_Data!F444</f>
        <v xml:space="preserve"> JoyLabyrinth </v>
      </c>
      <c r="G444" s="3" t="str">
        <f>Raw_Data!G444</f>
        <v xml:space="preserve"> Facebook </v>
      </c>
      <c r="H444" s="3" t="str">
        <f>Raw_Data!H444</f>
        <v xml:space="preserve"> #Grief #LostJoyFootsteps </v>
      </c>
      <c r="I444" s="3">
        <f>Raw_Data!I444</f>
        <v>18</v>
      </c>
      <c r="J444" s="3">
        <f>Raw_Data!J444</f>
        <v>35</v>
      </c>
      <c r="K444" s="3" t="str">
        <f>Raw_Data!K444</f>
        <v xml:space="preserve"> USA </v>
      </c>
      <c r="L444" s="3">
        <f>Raw_Data!L444</f>
        <v>2018</v>
      </c>
      <c r="M444" s="3">
        <f>Raw_Data!M444</f>
        <v>12</v>
      </c>
      <c r="N444" s="3">
        <f>Raw_Data!N444</f>
        <v>5</v>
      </c>
      <c r="O444" s="3">
        <f>Raw_Data!O444</f>
        <v>21</v>
      </c>
      <c r="P444" s="3" t="str">
        <f t="shared" si="67"/>
        <v>In the labyrinth of grief, the walls echo with the footsteps of lost joy.</v>
      </c>
      <c r="Q444" s="3" t="str">
        <f t="shared" si="68"/>
        <v>Grief</v>
      </c>
      <c r="R444" s="3" t="str">
        <f t="shared" si="69"/>
        <v>JoyLabyrinth</v>
      </c>
      <c r="S444" s="3" t="str">
        <f t="shared" si="70"/>
        <v>Facebook</v>
      </c>
      <c r="T444" s="3" t="str">
        <f t="shared" si="71"/>
        <v>#Grief,#LostJoyFootsteps</v>
      </c>
      <c r="U444" s="3" t="str">
        <f t="shared" si="72"/>
        <v>USA</v>
      </c>
      <c r="V444" s="3">
        <f t="shared" si="73"/>
        <v>43439.90625</v>
      </c>
      <c r="W444" s="3" t="b">
        <f>COUNTIFS($F$2:F444,F444,$E$2:E444,E444)&gt;1</f>
        <v>0</v>
      </c>
      <c r="X444" s="3">
        <f t="shared" si="74"/>
        <v>53</v>
      </c>
      <c r="Y444" s="3">
        <f t="shared" si="75"/>
        <v>0.660377358490566</v>
      </c>
      <c r="Z444" s="11" t="str">
        <f t="shared" si="66"/>
        <v>Dec 5, 2018</v>
      </c>
      <c r="AA444" s="3" t="str">
        <f t="shared" si="76"/>
        <v>Dec</v>
      </c>
    </row>
    <row r="445" spans="1:27" x14ac:dyDescent="0.25">
      <c r="A445" s="3">
        <f>Raw_Data!A445</f>
        <v>444</v>
      </c>
      <c r="B445" s="3">
        <f>Raw_Data!B445</f>
        <v>448</v>
      </c>
      <c r="C445" s="3" t="str">
        <f>Raw_Data!C445</f>
        <v xml:space="preserve">A soul adrift in the sea of solitude, waves of loneliness crashing relentlessly. </v>
      </c>
      <c r="D445" s="3" t="str">
        <f>Raw_Data!D445</f>
        <v xml:space="preserve"> Loneliness </v>
      </c>
      <c r="E445" s="10">
        <f>Raw_Data!E445</f>
        <v>42549.597222222219</v>
      </c>
      <c r="F445" s="3" t="str">
        <f>Raw_Data!F445</f>
        <v xml:space="preserve"> SolitudeSeas </v>
      </c>
      <c r="G445" s="3" t="str">
        <f>Raw_Data!G445</f>
        <v xml:space="preserve"> Twitter </v>
      </c>
      <c r="H445" s="3" t="str">
        <f>Raw_Data!H445</f>
        <v xml:space="preserve"> #Loneliness #CrashingWaves </v>
      </c>
      <c r="I445" s="3">
        <f>Raw_Data!I445</f>
        <v>22</v>
      </c>
      <c r="J445" s="3">
        <f>Raw_Data!J445</f>
        <v>45</v>
      </c>
      <c r="K445" s="3" t="str">
        <f>Raw_Data!K445</f>
        <v xml:space="preserve"> UK </v>
      </c>
      <c r="L445" s="3">
        <f>Raw_Data!L445</f>
        <v>2016</v>
      </c>
      <c r="M445" s="3">
        <f>Raw_Data!M445</f>
        <v>6</v>
      </c>
      <c r="N445" s="3">
        <f>Raw_Data!N445</f>
        <v>28</v>
      </c>
      <c r="O445" s="3">
        <f>Raw_Data!O445</f>
        <v>14</v>
      </c>
      <c r="P445" s="3" t="str">
        <f t="shared" si="67"/>
        <v>A soul adrift in the sea of solitude, waves of loneliness crashing relentlessly.</v>
      </c>
      <c r="Q445" s="3" t="str">
        <f t="shared" si="68"/>
        <v>Loneliness</v>
      </c>
      <c r="R445" s="3" t="str">
        <f t="shared" si="69"/>
        <v>SolitudeSeas</v>
      </c>
      <c r="S445" s="3" t="str">
        <f t="shared" si="70"/>
        <v>Twitter</v>
      </c>
      <c r="T445" s="3" t="str">
        <f t="shared" si="71"/>
        <v>#Loneliness,#CrashingWaves</v>
      </c>
      <c r="U445" s="3" t="str">
        <f t="shared" si="72"/>
        <v>UK</v>
      </c>
      <c r="V445" s="3">
        <f t="shared" si="73"/>
        <v>42549.597222222219</v>
      </c>
      <c r="W445" s="3" t="b">
        <f>COUNTIFS($F$2:F445,F445,$E$2:E445,E445)&gt;1</f>
        <v>0</v>
      </c>
      <c r="X445" s="3">
        <f t="shared" si="74"/>
        <v>67</v>
      </c>
      <c r="Y445" s="3">
        <f t="shared" si="75"/>
        <v>0.67164179104477617</v>
      </c>
      <c r="Z445" s="11" t="str">
        <f t="shared" si="66"/>
        <v>Jun 28, 2016</v>
      </c>
      <c r="AA445" s="3" t="str">
        <f t="shared" si="76"/>
        <v>Jun</v>
      </c>
    </row>
    <row r="446" spans="1:27" x14ac:dyDescent="0.25">
      <c r="A446" s="3">
        <f>Raw_Data!A446</f>
        <v>445</v>
      </c>
      <c r="B446" s="3">
        <f>Raw_Data!B446</f>
        <v>449</v>
      </c>
      <c r="C446" s="3" t="str">
        <f>Raw_Data!C446</f>
        <v xml:space="preserve">The bitterness of betrayal, a taste that lingers, staining the palate of trust. </v>
      </c>
      <c r="D446" s="3" t="str">
        <f>Raw_Data!D446</f>
        <v xml:space="preserve"> Bitterness </v>
      </c>
      <c r="E446" s="10">
        <f>Raw_Data!E446</f>
        <v>43760.708333333336</v>
      </c>
      <c r="F446" s="3" t="str">
        <f>Raw_Data!F446</f>
        <v xml:space="preserve"> PalateStainer </v>
      </c>
      <c r="G446" s="3" t="str">
        <f>Raw_Data!G446</f>
        <v xml:space="preserve"> Instagram </v>
      </c>
      <c r="H446" s="3" t="str">
        <f>Raw_Data!H446</f>
        <v xml:space="preserve"> #Bitterness #StainedTrust </v>
      </c>
      <c r="I446" s="3">
        <f>Raw_Data!I446</f>
        <v>15</v>
      </c>
      <c r="J446" s="3">
        <f>Raw_Data!J446</f>
        <v>30</v>
      </c>
      <c r="K446" s="3" t="str">
        <f>Raw_Data!K446</f>
        <v xml:space="preserve"> Germany </v>
      </c>
      <c r="L446" s="3">
        <f>Raw_Data!L446</f>
        <v>2019</v>
      </c>
      <c r="M446" s="3">
        <f>Raw_Data!M446</f>
        <v>10</v>
      </c>
      <c r="N446" s="3">
        <f>Raw_Data!N446</f>
        <v>22</v>
      </c>
      <c r="O446" s="3">
        <f>Raw_Data!O446</f>
        <v>17</v>
      </c>
      <c r="P446" s="3" t="str">
        <f t="shared" si="67"/>
        <v>The bitterness of betrayal, a taste that lingers, staining the palate of trust.</v>
      </c>
      <c r="Q446" s="3" t="str">
        <f t="shared" si="68"/>
        <v>Bitterness</v>
      </c>
      <c r="R446" s="3" t="str">
        <f t="shared" si="69"/>
        <v>PalateStainer</v>
      </c>
      <c r="S446" s="3" t="str">
        <f t="shared" si="70"/>
        <v>Instagram</v>
      </c>
      <c r="T446" s="3" t="str">
        <f t="shared" si="71"/>
        <v>#Bitterness,#StainedTrust</v>
      </c>
      <c r="U446" s="3" t="str">
        <f t="shared" si="72"/>
        <v>Germany</v>
      </c>
      <c r="V446" s="3">
        <f t="shared" si="73"/>
        <v>43760.708333333336</v>
      </c>
      <c r="W446" s="3" t="b">
        <f>COUNTIFS($F$2:F446,F446,$E$2:E446,E446)&gt;1</f>
        <v>0</v>
      </c>
      <c r="X446" s="3">
        <f t="shared" si="74"/>
        <v>45</v>
      </c>
      <c r="Y446" s="3">
        <f t="shared" si="75"/>
        <v>0.66666666666666663</v>
      </c>
      <c r="Z446" s="11" t="str">
        <f t="shared" si="66"/>
        <v>Oct 22, 2019</v>
      </c>
      <c r="AA446" s="3" t="str">
        <f t="shared" si="76"/>
        <v>Oct</v>
      </c>
    </row>
    <row r="447" spans="1:27" x14ac:dyDescent="0.25">
      <c r="A447" s="3">
        <f>Raw_Data!A447</f>
        <v>446</v>
      </c>
      <c r="B447" s="3">
        <f>Raw_Data!B447</f>
        <v>450</v>
      </c>
      <c r="C447" s="3" t="str">
        <f>Raw_Data!C447</f>
        <v xml:space="preserve">In the ruins of hope, echoes of shattered dreams whisper tales of loss. </v>
      </c>
      <c r="D447" s="3" t="str">
        <f>Raw_Data!D447</f>
        <v xml:space="preserve"> Desolation </v>
      </c>
      <c r="E447" s="10">
        <f>Raw_Data!E447</f>
        <v>44270.947916666664</v>
      </c>
      <c r="F447" s="3" t="str">
        <f>Raw_Data!F447</f>
        <v xml:space="preserve"> HopeRuins </v>
      </c>
      <c r="G447" s="3" t="str">
        <f>Raw_Data!G447</f>
        <v xml:space="preserve"> Facebook </v>
      </c>
      <c r="H447" s="3" t="str">
        <f>Raw_Data!H447</f>
        <v xml:space="preserve"> #Desolation #WhisperedLoss </v>
      </c>
      <c r="I447" s="3">
        <f>Raw_Data!I447</f>
        <v>28</v>
      </c>
      <c r="J447" s="3">
        <f>Raw_Data!J447</f>
        <v>55</v>
      </c>
      <c r="K447" s="3" t="str">
        <f>Raw_Data!K447</f>
        <v xml:space="preserve"> Brazil </v>
      </c>
      <c r="L447" s="3">
        <f>Raw_Data!L447</f>
        <v>2021</v>
      </c>
      <c r="M447" s="3">
        <f>Raw_Data!M447</f>
        <v>3</v>
      </c>
      <c r="N447" s="3">
        <f>Raw_Data!N447</f>
        <v>15</v>
      </c>
      <c r="O447" s="3">
        <f>Raw_Data!O447</f>
        <v>22</v>
      </c>
      <c r="P447" s="3" t="str">
        <f t="shared" si="67"/>
        <v>In the ruins of hope, echoes of shattered dreams whisper tales of loss.</v>
      </c>
      <c r="Q447" s="3" t="str">
        <f t="shared" si="68"/>
        <v>Desolation</v>
      </c>
      <c r="R447" s="3" t="str">
        <f t="shared" si="69"/>
        <v>HopeRuins</v>
      </c>
      <c r="S447" s="3" t="str">
        <f t="shared" si="70"/>
        <v>Facebook</v>
      </c>
      <c r="T447" s="3" t="str">
        <f t="shared" si="71"/>
        <v>#Desolation,#WhisperedLoss</v>
      </c>
      <c r="U447" s="3" t="str">
        <f t="shared" si="72"/>
        <v>Brazil</v>
      </c>
      <c r="V447" s="3">
        <f t="shared" si="73"/>
        <v>44270.947916666664</v>
      </c>
      <c r="W447" s="3" t="b">
        <f>COUNTIFS($F$2:F447,F447,$E$2:E447,E447)&gt;1</f>
        <v>0</v>
      </c>
      <c r="X447" s="3">
        <f t="shared" si="74"/>
        <v>83</v>
      </c>
      <c r="Y447" s="3">
        <f t="shared" si="75"/>
        <v>0.66265060240963858</v>
      </c>
      <c r="Z447" s="11" t="str">
        <f t="shared" si="66"/>
        <v>Mar 15, 2021</v>
      </c>
      <c r="AA447" s="3" t="str">
        <f t="shared" si="76"/>
        <v>Mar</v>
      </c>
    </row>
    <row r="448" spans="1:27" x14ac:dyDescent="0.25">
      <c r="A448" s="3">
        <f>Raw_Data!A448</f>
        <v>447</v>
      </c>
      <c r="B448" s="3">
        <f>Raw_Data!B448</f>
        <v>451</v>
      </c>
      <c r="C448" s="3" t="str">
        <f>Raw_Data!C448</f>
        <v xml:space="preserve">Sinking like a stone in the ocean of heartbreak, each ripple a sigh of despair. </v>
      </c>
      <c r="D448" s="3" t="str">
        <f>Raw_Data!D448</f>
        <v xml:space="preserve"> Heartbreak </v>
      </c>
      <c r="E448" s="10">
        <f>Raw_Data!E448</f>
        <v>42957.8125</v>
      </c>
      <c r="F448" s="3" t="str">
        <f>Raw_Data!F448</f>
        <v xml:space="preserve"> OceanSinker </v>
      </c>
      <c r="G448" s="3" t="str">
        <f>Raw_Data!G448</f>
        <v xml:space="preserve"> Twitter </v>
      </c>
      <c r="H448" s="3" t="str">
        <f>Raw_Data!H448</f>
        <v xml:space="preserve"> #Heartbreak #RippleOfDespair </v>
      </c>
      <c r="I448" s="3">
        <f>Raw_Data!I448</f>
        <v>22</v>
      </c>
      <c r="J448" s="3">
        <f>Raw_Data!J448</f>
        <v>45</v>
      </c>
      <c r="K448" s="3" t="str">
        <f>Raw_Data!K448</f>
        <v xml:space="preserve"> France </v>
      </c>
      <c r="L448" s="3">
        <f>Raw_Data!L448</f>
        <v>2017</v>
      </c>
      <c r="M448" s="3">
        <f>Raw_Data!M448</f>
        <v>8</v>
      </c>
      <c r="N448" s="3">
        <f>Raw_Data!N448</f>
        <v>10</v>
      </c>
      <c r="O448" s="3">
        <f>Raw_Data!O448</f>
        <v>19</v>
      </c>
      <c r="P448" s="3" t="str">
        <f t="shared" si="67"/>
        <v>Sinking like a stone in the ocean of heartbreak, each ripple a sigh of despair.</v>
      </c>
      <c r="Q448" s="3" t="str">
        <f t="shared" si="68"/>
        <v>Heartbreak</v>
      </c>
      <c r="R448" s="3" t="str">
        <f t="shared" si="69"/>
        <v>OceanSinker</v>
      </c>
      <c r="S448" s="3" t="str">
        <f t="shared" si="70"/>
        <v>Twitter</v>
      </c>
      <c r="T448" s="3" t="str">
        <f t="shared" si="71"/>
        <v>#Heartbreak,#RippleOfDespair</v>
      </c>
      <c r="U448" s="3" t="str">
        <f t="shared" si="72"/>
        <v>France</v>
      </c>
      <c r="V448" s="3">
        <f t="shared" si="73"/>
        <v>42957.8125</v>
      </c>
      <c r="W448" s="3" t="b">
        <f>COUNTIFS($F$2:F448,F448,$E$2:E448,E448)&gt;1</f>
        <v>0</v>
      </c>
      <c r="X448" s="3">
        <f t="shared" si="74"/>
        <v>67</v>
      </c>
      <c r="Y448" s="3">
        <f t="shared" si="75"/>
        <v>0.67164179104477617</v>
      </c>
      <c r="Z448" s="11" t="str">
        <f t="shared" si="66"/>
        <v>Aug 10, 2017</v>
      </c>
      <c r="AA448" s="3" t="str">
        <f t="shared" si="76"/>
        <v>Aug</v>
      </c>
    </row>
    <row r="449" spans="1:27" x14ac:dyDescent="0.25">
      <c r="A449" s="3">
        <f>Raw_Data!A449</f>
        <v>448</v>
      </c>
      <c r="B449" s="3">
        <f>Raw_Data!B449</f>
        <v>452</v>
      </c>
      <c r="C449" s="3" t="str">
        <f>Raw_Data!C449</f>
        <v xml:space="preserve">Tears, the ink staining the pages of a journal, a testament to silent grief. </v>
      </c>
      <c r="D449" s="3" t="str">
        <f>Raw_Data!D449</f>
        <v xml:space="preserve"> Grief </v>
      </c>
      <c r="E449" s="10">
        <f>Raw_Data!E449</f>
        <v>44954.604166666664</v>
      </c>
      <c r="F449" s="3" t="str">
        <f>Raw_Data!F449</f>
        <v xml:space="preserve"> InkJournalist </v>
      </c>
      <c r="G449" s="3" t="str">
        <f>Raw_Data!G449</f>
        <v xml:space="preserve"> Instagram </v>
      </c>
      <c r="H449" s="3" t="str">
        <f>Raw_Data!H449</f>
        <v xml:space="preserve"> #Grief #SilentTears </v>
      </c>
      <c r="I449" s="3">
        <f>Raw_Data!I449</f>
        <v>30</v>
      </c>
      <c r="J449" s="3">
        <f>Raw_Data!J449</f>
        <v>60</v>
      </c>
      <c r="K449" s="3" t="str">
        <f>Raw_Data!K449</f>
        <v xml:space="preserve"> India </v>
      </c>
      <c r="L449" s="3">
        <f>Raw_Data!L449</f>
        <v>2023</v>
      </c>
      <c r="M449" s="3">
        <f>Raw_Data!M449</f>
        <v>1</v>
      </c>
      <c r="N449" s="3">
        <f>Raw_Data!N449</f>
        <v>28</v>
      </c>
      <c r="O449" s="3">
        <f>Raw_Data!O449</f>
        <v>14</v>
      </c>
      <c r="P449" s="3" t="str">
        <f t="shared" si="67"/>
        <v>Tears, the ink staining the pages of a journal, a testament to silent grief.</v>
      </c>
      <c r="Q449" s="3" t="str">
        <f t="shared" si="68"/>
        <v>Grief</v>
      </c>
      <c r="R449" s="3" t="str">
        <f t="shared" si="69"/>
        <v>InkJournalist</v>
      </c>
      <c r="S449" s="3" t="str">
        <f t="shared" si="70"/>
        <v>Instagram</v>
      </c>
      <c r="T449" s="3" t="str">
        <f t="shared" si="71"/>
        <v>#Grief,#SilentTears</v>
      </c>
      <c r="U449" s="3" t="str">
        <f t="shared" si="72"/>
        <v>India</v>
      </c>
      <c r="V449" s="3">
        <f t="shared" si="73"/>
        <v>44954.604166666664</v>
      </c>
      <c r="W449" s="3" t="b">
        <f>COUNTIFS($F$2:F449,F449,$E$2:E449,E449)&gt;1</f>
        <v>0</v>
      </c>
      <c r="X449" s="3">
        <f t="shared" si="74"/>
        <v>90</v>
      </c>
      <c r="Y449" s="3">
        <f t="shared" si="75"/>
        <v>0.66666666666666663</v>
      </c>
      <c r="Z449" s="11" t="str">
        <f t="shared" si="66"/>
        <v>Jan 28, 2023</v>
      </c>
      <c r="AA449" s="3" t="str">
        <f t="shared" si="76"/>
        <v>Jan</v>
      </c>
    </row>
    <row r="450" spans="1:27" x14ac:dyDescent="0.25">
      <c r="A450" s="3">
        <f>Raw_Data!A450</f>
        <v>449</v>
      </c>
      <c r="B450" s="3">
        <f>Raw_Data!B450</f>
        <v>453</v>
      </c>
      <c r="C450" s="3" t="str">
        <f>Raw_Data!C450</f>
        <v xml:space="preserve">In the wasteland of lost trust, the echoes of broken promises reverberate. </v>
      </c>
      <c r="D450" s="3" t="str">
        <f>Raw_Data!D450</f>
        <v xml:space="preserve"> Betrayal </v>
      </c>
      <c r="E450" s="10">
        <f>Raw_Data!E450</f>
        <v>42716.416666666664</v>
      </c>
      <c r="F450" s="3" t="str">
        <f>Raw_Data!F450</f>
        <v xml:space="preserve"> TrustWasteland </v>
      </c>
      <c r="G450" s="3" t="str">
        <f>Raw_Data!G450</f>
        <v xml:space="preserve"> Facebook </v>
      </c>
      <c r="H450" s="3" t="str">
        <f>Raw_Data!H450</f>
        <v xml:space="preserve"> #Betrayal #ReverberatingPromises </v>
      </c>
      <c r="I450" s="3">
        <f>Raw_Data!I450</f>
        <v>25</v>
      </c>
      <c r="J450" s="3">
        <f>Raw_Data!J450</f>
        <v>50</v>
      </c>
      <c r="K450" s="3" t="str">
        <f>Raw_Data!K450</f>
        <v xml:space="preserve"> Italy </v>
      </c>
      <c r="L450" s="3">
        <f>Raw_Data!L450</f>
        <v>2016</v>
      </c>
      <c r="M450" s="3">
        <f>Raw_Data!M450</f>
        <v>12</v>
      </c>
      <c r="N450" s="3">
        <f>Raw_Data!N450</f>
        <v>12</v>
      </c>
      <c r="O450" s="3">
        <f>Raw_Data!O450</f>
        <v>10</v>
      </c>
      <c r="P450" s="3" t="str">
        <f t="shared" si="67"/>
        <v>In the wasteland of lost trust, the echoes of broken promises reverberate.</v>
      </c>
      <c r="Q450" s="3" t="str">
        <f t="shared" si="68"/>
        <v>Betrayal</v>
      </c>
      <c r="R450" s="3" t="str">
        <f t="shared" si="69"/>
        <v>TrustWasteland</v>
      </c>
      <c r="S450" s="3" t="str">
        <f t="shared" si="70"/>
        <v>Facebook</v>
      </c>
      <c r="T450" s="3" t="str">
        <f t="shared" si="71"/>
        <v>#Betrayal,#ReverberatingPromises</v>
      </c>
      <c r="U450" s="3" t="str">
        <f t="shared" si="72"/>
        <v>Italy</v>
      </c>
      <c r="V450" s="3">
        <f t="shared" si="73"/>
        <v>42716.416666666664</v>
      </c>
      <c r="W450" s="3" t="b">
        <f>COUNTIFS($F$2:F450,F450,$E$2:E450,E450)&gt;1</f>
        <v>0</v>
      </c>
      <c r="X450" s="3">
        <f t="shared" si="74"/>
        <v>75</v>
      </c>
      <c r="Y450" s="3">
        <f t="shared" si="75"/>
        <v>0.66666666666666663</v>
      </c>
      <c r="Z450" s="11" t="str">
        <f t="shared" ref="Z450:Z513" si="77">TEXT(DATE(L450, M450, N450), "mmm d, yyyy")</f>
        <v>Dec 12, 2016</v>
      </c>
      <c r="AA450" s="3" t="str">
        <f t="shared" si="76"/>
        <v>Dec</v>
      </c>
    </row>
    <row r="451" spans="1:27" x14ac:dyDescent="0.25">
      <c r="A451" s="3">
        <f>Raw_Data!A451</f>
        <v>450</v>
      </c>
      <c r="B451" s="3">
        <f>Raw_Data!B451</f>
        <v>454</v>
      </c>
      <c r="C451" s="3" t="str">
        <f>Raw_Data!C451</f>
        <v xml:space="preserve">Avoiding the shards of shattered dreams, walking the tightrope of resilience. </v>
      </c>
      <c r="D451" s="3" t="str">
        <f>Raw_Data!D451</f>
        <v xml:space="preserve"> Resilience </v>
      </c>
      <c r="E451" s="10">
        <f>Raw_Data!E451</f>
        <v>44030.635416666664</v>
      </c>
      <c r="F451" s="3" t="str">
        <f>Raw_Data!F451</f>
        <v xml:space="preserve"> DreamTightrope </v>
      </c>
      <c r="G451" s="3" t="str">
        <f>Raw_Data!G451</f>
        <v xml:space="preserve"> Twitter </v>
      </c>
      <c r="H451" s="3" t="str">
        <f>Raw_Data!H451</f>
        <v xml:space="preserve"> #Resilience #TightropeWalk </v>
      </c>
      <c r="I451" s="3">
        <f>Raw_Data!I451</f>
        <v>35</v>
      </c>
      <c r="J451" s="3">
        <f>Raw_Data!J451</f>
        <v>70</v>
      </c>
      <c r="K451" s="3" t="str">
        <f>Raw_Data!K451</f>
        <v xml:space="preserve"> Japan </v>
      </c>
      <c r="L451" s="3">
        <f>Raw_Data!L451</f>
        <v>2020</v>
      </c>
      <c r="M451" s="3">
        <f>Raw_Data!M451</f>
        <v>7</v>
      </c>
      <c r="N451" s="3">
        <f>Raw_Data!N451</f>
        <v>18</v>
      </c>
      <c r="O451" s="3">
        <f>Raw_Data!O451</f>
        <v>15</v>
      </c>
      <c r="P451" s="3" t="str">
        <f t="shared" ref="P451:P514" si="78">TRIM(CLEAN(C451))</f>
        <v>Avoiding the shards of shattered dreams, walking the tightrope of resilience.</v>
      </c>
      <c r="Q451" s="3" t="str">
        <f t="shared" ref="Q451:Q514" si="79">PROPER(TRIM(CLEAN(D451)))</f>
        <v>Resilience</v>
      </c>
      <c r="R451" s="3" t="str">
        <f t="shared" ref="R451:R514" si="80">TRIM(CLEAN(F451))</f>
        <v>DreamTightrope</v>
      </c>
      <c r="S451" s="3" t="str">
        <f t="shared" ref="S451:S514" si="81">TRIM(CLEAN(G451))</f>
        <v>Twitter</v>
      </c>
      <c r="T451" s="3" t="str">
        <f t="shared" ref="T451:T514" si="82">SUBSTITUTE(TRIM(CLEAN(H451))," ",",")</f>
        <v>#Resilience,#TightropeWalk</v>
      </c>
      <c r="U451" s="3" t="str">
        <f t="shared" ref="U451:U514" si="83">TRIM(CLEAN(K451))</f>
        <v>Japan</v>
      </c>
      <c r="V451" s="3">
        <f t="shared" ref="V451:V514" si="84">IFERROR(VALUE(E451),E451)</f>
        <v>44030.635416666664</v>
      </c>
      <c r="W451" s="3" t="b">
        <f>COUNTIFS($F$2:F451,F451,$E$2:E451,E451)&gt;1</f>
        <v>0</v>
      </c>
      <c r="X451" s="3">
        <f t="shared" ref="X451:X514" si="85">I451+J451</f>
        <v>105</v>
      </c>
      <c r="Y451" s="3">
        <f t="shared" ref="Y451:Y514" si="86">IFERROR(J451/(I451+J451),0)</f>
        <v>0.66666666666666663</v>
      </c>
      <c r="Z451" s="11" t="str">
        <f t="shared" si="77"/>
        <v>Jul 18, 2020</v>
      </c>
      <c r="AA451" s="3" t="str">
        <f t="shared" ref="AA451:AA514" si="87">LEFT(Z451,3)</f>
        <v>Jul</v>
      </c>
    </row>
    <row r="452" spans="1:27" x14ac:dyDescent="0.25">
      <c r="A452" s="3">
        <f>Raw_Data!A452</f>
        <v>451</v>
      </c>
      <c r="B452" s="3">
        <f>Raw_Data!B452</f>
        <v>455</v>
      </c>
      <c r="C452" s="3" t="str">
        <f>Raw_Data!C452</f>
        <v xml:space="preserve">Suffocating in the silence of solitude, where echoes of laughter once thrived. </v>
      </c>
      <c r="D452" s="3" t="str">
        <f>Raw_Data!D452</f>
        <v xml:space="preserve"> Isolation </v>
      </c>
      <c r="E452" s="10">
        <f>Raw_Data!E452</f>
        <v>44701.854166666664</v>
      </c>
      <c r="F452" s="3" t="str">
        <f>Raw_Data!F452</f>
        <v xml:space="preserve"> EchoedLaughter </v>
      </c>
      <c r="G452" s="3" t="str">
        <f>Raw_Data!G452</f>
        <v xml:space="preserve"> Instagram </v>
      </c>
      <c r="H452" s="3" t="str">
        <f>Raw_Data!H452</f>
        <v xml:space="preserve"> #Isolation #SilentSolitude </v>
      </c>
      <c r="I452" s="3">
        <f>Raw_Data!I452</f>
        <v>30</v>
      </c>
      <c r="J452" s="3">
        <f>Raw_Data!J452</f>
        <v>60</v>
      </c>
      <c r="K452" s="3" t="str">
        <f>Raw_Data!K452</f>
        <v xml:space="preserve"> South Africa </v>
      </c>
      <c r="L452" s="3">
        <f>Raw_Data!L452</f>
        <v>2022</v>
      </c>
      <c r="M452" s="3">
        <f>Raw_Data!M452</f>
        <v>5</v>
      </c>
      <c r="N452" s="3">
        <f>Raw_Data!N452</f>
        <v>20</v>
      </c>
      <c r="O452" s="3">
        <f>Raw_Data!O452</f>
        <v>20</v>
      </c>
      <c r="P452" s="3" t="str">
        <f t="shared" si="78"/>
        <v>Suffocating in the silence of solitude, where echoes of laughter once thrived.</v>
      </c>
      <c r="Q452" s="3" t="str">
        <f t="shared" si="79"/>
        <v>Isolation</v>
      </c>
      <c r="R452" s="3" t="str">
        <f t="shared" si="80"/>
        <v>EchoedLaughter</v>
      </c>
      <c r="S452" s="3" t="str">
        <f t="shared" si="81"/>
        <v>Instagram</v>
      </c>
      <c r="T452" s="3" t="str">
        <f t="shared" si="82"/>
        <v>#Isolation,#SilentSolitude</v>
      </c>
      <c r="U452" s="3" t="str">
        <f t="shared" si="83"/>
        <v>South Africa</v>
      </c>
      <c r="V452" s="3">
        <f t="shared" si="84"/>
        <v>44701.854166666664</v>
      </c>
      <c r="W452" s="3" t="b">
        <f>COUNTIFS($F$2:F452,F452,$E$2:E452,E452)&gt;1</f>
        <v>0</v>
      </c>
      <c r="X452" s="3">
        <f t="shared" si="85"/>
        <v>90</v>
      </c>
      <c r="Y452" s="3">
        <f t="shared" si="86"/>
        <v>0.66666666666666663</v>
      </c>
      <c r="Z452" s="11" t="str">
        <f t="shared" si="77"/>
        <v>May 20, 2022</v>
      </c>
      <c r="AA452" s="3" t="str">
        <f t="shared" si="87"/>
        <v>May</v>
      </c>
    </row>
    <row r="453" spans="1:27" x14ac:dyDescent="0.25">
      <c r="A453" s="3">
        <f>Raw_Data!A453</f>
        <v>452</v>
      </c>
      <c r="B453" s="3">
        <f>Raw_Data!B453</f>
        <v>456</v>
      </c>
      <c r="C453" s="3" t="str">
        <f>Raw_Data!C453</f>
        <v xml:space="preserve">Haunted by the specter of lost possibilities, a ghost that refuses to fade away. </v>
      </c>
      <c r="D453" s="3" t="str">
        <f>Raw_Data!D453</f>
        <v xml:space="preserve"> Regret </v>
      </c>
      <c r="E453" s="10">
        <f>Raw_Data!E453</f>
        <v>43777.614583333336</v>
      </c>
      <c r="F453" s="3" t="str">
        <f>Raw_Data!F453</f>
        <v xml:space="preserve"> PossibilityGhost </v>
      </c>
      <c r="G453" s="3" t="str">
        <f>Raw_Data!G453</f>
        <v xml:space="preserve"> Twitter </v>
      </c>
      <c r="H453" s="3" t="str">
        <f>Raw_Data!H453</f>
        <v xml:space="preserve"> #Regret #FadingPossibilities </v>
      </c>
      <c r="I453" s="3">
        <f>Raw_Data!I453</f>
        <v>18</v>
      </c>
      <c r="J453" s="3">
        <f>Raw_Data!J453</f>
        <v>35</v>
      </c>
      <c r="K453" s="3" t="str">
        <f>Raw_Data!K453</f>
        <v xml:space="preserve"> Spain </v>
      </c>
      <c r="L453" s="3">
        <f>Raw_Data!L453</f>
        <v>2019</v>
      </c>
      <c r="M453" s="3">
        <f>Raw_Data!M453</f>
        <v>11</v>
      </c>
      <c r="N453" s="3">
        <f>Raw_Data!N453</f>
        <v>8</v>
      </c>
      <c r="O453" s="3">
        <f>Raw_Data!O453</f>
        <v>14</v>
      </c>
      <c r="P453" s="3" t="str">
        <f t="shared" si="78"/>
        <v>Haunted by the specter of lost possibilities, a ghost that refuses to fade away.</v>
      </c>
      <c r="Q453" s="3" t="str">
        <f t="shared" si="79"/>
        <v>Regret</v>
      </c>
      <c r="R453" s="3" t="str">
        <f t="shared" si="80"/>
        <v>PossibilityGhost</v>
      </c>
      <c r="S453" s="3" t="str">
        <f t="shared" si="81"/>
        <v>Twitter</v>
      </c>
      <c r="T453" s="3" t="str">
        <f t="shared" si="82"/>
        <v>#Regret,#FadingPossibilities</v>
      </c>
      <c r="U453" s="3" t="str">
        <f t="shared" si="83"/>
        <v>Spain</v>
      </c>
      <c r="V453" s="3">
        <f t="shared" si="84"/>
        <v>43777.614583333336</v>
      </c>
      <c r="W453" s="3" t="b">
        <f>COUNTIFS($F$2:F453,F453,$E$2:E453,E453)&gt;1</f>
        <v>0</v>
      </c>
      <c r="X453" s="3">
        <f t="shared" si="85"/>
        <v>53</v>
      </c>
      <c r="Y453" s="3">
        <f t="shared" si="86"/>
        <v>0.660377358490566</v>
      </c>
      <c r="Z453" s="11" t="str">
        <f t="shared" si="77"/>
        <v>Nov 8, 2019</v>
      </c>
      <c r="AA453" s="3" t="str">
        <f t="shared" si="87"/>
        <v>Nov</v>
      </c>
    </row>
    <row r="454" spans="1:27" x14ac:dyDescent="0.25">
      <c r="A454" s="3">
        <f>Raw_Data!A454</f>
        <v>453</v>
      </c>
      <c r="B454" s="3">
        <f>Raw_Data!B454</f>
        <v>457</v>
      </c>
      <c r="C454" s="3" t="str">
        <f>Raw_Data!C454</f>
        <v xml:space="preserve">In the labyrinth of despair, the echoes of a broken heart reverberate endlessly. </v>
      </c>
      <c r="D454" s="3" t="str">
        <f>Raw_Data!D454</f>
        <v xml:space="preserve"> Despair </v>
      </c>
      <c r="E454" s="10">
        <f>Raw_Data!E454</f>
        <v>42822.916666666664</v>
      </c>
      <c r="F454" s="3" t="str">
        <f>Raw_Data!F454</f>
        <v xml:space="preserve"> EndlessLabyrinth </v>
      </c>
      <c r="G454" s="3" t="str">
        <f>Raw_Data!G454</f>
        <v xml:space="preserve"> Facebook </v>
      </c>
      <c r="H454" s="3" t="str">
        <f>Raw_Data!H454</f>
        <v xml:space="preserve"> #Despair #EndlessReverberation </v>
      </c>
      <c r="I454" s="3">
        <f>Raw_Data!I454</f>
        <v>28</v>
      </c>
      <c r="J454" s="3">
        <f>Raw_Data!J454</f>
        <v>55</v>
      </c>
      <c r="K454" s="3" t="str">
        <f>Raw_Data!K454</f>
        <v xml:space="preserve"> Australia </v>
      </c>
      <c r="L454" s="3">
        <f>Raw_Data!L454</f>
        <v>2017</v>
      </c>
      <c r="M454" s="3">
        <f>Raw_Data!M454</f>
        <v>3</v>
      </c>
      <c r="N454" s="3">
        <f>Raw_Data!N454</f>
        <v>28</v>
      </c>
      <c r="O454" s="3">
        <f>Raw_Data!O454</f>
        <v>22</v>
      </c>
      <c r="P454" s="3" t="str">
        <f t="shared" si="78"/>
        <v>In the labyrinth of despair, the echoes of a broken heart reverberate endlessly.</v>
      </c>
      <c r="Q454" s="3" t="str">
        <f t="shared" si="79"/>
        <v>Despair</v>
      </c>
      <c r="R454" s="3" t="str">
        <f t="shared" si="80"/>
        <v>EndlessLabyrinth</v>
      </c>
      <c r="S454" s="3" t="str">
        <f t="shared" si="81"/>
        <v>Facebook</v>
      </c>
      <c r="T454" s="3" t="str">
        <f t="shared" si="82"/>
        <v>#Despair,#EndlessReverberation</v>
      </c>
      <c r="U454" s="3" t="str">
        <f t="shared" si="83"/>
        <v>Australia</v>
      </c>
      <c r="V454" s="3">
        <f t="shared" si="84"/>
        <v>42822.916666666664</v>
      </c>
      <c r="W454" s="3" t="b">
        <f>COUNTIFS($F$2:F454,F454,$E$2:E454,E454)&gt;1</f>
        <v>0</v>
      </c>
      <c r="X454" s="3">
        <f t="shared" si="85"/>
        <v>83</v>
      </c>
      <c r="Y454" s="3">
        <f t="shared" si="86"/>
        <v>0.66265060240963858</v>
      </c>
      <c r="Z454" s="11" t="str">
        <f t="shared" si="77"/>
        <v>Mar 28, 2017</v>
      </c>
      <c r="AA454" s="3" t="str">
        <f t="shared" si="87"/>
        <v>Mar</v>
      </c>
    </row>
    <row r="455" spans="1:27" x14ac:dyDescent="0.25">
      <c r="A455" s="3">
        <f>Raw_Data!A455</f>
        <v>454</v>
      </c>
      <c r="B455" s="3">
        <f>Raw_Data!B455</f>
        <v>458</v>
      </c>
      <c r="C455" s="3" t="str">
        <f>Raw_Data!C455</f>
        <v xml:space="preserve">Sinking like autumn leaves in the river of sorrow, carried away by the current. </v>
      </c>
      <c r="D455" s="3" t="str">
        <f>Raw_Data!D455</f>
        <v xml:space="preserve"> Sorrow </v>
      </c>
      <c r="E455" s="10">
        <f>Raw_Data!E455</f>
        <v>44089.760416666664</v>
      </c>
      <c r="F455" s="3" t="str">
        <f>Raw_Data!F455</f>
        <v xml:space="preserve"> RiverOfSorrow </v>
      </c>
      <c r="G455" s="3" t="str">
        <f>Raw_Data!G455</f>
        <v xml:space="preserve"> Instagram </v>
      </c>
      <c r="H455" s="3" t="str">
        <f>Raw_Data!H455</f>
        <v xml:space="preserve"> #Sorrow #AutumnLeaves </v>
      </c>
      <c r="I455" s="3">
        <f>Raw_Data!I455</f>
        <v>22</v>
      </c>
      <c r="J455" s="3">
        <f>Raw_Data!J455</f>
        <v>45</v>
      </c>
      <c r="K455" s="3" t="str">
        <f>Raw_Data!K455</f>
        <v xml:space="preserve"> Canada </v>
      </c>
      <c r="L455" s="3">
        <f>Raw_Data!L455</f>
        <v>2020</v>
      </c>
      <c r="M455" s="3">
        <f>Raw_Data!M455</f>
        <v>9</v>
      </c>
      <c r="N455" s="3">
        <f>Raw_Data!N455</f>
        <v>15</v>
      </c>
      <c r="O455" s="3">
        <f>Raw_Data!O455</f>
        <v>18</v>
      </c>
      <c r="P455" s="3" t="str">
        <f t="shared" si="78"/>
        <v>Sinking like autumn leaves in the river of sorrow, carried away by the current.</v>
      </c>
      <c r="Q455" s="3" t="str">
        <f t="shared" si="79"/>
        <v>Sorrow</v>
      </c>
      <c r="R455" s="3" t="str">
        <f t="shared" si="80"/>
        <v>RiverOfSorrow</v>
      </c>
      <c r="S455" s="3" t="str">
        <f t="shared" si="81"/>
        <v>Instagram</v>
      </c>
      <c r="T455" s="3" t="str">
        <f t="shared" si="82"/>
        <v>#Sorrow,#AutumnLeaves</v>
      </c>
      <c r="U455" s="3" t="str">
        <f t="shared" si="83"/>
        <v>Canada</v>
      </c>
      <c r="V455" s="3">
        <f t="shared" si="84"/>
        <v>44089.760416666664</v>
      </c>
      <c r="W455" s="3" t="b">
        <f>COUNTIFS($F$2:F455,F455,$E$2:E455,E455)&gt;1</f>
        <v>0</v>
      </c>
      <c r="X455" s="3">
        <f t="shared" si="85"/>
        <v>67</v>
      </c>
      <c r="Y455" s="3">
        <f t="shared" si="86"/>
        <v>0.67164179104477617</v>
      </c>
      <c r="Z455" s="11" t="str">
        <f t="shared" si="77"/>
        <v>Sep 15, 2020</v>
      </c>
      <c r="AA455" s="3" t="str">
        <f t="shared" si="87"/>
        <v>Sep</v>
      </c>
    </row>
    <row r="456" spans="1:27" x14ac:dyDescent="0.25">
      <c r="A456" s="3">
        <f>Raw_Data!A456</f>
        <v>455</v>
      </c>
      <c r="B456" s="3">
        <f>Raw_Data!B456</f>
        <v>459</v>
      </c>
      <c r="C456" s="3" t="str">
        <f>Raw_Data!C456</f>
        <v xml:space="preserve">In the garden of broken dreams, petals fall, a silent testimony to shattered hopes. </v>
      </c>
      <c r="D456" s="3" t="str">
        <f>Raw_Data!D456</f>
        <v xml:space="preserve"> Desolation </v>
      </c>
      <c r="E456" s="10">
        <f>Raw_Data!E456</f>
        <v>43261.5625</v>
      </c>
      <c r="F456" s="3" t="str">
        <f>Raw_Data!F456</f>
        <v xml:space="preserve"> DreamGardener </v>
      </c>
      <c r="G456" s="3" t="str">
        <f>Raw_Data!G456</f>
        <v xml:space="preserve"> Twitter </v>
      </c>
      <c r="H456" s="3" t="str">
        <f>Raw_Data!H456</f>
        <v xml:space="preserve"> #Desolation #ShatteredHopes </v>
      </c>
      <c r="I456" s="3">
        <f>Raw_Data!I456</f>
        <v>20</v>
      </c>
      <c r="J456" s="3">
        <f>Raw_Data!J456</f>
        <v>40</v>
      </c>
      <c r="K456" s="3" t="str">
        <f>Raw_Data!K456</f>
        <v xml:space="preserve"> UK </v>
      </c>
      <c r="L456" s="3">
        <f>Raw_Data!L456</f>
        <v>2018</v>
      </c>
      <c r="M456" s="3">
        <f>Raw_Data!M456</f>
        <v>6</v>
      </c>
      <c r="N456" s="3">
        <f>Raw_Data!N456</f>
        <v>10</v>
      </c>
      <c r="O456" s="3">
        <f>Raw_Data!O456</f>
        <v>13</v>
      </c>
      <c r="P456" s="3" t="str">
        <f t="shared" si="78"/>
        <v>In the garden of broken dreams, petals fall, a silent testimony to shattered hopes.</v>
      </c>
      <c r="Q456" s="3" t="str">
        <f t="shared" si="79"/>
        <v>Desolation</v>
      </c>
      <c r="R456" s="3" t="str">
        <f t="shared" si="80"/>
        <v>DreamGardener</v>
      </c>
      <c r="S456" s="3" t="str">
        <f t="shared" si="81"/>
        <v>Twitter</v>
      </c>
      <c r="T456" s="3" t="str">
        <f t="shared" si="82"/>
        <v>#Desolation,#ShatteredHopes</v>
      </c>
      <c r="U456" s="3" t="str">
        <f t="shared" si="83"/>
        <v>UK</v>
      </c>
      <c r="V456" s="3">
        <f t="shared" si="84"/>
        <v>43261.5625</v>
      </c>
      <c r="W456" s="3" t="b">
        <f>COUNTIFS($F$2:F456,F456,$E$2:E456,E456)&gt;1</f>
        <v>0</v>
      </c>
      <c r="X456" s="3">
        <f t="shared" si="85"/>
        <v>60</v>
      </c>
      <c r="Y456" s="3">
        <f t="shared" si="86"/>
        <v>0.66666666666666663</v>
      </c>
      <c r="Z456" s="11" t="str">
        <f t="shared" si="77"/>
        <v>Jun 10, 2018</v>
      </c>
      <c r="AA456" s="3" t="str">
        <f t="shared" si="87"/>
        <v>Jun</v>
      </c>
    </row>
    <row r="457" spans="1:27" x14ac:dyDescent="0.25">
      <c r="A457" s="3">
        <f>Raw_Data!A457</f>
        <v>456</v>
      </c>
      <c r="B457" s="3">
        <f>Raw_Data!B457</f>
        <v>460</v>
      </c>
      <c r="C457" s="3" t="str">
        <f>Raw_Data!C457</f>
        <v xml:space="preserve">Tears, the currency of grief, spent in the marketplace of lost love and longing. </v>
      </c>
      <c r="D457" s="3" t="str">
        <f>Raw_Data!D457</f>
        <v xml:space="preserve"> Grief </v>
      </c>
      <c r="E457" s="10">
        <f>Raw_Data!E457</f>
        <v>42726.90625</v>
      </c>
      <c r="F457" s="3" t="str">
        <f>Raw_Data!F457</f>
        <v xml:space="preserve"> CurrencyOfTears </v>
      </c>
      <c r="G457" s="3" t="str">
        <f>Raw_Data!G457</f>
        <v xml:space="preserve"> Facebook </v>
      </c>
      <c r="H457" s="3" t="str">
        <f>Raw_Data!H457</f>
        <v xml:space="preserve"> #Grief #LostLoveLonging </v>
      </c>
      <c r="I457" s="3">
        <f>Raw_Data!I457</f>
        <v>25</v>
      </c>
      <c r="J457" s="3">
        <f>Raw_Data!J457</f>
        <v>50</v>
      </c>
      <c r="K457" s="3" t="str">
        <f>Raw_Data!K457</f>
        <v xml:space="preserve"> USA </v>
      </c>
      <c r="L457" s="3">
        <f>Raw_Data!L457</f>
        <v>2016</v>
      </c>
      <c r="M457" s="3">
        <f>Raw_Data!M457</f>
        <v>12</v>
      </c>
      <c r="N457" s="3">
        <f>Raw_Data!N457</f>
        <v>22</v>
      </c>
      <c r="O457" s="3">
        <f>Raw_Data!O457</f>
        <v>21</v>
      </c>
      <c r="P457" s="3" t="str">
        <f t="shared" si="78"/>
        <v>Tears, the currency of grief, spent in the marketplace of lost love and longing.</v>
      </c>
      <c r="Q457" s="3" t="str">
        <f t="shared" si="79"/>
        <v>Grief</v>
      </c>
      <c r="R457" s="3" t="str">
        <f t="shared" si="80"/>
        <v>CurrencyOfTears</v>
      </c>
      <c r="S457" s="3" t="str">
        <f t="shared" si="81"/>
        <v>Facebook</v>
      </c>
      <c r="T457" s="3" t="str">
        <f t="shared" si="82"/>
        <v>#Grief,#LostLoveLonging</v>
      </c>
      <c r="U457" s="3" t="str">
        <f t="shared" si="83"/>
        <v>USA</v>
      </c>
      <c r="V457" s="3">
        <f t="shared" si="84"/>
        <v>42726.90625</v>
      </c>
      <c r="W457" s="3" t="b">
        <f>COUNTIFS($F$2:F457,F457,$E$2:E457,E457)&gt;1</f>
        <v>0</v>
      </c>
      <c r="X457" s="3">
        <f t="shared" si="85"/>
        <v>75</v>
      </c>
      <c r="Y457" s="3">
        <f t="shared" si="86"/>
        <v>0.66666666666666663</v>
      </c>
      <c r="Z457" s="11" t="str">
        <f t="shared" si="77"/>
        <v>Dec 22, 2016</v>
      </c>
      <c r="AA457" s="3" t="str">
        <f t="shared" si="87"/>
        <v>Dec</v>
      </c>
    </row>
    <row r="458" spans="1:27" x14ac:dyDescent="0.25">
      <c r="A458" s="3">
        <f>Raw_Data!A458</f>
        <v>457</v>
      </c>
      <c r="B458" s="3">
        <f>Raw_Data!B458</f>
        <v>461</v>
      </c>
      <c r="C458" s="3" t="str">
        <f>Raw_Data!C458</f>
        <v xml:space="preserve">Wandering in the maze of betrayal, the walls closing in with every wrong turn. </v>
      </c>
      <c r="D458" s="3" t="str">
        <f>Raw_Data!D458</f>
        <v xml:space="preserve"> Betrayal </v>
      </c>
      <c r="E458" s="10">
        <f>Raw_Data!E458</f>
        <v>44201.680555555555</v>
      </c>
      <c r="F458" s="3" t="str">
        <f>Raw_Data!F458</f>
        <v xml:space="preserve"> MazeWanderer </v>
      </c>
      <c r="G458" s="3" t="str">
        <f>Raw_Data!G458</f>
        <v xml:space="preserve"> Instagram </v>
      </c>
      <c r="H458" s="3" t="str">
        <f>Raw_Data!H458</f>
        <v xml:space="preserve"> #Betrayal #ClosingWalls </v>
      </c>
      <c r="I458" s="3">
        <f>Raw_Data!I458</f>
        <v>15</v>
      </c>
      <c r="J458" s="3">
        <f>Raw_Data!J458</f>
        <v>30</v>
      </c>
      <c r="K458" s="3" t="str">
        <f>Raw_Data!K458</f>
        <v xml:space="preserve"> Germany </v>
      </c>
      <c r="L458" s="3">
        <f>Raw_Data!L458</f>
        <v>2021</v>
      </c>
      <c r="M458" s="3">
        <f>Raw_Data!M458</f>
        <v>1</v>
      </c>
      <c r="N458" s="3">
        <f>Raw_Data!N458</f>
        <v>5</v>
      </c>
      <c r="O458" s="3">
        <f>Raw_Data!O458</f>
        <v>16</v>
      </c>
      <c r="P458" s="3" t="str">
        <f t="shared" si="78"/>
        <v>Wandering in the maze of betrayal, the walls closing in with every wrong turn.</v>
      </c>
      <c r="Q458" s="3" t="str">
        <f t="shared" si="79"/>
        <v>Betrayal</v>
      </c>
      <c r="R458" s="3" t="str">
        <f t="shared" si="80"/>
        <v>MazeWanderer</v>
      </c>
      <c r="S458" s="3" t="str">
        <f t="shared" si="81"/>
        <v>Instagram</v>
      </c>
      <c r="T458" s="3" t="str">
        <f t="shared" si="82"/>
        <v>#Betrayal,#ClosingWalls</v>
      </c>
      <c r="U458" s="3" t="str">
        <f t="shared" si="83"/>
        <v>Germany</v>
      </c>
      <c r="V458" s="3">
        <f t="shared" si="84"/>
        <v>44201.680555555555</v>
      </c>
      <c r="W458" s="3" t="b">
        <f>COUNTIFS($F$2:F458,F458,$E$2:E458,E458)&gt;1</f>
        <v>0</v>
      </c>
      <c r="X458" s="3">
        <f t="shared" si="85"/>
        <v>45</v>
      </c>
      <c r="Y458" s="3">
        <f t="shared" si="86"/>
        <v>0.66666666666666663</v>
      </c>
      <c r="Z458" s="11" t="str">
        <f t="shared" si="77"/>
        <v>Jan 5, 2021</v>
      </c>
      <c r="AA458" s="3" t="str">
        <f t="shared" si="87"/>
        <v>Jan</v>
      </c>
    </row>
    <row r="459" spans="1:27" x14ac:dyDescent="0.25">
      <c r="A459" s="3">
        <f>Raw_Data!A459</f>
        <v>458</v>
      </c>
      <c r="B459" s="3">
        <f>Raw_Data!B459</f>
        <v>462</v>
      </c>
      <c r="C459" s="3" t="str">
        <f>Raw_Data!C459</f>
        <v xml:space="preserve">A soul weathered by the storm of heartbreak, seeking refuge in the calm after. </v>
      </c>
      <c r="D459" s="3" t="str">
        <f>Raw_Data!D459</f>
        <v xml:space="preserve"> Heartbreak </v>
      </c>
      <c r="E459" s="10">
        <f>Raw_Data!E459</f>
        <v>43573.458333333336</v>
      </c>
      <c r="F459" s="3" t="str">
        <f>Raw_Data!F459</f>
        <v xml:space="preserve"> StormSeeker </v>
      </c>
      <c r="G459" s="3" t="str">
        <f>Raw_Data!G459</f>
        <v xml:space="preserve"> Twitter </v>
      </c>
      <c r="H459" s="3" t="str">
        <f>Raw_Data!H459</f>
        <v xml:space="preserve"> #Heartbreak #CalmAfterStorm </v>
      </c>
      <c r="I459" s="3">
        <f>Raw_Data!I459</f>
        <v>22</v>
      </c>
      <c r="J459" s="3">
        <f>Raw_Data!J459</f>
        <v>45</v>
      </c>
      <c r="K459" s="3" t="str">
        <f>Raw_Data!K459</f>
        <v xml:space="preserve"> Brazil </v>
      </c>
      <c r="L459" s="3">
        <f>Raw_Data!L459</f>
        <v>2019</v>
      </c>
      <c r="M459" s="3">
        <f>Raw_Data!M459</f>
        <v>4</v>
      </c>
      <c r="N459" s="3">
        <f>Raw_Data!N459</f>
        <v>18</v>
      </c>
      <c r="O459" s="3">
        <f>Raw_Data!O459</f>
        <v>11</v>
      </c>
      <c r="P459" s="3" t="str">
        <f t="shared" si="78"/>
        <v>A soul weathered by the storm of heartbreak, seeking refuge in the calm after.</v>
      </c>
      <c r="Q459" s="3" t="str">
        <f t="shared" si="79"/>
        <v>Heartbreak</v>
      </c>
      <c r="R459" s="3" t="str">
        <f t="shared" si="80"/>
        <v>StormSeeker</v>
      </c>
      <c r="S459" s="3" t="str">
        <f t="shared" si="81"/>
        <v>Twitter</v>
      </c>
      <c r="T459" s="3" t="str">
        <f t="shared" si="82"/>
        <v>#Heartbreak,#CalmAfterStorm</v>
      </c>
      <c r="U459" s="3" t="str">
        <f t="shared" si="83"/>
        <v>Brazil</v>
      </c>
      <c r="V459" s="3">
        <f t="shared" si="84"/>
        <v>43573.458333333336</v>
      </c>
      <c r="W459" s="3" t="b">
        <f>COUNTIFS($F$2:F459,F459,$E$2:E459,E459)&gt;1</f>
        <v>0</v>
      </c>
      <c r="X459" s="3">
        <f t="shared" si="85"/>
        <v>67</v>
      </c>
      <c r="Y459" s="3">
        <f t="shared" si="86"/>
        <v>0.67164179104477617</v>
      </c>
      <c r="Z459" s="11" t="str">
        <f t="shared" si="77"/>
        <v>Apr 18, 2019</v>
      </c>
      <c r="AA459" s="3" t="str">
        <f t="shared" si="87"/>
        <v>Apr</v>
      </c>
    </row>
    <row r="460" spans="1:27" x14ac:dyDescent="0.25">
      <c r="A460" s="3">
        <f>Raw_Data!A460</f>
        <v>459</v>
      </c>
      <c r="B460" s="3">
        <f>Raw_Data!B460</f>
        <v>463</v>
      </c>
      <c r="C460" s="3" t="str">
        <f>Raw_Data!C460</f>
        <v xml:space="preserve">In the tapestry of despair, threads of hope unravel, leaving a portrait of sorrow. </v>
      </c>
      <c r="D460" s="3" t="str">
        <f>Raw_Data!D460</f>
        <v xml:space="preserve"> Despair </v>
      </c>
      <c r="E460" s="10">
        <f>Raw_Data!E460</f>
        <v>42975.8125</v>
      </c>
      <c r="F460" s="3" t="str">
        <f>Raw_Data!F460</f>
        <v xml:space="preserve"> TapestrySorrow </v>
      </c>
      <c r="G460" s="3" t="str">
        <f>Raw_Data!G460</f>
        <v xml:space="preserve"> Facebook </v>
      </c>
      <c r="H460" s="3" t="str">
        <f>Raw_Data!H460</f>
        <v xml:space="preserve"> #Despair #UnraveledHope </v>
      </c>
      <c r="I460" s="3">
        <f>Raw_Data!I460</f>
        <v>18</v>
      </c>
      <c r="J460" s="3">
        <f>Raw_Data!J460</f>
        <v>35</v>
      </c>
      <c r="K460" s="3" t="str">
        <f>Raw_Data!K460</f>
        <v xml:space="preserve"> India </v>
      </c>
      <c r="L460" s="3">
        <f>Raw_Data!L460</f>
        <v>2017</v>
      </c>
      <c r="M460" s="3">
        <f>Raw_Data!M460</f>
        <v>8</v>
      </c>
      <c r="N460" s="3">
        <f>Raw_Data!N460</f>
        <v>28</v>
      </c>
      <c r="O460" s="3">
        <f>Raw_Data!O460</f>
        <v>19</v>
      </c>
      <c r="P460" s="3" t="str">
        <f t="shared" si="78"/>
        <v>In the tapestry of despair, threads of hope unravel, leaving a portrait of sorrow.</v>
      </c>
      <c r="Q460" s="3" t="str">
        <f t="shared" si="79"/>
        <v>Despair</v>
      </c>
      <c r="R460" s="3" t="str">
        <f t="shared" si="80"/>
        <v>TapestrySorrow</v>
      </c>
      <c r="S460" s="3" t="str">
        <f t="shared" si="81"/>
        <v>Facebook</v>
      </c>
      <c r="T460" s="3" t="str">
        <f t="shared" si="82"/>
        <v>#Despair,#UnraveledHope</v>
      </c>
      <c r="U460" s="3" t="str">
        <f t="shared" si="83"/>
        <v>India</v>
      </c>
      <c r="V460" s="3">
        <f t="shared" si="84"/>
        <v>42975.8125</v>
      </c>
      <c r="W460" s="3" t="b">
        <f>COUNTIFS($F$2:F460,F460,$E$2:E460,E460)&gt;1</f>
        <v>0</v>
      </c>
      <c r="X460" s="3">
        <f t="shared" si="85"/>
        <v>53</v>
      </c>
      <c r="Y460" s="3">
        <f t="shared" si="86"/>
        <v>0.660377358490566</v>
      </c>
      <c r="Z460" s="11" t="str">
        <f t="shared" si="77"/>
        <v>Aug 28, 2017</v>
      </c>
      <c r="AA460" s="3" t="str">
        <f t="shared" si="87"/>
        <v>Aug</v>
      </c>
    </row>
    <row r="461" spans="1:27" x14ac:dyDescent="0.25">
      <c r="A461" s="3">
        <f>Raw_Data!A461</f>
        <v>460</v>
      </c>
      <c r="B461" s="3">
        <f>Raw_Data!B461</f>
        <v>464</v>
      </c>
      <c r="C461" s="3" t="str">
        <f>Raw_Data!C461</f>
        <v xml:space="preserve">Like a withered rose in the garden of love, petals fall, a silent surrender to time. </v>
      </c>
      <c r="D461" s="3" t="str">
        <f>Raw_Data!D461</f>
        <v xml:space="preserve"> Loss </v>
      </c>
      <c r="E461" s="10">
        <f>Raw_Data!E461</f>
        <v>44967.604166666664</v>
      </c>
      <c r="F461" s="3" t="str">
        <f>Raw_Data!F461</f>
        <v xml:space="preserve"> WitheredRose </v>
      </c>
      <c r="G461" s="3" t="str">
        <f>Raw_Data!G461</f>
        <v xml:space="preserve"> Instagram </v>
      </c>
      <c r="H461" s="3" t="str">
        <f>Raw_Data!H461</f>
        <v xml:space="preserve"> #Loss #SilentSurrender </v>
      </c>
      <c r="I461" s="3">
        <f>Raw_Data!I461</f>
        <v>28</v>
      </c>
      <c r="J461" s="3">
        <f>Raw_Data!J461</f>
        <v>55</v>
      </c>
      <c r="K461" s="3" t="str">
        <f>Raw_Data!K461</f>
        <v xml:space="preserve"> France </v>
      </c>
      <c r="L461" s="3">
        <f>Raw_Data!L461</f>
        <v>2023</v>
      </c>
      <c r="M461" s="3">
        <f>Raw_Data!M461</f>
        <v>2</v>
      </c>
      <c r="N461" s="3">
        <f>Raw_Data!N461</f>
        <v>10</v>
      </c>
      <c r="O461" s="3">
        <f>Raw_Data!O461</f>
        <v>14</v>
      </c>
      <c r="P461" s="3" t="str">
        <f t="shared" si="78"/>
        <v>Like a withered rose in the garden of love, petals fall, a silent surrender to time.</v>
      </c>
      <c r="Q461" s="3" t="str">
        <f t="shared" si="79"/>
        <v>Loss</v>
      </c>
      <c r="R461" s="3" t="str">
        <f t="shared" si="80"/>
        <v>WitheredRose</v>
      </c>
      <c r="S461" s="3" t="str">
        <f t="shared" si="81"/>
        <v>Instagram</v>
      </c>
      <c r="T461" s="3" t="str">
        <f t="shared" si="82"/>
        <v>#Loss,#SilentSurrender</v>
      </c>
      <c r="U461" s="3" t="str">
        <f t="shared" si="83"/>
        <v>France</v>
      </c>
      <c r="V461" s="3">
        <f t="shared" si="84"/>
        <v>44967.604166666664</v>
      </c>
      <c r="W461" s="3" t="b">
        <f>COUNTIFS($F$2:F461,F461,$E$2:E461,E461)&gt;1</f>
        <v>0</v>
      </c>
      <c r="X461" s="3">
        <f t="shared" si="85"/>
        <v>83</v>
      </c>
      <c r="Y461" s="3">
        <f t="shared" si="86"/>
        <v>0.66265060240963858</v>
      </c>
      <c r="Z461" s="11" t="str">
        <f t="shared" si="77"/>
        <v>Feb 10, 2023</v>
      </c>
      <c r="AA461" s="3" t="str">
        <f t="shared" si="87"/>
        <v>Feb</v>
      </c>
    </row>
    <row r="462" spans="1:27" x14ac:dyDescent="0.25">
      <c r="A462" s="3">
        <f>Raw_Data!A462</f>
        <v>461</v>
      </c>
      <c r="B462" s="3">
        <f>Raw_Data!B462</f>
        <v>465</v>
      </c>
      <c r="C462" s="3" t="str">
        <f>Raw_Data!C462</f>
        <v xml:space="preserve">In the void of heartache, echoes of a love song play, each note a pang of longing. </v>
      </c>
      <c r="D462" s="3" t="str">
        <f>Raw_Data!D462</f>
        <v xml:space="preserve"> Heartache </v>
      </c>
      <c r="E462" s="10">
        <f>Raw_Data!E462</f>
        <v>44752.927083333336</v>
      </c>
      <c r="F462" s="3" t="str">
        <f>Raw_Data!F462</f>
        <v xml:space="preserve"> LoveSongEcho </v>
      </c>
      <c r="G462" s="3" t="str">
        <f>Raw_Data!G462</f>
        <v xml:space="preserve"> Instagram </v>
      </c>
      <c r="H462" s="3" t="str">
        <f>Raw_Data!H462</f>
        <v xml:space="preserve"> #Heartache #LoveSongLonging </v>
      </c>
      <c r="I462" s="3">
        <f>Raw_Data!I462</f>
        <v>30</v>
      </c>
      <c r="J462" s="3">
        <f>Raw_Data!J462</f>
        <v>60</v>
      </c>
      <c r="K462" s="3" t="str">
        <f>Raw_Data!K462</f>
        <v xml:space="preserve"> Japan </v>
      </c>
      <c r="L462" s="3">
        <f>Raw_Data!L462</f>
        <v>2022</v>
      </c>
      <c r="M462" s="3">
        <f>Raw_Data!M462</f>
        <v>7</v>
      </c>
      <c r="N462" s="3">
        <f>Raw_Data!N462</f>
        <v>10</v>
      </c>
      <c r="O462" s="3">
        <f>Raw_Data!O462</f>
        <v>22</v>
      </c>
      <c r="P462" s="3" t="str">
        <f t="shared" si="78"/>
        <v>In the void of heartache, echoes of a love song play, each note a pang of longing.</v>
      </c>
      <c r="Q462" s="3" t="str">
        <f t="shared" si="79"/>
        <v>Heartache</v>
      </c>
      <c r="R462" s="3" t="str">
        <f t="shared" si="80"/>
        <v>LoveSongEcho</v>
      </c>
      <c r="S462" s="3" t="str">
        <f t="shared" si="81"/>
        <v>Instagram</v>
      </c>
      <c r="T462" s="3" t="str">
        <f t="shared" si="82"/>
        <v>#Heartache,#LoveSongLonging</v>
      </c>
      <c r="U462" s="3" t="str">
        <f t="shared" si="83"/>
        <v>Japan</v>
      </c>
      <c r="V462" s="3">
        <f t="shared" si="84"/>
        <v>44752.927083333336</v>
      </c>
      <c r="W462" s="3" t="b">
        <f>COUNTIFS($F$2:F462,F462,$E$2:E462,E462)&gt;1</f>
        <v>0</v>
      </c>
      <c r="X462" s="3">
        <f t="shared" si="85"/>
        <v>90</v>
      </c>
      <c r="Y462" s="3">
        <f t="shared" si="86"/>
        <v>0.66666666666666663</v>
      </c>
      <c r="Z462" s="11" t="str">
        <f t="shared" si="77"/>
        <v>Jul 10, 2022</v>
      </c>
      <c r="AA462" s="3" t="str">
        <f t="shared" si="87"/>
        <v>Jul</v>
      </c>
    </row>
    <row r="463" spans="1:27" x14ac:dyDescent="0.25">
      <c r="A463" s="3">
        <f>Raw_Data!A463</f>
        <v>462</v>
      </c>
      <c r="B463" s="3">
        <f>Raw_Data!B463</f>
        <v>466</v>
      </c>
      <c r="C463" s="3" t="str">
        <f>Raw_Data!C463</f>
        <v xml:space="preserve">Nostalgia, a bittersweet dance in the moonlit ballroom of cherished memories. </v>
      </c>
      <c r="D463" s="3" t="str">
        <f>Raw_Data!D463</f>
        <v xml:space="preserve"> Nostalgia </v>
      </c>
      <c r="E463" s="10">
        <f>Raw_Data!E463</f>
        <v>43600.895833333336</v>
      </c>
      <c r="F463" s="3" t="str">
        <f>Raw_Data!F463</f>
        <v xml:space="preserve"> MoonlitMemories </v>
      </c>
      <c r="G463" s="3" t="str">
        <f>Raw_Data!G463</f>
        <v xml:space="preserve"> Twitter </v>
      </c>
      <c r="H463" s="3" t="str">
        <f>Raw_Data!H463</f>
        <v xml:space="preserve"> #Nostalgia #CherishedMemories </v>
      </c>
      <c r="I463" s="3">
        <f>Raw_Data!I463</f>
        <v>18</v>
      </c>
      <c r="J463" s="3">
        <f>Raw_Data!J463</f>
        <v>35</v>
      </c>
      <c r="K463" s="3" t="str">
        <f>Raw_Data!K463</f>
        <v xml:space="preserve"> Italy </v>
      </c>
      <c r="L463" s="3">
        <f>Raw_Data!L463</f>
        <v>2019</v>
      </c>
      <c r="M463" s="3">
        <f>Raw_Data!M463</f>
        <v>5</v>
      </c>
      <c r="N463" s="3">
        <f>Raw_Data!N463</f>
        <v>15</v>
      </c>
      <c r="O463" s="3">
        <f>Raw_Data!O463</f>
        <v>21</v>
      </c>
      <c r="P463" s="3" t="str">
        <f t="shared" si="78"/>
        <v>Nostalgia, a bittersweet dance in the moonlit ballroom of cherished memories.</v>
      </c>
      <c r="Q463" s="3" t="str">
        <f t="shared" si="79"/>
        <v>Nostalgia</v>
      </c>
      <c r="R463" s="3" t="str">
        <f t="shared" si="80"/>
        <v>MoonlitMemories</v>
      </c>
      <c r="S463" s="3" t="str">
        <f t="shared" si="81"/>
        <v>Twitter</v>
      </c>
      <c r="T463" s="3" t="str">
        <f t="shared" si="82"/>
        <v>#Nostalgia,#CherishedMemories</v>
      </c>
      <c r="U463" s="3" t="str">
        <f t="shared" si="83"/>
        <v>Italy</v>
      </c>
      <c r="V463" s="3">
        <f t="shared" si="84"/>
        <v>43600.895833333336</v>
      </c>
      <c r="W463" s="3" t="b">
        <f>COUNTIFS($F$2:F463,F463,$E$2:E463,E463)&gt;1</f>
        <v>0</v>
      </c>
      <c r="X463" s="3">
        <f t="shared" si="85"/>
        <v>53</v>
      </c>
      <c r="Y463" s="3">
        <f t="shared" si="86"/>
        <v>0.660377358490566</v>
      </c>
      <c r="Z463" s="11" t="str">
        <f t="shared" si="77"/>
        <v>May 15, 2019</v>
      </c>
      <c r="AA463" s="3" t="str">
        <f t="shared" si="87"/>
        <v>May</v>
      </c>
    </row>
    <row r="464" spans="1:27" x14ac:dyDescent="0.25">
      <c r="A464" s="3">
        <f>Raw_Data!A464</f>
        <v>463</v>
      </c>
      <c r="B464" s="3">
        <f>Raw_Data!B464</f>
        <v>467</v>
      </c>
      <c r="C464" s="3" t="str">
        <f>Raw_Data!C464</f>
        <v xml:space="preserve">In the symphony of grief, each tear is a note, composing a melancholic melody. </v>
      </c>
      <c r="D464" s="3" t="str">
        <f>Raw_Data!D464</f>
        <v xml:space="preserve"> Grief </v>
      </c>
      <c r="E464" s="10">
        <f>Raw_Data!E464</f>
        <v>43432.583333333336</v>
      </c>
      <c r="F464" s="3" t="str">
        <f>Raw_Data!F464</f>
        <v xml:space="preserve"> SymphonyOfTears </v>
      </c>
      <c r="G464" s="3" t="str">
        <f>Raw_Data!G464</f>
        <v xml:space="preserve"> Facebook </v>
      </c>
      <c r="H464" s="3" t="str">
        <f>Raw_Data!H464</f>
        <v xml:space="preserve"> #Grief #MelancholicMelody </v>
      </c>
      <c r="I464" s="3">
        <f>Raw_Data!I464</f>
        <v>22</v>
      </c>
      <c r="J464" s="3">
        <f>Raw_Data!J464</f>
        <v>45</v>
      </c>
      <c r="K464" s="3" t="str">
        <f>Raw_Data!K464</f>
        <v xml:space="preserve"> Germany </v>
      </c>
      <c r="L464" s="3">
        <f>Raw_Data!L464</f>
        <v>2018</v>
      </c>
      <c r="M464" s="3">
        <f>Raw_Data!M464</f>
        <v>11</v>
      </c>
      <c r="N464" s="3">
        <f>Raw_Data!N464</f>
        <v>28</v>
      </c>
      <c r="O464" s="3">
        <f>Raw_Data!O464</f>
        <v>14</v>
      </c>
      <c r="P464" s="3" t="str">
        <f t="shared" si="78"/>
        <v>In the symphony of grief, each tear is a note, composing a melancholic melody.</v>
      </c>
      <c r="Q464" s="3" t="str">
        <f t="shared" si="79"/>
        <v>Grief</v>
      </c>
      <c r="R464" s="3" t="str">
        <f t="shared" si="80"/>
        <v>SymphonyOfTears</v>
      </c>
      <c r="S464" s="3" t="str">
        <f t="shared" si="81"/>
        <v>Facebook</v>
      </c>
      <c r="T464" s="3" t="str">
        <f t="shared" si="82"/>
        <v>#Grief,#MelancholicMelody</v>
      </c>
      <c r="U464" s="3" t="str">
        <f t="shared" si="83"/>
        <v>Germany</v>
      </c>
      <c r="V464" s="3">
        <f t="shared" si="84"/>
        <v>43432.583333333336</v>
      </c>
      <c r="W464" s="3" t="b">
        <f>COUNTIFS($F$2:F464,F464,$E$2:E464,E464)&gt;1</f>
        <v>0</v>
      </c>
      <c r="X464" s="3">
        <f t="shared" si="85"/>
        <v>67</v>
      </c>
      <c r="Y464" s="3">
        <f t="shared" si="86"/>
        <v>0.67164179104477617</v>
      </c>
      <c r="Z464" s="11" t="str">
        <f t="shared" si="77"/>
        <v>Nov 28, 2018</v>
      </c>
      <c r="AA464" s="3" t="str">
        <f t="shared" si="87"/>
        <v>Nov</v>
      </c>
    </row>
    <row r="465" spans="1:27" x14ac:dyDescent="0.25">
      <c r="A465" s="3">
        <f>Raw_Data!A465</f>
        <v>464</v>
      </c>
      <c r="B465" s="3">
        <f>Raw_Data!B465</f>
        <v>468</v>
      </c>
      <c r="C465" s="3" t="str">
        <f>Raw_Data!C465</f>
        <v xml:space="preserve">Betrayal, a venomous serpent slithering through the garden of trust, poisoning roots. </v>
      </c>
      <c r="D465" s="3" t="str">
        <f>Raw_Data!D465</f>
        <v xml:space="preserve"> Betrayal </v>
      </c>
      <c r="E465" s="10">
        <f>Raw_Data!E465</f>
        <v>44257.739583333336</v>
      </c>
      <c r="F465" s="3" t="str">
        <f>Raw_Data!F465</f>
        <v xml:space="preserve"> VenomousGarden </v>
      </c>
      <c r="G465" s="3" t="str">
        <f>Raw_Data!G465</f>
        <v xml:space="preserve"> Instagram </v>
      </c>
      <c r="H465" s="3" t="str">
        <f>Raw_Data!H465</f>
        <v xml:space="preserve"> #Betrayal #PoisonedTrust </v>
      </c>
      <c r="I465" s="3">
        <f>Raw_Data!I465</f>
        <v>25</v>
      </c>
      <c r="J465" s="3">
        <f>Raw_Data!J465</f>
        <v>50</v>
      </c>
      <c r="K465" s="3" t="str">
        <f>Raw_Data!K465</f>
        <v xml:space="preserve"> Canada </v>
      </c>
      <c r="L465" s="3">
        <f>Raw_Data!L465</f>
        <v>2021</v>
      </c>
      <c r="M465" s="3">
        <f>Raw_Data!M465</f>
        <v>3</v>
      </c>
      <c r="N465" s="3">
        <f>Raw_Data!N465</f>
        <v>2</v>
      </c>
      <c r="O465" s="3">
        <f>Raw_Data!O465</f>
        <v>17</v>
      </c>
      <c r="P465" s="3" t="str">
        <f t="shared" si="78"/>
        <v>Betrayal, a venomous serpent slithering through the garden of trust, poisoning roots.</v>
      </c>
      <c r="Q465" s="3" t="str">
        <f t="shared" si="79"/>
        <v>Betrayal</v>
      </c>
      <c r="R465" s="3" t="str">
        <f t="shared" si="80"/>
        <v>VenomousGarden</v>
      </c>
      <c r="S465" s="3" t="str">
        <f t="shared" si="81"/>
        <v>Instagram</v>
      </c>
      <c r="T465" s="3" t="str">
        <f t="shared" si="82"/>
        <v>#Betrayal,#PoisonedTrust</v>
      </c>
      <c r="U465" s="3" t="str">
        <f t="shared" si="83"/>
        <v>Canada</v>
      </c>
      <c r="V465" s="3">
        <f t="shared" si="84"/>
        <v>44257.739583333336</v>
      </c>
      <c r="W465" s="3" t="b">
        <f>COUNTIFS($F$2:F465,F465,$E$2:E465,E465)&gt;1</f>
        <v>0</v>
      </c>
      <c r="X465" s="3">
        <f t="shared" si="85"/>
        <v>75</v>
      </c>
      <c r="Y465" s="3">
        <f t="shared" si="86"/>
        <v>0.66666666666666663</v>
      </c>
      <c r="Z465" s="11" t="str">
        <f t="shared" si="77"/>
        <v>Mar 2, 2021</v>
      </c>
      <c r="AA465" s="3" t="str">
        <f t="shared" si="87"/>
        <v>Mar</v>
      </c>
    </row>
    <row r="466" spans="1:27" x14ac:dyDescent="0.25">
      <c r="A466" s="3">
        <f>Raw_Data!A466</f>
        <v>465</v>
      </c>
      <c r="B466" s="3">
        <f>Raw_Data!B466</f>
        <v>469</v>
      </c>
      <c r="C466" s="3" t="str">
        <f>Raw_Data!C466</f>
        <v xml:space="preserve">Sinking in the quicksand of despair, the harder you fight, the deeper you descend. </v>
      </c>
      <c r="D466" s="3" t="str">
        <f>Raw_Data!D466</f>
        <v xml:space="preserve"> Despair </v>
      </c>
      <c r="E466" s="10">
        <f>Raw_Data!E466</f>
        <v>42661.8125</v>
      </c>
      <c r="F466" s="3" t="str">
        <f>Raw_Data!F466</f>
        <v xml:space="preserve"> QuicksandFighter </v>
      </c>
      <c r="G466" s="3" t="str">
        <f>Raw_Data!G466</f>
        <v xml:space="preserve"> Twitter </v>
      </c>
      <c r="H466" s="3" t="str">
        <f>Raw_Data!H466</f>
        <v xml:space="preserve"> #Despair #DeepDescent </v>
      </c>
      <c r="I466" s="3">
        <f>Raw_Data!I466</f>
        <v>20</v>
      </c>
      <c r="J466" s="3">
        <f>Raw_Data!J466</f>
        <v>40</v>
      </c>
      <c r="K466" s="3" t="str">
        <f>Raw_Data!K466</f>
        <v xml:space="preserve"> USA </v>
      </c>
      <c r="L466" s="3">
        <f>Raw_Data!L466</f>
        <v>2016</v>
      </c>
      <c r="M466" s="3">
        <f>Raw_Data!M466</f>
        <v>10</v>
      </c>
      <c r="N466" s="3">
        <f>Raw_Data!N466</f>
        <v>18</v>
      </c>
      <c r="O466" s="3">
        <f>Raw_Data!O466</f>
        <v>19</v>
      </c>
      <c r="P466" s="3" t="str">
        <f t="shared" si="78"/>
        <v>Sinking in the quicksand of despair, the harder you fight, the deeper you descend.</v>
      </c>
      <c r="Q466" s="3" t="str">
        <f t="shared" si="79"/>
        <v>Despair</v>
      </c>
      <c r="R466" s="3" t="str">
        <f t="shared" si="80"/>
        <v>QuicksandFighter</v>
      </c>
      <c r="S466" s="3" t="str">
        <f t="shared" si="81"/>
        <v>Twitter</v>
      </c>
      <c r="T466" s="3" t="str">
        <f t="shared" si="82"/>
        <v>#Despair,#DeepDescent</v>
      </c>
      <c r="U466" s="3" t="str">
        <f t="shared" si="83"/>
        <v>USA</v>
      </c>
      <c r="V466" s="3">
        <f t="shared" si="84"/>
        <v>42661.8125</v>
      </c>
      <c r="W466" s="3" t="b">
        <f>COUNTIFS($F$2:F466,F466,$E$2:E466,E466)&gt;1</f>
        <v>0</v>
      </c>
      <c r="X466" s="3">
        <f t="shared" si="85"/>
        <v>60</v>
      </c>
      <c r="Y466" s="3">
        <f t="shared" si="86"/>
        <v>0.66666666666666663</v>
      </c>
      <c r="Z466" s="11" t="str">
        <f t="shared" si="77"/>
        <v>Oct 18, 2016</v>
      </c>
      <c r="AA466" s="3" t="str">
        <f t="shared" si="87"/>
        <v>Oct</v>
      </c>
    </row>
    <row r="467" spans="1:27" x14ac:dyDescent="0.25">
      <c r="A467" s="3">
        <f>Raw_Data!A467</f>
        <v>466</v>
      </c>
      <c r="B467" s="3">
        <f>Raw_Data!B467</f>
        <v>470</v>
      </c>
      <c r="C467" s="3" t="str">
        <f>Raw_Data!C467</f>
        <v xml:space="preserve">Wandering through the cemetery of lost dreams, tombstones marking untold sorrows. </v>
      </c>
      <c r="D467" s="3" t="str">
        <f>Raw_Data!D467</f>
        <v xml:space="preserve"> Desolation </v>
      </c>
      <c r="E467" s="10">
        <f>Raw_Data!E467</f>
        <v>44058.520833333336</v>
      </c>
      <c r="F467" s="3" t="str">
        <f>Raw_Data!F467</f>
        <v xml:space="preserve"> DreamCemetery </v>
      </c>
      <c r="G467" s="3" t="str">
        <f>Raw_Data!G467</f>
        <v xml:space="preserve"> Facebook </v>
      </c>
      <c r="H467" s="3" t="str">
        <f>Raw_Data!H467</f>
        <v xml:space="preserve"> #Desolation #UntoldSorrows </v>
      </c>
      <c r="I467" s="3">
        <f>Raw_Data!I467</f>
        <v>28</v>
      </c>
      <c r="J467" s="3">
        <f>Raw_Data!J467</f>
        <v>55</v>
      </c>
      <c r="K467" s="3" t="str">
        <f>Raw_Data!K467</f>
        <v xml:space="preserve"> France </v>
      </c>
      <c r="L467" s="3">
        <f>Raw_Data!L467</f>
        <v>2020</v>
      </c>
      <c r="M467" s="3">
        <f>Raw_Data!M467</f>
        <v>8</v>
      </c>
      <c r="N467" s="3">
        <f>Raw_Data!N467</f>
        <v>15</v>
      </c>
      <c r="O467" s="3">
        <f>Raw_Data!O467</f>
        <v>12</v>
      </c>
      <c r="P467" s="3" t="str">
        <f t="shared" si="78"/>
        <v>Wandering through the cemetery of lost dreams, tombstones marking untold sorrows.</v>
      </c>
      <c r="Q467" s="3" t="str">
        <f t="shared" si="79"/>
        <v>Desolation</v>
      </c>
      <c r="R467" s="3" t="str">
        <f t="shared" si="80"/>
        <v>DreamCemetery</v>
      </c>
      <c r="S467" s="3" t="str">
        <f t="shared" si="81"/>
        <v>Facebook</v>
      </c>
      <c r="T467" s="3" t="str">
        <f t="shared" si="82"/>
        <v>#Desolation,#UntoldSorrows</v>
      </c>
      <c r="U467" s="3" t="str">
        <f t="shared" si="83"/>
        <v>France</v>
      </c>
      <c r="V467" s="3">
        <f t="shared" si="84"/>
        <v>44058.520833333336</v>
      </c>
      <c r="W467" s="3" t="b">
        <f>COUNTIFS($F$2:F467,F467,$E$2:E467,E467)&gt;1</f>
        <v>0</v>
      </c>
      <c r="X467" s="3">
        <f t="shared" si="85"/>
        <v>83</v>
      </c>
      <c r="Y467" s="3">
        <f t="shared" si="86"/>
        <v>0.66265060240963858</v>
      </c>
      <c r="Z467" s="11" t="str">
        <f t="shared" si="77"/>
        <v>Aug 15, 2020</v>
      </c>
      <c r="AA467" s="3" t="str">
        <f t="shared" si="87"/>
        <v>Aug</v>
      </c>
    </row>
    <row r="468" spans="1:27" x14ac:dyDescent="0.25">
      <c r="A468" s="3">
        <f>Raw_Data!A468</f>
        <v>467</v>
      </c>
      <c r="B468" s="3">
        <f>Raw_Data!B468</f>
        <v>471</v>
      </c>
      <c r="C468" s="3" t="str">
        <f>Raw_Data!C468</f>
        <v xml:space="preserve">Swept away by the river of regret, the currents of the past refusing to release. </v>
      </c>
      <c r="D468" s="3" t="str">
        <f>Raw_Data!D468</f>
        <v xml:space="preserve"> Regret </v>
      </c>
      <c r="E468" s="10">
        <f>Raw_Data!E468</f>
        <v>42853.680555555555</v>
      </c>
      <c r="F468" s="3" t="str">
        <f>Raw_Data!F468</f>
        <v xml:space="preserve"> RegretRiver </v>
      </c>
      <c r="G468" s="3" t="str">
        <f>Raw_Data!G468</f>
        <v xml:space="preserve"> Instagram </v>
      </c>
      <c r="H468" s="3" t="str">
        <f>Raw_Data!H468</f>
        <v xml:space="preserve"> #Regret #PastCurrents </v>
      </c>
      <c r="I468" s="3">
        <f>Raw_Data!I468</f>
        <v>18</v>
      </c>
      <c r="J468" s="3">
        <f>Raw_Data!J468</f>
        <v>35</v>
      </c>
      <c r="K468" s="3" t="str">
        <f>Raw_Data!K468</f>
        <v xml:space="preserve"> UK </v>
      </c>
      <c r="L468" s="3">
        <f>Raw_Data!L468</f>
        <v>2017</v>
      </c>
      <c r="M468" s="3">
        <f>Raw_Data!M468</f>
        <v>4</v>
      </c>
      <c r="N468" s="3">
        <f>Raw_Data!N468</f>
        <v>28</v>
      </c>
      <c r="O468" s="3">
        <f>Raw_Data!O468</f>
        <v>16</v>
      </c>
      <c r="P468" s="3" t="str">
        <f t="shared" si="78"/>
        <v>Swept away by the river of regret, the currents of the past refusing to release.</v>
      </c>
      <c r="Q468" s="3" t="str">
        <f t="shared" si="79"/>
        <v>Regret</v>
      </c>
      <c r="R468" s="3" t="str">
        <f t="shared" si="80"/>
        <v>RegretRiver</v>
      </c>
      <c r="S468" s="3" t="str">
        <f t="shared" si="81"/>
        <v>Instagram</v>
      </c>
      <c r="T468" s="3" t="str">
        <f t="shared" si="82"/>
        <v>#Regret,#PastCurrents</v>
      </c>
      <c r="U468" s="3" t="str">
        <f t="shared" si="83"/>
        <v>UK</v>
      </c>
      <c r="V468" s="3">
        <f t="shared" si="84"/>
        <v>42853.680555555555</v>
      </c>
      <c r="W468" s="3" t="b">
        <f>COUNTIFS($F$2:F468,F468,$E$2:E468,E468)&gt;1</f>
        <v>0</v>
      </c>
      <c r="X468" s="3">
        <f t="shared" si="85"/>
        <v>53</v>
      </c>
      <c r="Y468" s="3">
        <f t="shared" si="86"/>
        <v>0.660377358490566</v>
      </c>
      <c r="Z468" s="11" t="str">
        <f t="shared" si="77"/>
        <v>Apr 28, 2017</v>
      </c>
      <c r="AA468" s="3" t="str">
        <f t="shared" si="87"/>
        <v>Apr</v>
      </c>
    </row>
    <row r="469" spans="1:27" x14ac:dyDescent="0.25">
      <c r="A469" s="3">
        <f>Raw_Data!A469</f>
        <v>468</v>
      </c>
      <c r="B469" s="3">
        <f>Raw_Data!B469</f>
        <v>472</v>
      </c>
      <c r="C469" s="3" t="str">
        <f>Raw_Data!C469</f>
        <v xml:space="preserve">Whispers of lost love linger in the attic of the heart, forgotten but not erased. </v>
      </c>
      <c r="D469" s="3" t="str">
        <f>Raw_Data!D469</f>
        <v xml:space="preserve"> Loss </v>
      </c>
      <c r="E469" s="10">
        <f>Raw_Data!E469</f>
        <v>43718.875</v>
      </c>
      <c r="F469" s="3" t="str">
        <f>Raw_Data!F469</f>
        <v xml:space="preserve"> HeartAttic </v>
      </c>
      <c r="G469" s="3" t="str">
        <f>Raw_Data!G469</f>
        <v xml:space="preserve"> Twitter </v>
      </c>
      <c r="H469" s="3" t="str">
        <f>Raw_Data!H469</f>
        <v xml:space="preserve"> #Loss #ForgottenLove </v>
      </c>
      <c r="I469" s="3">
        <f>Raw_Data!I469</f>
        <v>22</v>
      </c>
      <c r="J469" s="3">
        <f>Raw_Data!J469</f>
        <v>45</v>
      </c>
      <c r="K469" s="3" t="str">
        <f>Raw_Data!K469</f>
        <v xml:space="preserve"> Australia </v>
      </c>
      <c r="L469" s="3">
        <f>Raw_Data!L469</f>
        <v>2019</v>
      </c>
      <c r="M469" s="3">
        <f>Raw_Data!M469</f>
        <v>9</v>
      </c>
      <c r="N469" s="3">
        <f>Raw_Data!N469</f>
        <v>10</v>
      </c>
      <c r="O469" s="3">
        <f>Raw_Data!O469</f>
        <v>21</v>
      </c>
      <c r="P469" s="3" t="str">
        <f t="shared" si="78"/>
        <v>Whispers of lost love linger in the attic of the heart, forgotten but not erased.</v>
      </c>
      <c r="Q469" s="3" t="str">
        <f t="shared" si="79"/>
        <v>Loss</v>
      </c>
      <c r="R469" s="3" t="str">
        <f t="shared" si="80"/>
        <v>HeartAttic</v>
      </c>
      <c r="S469" s="3" t="str">
        <f t="shared" si="81"/>
        <v>Twitter</v>
      </c>
      <c r="T469" s="3" t="str">
        <f t="shared" si="82"/>
        <v>#Loss,#ForgottenLove</v>
      </c>
      <c r="U469" s="3" t="str">
        <f t="shared" si="83"/>
        <v>Australia</v>
      </c>
      <c r="V469" s="3">
        <f t="shared" si="84"/>
        <v>43718.875</v>
      </c>
      <c r="W469" s="3" t="b">
        <f>COUNTIFS($F$2:F469,F469,$E$2:E469,E469)&gt;1</f>
        <v>0</v>
      </c>
      <c r="X469" s="3">
        <f t="shared" si="85"/>
        <v>67</v>
      </c>
      <c r="Y469" s="3">
        <f t="shared" si="86"/>
        <v>0.67164179104477617</v>
      </c>
      <c r="Z469" s="11" t="str">
        <f t="shared" si="77"/>
        <v>Sep 10, 2019</v>
      </c>
      <c r="AA469" s="3" t="str">
        <f t="shared" si="87"/>
        <v>Sep</v>
      </c>
    </row>
    <row r="470" spans="1:27" x14ac:dyDescent="0.25">
      <c r="A470" s="3">
        <f>Raw_Data!A470</f>
        <v>469</v>
      </c>
      <c r="B470" s="3">
        <f>Raw_Data!B470</f>
        <v>473</v>
      </c>
      <c r="C470" s="3" t="str">
        <f>Raw_Data!C470</f>
        <v xml:space="preserve">In the gallery of broken promises, each shattered vow framed, a painful exhibition. </v>
      </c>
      <c r="D470" s="3" t="str">
        <f>Raw_Data!D470</f>
        <v xml:space="preserve"> Betrayal </v>
      </c>
      <c r="E470" s="10">
        <f>Raw_Data!E470</f>
        <v>44589.572916666664</v>
      </c>
      <c r="F470" s="3" t="str">
        <f>Raw_Data!F470</f>
        <v xml:space="preserve"> PromiseGallery </v>
      </c>
      <c r="G470" s="3" t="str">
        <f>Raw_Data!G470</f>
        <v xml:space="preserve"> Facebook </v>
      </c>
      <c r="H470" s="3" t="str">
        <f>Raw_Data!H470</f>
        <v xml:space="preserve"> #Betrayal #ShatteredVows </v>
      </c>
      <c r="I470" s="3">
        <f>Raw_Data!I470</f>
        <v>15</v>
      </c>
      <c r="J470" s="3">
        <f>Raw_Data!J470</f>
        <v>30</v>
      </c>
      <c r="K470" s="3" t="str">
        <f>Raw_Data!K470</f>
        <v xml:space="preserve"> Brazil </v>
      </c>
      <c r="L470" s="3">
        <f>Raw_Data!L470</f>
        <v>2022</v>
      </c>
      <c r="M470" s="3">
        <f>Raw_Data!M470</f>
        <v>1</v>
      </c>
      <c r="N470" s="3">
        <f>Raw_Data!N470</f>
        <v>28</v>
      </c>
      <c r="O470" s="3">
        <f>Raw_Data!O470</f>
        <v>13</v>
      </c>
      <c r="P470" s="3" t="str">
        <f t="shared" si="78"/>
        <v>In the gallery of broken promises, each shattered vow framed, a painful exhibition.</v>
      </c>
      <c r="Q470" s="3" t="str">
        <f t="shared" si="79"/>
        <v>Betrayal</v>
      </c>
      <c r="R470" s="3" t="str">
        <f t="shared" si="80"/>
        <v>PromiseGallery</v>
      </c>
      <c r="S470" s="3" t="str">
        <f t="shared" si="81"/>
        <v>Facebook</v>
      </c>
      <c r="T470" s="3" t="str">
        <f t="shared" si="82"/>
        <v>#Betrayal,#ShatteredVows</v>
      </c>
      <c r="U470" s="3" t="str">
        <f t="shared" si="83"/>
        <v>Brazil</v>
      </c>
      <c r="V470" s="3">
        <f t="shared" si="84"/>
        <v>44589.572916666664</v>
      </c>
      <c r="W470" s="3" t="b">
        <f>COUNTIFS($F$2:F470,F470,$E$2:E470,E470)&gt;1</f>
        <v>0</v>
      </c>
      <c r="X470" s="3">
        <f t="shared" si="85"/>
        <v>45</v>
      </c>
      <c r="Y470" s="3">
        <f t="shared" si="86"/>
        <v>0.66666666666666663</v>
      </c>
      <c r="Z470" s="11" t="str">
        <f t="shared" si="77"/>
        <v>Jan 28, 2022</v>
      </c>
      <c r="AA470" s="3" t="str">
        <f t="shared" si="87"/>
        <v>Jan</v>
      </c>
    </row>
    <row r="471" spans="1:27" x14ac:dyDescent="0.25">
      <c r="A471" s="3">
        <f>Raw_Data!A471</f>
        <v>470</v>
      </c>
      <c r="B471" s="3">
        <f>Raw_Data!B471</f>
        <v>474</v>
      </c>
      <c r="C471" s="3" t="str">
        <f>Raw_Data!C471</f>
        <v xml:space="preserve">The echoes of solitude, a silent conversation between a soul and its shadows. </v>
      </c>
      <c r="D471" s="3" t="str">
        <f>Raw_Data!D471</f>
        <v xml:space="preserve"> Solitude </v>
      </c>
      <c r="E471" s="10">
        <f>Raw_Data!E471</f>
        <v>42536.9375</v>
      </c>
      <c r="F471" s="3" t="str">
        <f>Raw_Data!F471</f>
        <v xml:space="preserve"> EchoedConversation </v>
      </c>
      <c r="G471" s="3" t="str">
        <f>Raw_Data!G471</f>
        <v xml:space="preserve"> Instagram </v>
      </c>
      <c r="H471" s="3" t="str">
        <f>Raw_Data!H471</f>
        <v xml:space="preserve"> #Solitude #ShadowConversation </v>
      </c>
      <c r="I471" s="3">
        <f>Raw_Data!I471</f>
        <v>30</v>
      </c>
      <c r="J471" s="3">
        <f>Raw_Data!J471</f>
        <v>60</v>
      </c>
      <c r="K471" s="3" t="str">
        <f>Raw_Data!K471</f>
        <v xml:space="preserve"> Spain </v>
      </c>
      <c r="L471" s="3">
        <f>Raw_Data!L471</f>
        <v>2016</v>
      </c>
      <c r="M471" s="3">
        <f>Raw_Data!M471</f>
        <v>6</v>
      </c>
      <c r="N471" s="3">
        <f>Raw_Data!N471</f>
        <v>15</v>
      </c>
      <c r="O471" s="3">
        <f>Raw_Data!O471</f>
        <v>22</v>
      </c>
      <c r="P471" s="3" t="str">
        <f t="shared" si="78"/>
        <v>The echoes of solitude, a silent conversation between a soul and its shadows.</v>
      </c>
      <c r="Q471" s="3" t="str">
        <f t="shared" si="79"/>
        <v>Solitude</v>
      </c>
      <c r="R471" s="3" t="str">
        <f t="shared" si="80"/>
        <v>EchoedConversation</v>
      </c>
      <c r="S471" s="3" t="str">
        <f t="shared" si="81"/>
        <v>Instagram</v>
      </c>
      <c r="T471" s="3" t="str">
        <f t="shared" si="82"/>
        <v>#Solitude,#ShadowConversation</v>
      </c>
      <c r="U471" s="3" t="str">
        <f t="shared" si="83"/>
        <v>Spain</v>
      </c>
      <c r="V471" s="3">
        <f t="shared" si="84"/>
        <v>42536.9375</v>
      </c>
      <c r="W471" s="3" t="b">
        <f>COUNTIFS($F$2:F471,F471,$E$2:E471,E471)&gt;1</f>
        <v>0</v>
      </c>
      <c r="X471" s="3">
        <f t="shared" si="85"/>
        <v>90</v>
      </c>
      <c r="Y471" s="3">
        <f t="shared" si="86"/>
        <v>0.66666666666666663</v>
      </c>
      <c r="Z471" s="11" t="str">
        <f t="shared" si="77"/>
        <v>Jun 15, 2016</v>
      </c>
      <c r="AA471" s="3" t="str">
        <f t="shared" si="87"/>
        <v>Jun</v>
      </c>
    </row>
    <row r="472" spans="1:27" x14ac:dyDescent="0.25">
      <c r="A472" s="3">
        <f>Raw_Data!A472</f>
        <v>471</v>
      </c>
      <c r="B472" s="3">
        <f>Raw_Data!B472</f>
        <v>475</v>
      </c>
      <c r="C472" s="3" t="str">
        <f>Raw_Data!C472</f>
        <v xml:space="preserve">Dancing on sunshine, each step a celebration of the joy found in simple moments. </v>
      </c>
      <c r="D472" s="3" t="str">
        <f>Raw_Data!D472</f>
        <v xml:space="preserve"> Joy </v>
      </c>
      <c r="E472" s="10">
        <f>Raw_Data!E472</f>
        <v>44428.65625</v>
      </c>
      <c r="F472" s="3" t="str">
        <f>Raw_Data!F472</f>
        <v xml:space="preserve"> SunshineDancer </v>
      </c>
      <c r="G472" s="3" t="str">
        <f>Raw_Data!G472</f>
        <v xml:space="preserve"> Instagram </v>
      </c>
      <c r="H472" s="3" t="str">
        <f>Raw_Data!H472</f>
        <v xml:space="preserve"> #Joy #SimpleMoments </v>
      </c>
      <c r="I472" s="3">
        <f>Raw_Data!I472</f>
        <v>40</v>
      </c>
      <c r="J472" s="3">
        <f>Raw_Data!J472</f>
        <v>80</v>
      </c>
      <c r="K472" s="3" t="str">
        <f>Raw_Data!K472</f>
        <v xml:space="preserve"> USA </v>
      </c>
      <c r="L472" s="3">
        <f>Raw_Data!L472</f>
        <v>2021</v>
      </c>
      <c r="M472" s="3">
        <f>Raw_Data!M472</f>
        <v>8</v>
      </c>
      <c r="N472" s="3">
        <f>Raw_Data!N472</f>
        <v>20</v>
      </c>
      <c r="O472" s="3">
        <f>Raw_Data!O472</f>
        <v>15</v>
      </c>
      <c r="P472" s="3" t="str">
        <f t="shared" si="78"/>
        <v>Dancing on sunshine, each step a celebration of the joy found in simple moments.</v>
      </c>
      <c r="Q472" s="3" t="str">
        <f t="shared" si="79"/>
        <v>Joy</v>
      </c>
      <c r="R472" s="3" t="str">
        <f t="shared" si="80"/>
        <v>SunshineDancer</v>
      </c>
      <c r="S472" s="3" t="str">
        <f t="shared" si="81"/>
        <v>Instagram</v>
      </c>
      <c r="T472" s="3" t="str">
        <f t="shared" si="82"/>
        <v>#Joy,#SimpleMoments</v>
      </c>
      <c r="U472" s="3" t="str">
        <f t="shared" si="83"/>
        <v>USA</v>
      </c>
      <c r="V472" s="3">
        <f t="shared" si="84"/>
        <v>44428.65625</v>
      </c>
      <c r="W472" s="3" t="b">
        <f>COUNTIFS($F$2:F472,F472,$E$2:E472,E472)&gt;1</f>
        <v>0</v>
      </c>
      <c r="X472" s="3">
        <f t="shared" si="85"/>
        <v>120</v>
      </c>
      <c r="Y472" s="3">
        <f t="shared" si="86"/>
        <v>0.66666666666666663</v>
      </c>
      <c r="Z472" s="11" t="str">
        <f t="shared" si="77"/>
        <v>Aug 20, 2021</v>
      </c>
      <c r="AA472" s="3" t="str">
        <f t="shared" si="87"/>
        <v>Aug</v>
      </c>
    </row>
    <row r="473" spans="1:27" x14ac:dyDescent="0.25">
      <c r="A473" s="3">
        <f>Raw_Data!A473</f>
        <v>472</v>
      </c>
      <c r="B473" s="3">
        <f>Raw_Data!B473</f>
        <v>476</v>
      </c>
      <c r="C473" s="3" t="str">
        <f>Raw_Data!C473</f>
        <v xml:space="preserve">Laughter echoes in the air, a chorus of happiness that lifts the spirit higher. </v>
      </c>
      <c r="D473" s="3" t="str">
        <f>Raw_Data!D473</f>
        <v xml:space="preserve"> Happiness </v>
      </c>
      <c r="E473" s="10">
        <f>Raw_Data!E473</f>
        <v>43202.770833333336</v>
      </c>
      <c r="F473" s="3" t="str">
        <f>Raw_Data!F473</f>
        <v xml:space="preserve"> EchoedLaughter </v>
      </c>
      <c r="G473" s="3" t="str">
        <f>Raw_Data!G473</f>
        <v xml:space="preserve"> Twitter </v>
      </c>
      <c r="H473" s="3" t="str">
        <f>Raw_Data!H473</f>
        <v xml:space="preserve"> #Happiness #SpiritLifter </v>
      </c>
      <c r="I473" s="3">
        <f>Raw_Data!I473</f>
        <v>35</v>
      </c>
      <c r="J473" s="3">
        <f>Raw_Data!J473</f>
        <v>70</v>
      </c>
      <c r="K473" s="3" t="str">
        <f>Raw_Data!K473</f>
        <v xml:space="preserve"> Canada </v>
      </c>
      <c r="L473" s="3">
        <f>Raw_Data!L473</f>
        <v>2018</v>
      </c>
      <c r="M473" s="3">
        <f>Raw_Data!M473</f>
        <v>4</v>
      </c>
      <c r="N473" s="3">
        <f>Raw_Data!N473</f>
        <v>12</v>
      </c>
      <c r="O473" s="3">
        <f>Raw_Data!O473</f>
        <v>18</v>
      </c>
      <c r="P473" s="3" t="str">
        <f t="shared" si="78"/>
        <v>Laughter echoes in the air, a chorus of happiness that lifts the spirit higher.</v>
      </c>
      <c r="Q473" s="3" t="str">
        <f t="shared" si="79"/>
        <v>Happiness</v>
      </c>
      <c r="R473" s="3" t="str">
        <f t="shared" si="80"/>
        <v>EchoedLaughter</v>
      </c>
      <c r="S473" s="3" t="str">
        <f t="shared" si="81"/>
        <v>Twitter</v>
      </c>
      <c r="T473" s="3" t="str">
        <f t="shared" si="82"/>
        <v>#Happiness,#SpiritLifter</v>
      </c>
      <c r="U473" s="3" t="str">
        <f t="shared" si="83"/>
        <v>Canada</v>
      </c>
      <c r="V473" s="3">
        <f t="shared" si="84"/>
        <v>43202.770833333336</v>
      </c>
      <c r="W473" s="3" t="b">
        <f>COUNTIFS($F$2:F473,F473,$E$2:E473,E473)&gt;1</f>
        <v>0</v>
      </c>
      <c r="X473" s="3">
        <f t="shared" si="85"/>
        <v>105</v>
      </c>
      <c r="Y473" s="3">
        <f t="shared" si="86"/>
        <v>0.66666666666666663</v>
      </c>
      <c r="Z473" s="11" t="str">
        <f t="shared" si="77"/>
        <v>Apr 12, 2018</v>
      </c>
      <c r="AA473" s="3" t="str">
        <f t="shared" si="87"/>
        <v>Apr</v>
      </c>
    </row>
    <row r="474" spans="1:27" x14ac:dyDescent="0.25">
      <c r="A474" s="3">
        <f>Raw_Data!A474</f>
        <v>473</v>
      </c>
      <c r="B474" s="3">
        <f>Raw_Data!B474</f>
        <v>477</v>
      </c>
      <c r="C474" s="3" t="str">
        <f>Raw_Data!C474</f>
        <v xml:space="preserve">In the garden of contentment, each bloom whispers tales of inner peace and joy. </v>
      </c>
      <c r="D474" s="3" t="str">
        <f>Raw_Data!D474</f>
        <v xml:space="preserve"> Contentment </v>
      </c>
      <c r="E474" s="10">
        <f>Raw_Data!E474</f>
        <v>44607.513888888891</v>
      </c>
      <c r="F474" s="3" t="str">
        <f>Raw_Data!F474</f>
        <v xml:space="preserve"> GardenOfJoy </v>
      </c>
      <c r="G474" s="3" t="str">
        <f>Raw_Data!G474</f>
        <v xml:space="preserve"> Facebook </v>
      </c>
      <c r="H474" s="3" t="str">
        <f>Raw_Data!H474</f>
        <v xml:space="preserve"> #Contentment #InnerPeace </v>
      </c>
      <c r="I474" s="3">
        <f>Raw_Data!I474</f>
        <v>25</v>
      </c>
      <c r="J474" s="3">
        <f>Raw_Data!J474</f>
        <v>50</v>
      </c>
      <c r="K474" s="3" t="str">
        <f>Raw_Data!K474</f>
        <v xml:space="preserve"> UK </v>
      </c>
      <c r="L474" s="3">
        <f>Raw_Data!L474</f>
        <v>2022</v>
      </c>
      <c r="M474" s="3">
        <f>Raw_Data!M474</f>
        <v>2</v>
      </c>
      <c r="N474" s="3">
        <f>Raw_Data!N474</f>
        <v>15</v>
      </c>
      <c r="O474" s="3">
        <f>Raw_Data!O474</f>
        <v>12</v>
      </c>
      <c r="P474" s="3" t="str">
        <f t="shared" si="78"/>
        <v>In the garden of contentment, each bloom whispers tales of inner peace and joy.</v>
      </c>
      <c r="Q474" s="3" t="str">
        <f t="shared" si="79"/>
        <v>Contentment</v>
      </c>
      <c r="R474" s="3" t="str">
        <f t="shared" si="80"/>
        <v>GardenOfJoy</v>
      </c>
      <c r="S474" s="3" t="str">
        <f t="shared" si="81"/>
        <v>Facebook</v>
      </c>
      <c r="T474" s="3" t="str">
        <f t="shared" si="82"/>
        <v>#Contentment,#InnerPeace</v>
      </c>
      <c r="U474" s="3" t="str">
        <f t="shared" si="83"/>
        <v>UK</v>
      </c>
      <c r="V474" s="3">
        <f t="shared" si="84"/>
        <v>44607.513888888891</v>
      </c>
      <c r="W474" s="3" t="b">
        <f>COUNTIFS($F$2:F474,F474,$E$2:E474,E474)&gt;1</f>
        <v>0</v>
      </c>
      <c r="X474" s="3">
        <f t="shared" si="85"/>
        <v>75</v>
      </c>
      <c r="Y474" s="3">
        <f t="shared" si="86"/>
        <v>0.66666666666666663</v>
      </c>
      <c r="Z474" s="11" t="str">
        <f t="shared" si="77"/>
        <v>Feb 15, 2022</v>
      </c>
      <c r="AA474" s="3" t="str">
        <f t="shared" si="87"/>
        <v>Feb</v>
      </c>
    </row>
    <row r="475" spans="1:27" x14ac:dyDescent="0.25">
      <c r="A475" s="3">
        <f>Raw_Data!A475</f>
        <v>474</v>
      </c>
      <c r="B475" s="3">
        <f>Raw_Data!B475</f>
        <v>478</v>
      </c>
      <c r="C475" s="3" t="str">
        <f>Raw_Data!C475</f>
        <v xml:space="preserve">Chasing dreams under the vibrant sky, a journey fueled by hope and enthusiasm. </v>
      </c>
      <c r="D475" s="3" t="str">
        <f>Raw_Data!D475</f>
        <v xml:space="preserve"> Enthusiasm </v>
      </c>
      <c r="E475" s="10">
        <f>Raw_Data!E475</f>
        <v>43766.59375</v>
      </c>
      <c r="F475" s="3" t="str">
        <f>Raw_Data!F475</f>
        <v xml:space="preserve"> DreamChaser </v>
      </c>
      <c r="G475" s="3" t="str">
        <f>Raw_Data!G475</f>
        <v xml:space="preserve"> Instagram </v>
      </c>
      <c r="H475" s="3" t="str">
        <f>Raw_Data!H475</f>
        <v xml:space="preserve"> #Enthusiasm #HopefulJourney </v>
      </c>
      <c r="I475" s="3">
        <f>Raw_Data!I475</f>
        <v>30</v>
      </c>
      <c r="J475" s="3">
        <f>Raw_Data!J475</f>
        <v>60</v>
      </c>
      <c r="K475" s="3" t="str">
        <f>Raw_Data!K475</f>
        <v xml:space="preserve"> Australia </v>
      </c>
      <c r="L475" s="3">
        <f>Raw_Data!L475</f>
        <v>2019</v>
      </c>
      <c r="M475" s="3">
        <f>Raw_Data!M475</f>
        <v>10</v>
      </c>
      <c r="N475" s="3">
        <f>Raw_Data!N475</f>
        <v>28</v>
      </c>
      <c r="O475" s="3">
        <f>Raw_Data!O475</f>
        <v>14</v>
      </c>
      <c r="P475" s="3" t="str">
        <f t="shared" si="78"/>
        <v>Chasing dreams under the vibrant sky, a journey fueled by hope and enthusiasm.</v>
      </c>
      <c r="Q475" s="3" t="str">
        <f t="shared" si="79"/>
        <v>Enthusiasm</v>
      </c>
      <c r="R475" s="3" t="str">
        <f t="shared" si="80"/>
        <v>DreamChaser</v>
      </c>
      <c r="S475" s="3" t="str">
        <f t="shared" si="81"/>
        <v>Instagram</v>
      </c>
      <c r="T475" s="3" t="str">
        <f t="shared" si="82"/>
        <v>#Enthusiasm,#HopefulJourney</v>
      </c>
      <c r="U475" s="3" t="str">
        <f t="shared" si="83"/>
        <v>Australia</v>
      </c>
      <c r="V475" s="3">
        <f t="shared" si="84"/>
        <v>43766.59375</v>
      </c>
      <c r="W475" s="3" t="b">
        <f>COUNTIFS($F$2:F475,F475,$E$2:E475,E475)&gt;1</f>
        <v>0</v>
      </c>
      <c r="X475" s="3">
        <f t="shared" si="85"/>
        <v>90</v>
      </c>
      <c r="Y475" s="3">
        <f t="shared" si="86"/>
        <v>0.66666666666666663</v>
      </c>
      <c r="Z475" s="11" t="str">
        <f t="shared" si="77"/>
        <v>Oct 28, 2019</v>
      </c>
      <c r="AA475" s="3" t="str">
        <f t="shared" si="87"/>
        <v>Oct</v>
      </c>
    </row>
    <row r="476" spans="1:27" x14ac:dyDescent="0.25">
      <c r="A476" s="3">
        <f>Raw_Data!A476</f>
        <v>475</v>
      </c>
      <c r="B476" s="3">
        <f>Raw_Data!B476</f>
        <v>479</v>
      </c>
      <c r="C476" s="3" t="str">
        <f>Raw_Data!C476</f>
        <v xml:space="preserve">Serenading the stars with a heart full of gratitude, a melody of thankfulness. </v>
      </c>
      <c r="D476" s="3" t="str">
        <f>Raw_Data!D476</f>
        <v xml:space="preserve"> Gratitude </v>
      </c>
      <c r="E476" s="10">
        <f>Raw_Data!E476</f>
        <v>43091.875</v>
      </c>
      <c r="F476" s="3" t="str">
        <f>Raw_Data!F476</f>
        <v xml:space="preserve"> StarSerenader </v>
      </c>
      <c r="G476" s="3" t="str">
        <f>Raw_Data!G476</f>
        <v xml:space="preserve"> Twitter </v>
      </c>
      <c r="H476" s="3" t="str">
        <f>Raw_Data!H476</f>
        <v xml:space="preserve"> #Gratitude #ThankfulMelody </v>
      </c>
      <c r="I476" s="3">
        <f>Raw_Data!I476</f>
        <v>22</v>
      </c>
      <c r="J476" s="3">
        <f>Raw_Data!J476</f>
        <v>45</v>
      </c>
      <c r="K476" s="3" t="str">
        <f>Raw_Data!K476</f>
        <v xml:space="preserve"> India </v>
      </c>
      <c r="L476" s="3">
        <f>Raw_Data!L476</f>
        <v>2017</v>
      </c>
      <c r="M476" s="3">
        <f>Raw_Data!M476</f>
        <v>12</v>
      </c>
      <c r="N476" s="3">
        <f>Raw_Data!N476</f>
        <v>22</v>
      </c>
      <c r="O476" s="3">
        <f>Raw_Data!O476</f>
        <v>21</v>
      </c>
      <c r="P476" s="3" t="str">
        <f t="shared" si="78"/>
        <v>Serenading the stars with a heart full of gratitude, a melody of thankfulness.</v>
      </c>
      <c r="Q476" s="3" t="str">
        <f t="shared" si="79"/>
        <v>Gratitude</v>
      </c>
      <c r="R476" s="3" t="str">
        <f t="shared" si="80"/>
        <v>StarSerenader</v>
      </c>
      <c r="S476" s="3" t="str">
        <f t="shared" si="81"/>
        <v>Twitter</v>
      </c>
      <c r="T476" s="3" t="str">
        <f t="shared" si="82"/>
        <v>#Gratitude,#ThankfulMelody</v>
      </c>
      <c r="U476" s="3" t="str">
        <f t="shared" si="83"/>
        <v>India</v>
      </c>
      <c r="V476" s="3">
        <f t="shared" si="84"/>
        <v>43091.875</v>
      </c>
      <c r="W476" s="3" t="b">
        <f>COUNTIFS($F$2:F476,F476,$E$2:E476,E476)&gt;1</f>
        <v>0</v>
      </c>
      <c r="X476" s="3">
        <f t="shared" si="85"/>
        <v>67</v>
      </c>
      <c r="Y476" s="3">
        <f t="shared" si="86"/>
        <v>0.67164179104477617</v>
      </c>
      <c r="Z476" s="11" t="str">
        <f t="shared" si="77"/>
        <v>Dec 22, 2017</v>
      </c>
      <c r="AA476" s="3" t="str">
        <f t="shared" si="87"/>
        <v>Dec</v>
      </c>
    </row>
    <row r="477" spans="1:27" x14ac:dyDescent="0.25">
      <c r="A477" s="3">
        <f>Raw_Data!A477</f>
        <v>476</v>
      </c>
      <c r="B477" s="3">
        <f>Raw_Data!B477</f>
        <v>480</v>
      </c>
      <c r="C477" s="3" t="str">
        <f>Raw_Data!C477</f>
        <v xml:space="preserve">Basking in the glow of accomplishment, each milestone a stepping stone to happiness. </v>
      </c>
      <c r="D477" s="3" t="str">
        <f>Raw_Data!D477</f>
        <v xml:space="preserve"> Accomplishment </v>
      </c>
      <c r="E477" s="10">
        <f>Raw_Data!E477</f>
        <v>43992.729166666664</v>
      </c>
      <c r="F477" s="3" t="str">
        <f>Raw_Data!F477</f>
        <v xml:space="preserve"> GlowAchiever </v>
      </c>
      <c r="G477" s="3" t="str">
        <f>Raw_Data!G477</f>
        <v xml:space="preserve"> Facebook </v>
      </c>
      <c r="H477" s="3" t="str">
        <f>Raw_Data!H477</f>
        <v xml:space="preserve"> #Accomplishment #HappinessMilestone </v>
      </c>
      <c r="I477" s="3">
        <f>Raw_Data!I477</f>
        <v>28</v>
      </c>
      <c r="J477" s="3">
        <f>Raw_Data!J477</f>
        <v>55</v>
      </c>
      <c r="K477" s="3" t="str">
        <f>Raw_Data!K477</f>
        <v xml:space="preserve"> Germany </v>
      </c>
      <c r="L477" s="3">
        <f>Raw_Data!L477</f>
        <v>2020</v>
      </c>
      <c r="M477" s="3">
        <f>Raw_Data!M477</f>
        <v>6</v>
      </c>
      <c r="N477" s="3">
        <f>Raw_Data!N477</f>
        <v>10</v>
      </c>
      <c r="O477" s="3">
        <f>Raw_Data!O477</f>
        <v>17</v>
      </c>
      <c r="P477" s="3" t="str">
        <f t="shared" si="78"/>
        <v>Basking in the glow of accomplishment, each milestone a stepping stone to happiness.</v>
      </c>
      <c r="Q477" s="3" t="str">
        <f t="shared" si="79"/>
        <v>Accomplishment</v>
      </c>
      <c r="R477" s="3" t="str">
        <f t="shared" si="80"/>
        <v>GlowAchiever</v>
      </c>
      <c r="S477" s="3" t="str">
        <f t="shared" si="81"/>
        <v>Facebook</v>
      </c>
      <c r="T477" s="3" t="str">
        <f t="shared" si="82"/>
        <v>#Accomplishment,#HappinessMilestone</v>
      </c>
      <c r="U477" s="3" t="str">
        <f t="shared" si="83"/>
        <v>Germany</v>
      </c>
      <c r="V477" s="3">
        <f t="shared" si="84"/>
        <v>43992.729166666664</v>
      </c>
      <c r="W477" s="3" t="b">
        <f>COUNTIFS($F$2:F477,F477,$E$2:E477,E477)&gt;1</f>
        <v>0</v>
      </c>
      <c r="X477" s="3">
        <f t="shared" si="85"/>
        <v>83</v>
      </c>
      <c r="Y477" s="3">
        <f t="shared" si="86"/>
        <v>0.66265060240963858</v>
      </c>
      <c r="Z477" s="11" t="str">
        <f t="shared" si="77"/>
        <v>Jun 10, 2020</v>
      </c>
      <c r="AA477" s="3" t="str">
        <f t="shared" si="87"/>
        <v>Jun</v>
      </c>
    </row>
    <row r="478" spans="1:27" x14ac:dyDescent="0.25">
      <c r="A478" s="3">
        <f>Raw_Data!A478</f>
        <v>477</v>
      </c>
      <c r="B478" s="3">
        <f>Raw_Data!B478</f>
        <v>481</v>
      </c>
      <c r="C478" s="3" t="str">
        <f>Raw_Data!C478</f>
        <v xml:space="preserve">In the dance of positivity, every step is a rhythm, uplifting the soul in harmony. </v>
      </c>
      <c r="D478" s="3" t="str">
        <f>Raw_Data!D478</f>
        <v xml:space="preserve"> Positivity </v>
      </c>
      <c r="E478" s="10">
        <f>Raw_Data!E478</f>
        <v>42631.822916666664</v>
      </c>
      <c r="F478" s="3" t="str">
        <f>Raw_Data!F478</f>
        <v xml:space="preserve"> DanceHarmony </v>
      </c>
      <c r="G478" s="3" t="str">
        <f>Raw_Data!G478</f>
        <v xml:space="preserve"> Instagram </v>
      </c>
      <c r="H478" s="3" t="str">
        <f>Raw_Data!H478</f>
        <v xml:space="preserve"> #Positivity #SoulUpliftment </v>
      </c>
      <c r="I478" s="3">
        <f>Raw_Data!I478</f>
        <v>18</v>
      </c>
      <c r="J478" s="3">
        <f>Raw_Data!J478</f>
        <v>35</v>
      </c>
      <c r="K478" s="3" t="str">
        <f>Raw_Data!K478</f>
        <v xml:space="preserve"> France </v>
      </c>
      <c r="L478" s="3">
        <f>Raw_Data!L478</f>
        <v>2016</v>
      </c>
      <c r="M478" s="3">
        <f>Raw_Data!M478</f>
        <v>9</v>
      </c>
      <c r="N478" s="3">
        <f>Raw_Data!N478</f>
        <v>18</v>
      </c>
      <c r="O478" s="3">
        <f>Raw_Data!O478</f>
        <v>19</v>
      </c>
      <c r="P478" s="3" t="str">
        <f t="shared" si="78"/>
        <v>In the dance of positivity, every step is a rhythm, uplifting the soul in harmony.</v>
      </c>
      <c r="Q478" s="3" t="str">
        <f t="shared" si="79"/>
        <v>Positivity</v>
      </c>
      <c r="R478" s="3" t="str">
        <f t="shared" si="80"/>
        <v>DanceHarmony</v>
      </c>
      <c r="S478" s="3" t="str">
        <f t="shared" si="81"/>
        <v>Instagram</v>
      </c>
      <c r="T478" s="3" t="str">
        <f t="shared" si="82"/>
        <v>#Positivity,#SoulUpliftment</v>
      </c>
      <c r="U478" s="3" t="str">
        <f t="shared" si="83"/>
        <v>France</v>
      </c>
      <c r="V478" s="3">
        <f t="shared" si="84"/>
        <v>42631.822916666664</v>
      </c>
      <c r="W478" s="3" t="b">
        <f>COUNTIFS($F$2:F478,F478,$E$2:E478,E478)&gt;1</f>
        <v>0</v>
      </c>
      <c r="X478" s="3">
        <f t="shared" si="85"/>
        <v>53</v>
      </c>
      <c r="Y478" s="3">
        <f t="shared" si="86"/>
        <v>0.660377358490566</v>
      </c>
      <c r="Z478" s="11" t="str">
        <f t="shared" si="77"/>
        <v>Sep 18, 2016</v>
      </c>
      <c r="AA478" s="3" t="str">
        <f t="shared" si="87"/>
        <v>Sep</v>
      </c>
    </row>
    <row r="479" spans="1:27" x14ac:dyDescent="0.25">
      <c r="A479" s="3">
        <f>Raw_Data!A479</f>
        <v>478</v>
      </c>
      <c r="B479" s="3">
        <f>Raw_Data!B479</f>
        <v>482</v>
      </c>
      <c r="C479" s="3" t="str">
        <f>Raw_Data!C479</f>
        <v xml:space="preserve">Overflowing with joy, a cup of laughter shared with friends, a moment cherished. </v>
      </c>
      <c r="D479" s="3" t="str">
        <f>Raw_Data!D479</f>
        <v xml:space="preserve"> Joy </v>
      </c>
      <c r="E479" s="10">
        <f>Raw_Data!E479</f>
        <v>44995.604166666664</v>
      </c>
      <c r="F479" s="3" t="str">
        <f>Raw_Data!F479</f>
        <v xml:space="preserve"> LaughterCup </v>
      </c>
      <c r="G479" s="3" t="str">
        <f>Raw_Data!G479</f>
        <v xml:space="preserve"> Twitter </v>
      </c>
      <c r="H479" s="3" t="str">
        <f>Raw_Data!H479</f>
        <v xml:space="preserve"> #Joy #CherishedMoment </v>
      </c>
      <c r="I479" s="3">
        <f>Raw_Data!I479</f>
        <v>20</v>
      </c>
      <c r="J479" s="3">
        <f>Raw_Data!J479</f>
        <v>40</v>
      </c>
      <c r="K479" s="3" t="str">
        <f>Raw_Data!K479</f>
        <v xml:space="preserve"> Japan </v>
      </c>
      <c r="L479" s="3">
        <f>Raw_Data!L479</f>
        <v>2023</v>
      </c>
      <c r="M479" s="3">
        <f>Raw_Data!M479</f>
        <v>3</v>
      </c>
      <c r="N479" s="3">
        <f>Raw_Data!N479</f>
        <v>10</v>
      </c>
      <c r="O479" s="3">
        <f>Raw_Data!O479</f>
        <v>14</v>
      </c>
      <c r="P479" s="3" t="str">
        <f t="shared" si="78"/>
        <v>Overflowing with joy, a cup of laughter shared with friends, a moment cherished.</v>
      </c>
      <c r="Q479" s="3" t="str">
        <f t="shared" si="79"/>
        <v>Joy</v>
      </c>
      <c r="R479" s="3" t="str">
        <f t="shared" si="80"/>
        <v>LaughterCup</v>
      </c>
      <c r="S479" s="3" t="str">
        <f t="shared" si="81"/>
        <v>Twitter</v>
      </c>
      <c r="T479" s="3" t="str">
        <f t="shared" si="82"/>
        <v>#Joy,#CherishedMoment</v>
      </c>
      <c r="U479" s="3" t="str">
        <f t="shared" si="83"/>
        <v>Japan</v>
      </c>
      <c r="V479" s="3">
        <f t="shared" si="84"/>
        <v>44995.604166666664</v>
      </c>
      <c r="W479" s="3" t="b">
        <f>COUNTIFS($F$2:F479,F479,$E$2:E479,E479)&gt;1</f>
        <v>0</v>
      </c>
      <c r="X479" s="3">
        <f t="shared" si="85"/>
        <v>60</v>
      </c>
      <c r="Y479" s="3">
        <f t="shared" si="86"/>
        <v>0.66666666666666663</v>
      </c>
      <c r="Z479" s="11" t="str">
        <f t="shared" si="77"/>
        <v>Mar 10, 2023</v>
      </c>
      <c r="AA479" s="3" t="str">
        <f t="shared" si="87"/>
        <v>Mar</v>
      </c>
    </row>
    <row r="480" spans="1:27" x14ac:dyDescent="0.25">
      <c r="A480" s="3">
        <f>Raw_Data!A480</f>
        <v>479</v>
      </c>
      <c r="B480" s="3">
        <f>Raw_Data!B480</f>
        <v>483</v>
      </c>
      <c r="C480" s="3" t="str">
        <f>Raw_Data!C480</f>
        <v xml:space="preserve">Draped in the warmth of kindness, a quilt of compassion stitched with love. </v>
      </c>
      <c r="D480" s="3" t="str">
        <f>Raw_Data!D480</f>
        <v xml:space="preserve"> Kindness </v>
      </c>
      <c r="E480" s="10">
        <f>Raw_Data!E480</f>
        <v>43590.510416666664</v>
      </c>
      <c r="F480" s="3" t="str">
        <f>Raw_Data!F480</f>
        <v xml:space="preserve"> QuiltedCompassion </v>
      </c>
      <c r="G480" s="3" t="str">
        <f>Raw_Data!G480</f>
        <v xml:space="preserve"> Facebook </v>
      </c>
      <c r="H480" s="3" t="str">
        <f>Raw_Data!H480</f>
        <v xml:space="preserve"> #Kindness #LoveStitches </v>
      </c>
      <c r="I480" s="3">
        <f>Raw_Data!I480</f>
        <v>25</v>
      </c>
      <c r="J480" s="3">
        <f>Raw_Data!J480</f>
        <v>50</v>
      </c>
      <c r="K480" s="3" t="str">
        <f>Raw_Data!K480</f>
        <v xml:space="preserve"> Brazil </v>
      </c>
      <c r="L480" s="3">
        <f>Raw_Data!L480</f>
        <v>2019</v>
      </c>
      <c r="M480" s="3">
        <f>Raw_Data!M480</f>
        <v>5</v>
      </c>
      <c r="N480" s="3">
        <f>Raw_Data!N480</f>
        <v>5</v>
      </c>
      <c r="O480" s="3">
        <f>Raw_Data!O480</f>
        <v>12</v>
      </c>
      <c r="P480" s="3" t="str">
        <f t="shared" si="78"/>
        <v>Draped in the warmth of kindness, a quilt of compassion stitched with love.</v>
      </c>
      <c r="Q480" s="3" t="str">
        <f t="shared" si="79"/>
        <v>Kindness</v>
      </c>
      <c r="R480" s="3" t="str">
        <f t="shared" si="80"/>
        <v>QuiltedCompassion</v>
      </c>
      <c r="S480" s="3" t="str">
        <f t="shared" si="81"/>
        <v>Facebook</v>
      </c>
      <c r="T480" s="3" t="str">
        <f t="shared" si="82"/>
        <v>#Kindness,#LoveStitches</v>
      </c>
      <c r="U480" s="3" t="str">
        <f t="shared" si="83"/>
        <v>Brazil</v>
      </c>
      <c r="V480" s="3">
        <f t="shared" si="84"/>
        <v>43590.510416666664</v>
      </c>
      <c r="W480" s="3" t="b">
        <f>COUNTIFS($F$2:F480,F480,$E$2:E480,E480)&gt;1</f>
        <v>0</v>
      </c>
      <c r="X480" s="3">
        <f t="shared" si="85"/>
        <v>75</v>
      </c>
      <c r="Y480" s="3">
        <f t="shared" si="86"/>
        <v>0.66666666666666663</v>
      </c>
      <c r="Z480" s="11" t="str">
        <f t="shared" si="77"/>
        <v>May 5, 2019</v>
      </c>
      <c r="AA480" s="3" t="str">
        <f t="shared" si="87"/>
        <v>May</v>
      </c>
    </row>
    <row r="481" spans="1:27" x14ac:dyDescent="0.25">
      <c r="A481" s="3">
        <f>Raw_Data!A481</f>
        <v>480</v>
      </c>
      <c r="B481" s="3">
        <f>Raw_Data!B481</f>
        <v>484</v>
      </c>
      <c r="C481" s="3" t="str">
        <f>Raw_Data!C481</f>
        <v xml:space="preserve">In the garden of friendships, each bloom a testament to the beauty of camaraderie. </v>
      </c>
      <c r="D481" s="3" t="str">
        <f>Raw_Data!D481</f>
        <v xml:space="preserve"> Friendship </v>
      </c>
      <c r="E481" s="10">
        <f>Raw_Data!E481</f>
        <v>43340.666666666664</v>
      </c>
      <c r="F481" s="3" t="str">
        <f>Raw_Data!F481</f>
        <v xml:space="preserve"> FriendshipGarden </v>
      </c>
      <c r="G481" s="3" t="str">
        <f>Raw_Data!G481</f>
        <v xml:space="preserve"> Instagram </v>
      </c>
      <c r="H481" s="3" t="str">
        <f>Raw_Data!H481</f>
        <v xml:space="preserve"> #Friendship #CamaraderieBlooms </v>
      </c>
      <c r="I481" s="3">
        <f>Raw_Data!I481</f>
        <v>30</v>
      </c>
      <c r="J481" s="3">
        <f>Raw_Data!J481</f>
        <v>60</v>
      </c>
      <c r="K481" s="3" t="str">
        <f>Raw_Data!K481</f>
        <v xml:space="preserve"> South Africa </v>
      </c>
      <c r="L481" s="3">
        <f>Raw_Data!L481</f>
        <v>2018</v>
      </c>
      <c r="M481" s="3">
        <f>Raw_Data!M481</f>
        <v>8</v>
      </c>
      <c r="N481" s="3">
        <f>Raw_Data!N481</f>
        <v>28</v>
      </c>
      <c r="O481" s="3">
        <f>Raw_Data!O481</f>
        <v>16</v>
      </c>
      <c r="P481" s="3" t="str">
        <f t="shared" si="78"/>
        <v>In the garden of friendships, each bloom a testament to the beauty of camaraderie.</v>
      </c>
      <c r="Q481" s="3" t="str">
        <f t="shared" si="79"/>
        <v>Friendship</v>
      </c>
      <c r="R481" s="3" t="str">
        <f t="shared" si="80"/>
        <v>FriendshipGarden</v>
      </c>
      <c r="S481" s="3" t="str">
        <f t="shared" si="81"/>
        <v>Instagram</v>
      </c>
      <c r="T481" s="3" t="str">
        <f t="shared" si="82"/>
        <v>#Friendship,#CamaraderieBlooms</v>
      </c>
      <c r="U481" s="3" t="str">
        <f t="shared" si="83"/>
        <v>South Africa</v>
      </c>
      <c r="V481" s="3">
        <f t="shared" si="84"/>
        <v>43340.666666666664</v>
      </c>
      <c r="W481" s="3" t="b">
        <f>COUNTIFS($F$2:F481,F481,$E$2:E481,E481)&gt;1</f>
        <v>0</v>
      </c>
      <c r="X481" s="3">
        <f t="shared" si="85"/>
        <v>90</v>
      </c>
      <c r="Y481" s="3">
        <f t="shared" si="86"/>
        <v>0.66666666666666663</v>
      </c>
      <c r="Z481" s="11" t="str">
        <f t="shared" si="77"/>
        <v>Aug 28, 2018</v>
      </c>
      <c r="AA481" s="3" t="str">
        <f t="shared" si="87"/>
        <v>Aug</v>
      </c>
    </row>
    <row r="482" spans="1:27" x14ac:dyDescent="0.25">
      <c r="A482" s="3">
        <f>Raw_Data!A482</f>
        <v>481</v>
      </c>
      <c r="B482" s="3">
        <f>Raw_Data!B482</f>
        <v>485</v>
      </c>
      <c r="C482" s="3" t="str">
        <f>Raw_Data!C482</f>
        <v xml:space="preserve">In the embrace of love, each heartbeat is a melody, dancing to the rhythm of affection. </v>
      </c>
      <c r="D482" s="3" t="str">
        <f>Raw_Data!D482</f>
        <v xml:space="preserve"> Love </v>
      </c>
      <c r="E482" s="10">
        <f>Raw_Data!E482</f>
        <v>44880.864583333336</v>
      </c>
      <c r="F482" s="3" t="str">
        <f>Raw_Data!F482</f>
        <v xml:space="preserve"> MelodyOfLove </v>
      </c>
      <c r="G482" s="3" t="str">
        <f>Raw_Data!G482</f>
        <v xml:space="preserve"> Twitter </v>
      </c>
      <c r="H482" s="3" t="str">
        <f>Raw_Data!H482</f>
        <v xml:space="preserve"> #Love #RhythmOfAffection </v>
      </c>
      <c r="I482" s="3">
        <f>Raw_Data!I482</f>
        <v>35</v>
      </c>
      <c r="J482" s="3">
        <f>Raw_Data!J482</f>
        <v>70</v>
      </c>
      <c r="K482" s="3" t="str">
        <f>Raw_Data!K482</f>
        <v xml:space="preserve"> USA </v>
      </c>
      <c r="L482" s="3">
        <f>Raw_Data!L482</f>
        <v>2022</v>
      </c>
      <c r="M482" s="3">
        <f>Raw_Data!M482</f>
        <v>11</v>
      </c>
      <c r="N482" s="3">
        <f>Raw_Data!N482</f>
        <v>15</v>
      </c>
      <c r="O482" s="3">
        <f>Raw_Data!O482</f>
        <v>20</v>
      </c>
      <c r="P482" s="3" t="str">
        <f t="shared" si="78"/>
        <v>In the embrace of love, each heartbeat is a melody, dancing to the rhythm of affection.</v>
      </c>
      <c r="Q482" s="3" t="str">
        <f t="shared" si="79"/>
        <v>Love</v>
      </c>
      <c r="R482" s="3" t="str">
        <f t="shared" si="80"/>
        <v>MelodyOfLove</v>
      </c>
      <c r="S482" s="3" t="str">
        <f t="shared" si="81"/>
        <v>Twitter</v>
      </c>
      <c r="T482" s="3" t="str">
        <f t="shared" si="82"/>
        <v>#Love,#RhythmOfAffection</v>
      </c>
      <c r="U482" s="3" t="str">
        <f t="shared" si="83"/>
        <v>USA</v>
      </c>
      <c r="V482" s="3">
        <f t="shared" si="84"/>
        <v>44880.864583333336</v>
      </c>
      <c r="W482" s="3" t="b">
        <f>COUNTIFS($F$2:F482,F482,$E$2:E482,E482)&gt;1</f>
        <v>0</v>
      </c>
      <c r="X482" s="3">
        <f t="shared" si="85"/>
        <v>105</v>
      </c>
      <c r="Y482" s="3">
        <f t="shared" si="86"/>
        <v>0.66666666666666663</v>
      </c>
      <c r="Z482" s="11" t="str">
        <f t="shared" si="77"/>
        <v>Nov 15, 2022</v>
      </c>
      <c r="AA482" s="3" t="str">
        <f t="shared" si="87"/>
        <v>Nov</v>
      </c>
    </row>
    <row r="483" spans="1:27" x14ac:dyDescent="0.25">
      <c r="A483" s="3">
        <f>Raw_Data!A483</f>
        <v>482</v>
      </c>
      <c r="B483" s="3">
        <f>Raw_Data!B483</f>
        <v>486</v>
      </c>
      <c r="C483" s="3" t="str">
        <f>Raw_Data!C483</f>
        <v xml:space="preserve">Surrounded by the colors of joy, a canvas painted with laughter and endless smiles. </v>
      </c>
      <c r="D483" s="3" t="str">
        <f>Raw_Data!D483</f>
        <v xml:space="preserve"> Joy </v>
      </c>
      <c r="E483" s="10">
        <f>Raw_Data!E483</f>
        <v>43648.708333333336</v>
      </c>
      <c r="F483" s="3" t="str">
        <f>Raw_Data!F483</f>
        <v xml:space="preserve"> ColorfulLaughter </v>
      </c>
      <c r="G483" s="3" t="str">
        <f>Raw_Data!G483</f>
        <v xml:space="preserve"> Instagram </v>
      </c>
      <c r="H483" s="3" t="str">
        <f>Raw_Data!H483</f>
        <v xml:space="preserve"> #Joy #EndlessSmiles </v>
      </c>
      <c r="I483" s="3">
        <f>Raw_Data!I483</f>
        <v>40</v>
      </c>
      <c r="J483" s="3">
        <f>Raw_Data!J483</f>
        <v>80</v>
      </c>
      <c r="K483" s="3" t="str">
        <f>Raw_Data!K483</f>
        <v xml:space="preserve"> Canada </v>
      </c>
      <c r="L483" s="3">
        <f>Raw_Data!L483</f>
        <v>2019</v>
      </c>
      <c r="M483" s="3">
        <f>Raw_Data!M483</f>
        <v>7</v>
      </c>
      <c r="N483" s="3">
        <f>Raw_Data!N483</f>
        <v>2</v>
      </c>
      <c r="O483" s="3">
        <f>Raw_Data!O483</f>
        <v>17</v>
      </c>
      <c r="P483" s="3" t="str">
        <f t="shared" si="78"/>
        <v>Surrounded by the colors of joy, a canvas painted with laughter and endless smiles.</v>
      </c>
      <c r="Q483" s="3" t="str">
        <f t="shared" si="79"/>
        <v>Joy</v>
      </c>
      <c r="R483" s="3" t="str">
        <f t="shared" si="80"/>
        <v>ColorfulLaughter</v>
      </c>
      <c r="S483" s="3" t="str">
        <f t="shared" si="81"/>
        <v>Instagram</v>
      </c>
      <c r="T483" s="3" t="str">
        <f t="shared" si="82"/>
        <v>#Joy,#EndlessSmiles</v>
      </c>
      <c r="U483" s="3" t="str">
        <f t="shared" si="83"/>
        <v>Canada</v>
      </c>
      <c r="V483" s="3">
        <f t="shared" si="84"/>
        <v>43648.708333333336</v>
      </c>
      <c r="W483" s="3" t="b">
        <f>COUNTIFS($F$2:F483,F483,$E$2:E483,E483)&gt;1</f>
        <v>0</v>
      </c>
      <c r="X483" s="3">
        <f t="shared" si="85"/>
        <v>120</v>
      </c>
      <c r="Y483" s="3">
        <f t="shared" si="86"/>
        <v>0.66666666666666663</v>
      </c>
      <c r="Z483" s="11" t="str">
        <f t="shared" si="77"/>
        <v>Jul 2, 2019</v>
      </c>
      <c r="AA483" s="3" t="str">
        <f t="shared" si="87"/>
        <v>Jul</v>
      </c>
    </row>
    <row r="484" spans="1:27" x14ac:dyDescent="0.25">
      <c r="A484" s="3">
        <f>Raw_Data!A484</f>
        <v>483</v>
      </c>
      <c r="B484" s="3">
        <f>Raw_Data!B484</f>
        <v>487</v>
      </c>
      <c r="C484" s="3" t="str">
        <f>Raw_Data!C484</f>
        <v xml:space="preserve">In the symphony of excitement, each note is a burst of energy, igniting the soul with fervor. </v>
      </c>
      <c r="D484" s="3" t="str">
        <f>Raw_Data!D484</f>
        <v xml:space="preserve"> Excitement </v>
      </c>
      <c r="E484" s="10">
        <f>Raw_Data!E484</f>
        <v>44304.597222222219</v>
      </c>
      <c r="F484" s="3" t="str">
        <f>Raw_Data!F484</f>
        <v xml:space="preserve"> SymphonyFervor </v>
      </c>
      <c r="G484" s="3" t="str">
        <f>Raw_Data!G484</f>
        <v xml:space="preserve"> Facebook </v>
      </c>
      <c r="H484" s="3" t="str">
        <f>Raw_Data!H484</f>
        <v xml:space="preserve"> #Excitement #IgnitedSoul </v>
      </c>
      <c r="I484" s="3">
        <f>Raw_Data!I484</f>
        <v>30</v>
      </c>
      <c r="J484" s="3">
        <f>Raw_Data!J484</f>
        <v>60</v>
      </c>
      <c r="K484" s="3" t="str">
        <f>Raw_Data!K484</f>
        <v xml:space="preserve"> UK </v>
      </c>
      <c r="L484" s="3">
        <f>Raw_Data!L484</f>
        <v>2021</v>
      </c>
      <c r="M484" s="3">
        <f>Raw_Data!M484</f>
        <v>4</v>
      </c>
      <c r="N484" s="3">
        <f>Raw_Data!N484</f>
        <v>18</v>
      </c>
      <c r="O484" s="3">
        <f>Raw_Data!O484</f>
        <v>14</v>
      </c>
      <c r="P484" s="3" t="str">
        <f t="shared" si="78"/>
        <v>In the symphony of excitement, each note is a burst of energy, igniting the soul with fervor.</v>
      </c>
      <c r="Q484" s="3" t="str">
        <f t="shared" si="79"/>
        <v>Excitement</v>
      </c>
      <c r="R484" s="3" t="str">
        <f t="shared" si="80"/>
        <v>SymphonyFervor</v>
      </c>
      <c r="S484" s="3" t="str">
        <f t="shared" si="81"/>
        <v>Facebook</v>
      </c>
      <c r="T484" s="3" t="str">
        <f t="shared" si="82"/>
        <v>#Excitement,#IgnitedSoul</v>
      </c>
      <c r="U484" s="3" t="str">
        <f t="shared" si="83"/>
        <v>UK</v>
      </c>
      <c r="V484" s="3">
        <f t="shared" si="84"/>
        <v>44304.597222222219</v>
      </c>
      <c r="W484" s="3" t="b">
        <f>COUNTIFS($F$2:F484,F484,$E$2:E484,E484)&gt;1</f>
        <v>0</v>
      </c>
      <c r="X484" s="3">
        <f t="shared" si="85"/>
        <v>90</v>
      </c>
      <c r="Y484" s="3">
        <f t="shared" si="86"/>
        <v>0.66666666666666663</v>
      </c>
      <c r="Z484" s="11" t="str">
        <f t="shared" si="77"/>
        <v>Apr 18, 2021</v>
      </c>
      <c r="AA484" s="3" t="str">
        <f t="shared" si="87"/>
        <v>Apr</v>
      </c>
    </row>
    <row r="485" spans="1:27" x14ac:dyDescent="0.25">
      <c r="A485" s="3">
        <f>Raw_Data!A485</f>
        <v>484</v>
      </c>
      <c r="B485" s="3">
        <f>Raw_Data!B485</f>
        <v>488</v>
      </c>
      <c r="C485" s="3" t="str">
        <f>Raw_Data!C485</f>
        <v xml:space="preserve">A surprise gift, wrapped in anticipation, unfolds a moment of delight and wonder. </v>
      </c>
      <c r="D485" s="3" t="str">
        <f>Raw_Data!D485</f>
        <v xml:space="preserve"> Surprise </v>
      </c>
      <c r="E485" s="10">
        <f>Raw_Data!E485</f>
        <v>44962.8125</v>
      </c>
      <c r="F485" s="3" t="str">
        <f>Raw_Data!F485</f>
        <v xml:space="preserve"> WrappedDelight </v>
      </c>
      <c r="G485" s="3" t="str">
        <f>Raw_Data!G485</f>
        <v xml:space="preserve"> Twitter </v>
      </c>
      <c r="H485" s="3" t="str">
        <f>Raw_Data!H485</f>
        <v xml:space="preserve"> #Surprise #WonderfulMoment </v>
      </c>
      <c r="I485" s="3">
        <f>Raw_Data!I485</f>
        <v>25</v>
      </c>
      <c r="J485" s="3">
        <f>Raw_Data!J485</f>
        <v>50</v>
      </c>
      <c r="K485" s="3" t="str">
        <f>Raw_Data!K485</f>
        <v xml:space="preserve"> Australia </v>
      </c>
      <c r="L485" s="3">
        <f>Raw_Data!L485</f>
        <v>2023</v>
      </c>
      <c r="M485" s="3">
        <f>Raw_Data!M485</f>
        <v>2</v>
      </c>
      <c r="N485" s="3">
        <f>Raw_Data!N485</f>
        <v>5</v>
      </c>
      <c r="O485" s="3">
        <f>Raw_Data!O485</f>
        <v>19</v>
      </c>
      <c r="P485" s="3" t="str">
        <f t="shared" si="78"/>
        <v>A surprise gift, wrapped in anticipation, unfolds a moment of delight and wonder.</v>
      </c>
      <c r="Q485" s="3" t="str">
        <f t="shared" si="79"/>
        <v>Surprise</v>
      </c>
      <c r="R485" s="3" t="str">
        <f t="shared" si="80"/>
        <v>WrappedDelight</v>
      </c>
      <c r="S485" s="3" t="str">
        <f t="shared" si="81"/>
        <v>Twitter</v>
      </c>
      <c r="T485" s="3" t="str">
        <f t="shared" si="82"/>
        <v>#Surprise,#WonderfulMoment</v>
      </c>
      <c r="U485" s="3" t="str">
        <f t="shared" si="83"/>
        <v>Australia</v>
      </c>
      <c r="V485" s="3">
        <f t="shared" si="84"/>
        <v>44962.8125</v>
      </c>
      <c r="W485" s="3" t="b">
        <f>COUNTIFS($F$2:F485,F485,$E$2:E485,E485)&gt;1</f>
        <v>0</v>
      </c>
      <c r="X485" s="3">
        <f t="shared" si="85"/>
        <v>75</v>
      </c>
      <c r="Y485" s="3">
        <f t="shared" si="86"/>
        <v>0.66666666666666663</v>
      </c>
      <c r="Z485" s="11" t="str">
        <f t="shared" si="77"/>
        <v>Feb 5, 2023</v>
      </c>
      <c r="AA485" s="3" t="str">
        <f t="shared" si="87"/>
        <v>Feb</v>
      </c>
    </row>
    <row r="486" spans="1:27" x14ac:dyDescent="0.25">
      <c r="A486" s="3">
        <f>Raw_Data!A486</f>
        <v>485</v>
      </c>
      <c r="B486" s="3">
        <f>Raw_Data!B486</f>
        <v>489</v>
      </c>
      <c r="C486" s="3" t="str">
        <f>Raw_Data!C486</f>
        <v xml:space="preserve">Lost in the maze of curiosity, each twist and turn unveils the treasures of discovery. </v>
      </c>
      <c r="D486" s="3" t="str">
        <f>Raw_Data!D486</f>
        <v xml:space="preserve"> Curiosity </v>
      </c>
      <c r="E486" s="10">
        <f>Raw_Data!E486</f>
        <v>43365.53125</v>
      </c>
      <c r="F486" s="3" t="str">
        <f>Raw_Data!F486</f>
        <v xml:space="preserve"> MazeDiscovery </v>
      </c>
      <c r="G486" s="3" t="str">
        <f>Raw_Data!G486</f>
        <v xml:space="preserve"> Instagram </v>
      </c>
      <c r="H486" s="3" t="str">
        <f>Raw_Data!H486</f>
        <v xml:space="preserve"> #Curiosity #TreasuresOfDiscovery </v>
      </c>
      <c r="I486" s="3">
        <f>Raw_Data!I486</f>
        <v>22</v>
      </c>
      <c r="J486" s="3">
        <f>Raw_Data!J486</f>
        <v>45</v>
      </c>
      <c r="K486" s="3" t="str">
        <f>Raw_Data!K486</f>
        <v xml:space="preserve"> India </v>
      </c>
      <c r="L486" s="3">
        <f>Raw_Data!L486</f>
        <v>2018</v>
      </c>
      <c r="M486" s="3">
        <f>Raw_Data!M486</f>
        <v>9</v>
      </c>
      <c r="N486" s="3">
        <f>Raw_Data!N486</f>
        <v>22</v>
      </c>
      <c r="O486" s="3">
        <f>Raw_Data!O486</f>
        <v>12</v>
      </c>
      <c r="P486" s="3" t="str">
        <f t="shared" si="78"/>
        <v>Lost in the maze of curiosity, each twist and turn unveils the treasures of discovery.</v>
      </c>
      <c r="Q486" s="3" t="str">
        <f t="shared" si="79"/>
        <v>Curiosity</v>
      </c>
      <c r="R486" s="3" t="str">
        <f t="shared" si="80"/>
        <v>MazeDiscovery</v>
      </c>
      <c r="S486" s="3" t="str">
        <f t="shared" si="81"/>
        <v>Instagram</v>
      </c>
      <c r="T486" s="3" t="str">
        <f t="shared" si="82"/>
        <v>#Curiosity,#TreasuresOfDiscovery</v>
      </c>
      <c r="U486" s="3" t="str">
        <f t="shared" si="83"/>
        <v>India</v>
      </c>
      <c r="V486" s="3">
        <f t="shared" si="84"/>
        <v>43365.53125</v>
      </c>
      <c r="W486" s="3" t="b">
        <f>COUNTIFS($F$2:F486,F486,$E$2:E486,E486)&gt;1</f>
        <v>0</v>
      </c>
      <c r="X486" s="3">
        <f t="shared" si="85"/>
        <v>67</v>
      </c>
      <c r="Y486" s="3">
        <f t="shared" si="86"/>
        <v>0.67164179104477617</v>
      </c>
      <c r="Z486" s="11" t="str">
        <f t="shared" si="77"/>
        <v>Sep 22, 2018</v>
      </c>
      <c r="AA486" s="3" t="str">
        <f t="shared" si="87"/>
        <v>Sep</v>
      </c>
    </row>
    <row r="487" spans="1:27" x14ac:dyDescent="0.25">
      <c r="A487" s="3">
        <f>Raw_Data!A487</f>
        <v>486</v>
      </c>
      <c r="B487" s="3">
        <f>Raw_Data!B487</f>
        <v>490</v>
      </c>
      <c r="C487" s="3" t="str">
        <f>Raw_Data!C487</f>
        <v xml:space="preserve">Floating on clouds of gratitude, each raindrop a blessing, a shower of thankfulness. </v>
      </c>
      <c r="D487" s="3" t="str">
        <f>Raw_Data!D487</f>
        <v xml:space="preserve"> Gratitude </v>
      </c>
      <c r="E487" s="10">
        <f>Raw_Data!E487</f>
        <v>42714.885416666664</v>
      </c>
      <c r="F487" s="3" t="str">
        <f>Raw_Data!F487</f>
        <v xml:space="preserve"> CloudsOfBlessings </v>
      </c>
      <c r="G487" s="3" t="str">
        <f>Raw_Data!G487</f>
        <v xml:space="preserve"> Facebook </v>
      </c>
      <c r="H487" s="3" t="str">
        <f>Raw_Data!H487</f>
        <v xml:space="preserve"> #Gratitude #ShowerOfThankfulness </v>
      </c>
      <c r="I487" s="3">
        <f>Raw_Data!I487</f>
        <v>28</v>
      </c>
      <c r="J487" s="3">
        <f>Raw_Data!J487</f>
        <v>55</v>
      </c>
      <c r="K487" s="3" t="str">
        <f>Raw_Data!K487</f>
        <v xml:space="preserve"> Germany </v>
      </c>
      <c r="L487" s="3">
        <f>Raw_Data!L487</f>
        <v>2016</v>
      </c>
      <c r="M487" s="3">
        <f>Raw_Data!M487</f>
        <v>12</v>
      </c>
      <c r="N487" s="3">
        <f>Raw_Data!N487</f>
        <v>10</v>
      </c>
      <c r="O487" s="3">
        <f>Raw_Data!O487</f>
        <v>21</v>
      </c>
      <c r="P487" s="3" t="str">
        <f t="shared" si="78"/>
        <v>Floating on clouds of gratitude, each raindrop a blessing, a shower of thankfulness.</v>
      </c>
      <c r="Q487" s="3" t="str">
        <f t="shared" si="79"/>
        <v>Gratitude</v>
      </c>
      <c r="R487" s="3" t="str">
        <f t="shared" si="80"/>
        <v>CloudsOfBlessings</v>
      </c>
      <c r="S487" s="3" t="str">
        <f t="shared" si="81"/>
        <v>Facebook</v>
      </c>
      <c r="T487" s="3" t="str">
        <f t="shared" si="82"/>
        <v>#Gratitude,#ShowerOfThankfulness</v>
      </c>
      <c r="U487" s="3" t="str">
        <f t="shared" si="83"/>
        <v>Germany</v>
      </c>
      <c r="V487" s="3">
        <f t="shared" si="84"/>
        <v>42714.885416666664</v>
      </c>
      <c r="W487" s="3" t="b">
        <f>COUNTIFS($F$2:F487,F487,$E$2:E487,E487)&gt;1</f>
        <v>0</v>
      </c>
      <c r="X487" s="3">
        <f t="shared" si="85"/>
        <v>83</v>
      </c>
      <c r="Y487" s="3">
        <f t="shared" si="86"/>
        <v>0.66265060240963858</v>
      </c>
      <c r="Z487" s="11" t="str">
        <f t="shared" si="77"/>
        <v>Dec 10, 2016</v>
      </c>
      <c r="AA487" s="3" t="str">
        <f t="shared" si="87"/>
        <v>Dec</v>
      </c>
    </row>
    <row r="488" spans="1:27" x14ac:dyDescent="0.25">
      <c r="A488" s="3">
        <f>Raw_Data!A488</f>
        <v>487</v>
      </c>
      <c r="B488" s="3">
        <f>Raw_Data!B488</f>
        <v>491</v>
      </c>
      <c r="C488" s="3" t="str">
        <f>Raw_Data!C488</f>
        <v xml:space="preserve">Like a comet of inspiration, streaking through the sky of creativity, leaving trails of brilliance. </v>
      </c>
      <c r="D488" s="3" t="str">
        <f>Raw_Data!D488</f>
        <v xml:space="preserve"> Inspiration </v>
      </c>
      <c r="E488" s="10">
        <f>Raw_Data!E488</f>
        <v>43979.666666666664</v>
      </c>
      <c r="F488" s="3" t="str">
        <f>Raw_Data!F488</f>
        <v xml:space="preserve"> CometCreativity </v>
      </c>
      <c r="G488" s="3" t="str">
        <f>Raw_Data!G488</f>
        <v xml:space="preserve"> Twitter </v>
      </c>
      <c r="H488" s="3" t="str">
        <f>Raw_Data!H488</f>
        <v xml:space="preserve"> #Inspiration #BrilliantTrails </v>
      </c>
      <c r="I488" s="3">
        <f>Raw_Data!I488</f>
        <v>18</v>
      </c>
      <c r="J488" s="3">
        <f>Raw_Data!J488</f>
        <v>35</v>
      </c>
      <c r="K488" s="3" t="str">
        <f>Raw_Data!K488</f>
        <v xml:space="preserve"> France </v>
      </c>
      <c r="L488" s="3">
        <f>Raw_Data!L488</f>
        <v>2020</v>
      </c>
      <c r="M488" s="3">
        <f>Raw_Data!M488</f>
        <v>5</v>
      </c>
      <c r="N488" s="3">
        <f>Raw_Data!N488</f>
        <v>28</v>
      </c>
      <c r="O488" s="3">
        <f>Raw_Data!O488</f>
        <v>16</v>
      </c>
      <c r="P488" s="3" t="str">
        <f t="shared" si="78"/>
        <v>Like a comet of inspiration, streaking through the sky of creativity, leaving trails of brilliance.</v>
      </c>
      <c r="Q488" s="3" t="str">
        <f t="shared" si="79"/>
        <v>Inspiration</v>
      </c>
      <c r="R488" s="3" t="str">
        <f t="shared" si="80"/>
        <v>CometCreativity</v>
      </c>
      <c r="S488" s="3" t="str">
        <f t="shared" si="81"/>
        <v>Twitter</v>
      </c>
      <c r="T488" s="3" t="str">
        <f t="shared" si="82"/>
        <v>#Inspiration,#BrilliantTrails</v>
      </c>
      <c r="U488" s="3" t="str">
        <f t="shared" si="83"/>
        <v>France</v>
      </c>
      <c r="V488" s="3">
        <f t="shared" si="84"/>
        <v>43979.666666666664</v>
      </c>
      <c r="W488" s="3" t="b">
        <f>COUNTIFS($F$2:F488,F488,$E$2:E488,E488)&gt;1</f>
        <v>0</v>
      </c>
      <c r="X488" s="3">
        <f t="shared" si="85"/>
        <v>53</v>
      </c>
      <c r="Y488" s="3">
        <f t="shared" si="86"/>
        <v>0.660377358490566</v>
      </c>
      <c r="Z488" s="11" t="str">
        <f t="shared" si="77"/>
        <v>May 28, 2020</v>
      </c>
      <c r="AA488" s="3" t="str">
        <f t="shared" si="87"/>
        <v>May</v>
      </c>
    </row>
    <row r="489" spans="1:27" x14ac:dyDescent="0.25">
      <c r="A489" s="3">
        <f>Raw_Data!A489</f>
        <v>488</v>
      </c>
      <c r="B489" s="3">
        <f>Raw_Data!B489</f>
        <v>492</v>
      </c>
      <c r="C489" s="3" t="str">
        <f>Raw_Data!C489</f>
        <v xml:space="preserve">In the celebration of success, fireworks of accomplishment light up the night sky of triumph. </v>
      </c>
      <c r="D489" s="3" t="str">
        <f>Raw_Data!D489</f>
        <v xml:space="preserve"> Success </v>
      </c>
      <c r="E489" s="10">
        <f>Raw_Data!E489</f>
        <v>43054.9375</v>
      </c>
      <c r="F489" s="3" t="str">
        <f>Raw_Data!F489</f>
        <v xml:space="preserve"> FireworksTriumph </v>
      </c>
      <c r="G489" s="3" t="str">
        <f>Raw_Data!G489</f>
        <v xml:space="preserve"> Instagram </v>
      </c>
      <c r="H489" s="3" t="str">
        <f>Raw_Data!H489</f>
        <v xml:space="preserve"> #Success #NightSkyTriumph </v>
      </c>
      <c r="I489" s="3">
        <f>Raw_Data!I489</f>
        <v>22</v>
      </c>
      <c r="J489" s="3">
        <f>Raw_Data!J489</f>
        <v>45</v>
      </c>
      <c r="K489" s="3" t="str">
        <f>Raw_Data!K489</f>
        <v xml:space="preserve"> Japan </v>
      </c>
      <c r="L489" s="3">
        <f>Raw_Data!L489</f>
        <v>2017</v>
      </c>
      <c r="M489" s="3">
        <f>Raw_Data!M489</f>
        <v>11</v>
      </c>
      <c r="N489" s="3">
        <f>Raw_Data!N489</f>
        <v>15</v>
      </c>
      <c r="O489" s="3">
        <f>Raw_Data!O489</f>
        <v>22</v>
      </c>
      <c r="P489" s="3" t="str">
        <f t="shared" si="78"/>
        <v>In the celebration of success, fireworks of accomplishment light up the night sky of triumph.</v>
      </c>
      <c r="Q489" s="3" t="str">
        <f t="shared" si="79"/>
        <v>Success</v>
      </c>
      <c r="R489" s="3" t="str">
        <f t="shared" si="80"/>
        <v>FireworksTriumph</v>
      </c>
      <c r="S489" s="3" t="str">
        <f t="shared" si="81"/>
        <v>Instagram</v>
      </c>
      <c r="T489" s="3" t="str">
        <f t="shared" si="82"/>
        <v>#Success,#NightSkyTriumph</v>
      </c>
      <c r="U489" s="3" t="str">
        <f t="shared" si="83"/>
        <v>Japan</v>
      </c>
      <c r="V489" s="3">
        <f t="shared" si="84"/>
        <v>43054.9375</v>
      </c>
      <c r="W489" s="3" t="b">
        <f>COUNTIFS($F$2:F489,F489,$E$2:E489,E489)&gt;1</f>
        <v>0</v>
      </c>
      <c r="X489" s="3">
        <f t="shared" si="85"/>
        <v>67</v>
      </c>
      <c r="Y489" s="3">
        <f t="shared" si="86"/>
        <v>0.67164179104477617</v>
      </c>
      <c r="Z489" s="11" t="str">
        <f t="shared" si="77"/>
        <v>Nov 15, 2017</v>
      </c>
      <c r="AA489" s="3" t="str">
        <f t="shared" si="87"/>
        <v>Nov</v>
      </c>
    </row>
    <row r="490" spans="1:27" x14ac:dyDescent="0.25">
      <c r="A490" s="3">
        <f>Raw_Data!A490</f>
        <v>489</v>
      </c>
      <c r="B490" s="3">
        <f>Raw_Data!B490</f>
        <v>493</v>
      </c>
      <c r="C490" s="3" t="str">
        <f>Raw_Data!C490</f>
        <v xml:space="preserve">A symphony of laughter, each note a key to unlocking the door of boundless happiness. </v>
      </c>
      <c r="D490" s="3" t="str">
        <f>Raw_Data!D490</f>
        <v xml:space="preserve"> Happiness </v>
      </c>
      <c r="E490" s="10">
        <f>Raw_Data!E490</f>
        <v>44410.791666666664</v>
      </c>
      <c r="F490" s="3" t="str">
        <f>Raw_Data!F490</f>
        <v xml:space="preserve"> LaughterSymphony </v>
      </c>
      <c r="G490" s="3" t="str">
        <f>Raw_Data!G490</f>
        <v xml:space="preserve"> Facebook </v>
      </c>
      <c r="H490" s="3" t="str">
        <f>Raw_Data!H490</f>
        <v xml:space="preserve"> #Happiness #BoundlessLaughter </v>
      </c>
      <c r="I490" s="3">
        <f>Raw_Data!I490</f>
        <v>30</v>
      </c>
      <c r="J490" s="3">
        <f>Raw_Data!J490</f>
        <v>60</v>
      </c>
      <c r="K490" s="3" t="str">
        <f>Raw_Data!K490</f>
        <v xml:space="preserve"> Brazil </v>
      </c>
      <c r="L490" s="3">
        <f>Raw_Data!L490</f>
        <v>2021</v>
      </c>
      <c r="M490" s="3">
        <f>Raw_Data!M490</f>
        <v>8</v>
      </c>
      <c r="N490" s="3">
        <f>Raw_Data!N490</f>
        <v>2</v>
      </c>
      <c r="O490" s="3">
        <f>Raw_Data!O490</f>
        <v>19</v>
      </c>
      <c r="P490" s="3" t="str">
        <f t="shared" si="78"/>
        <v>A symphony of laughter, each note a key to unlocking the door of boundless happiness.</v>
      </c>
      <c r="Q490" s="3" t="str">
        <f t="shared" si="79"/>
        <v>Happiness</v>
      </c>
      <c r="R490" s="3" t="str">
        <f t="shared" si="80"/>
        <v>LaughterSymphony</v>
      </c>
      <c r="S490" s="3" t="str">
        <f t="shared" si="81"/>
        <v>Facebook</v>
      </c>
      <c r="T490" s="3" t="str">
        <f t="shared" si="82"/>
        <v>#Happiness,#BoundlessLaughter</v>
      </c>
      <c r="U490" s="3" t="str">
        <f t="shared" si="83"/>
        <v>Brazil</v>
      </c>
      <c r="V490" s="3">
        <f t="shared" si="84"/>
        <v>44410.791666666664</v>
      </c>
      <c r="W490" s="3" t="b">
        <f>COUNTIFS($F$2:F490,F490,$E$2:E490,E490)&gt;1</f>
        <v>0</v>
      </c>
      <c r="X490" s="3">
        <f t="shared" si="85"/>
        <v>90</v>
      </c>
      <c r="Y490" s="3">
        <f t="shared" si="86"/>
        <v>0.66666666666666663</v>
      </c>
      <c r="Z490" s="11" t="str">
        <f t="shared" si="77"/>
        <v>Aug 2, 2021</v>
      </c>
      <c r="AA490" s="3" t="str">
        <f t="shared" si="87"/>
        <v>Aug</v>
      </c>
    </row>
    <row r="491" spans="1:27" x14ac:dyDescent="0.25">
      <c r="A491" s="3">
        <f>Raw_Data!A491</f>
        <v>490</v>
      </c>
      <c r="B491" s="3">
        <f>Raw_Data!B491</f>
        <v>494</v>
      </c>
      <c r="C491" s="3" t="str">
        <f>Raw_Data!C491</f>
        <v xml:space="preserve">In the carnival of emotions, the rollercoaster of thrill sends the heart on a wild ride. </v>
      </c>
      <c r="D491" s="3" t="str">
        <f>Raw_Data!D491</f>
        <v xml:space="preserve"> Thrill </v>
      </c>
      <c r="E491" s="10">
        <f>Raw_Data!E491</f>
        <v>43552.645833333336</v>
      </c>
      <c r="F491" s="3" t="str">
        <f>Raw_Data!F491</f>
        <v xml:space="preserve"> EmotionCarnival </v>
      </c>
      <c r="G491" s="3" t="str">
        <f>Raw_Data!G491</f>
        <v xml:space="preserve"> Instagram </v>
      </c>
      <c r="H491" s="3" t="str">
        <f>Raw_Data!H491</f>
        <v xml:space="preserve"> #Thrill #WildHeartRide </v>
      </c>
      <c r="I491" s="3">
        <f>Raw_Data!I491</f>
        <v>35</v>
      </c>
      <c r="J491" s="3">
        <f>Raw_Data!J491</f>
        <v>70</v>
      </c>
      <c r="K491" s="3" t="str">
        <f>Raw_Data!K491</f>
        <v xml:space="preserve"> South Africa </v>
      </c>
      <c r="L491" s="3">
        <f>Raw_Data!L491</f>
        <v>2019</v>
      </c>
      <c r="M491" s="3">
        <f>Raw_Data!M491</f>
        <v>3</v>
      </c>
      <c r="N491" s="3">
        <f>Raw_Data!N491</f>
        <v>28</v>
      </c>
      <c r="O491" s="3">
        <f>Raw_Data!O491</f>
        <v>15</v>
      </c>
      <c r="P491" s="3" t="str">
        <f t="shared" si="78"/>
        <v>In the carnival of emotions, the rollercoaster of thrill sends the heart on a wild ride.</v>
      </c>
      <c r="Q491" s="3" t="str">
        <f t="shared" si="79"/>
        <v>Thrill</v>
      </c>
      <c r="R491" s="3" t="str">
        <f t="shared" si="80"/>
        <v>EmotionCarnival</v>
      </c>
      <c r="S491" s="3" t="str">
        <f t="shared" si="81"/>
        <v>Instagram</v>
      </c>
      <c r="T491" s="3" t="str">
        <f t="shared" si="82"/>
        <v>#Thrill,#WildHeartRide</v>
      </c>
      <c r="U491" s="3" t="str">
        <f t="shared" si="83"/>
        <v>South Africa</v>
      </c>
      <c r="V491" s="3">
        <f t="shared" si="84"/>
        <v>43552.645833333336</v>
      </c>
      <c r="W491" s="3" t="b">
        <f>COUNTIFS($F$2:F491,F491,$E$2:E491,E491)&gt;1</f>
        <v>0</v>
      </c>
      <c r="X491" s="3">
        <f t="shared" si="85"/>
        <v>105</v>
      </c>
      <c r="Y491" s="3">
        <f t="shared" si="86"/>
        <v>0.66666666666666663</v>
      </c>
      <c r="Z491" s="11" t="str">
        <f t="shared" si="77"/>
        <v>Mar 28, 2019</v>
      </c>
      <c r="AA491" s="3" t="str">
        <f t="shared" si="87"/>
        <v>Mar</v>
      </c>
    </row>
    <row r="492" spans="1:27" x14ac:dyDescent="0.25">
      <c r="A492" s="3">
        <f>Raw_Data!A492</f>
        <v>491</v>
      </c>
      <c r="B492" s="3">
        <f>Raw_Data!B492</f>
        <v>495</v>
      </c>
      <c r="C492" s="3" t="str">
        <f>Raw_Data!C492</f>
        <v xml:space="preserve">Standing before the grandeur of the Eiffel Tower, a moment to reflect on the beauty of Parisian dreams. </v>
      </c>
      <c r="D492" s="3" t="str">
        <f>Raw_Data!D492</f>
        <v xml:space="preserve"> Reflection </v>
      </c>
      <c r="E492" s="10">
        <f>Raw_Data!E492</f>
        <v>43232.729166666664</v>
      </c>
      <c r="F492" s="3" t="str">
        <f>Raw_Data!F492</f>
        <v xml:space="preserve"> ParisDreamer </v>
      </c>
      <c r="G492" s="3" t="str">
        <f>Raw_Data!G492</f>
        <v xml:space="preserve"> Twitter </v>
      </c>
      <c r="H492" s="3" t="str">
        <f>Raw_Data!H492</f>
        <v xml:space="preserve"> #Reflection #ParisianDreams </v>
      </c>
      <c r="I492" s="3">
        <f>Raw_Data!I492</f>
        <v>28</v>
      </c>
      <c r="J492" s="3">
        <f>Raw_Data!J492</f>
        <v>55</v>
      </c>
      <c r="K492" s="3" t="str">
        <f>Raw_Data!K492</f>
        <v xml:space="preserve"> France </v>
      </c>
      <c r="L492" s="3">
        <f>Raw_Data!L492</f>
        <v>2018</v>
      </c>
      <c r="M492" s="3">
        <f>Raw_Data!M492</f>
        <v>5</v>
      </c>
      <c r="N492" s="3">
        <f>Raw_Data!N492</f>
        <v>12</v>
      </c>
      <c r="O492" s="3">
        <f>Raw_Data!O492</f>
        <v>17</v>
      </c>
      <c r="P492" s="3" t="str">
        <f t="shared" si="78"/>
        <v>Standing before the grandeur of the Eiffel Tower, a moment to reflect on the beauty of Parisian dreams.</v>
      </c>
      <c r="Q492" s="3" t="str">
        <f t="shared" si="79"/>
        <v>Reflection</v>
      </c>
      <c r="R492" s="3" t="str">
        <f t="shared" si="80"/>
        <v>ParisDreamer</v>
      </c>
      <c r="S492" s="3" t="str">
        <f t="shared" si="81"/>
        <v>Twitter</v>
      </c>
      <c r="T492" s="3" t="str">
        <f t="shared" si="82"/>
        <v>#Reflection,#ParisianDreams</v>
      </c>
      <c r="U492" s="3" t="str">
        <f t="shared" si="83"/>
        <v>France</v>
      </c>
      <c r="V492" s="3">
        <f t="shared" si="84"/>
        <v>43232.729166666664</v>
      </c>
      <c r="W492" s="3" t="b">
        <f>COUNTIFS($F$2:F492,F492,$E$2:E492,E492)&gt;1</f>
        <v>0</v>
      </c>
      <c r="X492" s="3">
        <f t="shared" si="85"/>
        <v>83</v>
      </c>
      <c r="Y492" s="3">
        <f t="shared" si="86"/>
        <v>0.66265060240963858</v>
      </c>
      <c r="Z492" s="11" t="str">
        <f t="shared" si="77"/>
        <v>May 12, 2018</v>
      </c>
      <c r="AA492" s="3" t="str">
        <f t="shared" si="87"/>
        <v>May</v>
      </c>
    </row>
    <row r="493" spans="1:27" x14ac:dyDescent="0.25">
      <c r="A493" s="3">
        <f>Raw_Data!A493</f>
        <v>492</v>
      </c>
      <c r="B493" s="3">
        <f>Raw_Data!B493</f>
        <v>496</v>
      </c>
      <c r="C493" s="3" t="str">
        <f>Raw_Data!C493</f>
        <v xml:space="preserve">Lost in the enchantment of Disneyland, each ride a journey into the realm of childhood fantasies. </v>
      </c>
      <c r="D493" s="3" t="str">
        <f>Raw_Data!D493</f>
        <v xml:space="preserve"> Enchantment </v>
      </c>
      <c r="E493" s="10">
        <f>Raw_Data!E493</f>
        <v>44832.65625</v>
      </c>
      <c r="F493" s="3" t="str">
        <f>Raw_Data!F493</f>
        <v xml:space="preserve"> DisneylandExplorer </v>
      </c>
      <c r="G493" s="3" t="str">
        <f>Raw_Data!G493</f>
        <v xml:space="preserve"> Instagram </v>
      </c>
      <c r="H493" s="3" t="str">
        <f>Raw_Data!H493</f>
        <v xml:space="preserve"> #Enchantment #ChildhoodFantasies </v>
      </c>
      <c r="I493" s="3">
        <f>Raw_Data!I493</f>
        <v>30</v>
      </c>
      <c r="J493" s="3">
        <f>Raw_Data!J493</f>
        <v>60</v>
      </c>
      <c r="K493" s="3" t="str">
        <f>Raw_Data!K493</f>
        <v xml:space="preserve"> USA </v>
      </c>
      <c r="L493" s="3">
        <f>Raw_Data!L493</f>
        <v>2022</v>
      </c>
      <c r="M493" s="3">
        <f>Raw_Data!M493</f>
        <v>9</v>
      </c>
      <c r="N493" s="3">
        <f>Raw_Data!N493</f>
        <v>28</v>
      </c>
      <c r="O493" s="3">
        <f>Raw_Data!O493</f>
        <v>15</v>
      </c>
      <c r="P493" s="3" t="str">
        <f t="shared" si="78"/>
        <v>Lost in the enchantment of Disneyland, each ride a journey into the realm of childhood fantasies.</v>
      </c>
      <c r="Q493" s="3" t="str">
        <f t="shared" si="79"/>
        <v>Enchantment</v>
      </c>
      <c r="R493" s="3" t="str">
        <f t="shared" si="80"/>
        <v>DisneylandExplorer</v>
      </c>
      <c r="S493" s="3" t="str">
        <f t="shared" si="81"/>
        <v>Instagram</v>
      </c>
      <c r="T493" s="3" t="str">
        <f t="shared" si="82"/>
        <v>#Enchantment,#ChildhoodFantasies</v>
      </c>
      <c r="U493" s="3" t="str">
        <f t="shared" si="83"/>
        <v>USA</v>
      </c>
      <c r="V493" s="3">
        <f t="shared" si="84"/>
        <v>44832.65625</v>
      </c>
      <c r="W493" s="3" t="b">
        <f>COUNTIFS($F$2:F493,F493,$E$2:E493,E493)&gt;1</f>
        <v>0</v>
      </c>
      <c r="X493" s="3">
        <f t="shared" si="85"/>
        <v>90</v>
      </c>
      <c r="Y493" s="3">
        <f t="shared" si="86"/>
        <v>0.66666666666666663</v>
      </c>
      <c r="Z493" s="11" t="str">
        <f t="shared" si="77"/>
        <v>Sep 28, 2022</v>
      </c>
      <c r="AA493" s="3" t="str">
        <f t="shared" si="87"/>
        <v>Sep</v>
      </c>
    </row>
    <row r="494" spans="1:27" x14ac:dyDescent="0.25">
      <c r="A494" s="3">
        <f>Raw_Data!A494</f>
        <v>493</v>
      </c>
      <c r="B494" s="3">
        <f>Raw_Data!B494</f>
        <v>497</v>
      </c>
      <c r="C494" s="3" t="str">
        <f>Raw_Data!C494</f>
        <v xml:space="preserve">Exploring the wonders of Ferrari World, the roar of engines creating a symphony of speed. </v>
      </c>
      <c r="D494" s="3" t="str">
        <f>Raw_Data!D494</f>
        <v xml:space="preserve"> Excitement </v>
      </c>
      <c r="E494" s="10">
        <f>Raw_Data!E494</f>
        <v>43779.583333333336</v>
      </c>
      <c r="F494" s="3" t="str">
        <f>Raw_Data!F494</f>
        <v xml:space="preserve"> FerrariSpeedster </v>
      </c>
      <c r="G494" s="3" t="str">
        <f>Raw_Data!G494</f>
        <v xml:space="preserve"> Facebook </v>
      </c>
      <c r="H494" s="3" t="str">
        <f>Raw_Data!H494</f>
        <v xml:space="preserve"> #Excitement #SymphonyOfSpeed </v>
      </c>
      <c r="I494" s="3">
        <f>Raw_Data!I494</f>
        <v>22</v>
      </c>
      <c r="J494" s="3">
        <f>Raw_Data!J494</f>
        <v>45</v>
      </c>
      <c r="K494" s="3" t="str">
        <f>Raw_Data!K494</f>
        <v xml:space="preserve"> Italy </v>
      </c>
      <c r="L494" s="3">
        <f>Raw_Data!L494</f>
        <v>2019</v>
      </c>
      <c r="M494" s="3">
        <f>Raw_Data!M494</f>
        <v>11</v>
      </c>
      <c r="N494" s="3">
        <f>Raw_Data!N494</f>
        <v>10</v>
      </c>
      <c r="O494" s="3">
        <f>Raw_Data!O494</f>
        <v>14</v>
      </c>
      <c r="P494" s="3" t="str">
        <f t="shared" si="78"/>
        <v>Exploring the wonders of Ferrari World, the roar of engines creating a symphony of speed.</v>
      </c>
      <c r="Q494" s="3" t="str">
        <f t="shared" si="79"/>
        <v>Excitement</v>
      </c>
      <c r="R494" s="3" t="str">
        <f t="shared" si="80"/>
        <v>FerrariSpeedster</v>
      </c>
      <c r="S494" s="3" t="str">
        <f t="shared" si="81"/>
        <v>Facebook</v>
      </c>
      <c r="T494" s="3" t="str">
        <f t="shared" si="82"/>
        <v>#Excitement,#SymphonyOfSpeed</v>
      </c>
      <c r="U494" s="3" t="str">
        <f t="shared" si="83"/>
        <v>Italy</v>
      </c>
      <c r="V494" s="3">
        <f t="shared" si="84"/>
        <v>43779.583333333336</v>
      </c>
      <c r="W494" s="3" t="b">
        <f>COUNTIFS($F$2:F494,F494,$E$2:E494,E494)&gt;1</f>
        <v>0</v>
      </c>
      <c r="X494" s="3">
        <f t="shared" si="85"/>
        <v>67</v>
      </c>
      <c r="Y494" s="3">
        <f t="shared" si="86"/>
        <v>0.67164179104477617</v>
      </c>
      <c r="Z494" s="11" t="str">
        <f t="shared" si="77"/>
        <v>Nov 10, 2019</v>
      </c>
      <c r="AA494" s="3" t="str">
        <f t="shared" si="87"/>
        <v>Nov</v>
      </c>
    </row>
    <row r="495" spans="1:27" x14ac:dyDescent="0.25">
      <c r="A495" s="3">
        <f>Raw_Data!A495</f>
        <v>494</v>
      </c>
      <c r="B495" s="3">
        <f>Raw_Data!B495</f>
        <v>498</v>
      </c>
      <c r="C495" s="3" t="str">
        <f>Raw_Data!C495</f>
        <v xml:space="preserve">Amidst the tulip fields of Keukenhof, a tapestry of colors that paints the soul with springtime joy. </v>
      </c>
      <c r="D495" s="3" t="str">
        <f>Raw_Data!D495</f>
        <v xml:space="preserve"> Joy </v>
      </c>
      <c r="E495" s="10">
        <f>Raw_Data!E495</f>
        <v>44288.763888888891</v>
      </c>
      <c r="F495" s="3" t="str">
        <f>Raw_Data!F495</f>
        <v xml:space="preserve"> KeukenhofAdventurer </v>
      </c>
      <c r="G495" s="3" t="str">
        <f>Raw_Data!G495</f>
        <v xml:space="preserve"> Instagram </v>
      </c>
      <c r="H495" s="3" t="str">
        <f>Raw_Data!H495</f>
        <v xml:space="preserve"> #Joy #SpringtimeColors </v>
      </c>
      <c r="I495" s="3">
        <f>Raw_Data!I495</f>
        <v>35</v>
      </c>
      <c r="J495" s="3">
        <f>Raw_Data!J495</f>
        <v>70</v>
      </c>
      <c r="K495" s="3" t="str">
        <f>Raw_Data!K495</f>
        <v xml:space="preserve"> Netherlands </v>
      </c>
      <c r="L495" s="3">
        <f>Raw_Data!L495</f>
        <v>2021</v>
      </c>
      <c r="M495" s="3">
        <f>Raw_Data!M495</f>
        <v>4</v>
      </c>
      <c r="N495" s="3">
        <f>Raw_Data!N495</f>
        <v>2</v>
      </c>
      <c r="O495" s="3">
        <f>Raw_Data!O495</f>
        <v>18</v>
      </c>
      <c r="P495" s="3" t="str">
        <f t="shared" si="78"/>
        <v>Amidst the tulip fields of Keukenhof, a tapestry of colors that paints the soul with springtime joy.</v>
      </c>
      <c r="Q495" s="3" t="str">
        <f t="shared" si="79"/>
        <v>Joy</v>
      </c>
      <c r="R495" s="3" t="str">
        <f t="shared" si="80"/>
        <v>KeukenhofAdventurer</v>
      </c>
      <c r="S495" s="3" t="str">
        <f t="shared" si="81"/>
        <v>Instagram</v>
      </c>
      <c r="T495" s="3" t="str">
        <f t="shared" si="82"/>
        <v>#Joy,#SpringtimeColors</v>
      </c>
      <c r="U495" s="3" t="str">
        <f t="shared" si="83"/>
        <v>Netherlands</v>
      </c>
      <c r="V495" s="3">
        <f t="shared" si="84"/>
        <v>44288.763888888891</v>
      </c>
      <c r="W495" s="3" t="b">
        <f>COUNTIFS($F$2:F495,F495,$E$2:E495,E495)&gt;1</f>
        <v>0</v>
      </c>
      <c r="X495" s="3">
        <f t="shared" si="85"/>
        <v>105</v>
      </c>
      <c r="Y495" s="3">
        <f t="shared" si="86"/>
        <v>0.66666666666666663</v>
      </c>
      <c r="Z495" s="11" t="str">
        <f t="shared" si="77"/>
        <v>Apr 2, 2021</v>
      </c>
      <c r="AA495" s="3" t="str">
        <f t="shared" si="87"/>
        <v>Apr</v>
      </c>
    </row>
    <row r="496" spans="1:27" x14ac:dyDescent="0.25">
      <c r="A496" s="3">
        <f>Raw_Data!A496</f>
        <v>495</v>
      </c>
      <c r="B496" s="3">
        <f>Raw_Data!B496</f>
        <v>499</v>
      </c>
      <c r="C496" s="3" t="str">
        <f>Raw_Data!C496</f>
        <v xml:space="preserve">Wandering through the historical streets of Kyoto, each step a journey into the heart of Japan's traditions. </v>
      </c>
      <c r="D496" s="3" t="str">
        <f>Raw_Data!D496</f>
        <v xml:space="preserve"> Exploration </v>
      </c>
      <c r="E496" s="10">
        <f>Raw_Data!E496</f>
        <v>42969.895833333336</v>
      </c>
      <c r="F496" s="3" t="str">
        <f>Raw_Data!F496</f>
        <v xml:space="preserve"> KyotoAdventurer </v>
      </c>
      <c r="G496" s="3" t="str">
        <f>Raw_Data!G496</f>
        <v xml:space="preserve"> Twitter </v>
      </c>
      <c r="H496" s="3" t="str">
        <f>Raw_Data!H496</f>
        <v xml:space="preserve"> #Exploration #JapaneseTraditions </v>
      </c>
      <c r="I496" s="3">
        <f>Raw_Data!I496</f>
        <v>18</v>
      </c>
      <c r="J496" s="3">
        <f>Raw_Data!J496</f>
        <v>35</v>
      </c>
      <c r="K496" s="3" t="str">
        <f>Raw_Data!K496</f>
        <v xml:space="preserve"> Japan </v>
      </c>
      <c r="L496" s="3">
        <f>Raw_Data!L496</f>
        <v>2017</v>
      </c>
      <c r="M496" s="3">
        <f>Raw_Data!M496</f>
        <v>8</v>
      </c>
      <c r="N496" s="3">
        <f>Raw_Data!N496</f>
        <v>22</v>
      </c>
      <c r="O496" s="3">
        <f>Raw_Data!O496</f>
        <v>21</v>
      </c>
      <c r="P496" s="3" t="str">
        <f t="shared" si="78"/>
        <v>Wandering through the historical streets of Kyoto, each step a journey into the heart of Japan's traditions.</v>
      </c>
      <c r="Q496" s="3" t="str">
        <f t="shared" si="79"/>
        <v>Exploration</v>
      </c>
      <c r="R496" s="3" t="str">
        <f t="shared" si="80"/>
        <v>KyotoAdventurer</v>
      </c>
      <c r="S496" s="3" t="str">
        <f t="shared" si="81"/>
        <v>Twitter</v>
      </c>
      <c r="T496" s="3" t="str">
        <f t="shared" si="82"/>
        <v>#Exploration,#JapaneseTraditions</v>
      </c>
      <c r="U496" s="3" t="str">
        <f t="shared" si="83"/>
        <v>Japan</v>
      </c>
      <c r="V496" s="3">
        <f t="shared" si="84"/>
        <v>42969.895833333336</v>
      </c>
      <c r="W496" s="3" t="b">
        <f>COUNTIFS($F$2:F496,F496,$E$2:E496,E496)&gt;1</f>
        <v>0</v>
      </c>
      <c r="X496" s="3">
        <f t="shared" si="85"/>
        <v>53</v>
      </c>
      <c r="Y496" s="3">
        <f t="shared" si="86"/>
        <v>0.660377358490566</v>
      </c>
      <c r="Z496" s="11" t="str">
        <f t="shared" si="77"/>
        <v>Aug 22, 2017</v>
      </c>
      <c r="AA496" s="3" t="str">
        <f t="shared" si="87"/>
        <v>Aug</v>
      </c>
    </row>
    <row r="497" spans="1:27" x14ac:dyDescent="0.25">
      <c r="A497" s="3">
        <f>Raw_Data!A497</f>
        <v>496</v>
      </c>
      <c r="B497" s="3">
        <f>Raw_Data!B497</f>
        <v>500</v>
      </c>
      <c r="C497" s="3" t="str">
        <f>Raw_Data!C497</f>
        <v xml:space="preserve">In the embrace of the Grand Canyon, nature's masterpiece, a moment to marvel at Earth's grandeur. </v>
      </c>
      <c r="D497" s="3" t="str">
        <f>Raw_Data!D497</f>
        <v xml:space="preserve"> Awe </v>
      </c>
      <c r="E497" s="10">
        <f>Raw_Data!E497</f>
        <v>43997.697916666664</v>
      </c>
      <c r="F497" s="3" t="str">
        <f>Raw_Data!F497</f>
        <v xml:space="preserve"> CanyonMarveler </v>
      </c>
      <c r="G497" s="3" t="str">
        <f>Raw_Data!G497</f>
        <v xml:space="preserve"> Instagram </v>
      </c>
      <c r="H497" s="3" t="str">
        <f>Raw_Data!H497</f>
        <v xml:space="preserve"> #Awe #EarthsGrandeur </v>
      </c>
      <c r="I497" s="3">
        <f>Raw_Data!I497</f>
        <v>25</v>
      </c>
      <c r="J497" s="3">
        <f>Raw_Data!J497</f>
        <v>50</v>
      </c>
      <c r="K497" s="3" t="str">
        <f>Raw_Data!K497</f>
        <v xml:space="preserve"> USA </v>
      </c>
      <c r="L497" s="3">
        <f>Raw_Data!L497</f>
        <v>2020</v>
      </c>
      <c r="M497" s="3">
        <f>Raw_Data!M497</f>
        <v>6</v>
      </c>
      <c r="N497" s="3">
        <f>Raw_Data!N497</f>
        <v>15</v>
      </c>
      <c r="O497" s="3">
        <f>Raw_Data!O497</f>
        <v>16</v>
      </c>
      <c r="P497" s="3" t="str">
        <f t="shared" si="78"/>
        <v>In the embrace of the Grand Canyon, nature's masterpiece, a moment to marvel at Earth's grandeur.</v>
      </c>
      <c r="Q497" s="3" t="str">
        <f t="shared" si="79"/>
        <v>Awe</v>
      </c>
      <c r="R497" s="3" t="str">
        <f t="shared" si="80"/>
        <v>CanyonMarveler</v>
      </c>
      <c r="S497" s="3" t="str">
        <f t="shared" si="81"/>
        <v>Instagram</v>
      </c>
      <c r="T497" s="3" t="str">
        <f t="shared" si="82"/>
        <v>#Awe,#EarthsGrandeur</v>
      </c>
      <c r="U497" s="3" t="str">
        <f t="shared" si="83"/>
        <v>USA</v>
      </c>
      <c r="V497" s="3">
        <f t="shared" si="84"/>
        <v>43997.697916666664</v>
      </c>
      <c r="W497" s="3" t="b">
        <f>COUNTIFS($F$2:F497,F497,$E$2:E497,E497)&gt;1</f>
        <v>0</v>
      </c>
      <c r="X497" s="3">
        <f t="shared" si="85"/>
        <v>75</v>
      </c>
      <c r="Y497" s="3">
        <f t="shared" si="86"/>
        <v>0.66666666666666663</v>
      </c>
      <c r="Z497" s="11" t="str">
        <f t="shared" si="77"/>
        <v>Jun 15, 2020</v>
      </c>
      <c r="AA497" s="3" t="str">
        <f t="shared" si="87"/>
        <v>Jun</v>
      </c>
    </row>
    <row r="498" spans="1:27" x14ac:dyDescent="0.25">
      <c r="A498" s="3">
        <f>Raw_Data!A498</f>
        <v>497</v>
      </c>
      <c r="B498" s="3">
        <f>Raw_Data!B498</f>
        <v>501</v>
      </c>
      <c r="C498" s="3" t="str">
        <f>Raw_Data!C498</f>
        <v xml:space="preserve">Journeying through the serenity of Santorini, where each sunset paints the sky with hues of tranquility. </v>
      </c>
      <c r="D498" s="3" t="str">
        <f>Raw_Data!D498</f>
        <v xml:space="preserve"> Serenity </v>
      </c>
      <c r="E498" s="10">
        <f>Raw_Data!E498</f>
        <v>42623.802083333336</v>
      </c>
      <c r="F498" s="3" t="str">
        <f>Raw_Data!F498</f>
        <v xml:space="preserve"> SantoriniTraveler </v>
      </c>
      <c r="G498" s="3" t="str">
        <f>Raw_Data!G498</f>
        <v xml:space="preserve"> Facebook </v>
      </c>
      <c r="H498" s="3" t="str">
        <f>Raw_Data!H498</f>
        <v xml:space="preserve"> #Serenity #SunsetHues </v>
      </c>
      <c r="I498" s="3">
        <f>Raw_Data!I498</f>
        <v>22</v>
      </c>
      <c r="J498" s="3">
        <f>Raw_Data!J498</f>
        <v>45</v>
      </c>
      <c r="K498" s="3" t="str">
        <f>Raw_Data!K498</f>
        <v xml:space="preserve"> Greece </v>
      </c>
      <c r="L498" s="3">
        <f>Raw_Data!L498</f>
        <v>2016</v>
      </c>
      <c r="M498" s="3">
        <f>Raw_Data!M498</f>
        <v>9</v>
      </c>
      <c r="N498" s="3">
        <f>Raw_Data!N498</f>
        <v>10</v>
      </c>
      <c r="O498" s="3">
        <f>Raw_Data!O498</f>
        <v>19</v>
      </c>
      <c r="P498" s="3" t="str">
        <f t="shared" si="78"/>
        <v>Journeying through the serenity of Santorini, where each sunset paints the sky with hues of tranquility.</v>
      </c>
      <c r="Q498" s="3" t="str">
        <f t="shared" si="79"/>
        <v>Serenity</v>
      </c>
      <c r="R498" s="3" t="str">
        <f t="shared" si="80"/>
        <v>SantoriniTraveler</v>
      </c>
      <c r="S498" s="3" t="str">
        <f t="shared" si="81"/>
        <v>Facebook</v>
      </c>
      <c r="T498" s="3" t="str">
        <f t="shared" si="82"/>
        <v>#Serenity,#SunsetHues</v>
      </c>
      <c r="U498" s="3" t="str">
        <f t="shared" si="83"/>
        <v>Greece</v>
      </c>
      <c r="V498" s="3">
        <f t="shared" si="84"/>
        <v>42623.802083333336</v>
      </c>
      <c r="W498" s="3" t="b">
        <f>COUNTIFS($F$2:F498,F498,$E$2:E498,E498)&gt;1</f>
        <v>0</v>
      </c>
      <c r="X498" s="3">
        <f t="shared" si="85"/>
        <v>67</v>
      </c>
      <c r="Y498" s="3">
        <f t="shared" si="86"/>
        <v>0.67164179104477617</v>
      </c>
      <c r="Z498" s="11" t="str">
        <f t="shared" si="77"/>
        <v>Sep 10, 2016</v>
      </c>
      <c r="AA498" s="3" t="str">
        <f t="shared" si="87"/>
        <v>Sep</v>
      </c>
    </row>
    <row r="499" spans="1:27" x14ac:dyDescent="0.25">
      <c r="A499" s="3">
        <f>Raw_Data!A499</f>
        <v>498</v>
      </c>
      <c r="B499" s="3">
        <f>Raw_Data!B499</f>
        <v>502</v>
      </c>
      <c r="C499" s="3" t="str">
        <f>Raw_Data!C499</f>
        <v xml:space="preserve">Amazed by the architectural marvels of Petra, each stone telling tales of an ancient civilization. </v>
      </c>
      <c r="D499" s="3" t="str">
        <f>Raw_Data!D499</f>
        <v xml:space="preserve"> Amazement </v>
      </c>
      <c r="E499" s="10">
        <f>Raw_Data!E499</f>
        <v>44954.541666666664</v>
      </c>
      <c r="F499" s="3" t="str">
        <f>Raw_Data!F499</f>
        <v xml:space="preserve"> PetraExplorer </v>
      </c>
      <c r="G499" s="3" t="str">
        <f>Raw_Data!G499</f>
        <v xml:space="preserve"> Twitter </v>
      </c>
      <c r="H499" s="3" t="str">
        <f>Raw_Data!H499</f>
        <v xml:space="preserve"> #Amazement #AncientTales </v>
      </c>
      <c r="I499" s="3">
        <f>Raw_Data!I499</f>
        <v>30</v>
      </c>
      <c r="J499" s="3">
        <f>Raw_Data!J499</f>
        <v>60</v>
      </c>
      <c r="K499" s="3" t="str">
        <f>Raw_Data!K499</f>
        <v xml:space="preserve"> Jordan </v>
      </c>
      <c r="L499" s="3">
        <f>Raw_Data!L499</f>
        <v>2023</v>
      </c>
      <c r="M499" s="3">
        <f>Raw_Data!M499</f>
        <v>1</v>
      </c>
      <c r="N499" s="3">
        <f>Raw_Data!N499</f>
        <v>28</v>
      </c>
      <c r="O499" s="3">
        <f>Raw_Data!O499</f>
        <v>13</v>
      </c>
      <c r="P499" s="3" t="str">
        <f t="shared" si="78"/>
        <v>Amazed by the architectural marvels of Petra, each stone telling tales of an ancient civilization.</v>
      </c>
      <c r="Q499" s="3" t="str">
        <f t="shared" si="79"/>
        <v>Amazement</v>
      </c>
      <c r="R499" s="3" t="str">
        <f t="shared" si="80"/>
        <v>PetraExplorer</v>
      </c>
      <c r="S499" s="3" t="str">
        <f t="shared" si="81"/>
        <v>Twitter</v>
      </c>
      <c r="T499" s="3" t="str">
        <f t="shared" si="82"/>
        <v>#Amazement,#AncientTales</v>
      </c>
      <c r="U499" s="3" t="str">
        <f t="shared" si="83"/>
        <v>Jordan</v>
      </c>
      <c r="V499" s="3">
        <f t="shared" si="84"/>
        <v>44954.541666666664</v>
      </c>
      <c r="W499" s="3" t="b">
        <f>COUNTIFS($F$2:F499,F499,$E$2:E499,E499)&gt;1</f>
        <v>0</v>
      </c>
      <c r="X499" s="3">
        <f t="shared" si="85"/>
        <v>90</v>
      </c>
      <c r="Y499" s="3">
        <f t="shared" si="86"/>
        <v>0.66666666666666663</v>
      </c>
      <c r="Z499" s="11" t="str">
        <f t="shared" si="77"/>
        <v>Jan 28, 2023</v>
      </c>
      <c r="AA499" s="3" t="str">
        <f t="shared" si="87"/>
        <v>Jan</v>
      </c>
    </row>
    <row r="500" spans="1:27" x14ac:dyDescent="0.25">
      <c r="A500" s="3">
        <f>Raw_Data!A500</f>
        <v>499</v>
      </c>
      <c r="B500" s="3">
        <f>Raw_Data!B500</f>
        <v>503</v>
      </c>
      <c r="C500" s="3" t="str">
        <f>Raw_Data!C500</f>
        <v xml:space="preserve">Embarking on a gondola ride in Venice, each canal reflecting the romance of this timeless city. </v>
      </c>
      <c r="D500" s="3" t="str">
        <f>Raw_Data!D500</f>
        <v xml:space="preserve"> Romance </v>
      </c>
      <c r="E500" s="10">
        <f>Raw_Data!E500</f>
        <v>43573.6875</v>
      </c>
      <c r="F500" s="3" t="str">
        <f>Raw_Data!F500</f>
        <v xml:space="preserve"> VeniceRomantic </v>
      </c>
      <c r="G500" s="3" t="str">
        <f>Raw_Data!G500</f>
        <v xml:space="preserve"> Instagram </v>
      </c>
      <c r="H500" s="3" t="str">
        <f>Raw_Data!H500</f>
        <v xml:space="preserve"> #Romance #TimelessCity </v>
      </c>
      <c r="I500" s="3">
        <f>Raw_Data!I500</f>
        <v>20</v>
      </c>
      <c r="J500" s="3">
        <f>Raw_Data!J500</f>
        <v>40</v>
      </c>
      <c r="K500" s="3" t="str">
        <f>Raw_Data!K500</f>
        <v xml:space="preserve"> Italy </v>
      </c>
      <c r="L500" s="3">
        <f>Raw_Data!L500</f>
        <v>2019</v>
      </c>
      <c r="M500" s="3">
        <f>Raw_Data!M500</f>
        <v>4</v>
      </c>
      <c r="N500" s="3">
        <f>Raw_Data!N500</f>
        <v>18</v>
      </c>
      <c r="O500" s="3">
        <f>Raw_Data!O500</f>
        <v>16</v>
      </c>
      <c r="P500" s="3" t="str">
        <f t="shared" si="78"/>
        <v>Embarking on a gondola ride in Venice, each canal reflecting the romance of this timeless city.</v>
      </c>
      <c r="Q500" s="3" t="str">
        <f t="shared" si="79"/>
        <v>Romance</v>
      </c>
      <c r="R500" s="3" t="str">
        <f t="shared" si="80"/>
        <v>VeniceRomantic</v>
      </c>
      <c r="S500" s="3" t="str">
        <f t="shared" si="81"/>
        <v>Instagram</v>
      </c>
      <c r="T500" s="3" t="str">
        <f t="shared" si="82"/>
        <v>#Romance,#TimelessCity</v>
      </c>
      <c r="U500" s="3" t="str">
        <f t="shared" si="83"/>
        <v>Italy</v>
      </c>
      <c r="V500" s="3">
        <f t="shared" si="84"/>
        <v>43573.6875</v>
      </c>
      <c r="W500" s="3" t="b">
        <f>COUNTIFS($F$2:F500,F500,$E$2:E500,E500)&gt;1</f>
        <v>0</v>
      </c>
      <c r="X500" s="3">
        <f t="shared" si="85"/>
        <v>60</v>
      </c>
      <c r="Y500" s="3">
        <f t="shared" si="86"/>
        <v>0.66666666666666663</v>
      </c>
      <c r="Z500" s="11" t="str">
        <f t="shared" si="77"/>
        <v>Apr 18, 2019</v>
      </c>
      <c r="AA500" s="3" t="str">
        <f t="shared" si="87"/>
        <v>Apr</v>
      </c>
    </row>
    <row r="501" spans="1:27" x14ac:dyDescent="0.25">
      <c r="A501" s="3">
        <f>Raw_Data!A501</f>
        <v>500</v>
      </c>
      <c r="B501" s="3">
        <f>Raw_Data!B501</f>
        <v>504</v>
      </c>
      <c r="C501" s="3" t="str">
        <f>Raw_Data!C501</f>
        <v xml:space="preserve">At the summit of Machu Picchu, a breathtaking panorama that whispers the secrets of ancient civilizations. </v>
      </c>
      <c r="D501" s="3" t="str">
        <f>Raw_Data!D501</f>
        <v xml:space="preserve"> Awe </v>
      </c>
      <c r="E501" s="10">
        <f>Raw_Data!E501</f>
        <v>43044.916666666664</v>
      </c>
      <c r="F501" s="3" t="str">
        <f>Raw_Data!F501</f>
        <v xml:space="preserve"> MachuPicchuAdventurer </v>
      </c>
      <c r="G501" s="3" t="str">
        <f>Raw_Data!G501</f>
        <v xml:space="preserve"> Facebook </v>
      </c>
      <c r="H501" s="3" t="str">
        <f>Raw_Data!H501</f>
        <v xml:space="preserve"> #Awe #AncientCivilizations </v>
      </c>
      <c r="I501" s="3">
        <f>Raw_Data!I501</f>
        <v>28</v>
      </c>
      <c r="J501" s="3">
        <f>Raw_Data!J501</f>
        <v>55</v>
      </c>
      <c r="K501" s="3" t="str">
        <f>Raw_Data!K501</f>
        <v xml:space="preserve"> Peru </v>
      </c>
      <c r="L501" s="3">
        <f>Raw_Data!L501</f>
        <v>2017</v>
      </c>
      <c r="M501" s="3">
        <f>Raw_Data!M501</f>
        <v>11</v>
      </c>
      <c r="N501" s="3">
        <f>Raw_Data!N501</f>
        <v>5</v>
      </c>
      <c r="O501" s="3">
        <f>Raw_Data!O501</f>
        <v>22</v>
      </c>
      <c r="P501" s="3" t="str">
        <f t="shared" si="78"/>
        <v>At the summit of Machu Picchu, a breathtaking panorama that whispers the secrets of ancient civilizations.</v>
      </c>
      <c r="Q501" s="3" t="str">
        <f t="shared" si="79"/>
        <v>Awe</v>
      </c>
      <c r="R501" s="3" t="str">
        <f t="shared" si="80"/>
        <v>MachuPicchuAdventurer</v>
      </c>
      <c r="S501" s="3" t="str">
        <f t="shared" si="81"/>
        <v>Facebook</v>
      </c>
      <c r="T501" s="3" t="str">
        <f t="shared" si="82"/>
        <v>#Awe,#AncientCivilizations</v>
      </c>
      <c r="U501" s="3" t="str">
        <f t="shared" si="83"/>
        <v>Peru</v>
      </c>
      <c r="V501" s="3">
        <f t="shared" si="84"/>
        <v>43044.916666666664</v>
      </c>
      <c r="W501" s="3" t="b">
        <f>COUNTIFS($F$2:F501,F501,$E$2:E501,E501)&gt;1</f>
        <v>0</v>
      </c>
      <c r="X501" s="3">
        <f t="shared" si="85"/>
        <v>83</v>
      </c>
      <c r="Y501" s="3">
        <f t="shared" si="86"/>
        <v>0.66265060240963858</v>
      </c>
      <c r="Z501" s="11" t="str">
        <f t="shared" si="77"/>
        <v>Nov 5, 2017</v>
      </c>
      <c r="AA501" s="3" t="str">
        <f t="shared" si="87"/>
        <v>Nov</v>
      </c>
    </row>
    <row r="502" spans="1:27" x14ac:dyDescent="0.25">
      <c r="A502" s="3">
        <f>Raw_Data!A502</f>
        <v>501</v>
      </c>
      <c r="B502" s="3">
        <f>Raw_Data!B502</f>
        <v>505</v>
      </c>
      <c r="C502" s="3" t="str">
        <f>Raw_Data!C502</f>
        <v xml:space="preserve">In the heart of New York City, Times Square dazzles with lights, a vibrant spectacle of urban energy. </v>
      </c>
      <c r="D502" s="3" t="str">
        <f>Raw_Data!D502</f>
        <v xml:space="preserve"> Excitement </v>
      </c>
      <c r="E502" s="10">
        <f>Raw_Data!E502</f>
        <v>44762.90625</v>
      </c>
      <c r="F502" s="3" t="str">
        <f>Raw_Data!F502</f>
        <v xml:space="preserve"> TimesSquareExplorer </v>
      </c>
      <c r="G502" s="3" t="str">
        <f>Raw_Data!G502</f>
        <v xml:space="preserve"> Instagram </v>
      </c>
      <c r="H502" s="3" t="str">
        <f>Raw_Data!H502</f>
        <v xml:space="preserve"> #Excitement #UrbanEnergy </v>
      </c>
      <c r="I502" s="3">
        <f>Raw_Data!I502</f>
        <v>35</v>
      </c>
      <c r="J502" s="3">
        <f>Raw_Data!J502</f>
        <v>70</v>
      </c>
      <c r="K502" s="3" t="str">
        <f>Raw_Data!K502</f>
        <v xml:space="preserve"> USA </v>
      </c>
      <c r="L502" s="3">
        <f>Raw_Data!L502</f>
        <v>2022</v>
      </c>
      <c r="M502" s="3">
        <f>Raw_Data!M502</f>
        <v>7</v>
      </c>
      <c r="N502" s="3">
        <f>Raw_Data!N502</f>
        <v>20</v>
      </c>
      <c r="O502" s="3">
        <f>Raw_Data!O502</f>
        <v>21</v>
      </c>
      <c r="P502" s="3" t="str">
        <f t="shared" si="78"/>
        <v>In the heart of New York City, Times Square dazzles with lights, a vibrant spectacle of urban energy.</v>
      </c>
      <c r="Q502" s="3" t="str">
        <f t="shared" si="79"/>
        <v>Excitement</v>
      </c>
      <c r="R502" s="3" t="str">
        <f t="shared" si="80"/>
        <v>TimesSquareExplorer</v>
      </c>
      <c r="S502" s="3" t="str">
        <f t="shared" si="81"/>
        <v>Instagram</v>
      </c>
      <c r="T502" s="3" t="str">
        <f t="shared" si="82"/>
        <v>#Excitement,#UrbanEnergy</v>
      </c>
      <c r="U502" s="3" t="str">
        <f t="shared" si="83"/>
        <v>USA</v>
      </c>
      <c r="V502" s="3">
        <f t="shared" si="84"/>
        <v>44762.90625</v>
      </c>
      <c r="W502" s="3" t="b">
        <f>COUNTIFS($F$2:F502,F502,$E$2:E502,E502)&gt;1</f>
        <v>0</v>
      </c>
      <c r="X502" s="3">
        <f t="shared" si="85"/>
        <v>105</v>
      </c>
      <c r="Y502" s="3">
        <f t="shared" si="86"/>
        <v>0.66666666666666663</v>
      </c>
      <c r="Z502" s="11" t="str">
        <f t="shared" si="77"/>
        <v>Jul 20, 2022</v>
      </c>
      <c r="AA502" s="3" t="str">
        <f t="shared" si="87"/>
        <v>Jul</v>
      </c>
    </row>
    <row r="503" spans="1:27" x14ac:dyDescent="0.25">
      <c r="A503" s="3">
        <f>Raw_Data!A503</f>
        <v>502</v>
      </c>
      <c r="B503" s="3">
        <f>Raw_Data!B503</f>
        <v>506</v>
      </c>
      <c r="C503" s="3" t="str">
        <f>Raw_Data!C503</f>
        <v xml:space="preserve">Captivated by the historical charm of the Colosseum, each stone echoing tales of gladiator valor. </v>
      </c>
      <c r="D503" s="3" t="str">
        <f>Raw_Data!D503</f>
        <v xml:space="preserve"> Captivation </v>
      </c>
      <c r="E503" s="10">
        <f>Raw_Data!E503</f>
        <v>43174.729166666664</v>
      </c>
      <c r="F503" s="3" t="str">
        <f>Raw_Data!F503</f>
        <v xml:space="preserve"> ColosseumAdventurer </v>
      </c>
      <c r="G503" s="3" t="str">
        <f>Raw_Data!G503</f>
        <v xml:space="preserve"> Twitter </v>
      </c>
      <c r="H503" s="3" t="str">
        <f>Raw_Data!H503</f>
        <v xml:space="preserve"> #Captivation #GladiatorTales </v>
      </c>
      <c r="I503" s="3">
        <f>Raw_Data!I503</f>
        <v>25</v>
      </c>
      <c r="J503" s="3">
        <f>Raw_Data!J503</f>
        <v>50</v>
      </c>
      <c r="K503" s="3" t="str">
        <f>Raw_Data!K503</f>
        <v xml:space="preserve"> Italy </v>
      </c>
      <c r="L503" s="3">
        <f>Raw_Data!L503</f>
        <v>2018</v>
      </c>
      <c r="M503" s="3">
        <f>Raw_Data!M503</f>
        <v>3</v>
      </c>
      <c r="N503" s="3">
        <f>Raw_Data!N503</f>
        <v>15</v>
      </c>
      <c r="O503" s="3">
        <f>Raw_Data!O503</f>
        <v>17</v>
      </c>
      <c r="P503" s="3" t="str">
        <f t="shared" si="78"/>
        <v>Captivated by the historical charm of the Colosseum, each stone echoing tales of gladiator valor.</v>
      </c>
      <c r="Q503" s="3" t="str">
        <f t="shared" si="79"/>
        <v>Captivation</v>
      </c>
      <c r="R503" s="3" t="str">
        <f t="shared" si="80"/>
        <v>ColosseumAdventurer</v>
      </c>
      <c r="S503" s="3" t="str">
        <f t="shared" si="81"/>
        <v>Twitter</v>
      </c>
      <c r="T503" s="3" t="str">
        <f t="shared" si="82"/>
        <v>#Captivation,#GladiatorTales</v>
      </c>
      <c r="U503" s="3" t="str">
        <f t="shared" si="83"/>
        <v>Italy</v>
      </c>
      <c r="V503" s="3">
        <f t="shared" si="84"/>
        <v>43174.729166666664</v>
      </c>
      <c r="W503" s="3" t="b">
        <f>COUNTIFS($F$2:F503,F503,$E$2:E503,E503)&gt;1</f>
        <v>0</v>
      </c>
      <c r="X503" s="3">
        <f t="shared" si="85"/>
        <v>75</v>
      </c>
      <c r="Y503" s="3">
        <f t="shared" si="86"/>
        <v>0.66666666666666663</v>
      </c>
      <c r="Z503" s="11" t="str">
        <f t="shared" si="77"/>
        <v>Mar 15, 2018</v>
      </c>
      <c r="AA503" s="3" t="str">
        <f t="shared" si="87"/>
        <v>Mar</v>
      </c>
    </row>
    <row r="504" spans="1:27" x14ac:dyDescent="0.25">
      <c r="A504" s="3">
        <f>Raw_Data!A504</f>
        <v>503</v>
      </c>
      <c r="B504" s="3">
        <f>Raw_Data!B504</f>
        <v>507</v>
      </c>
      <c r="C504" s="3" t="str">
        <f>Raw_Data!C504</f>
        <v xml:space="preserve">Sailing the azure waters of the Maldives, each wave a whisper of serenity in paradise. </v>
      </c>
      <c r="D504" s="3" t="str">
        <f>Raw_Data!D504</f>
        <v xml:space="preserve"> Serenity </v>
      </c>
      <c r="E504" s="10">
        <f>Raw_Data!E504</f>
        <v>43766.59375</v>
      </c>
      <c r="F504" s="3" t="str">
        <f>Raw_Data!F504</f>
        <v xml:space="preserve"> MaldivesSailor </v>
      </c>
      <c r="G504" s="3" t="str">
        <f>Raw_Data!G504</f>
        <v xml:space="preserve"> Facebook </v>
      </c>
      <c r="H504" s="3" t="str">
        <f>Raw_Data!H504</f>
        <v xml:space="preserve"> #Serenity #ParadiseWhispers </v>
      </c>
      <c r="I504" s="3">
        <f>Raw_Data!I504</f>
        <v>22</v>
      </c>
      <c r="J504" s="3">
        <f>Raw_Data!J504</f>
        <v>45</v>
      </c>
      <c r="K504" s="3" t="str">
        <f>Raw_Data!K504</f>
        <v xml:space="preserve"> Maldives </v>
      </c>
      <c r="L504" s="3">
        <f>Raw_Data!L504</f>
        <v>2019</v>
      </c>
      <c r="M504" s="3">
        <f>Raw_Data!M504</f>
        <v>10</v>
      </c>
      <c r="N504" s="3">
        <f>Raw_Data!N504</f>
        <v>28</v>
      </c>
      <c r="O504" s="3">
        <f>Raw_Data!O504</f>
        <v>14</v>
      </c>
      <c r="P504" s="3" t="str">
        <f t="shared" si="78"/>
        <v>Sailing the azure waters of the Maldives, each wave a whisper of serenity in paradise.</v>
      </c>
      <c r="Q504" s="3" t="str">
        <f t="shared" si="79"/>
        <v>Serenity</v>
      </c>
      <c r="R504" s="3" t="str">
        <f t="shared" si="80"/>
        <v>MaldivesSailor</v>
      </c>
      <c r="S504" s="3" t="str">
        <f t="shared" si="81"/>
        <v>Facebook</v>
      </c>
      <c r="T504" s="3" t="str">
        <f t="shared" si="82"/>
        <v>#Serenity,#ParadiseWhispers</v>
      </c>
      <c r="U504" s="3" t="str">
        <f t="shared" si="83"/>
        <v>Maldives</v>
      </c>
      <c r="V504" s="3">
        <f t="shared" si="84"/>
        <v>43766.59375</v>
      </c>
      <c r="W504" s="3" t="b">
        <f>COUNTIFS($F$2:F504,F504,$E$2:E504,E504)&gt;1</f>
        <v>0</v>
      </c>
      <c r="X504" s="3">
        <f t="shared" si="85"/>
        <v>67</v>
      </c>
      <c r="Y504" s="3">
        <f t="shared" si="86"/>
        <v>0.67164179104477617</v>
      </c>
      <c r="Z504" s="11" t="str">
        <f t="shared" si="77"/>
        <v>Oct 28, 2019</v>
      </c>
      <c r="AA504" s="3" t="str">
        <f t="shared" si="87"/>
        <v>Oct</v>
      </c>
    </row>
    <row r="505" spans="1:27" x14ac:dyDescent="0.25">
      <c r="A505" s="3">
        <f>Raw_Data!A505</f>
        <v>504</v>
      </c>
      <c r="B505" s="3">
        <f>Raw_Data!B505</f>
        <v>508</v>
      </c>
      <c r="C505" s="3" t="str">
        <f>Raw_Data!C505</f>
        <v xml:space="preserve">In the midst of the Amazon rainforest, a symphony of wildlife creates an orchestra of nature's wonders. </v>
      </c>
      <c r="D505" s="3" t="str">
        <f>Raw_Data!D505</f>
        <v xml:space="preserve"> Wonder </v>
      </c>
      <c r="E505" s="10">
        <f>Raw_Data!E505</f>
        <v>44357.666666666664</v>
      </c>
      <c r="F505" s="3" t="str">
        <f>Raw_Data!F505</f>
        <v xml:space="preserve"> AmazonExplorer </v>
      </c>
      <c r="G505" s="3" t="str">
        <f>Raw_Data!G505</f>
        <v xml:space="preserve"> Instagram </v>
      </c>
      <c r="H505" s="3" t="str">
        <f>Raw_Data!H505</f>
        <v xml:space="preserve"> #Wonder #NatureOrchestra </v>
      </c>
      <c r="I505" s="3">
        <f>Raw_Data!I505</f>
        <v>30</v>
      </c>
      <c r="J505" s="3">
        <f>Raw_Data!J505</f>
        <v>60</v>
      </c>
      <c r="K505" s="3" t="str">
        <f>Raw_Data!K505</f>
        <v xml:space="preserve"> Brazil </v>
      </c>
      <c r="L505" s="3">
        <f>Raw_Data!L505</f>
        <v>2021</v>
      </c>
      <c r="M505" s="3">
        <f>Raw_Data!M505</f>
        <v>6</v>
      </c>
      <c r="N505" s="3">
        <f>Raw_Data!N505</f>
        <v>10</v>
      </c>
      <c r="O505" s="3">
        <f>Raw_Data!O505</f>
        <v>16</v>
      </c>
      <c r="P505" s="3" t="str">
        <f t="shared" si="78"/>
        <v>In the midst of the Amazon rainforest, a symphony of wildlife creates an orchestra of nature's wonders.</v>
      </c>
      <c r="Q505" s="3" t="str">
        <f t="shared" si="79"/>
        <v>Wonder</v>
      </c>
      <c r="R505" s="3" t="str">
        <f t="shared" si="80"/>
        <v>AmazonExplorer</v>
      </c>
      <c r="S505" s="3" t="str">
        <f t="shared" si="81"/>
        <v>Instagram</v>
      </c>
      <c r="T505" s="3" t="str">
        <f t="shared" si="82"/>
        <v>#Wonder,#NatureOrchestra</v>
      </c>
      <c r="U505" s="3" t="str">
        <f t="shared" si="83"/>
        <v>Brazil</v>
      </c>
      <c r="V505" s="3">
        <f t="shared" si="84"/>
        <v>44357.666666666664</v>
      </c>
      <c r="W505" s="3" t="b">
        <f>COUNTIFS($F$2:F505,F505,$E$2:E505,E505)&gt;1</f>
        <v>0</v>
      </c>
      <c r="X505" s="3">
        <f t="shared" si="85"/>
        <v>90</v>
      </c>
      <c r="Y505" s="3">
        <f t="shared" si="86"/>
        <v>0.66666666666666663</v>
      </c>
      <c r="Z505" s="11" t="str">
        <f t="shared" si="77"/>
        <v>Jun 10, 2021</v>
      </c>
      <c r="AA505" s="3" t="str">
        <f t="shared" si="87"/>
        <v>Jun</v>
      </c>
    </row>
    <row r="506" spans="1:27" x14ac:dyDescent="0.25">
      <c r="A506" s="3">
        <f>Raw_Data!A506</f>
        <v>505</v>
      </c>
      <c r="B506" s="3">
        <f>Raw_Data!B506</f>
        <v>509</v>
      </c>
      <c r="C506" s="3" t="str">
        <f>Raw_Data!C506</f>
        <v xml:space="preserve">Walking the Great Wall of China, each step a testament to ancient engineering marvels. </v>
      </c>
      <c r="D506" s="3" t="str">
        <f>Raw_Data!D506</f>
        <v xml:space="preserve"> Awe </v>
      </c>
      <c r="E506" s="10">
        <f>Raw_Data!E506</f>
        <v>42965.8125</v>
      </c>
      <c r="F506" s="3" t="str">
        <f>Raw_Data!F506</f>
        <v xml:space="preserve"> GreatWallWalker </v>
      </c>
      <c r="G506" s="3" t="str">
        <f>Raw_Data!G506</f>
        <v xml:space="preserve"> Twitter </v>
      </c>
      <c r="H506" s="3" t="str">
        <f>Raw_Data!H506</f>
        <v xml:space="preserve"> #Awe #EngineeringMarvels </v>
      </c>
      <c r="I506" s="3">
        <f>Raw_Data!I506</f>
        <v>18</v>
      </c>
      <c r="J506" s="3">
        <f>Raw_Data!J506</f>
        <v>35</v>
      </c>
      <c r="K506" s="3" t="str">
        <f>Raw_Data!K506</f>
        <v xml:space="preserve"> China </v>
      </c>
      <c r="L506" s="3">
        <f>Raw_Data!L506</f>
        <v>2017</v>
      </c>
      <c r="M506" s="3">
        <f>Raw_Data!M506</f>
        <v>8</v>
      </c>
      <c r="N506" s="3">
        <f>Raw_Data!N506</f>
        <v>18</v>
      </c>
      <c r="O506" s="3">
        <f>Raw_Data!O506</f>
        <v>19</v>
      </c>
      <c r="P506" s="3" t="str">
        <f t="shared" si="78"/>
        <v>Walking the Great Wall of China, each step a testament to ancient engineering marvels.</v>
      </c>
      <c r="Q506" s="3" t="str">
        <f t="shared" si="79"/>
        <v>Awe</v>
      </c>
      <c r="R506" s="3" t="str">
        <f t="shared" si="80"/>
        <v>GreatWallWalker</v>
      </c>
      <c r="S506" s="3" t="str">
        <f t="shared" si="81"/>
        <v>Twitter</v>
      </c>
      <c r="T506" s="3" t="str">
        <f t="shared" si="82"/>
        <v>#Awe,#EngineeringMarvels</v>
      </c>
      <c r="U506" s="3" t="str">
        <f t="shared" si="83"/>
        <v>China</v>
      </c>
      <c r="V506" s="3">
        <f t="shared" si="84"/>
        <v>42965.8125</v>
      </c>
      <c r="W506" s="3" t="b">
        <f>COUNTIFS($F$2:F506,F506,$E$2:E506,E506)&gt;1</f>
        <v>0</v>
      </c>
      <c r="X506" s="3">
        <f t="shared" si="85"/>
        <v>53</v>
      </c>
      <c r="Y506" s="3">
        <f t="shared" si="86"/>
        <v>0.660377358490566</v>
      </c>
      <c r="Z506" s="11" t="str">
        <f t="shared" si="77"/>
        <v>Aug 18, 2017</v>
      </c>
      <c r="AA506" s="3" t="str">
        <f t="shared" si="87"/>
        <v>Aug</v>
      </c>
    </row>
    <row r="507" spans="1:27" x14ac:dyDescent="0.25">
      <c r="A507" s="3">
        <f>Raw_Data!A507</f>
        <v>506</v>
      </c>
      <c r="B507" s="3">
        <f>Raw_Data!B507</f>
        <v>510</v>
      </c>
      <c r="C507" s="3" t="str">
        <f>Raw_Data!C507</f>
        <v xml:space="preserve">At the summit of Mount Fuji, a breathtaking sunrise that paints the sky with hues of accomplishment. </v>
      </c>
      <c r="D507" s="3" t="str">
        <f>Raw_Data!D507</f>
        <v xml:space="preserve"> Accomplishment </v>
      </c>
      <c r="E507" s="10">
        <f>Raw_Data!E507</f>
        <v>43936.229166666664</v>
      </c>
      <c r="F507" s="3" t="str">
        <f>Raw_Data!F507</f>
        <v xml:space="preserve"> FujiSummitAchiever </v>
      </c>
      <c r="G507" s="3" t="str">
        <f>Raw_Data!G507</f>
        <v xml:space="preserve"> Facebook </v>
      </c>
      <c r="H507" s="3" t="str">
        <f>Raw_Data!H507</f>
        <v xml:space="preserve"> #Accomplishment #SunriseHues </v>
      </c>
      <c r="I507" s="3">
        <f>Raw_Data!I507</f>
        <v>28</v>
      </c>
      <c r="J507" s="3">
        <f>Raw_Data!J507</f>
        <v>55</v>
      </c>
      <c r="K507" s="3" t="str">
        <f>Raw_Data!K507</f>
        <v xml:space="preserve"> Japan </v>
      </c>
      <c r="L507" s="3">
        <f>Raw_Data!L507</f>
        <v>2020</v>
      </c>
      <c r="M507" s="3">
        <f>Raw_Data!M507</f>
        <v>4</v>
      </c>
      <c r="N507" s="3">
        <f>Raw_Data!N507</f>
        <v>15</v>
      </c>
      <c r="O507" s="3">
        <f>Raw_Data!O507</f>
        <v>5</v>
      </c>
      <c r="P507" s="3" t="str">
        <f t="shared" si="78"/>
        <v>At the summit of Mount Fuji, a breathtaking sunrise that paints the sky with hues of accomplishment.</v>
      </c>
      <c r="Q507" s="3" t="str">
        <f t="shared" si="79"/>
        <v>Accomplishment</v>
      </c>
      <c r="R507" s="3" t="str">
        <f t="shared" si="80"/>
        <v>FujiSummitAchiever</v>
      </c>
      <c r="S507" s="3" t="str">
        <f t="shared" si="81"/>
        <v>Facebook</v>
      </c>
      <c r="T507" s="3" t="str">
        <f t="shared" si="82"/>
        <v>#Accomplishment,#SunriseHues</v>
      </c>
      <c r="U507" s="3" t="str">
        <f t="shared" si="83"/>
        <v>Japan</v>
      </c>
      <c r="V507" s="3">
        <f t="shared" si="84"/>
        <v>43936.229166666664</v>
      </c>
      <c r="W507" s="3" t="b">
        <f>COUNTIFS($F$2:F507,F507,$E$2:E507,E507)&gt;1</f>
        <v>0</v>
      </c>
      <c r="X507" s="3">
        <f t="shared" si="85"/>
        <v>83</v>
      </c>
      <c r="Y507" s="3">
        <f t="shared" si="86"/>
        <v>0.66265060240963858</v>
      </c>
      <c r="Z507" s="11" t="str">
        <f t="shared" si="77"/>
        <v>Apr 15, 2020</v>
      </c>
      <c r="AA507" s="3" t="str">
        <f t="shared" si="87"/>
        <v>Apr</v>
      </c>
    </row>
    <row r="508" spans="1:27" x14ac:dyDescent="0.25">
      <c r="A508" s="3">
        <f>Raw_Data!A508</f>
        <v>507</v>
      </c>
      <c r="B508" s="3">
        <f>Raw_Data!B508</f>
        <v>511</v>
      </c>
      <c r="C508" s="3" t="str">
        <f>Raw_Data!C508</f>
        <v xml:space="preserve">Exploring the ancient ruins of Angkor Wat, each stone whispering stories of Khmer civilization. </v>
      </c>
      <c r="D508" s="3" t="str">
        <f>Raw_Data!D508</f>
        <v xml:space="preserve"> Exploration </v>
      </c>
      <c r="E508" s="10">
        <f>Raw_Data!E508</f>
        <v>42696.541666666664</v>
      </c>
      <c r="F508" s="3" t="str">
        <f>Raw_Data!F508</f>
        <v xml:space="preserve"> AngkorWatAdventurer </v>
      </c>
      <c r="G508" s="3" t="str">
        <f>Raw_Data!G508</f>
        <v xml:space="preserve"> Instagram </v>
      </c>
      <c r="H508" s="3" t="str">
        <f>Raw_Data!H508</f>
        <v xml:space="preserve"> #Exploration #KhmerStories </v>
      </c>
      <c r="I508" s="3">
        <f>Raw_Data!I508</f>
        <v>20</v>
      </c>
      <c r="J508" s="3">
        <f>Raw_Data!J508</f>
        <v>40</v>
      </c>
      <c r="K508" s="3" t="str">
        <f>Raw_Data!K508</f>
        <v xml:space="preserve"> Cambodia </v>
      </c>
      <c r="L508" s="3">
        <f>Raw_Data!L508</f>
        <v>2016</v>
      </c>
      <c r="M508" s="3">
        <f>Raw_Data!M508</f>
        <v>11</v>
      </c>
      <c r="N508" s="3">
        <f>Raw_Data!N508</f>
        <v>22</v>
      </c>
      <c r="O508" s="3">
        <f>Raw_Data!O508</f>
        <v>13</v>
      </c>
      <c r="P508" s="3" t="str">
        <f t="shared" si="78"/>
        <v>Exploring the ancient ruins of Angkor Wat, each stone whispering stories of Khmer civilization.</v>
      </c>
      <c r="Q508" s="3" t="str">
        <f t="shared" si="79"/>
        <v>Exploration</v>
      </c>
      <c r="R508" s="3" t="str">
        <f t="shared" si="80"/>
        <v>AngkorWatAdventurer</v>
      </c>
      <c r="S508" s="3" t="str">
        <f t="shared" si="81"/>
        <v>Instagram</v>
      </c>
      <c r="T508" s="3" t="str">
        <f t="shared" si="82"/>
        <v>#Exploration,#KhmerStories</v>
      </c>
      <c r="U508" s="3" t="str">
        <f t="shared" si="83"/>
        <v>Cambodia</v>
      </c>
      <c r="V508" s="3">
        <f t="shared" si="84"/>
        <v>42696.541666666664</v>
      </c>
      <c r="W508" s="3" t="b">
        <f>COUNTIFS($F$2:F508,F508,$E$2:E508,E508)&gt;1</f>
        <v>0</v>
      </c>
      <c r="X508" s="3">
        <f t="shared" si="85"/>
        <v>60</v>
      </c>
      <c r="Y508" s="3">
        <f t="shared" si="86"/>
        <v>0.66666666666666663</v>
      </c>
      <c r="Z508" s="11" t="str">
        <f t="shared" si="77"/>
        <v>Nov 22, 2016</v>
      </c>
      <c r="AA508" s="3" t="str">
        <f t="shared" si="87"/>
        <v>Nov</v>
      </c>
    </row>
    <row r="509" spans="1:27" x14ac:dyDescent="0.25">
      <c r="A509" s="3">
        <f>Raw_Data!A509</f>
        <v>508</v>
      </c>
      <c r="B509" s="3">
        <f>Raw_Data!B509</f>
        <v>512</v>
      </c>
      <c r="C509" s="3" t="str">
        <f>Raw_Data!C509</f>
        <v xml:space="preserve">Skiing down the slopes of the Swiss Alps, each turn a dance with the majesty of snow-capped peaks. </v>
      </c>
      <c r="D509" s="3" t="str">
        <f>Raw_Data!D509</f>
        <v xml:space="preserve"> Adventure </v>
      </c>
      <c r="E509" s="10">
        <f>Raw_Data!E509</f>
        <v>43475.614583333336</v>
      </c>
      <c r="F509" s="3" t="str">
        <f>Raw_Data!F509</f>
        <v xml:space="preserve"> AlpsSkiAdventurer </v>
      </c>
      <c r="G509" s="3" t="str">
        <f>Raw_Data!G509</f>
        <v xml:space="preserve"> Twitter </v>
      </c>
      <c r="H509" s="3" t="str">
        <f>Raw_Data!H509</f>
        <v xml:space="preserve"> #Adventure #SnowPeakDance </v>
      </c>
      <c r="I509" s="3">
        <f>Raw_Data!I509</f>
        <v>22</v>
      </c>
      <c r="J509" s="3">
        <f>Raw_Data!J509</f>
        <v>45</v>
      </c>
      <c r="K509" s="3" t="str">
        <f>Raw_Data!K509</f>
        <v xml:space="preserve"> Switzerland </v>
      </c>
      <c r="L509" s="3">
        <f>Raw_Data!L509</f>
        <v>2019</v>
      </c>
      <c r="M509" s="3">
        <f>Raw_Data!M509</f>
        <v>1</v>
      </c>
      <c r="N509" s="3">
        <f>Raw_Data!N509</f>
        <v>10</v>
      </c>
      <c r="O509" s="3">
        <f>Raw_Data!O509</f>
        <v>14</v>
      </c>
      <c r="P509" s="3" t="str">
        <f t="shared" si="78"/>
        <v>Skiing down the slopes of the Swiss Alps, each turn a dance with the majesty of snow-capped peaks.</v>
      </c>
      <c r="Q509" s="3" t="str">
        <f t="shared" si="79"/>
        <v>Adventure</v>
      </c>
      <c r="R509" s="3" t="str">
        <f t="shared" si="80"/>
        <v>AlpsSkiAdventurer</v>
      </c>
      <c r="S509" s="3" t="str">
        <f t="shared" si="81"/>
        <v>Twitter</v>
      </c>
      <c r="T509" s="3" t="str">
        <f t="shared" si="82"/>
        <v>#Adventure,#SnowPeakDance</v>
      </c>
      <c r="U509" s="3" t="str">
        <f t="shared" si="83"/>
        <v>Switzerland</v>
      </c>
      <c r="V509" s="3">
        <f t="shared" si="84"/>
        <v>43475.614583333336</v>
      </c>
      <c r="W509" s="3" t="b">
        <f>COUNTIFS($F$2:F509,F509,$E$2:E509,E509)&gt;1</f>
        <v>0</v>
      </c>
      <c r="X509" s="3">
        <f t="shared" si="85"/>
        <v>67</v>
      </c>
      <c r="Y509" s="3">
        <f t="shared" si="86"/>
        <v>0.67164179104477617</v>
      </c>
      <c r="Z509" s="11" t="str">
        <f t="shared" si="77"/>
        <v>Jan 10, 2019</v>
      </c>
      <c r="AA509" s="3" t="str">
        <f t="shared" si="87"/>
        <v>Jan</v>
      </c>
    </row>
    <row r="510" spans="1:27" x14ac:dyDescent="0.25">
      <c r="A510" s="3">
        <f>Raw_Data!A510</f>
        <v>509</v>
      </c>
      <c r="B510" s="3">
        <f>Raw_Data!B510</f>
        <v>513</v>
      </c>
      <c r="C510" s="3" t="str">
        <f>Raw_Data!C510</f>
        <v xml:space="preserve">In the tranquility of Kyoto's bamboo forest, whispers of ancient Zen wisdom echo through the groves. </v>
      </c>
      <c r="D510" s="3" t="str">
        <f>Raw_Data!D510</f>
        <v xml:space="preserve"> Tranquility </v>
      </c>
      <c r="E510" s="10">
        <f>Raw_Data!E510</f>
        <v>44985.680555555555</v>
      </c>
      <c r="F510" s="3" t="str">
        <f>Raw_Data!F510</f>
        <v xml:space="preserve"> KyotoBambooSeeker </v>
      </c>
      <c r="G510" s="3" t="str">
        <f>Raw_Data!G510</f>
        <v xml:space="preserve"> Facebook </v>
      </c>
      <c r="H510" s="3" t="str">
        <f>Raw_Data!H510</f>
        <v xml:space="preserve"> #Tranquility #ZenWisdom </v>
      </c>
      <c r="I510" s="3">
        <f>Raw_Data!I510</f>
        <v>25</v>
      </c>
      <c r="J510" s="3">
        <f>Raw_Data!J510</f>
        <v>50</v>
      </c>
      <c r="K510" s="3" t="str">
        <f>Raw_Data!K510</f>
        <v xml:space="preserve"> Japan </v>
      </c>
      <c r="L510" s="3">
        <f>Raw_Data!L510</f>
        <v>2023</v>
      </c>
      <c r="M510" s="3">
        <f>Raw_Data!M510</f>
        <v>2</v>
      </c>
      <c r="N510" s="3">
        <f>Raw_Data!N510</f>
        <v>28</v>
      </c>
      <c r="O510" s="3">
        <f>Raw_Data!O510</f>
        <v>16</v>
      </c>
      <c r="P510" s="3" t="str">
        <f t="shared" si="78"/>
        <v>In the tranquility of Kyoto's bamboo forest, whispers of ancient Zen wisdom echo through the groves.</v>
      </c>
      <c r="Q510" s="3" t="str">
        <f t="shared" si="79"/>
        <v>Tranquility</v>
      </c>
      <c r="R510" s="3" t="str">
        <f t="shared" si="80"/>
        <v>KyotoBambooSeeker</v>
      </c>
      <c r="S510" s="3" t="str">
        <f t="shared" si="81"/>
        <v>Facebook</v>
      </c>
      <c r="T510" s="3" t="str">
        <f t="shared" si="82"/>
        <v>#Tranquility,#ZenWisdom</v>
      </c>
      <c r="U510" s="3" t="str">
        <f t="shared" si="83"/>
        <v>Japan</v>
      </c>
      <c r="V510" s="3">
        <f t="shared" si="84"/>
        <v>44985.680555555555</v>
      </c>
      <c r="W510" s="3" t="b">
        <f>COUNTIFS($F$2:F510,F510,$E$2:E510,E510)&gt;1</f>
        <v>0</v>
      </c>
      <c r="X510" s="3">
        <f t="shared" si="85"/>
        <v>75</v>
      </c>
      <c r="Y510" s="3">
        <f t="shared" si="86"/>
        <v>0.66666666666666663</v>
      </c>
      <c r="Z510" s="11" t="str">
        <f t="shared" si="77"/>
        <v>Feb 28, 2023</v>
      </c>
      <c r="AA510" s="3" t="str">
        <f t="shared" si="87"/>
        <v>Feb</v>
      </c>
    </row>
    <row r="511" spans="1:27" x14ac:dyDescent="0.25">
      <c r="A511" s="3">
        <f>Raw_Data!A511</f>
        <v>510</v>
      </c>
      <c r="B511" s="3">
        <f>Raw_Data!B511</f>
        <v>514</v>
      </c>
      <c r="C511" s="3" t="str">
        <f>Raw_Data!C511</f>
        <v xml:space="preserve">Cruising the fjords of Norway, each icy landscape a breathtaking masterpiece of nature's grandeur. </v>
      </c>
      <c r="D511" s="3" t="str">
        <f>Raw_Data!D511</f>
        <v xml:space="preserve"> Grandeur </v>
      </c>
      <c r="E511" s="10">
        <f>Raw_Data!E511</f>
        <v>43248.770833333336</v>
      </c>
      <c r="F511" s="3" t="str">
        <f>Raw_Data!F511</f>
        <v xml:space="preserve"> NorwayFjordExplorer </v>
      </c>
      <c r="G511" s="3" t="str">
        <f>Raw_Data!G511</f>
        <v xml:space="preserve"> Instagram </v>
      </c>
      <c r="H511" s="3" t="str">
        <f>Raw_Data!H511</f>
        <v xml:space="preserve"> #Grandeur #IcyMasterpiece </v>
      </c>
      <c r="I511" s="3">
        <f>Raw_Data!I511</f>
        <v>22</v>
      </c>
      <c r="J511" s="3">
        <f>Raw_Data!J511</f>
        <v>45</v>
      </c>
      <c r="K511" s="3" t="str">
        <f>Raw_Data!K511</f>
        <v xml:space="preserve"> Norway </v>
      </c>
      <c r="L511" s="3">
        <f>Raw_Data!L511</f>
        <v>2018</v>
      </c>
      <c r="M511" s="3">
        <f>Raw_Data!M511</f>
        <v>5</v>
      </c>
      <c r="N511" s="3">
        <f>Raw_Data!N511</f>
        <v>28</v>
      </c>
      <c r="O511" s="3">
        <f>Raw_Data!O511</f>
        <v>18</v>
      </c>
      <c r="P511" s="3" t="str">
        <f t="shared" si="78"/>
        <v>Cruising the fjords of Norway, each icy landscape a breathtaking masterpiece of nature's grandeur.</v>
      </c>
      <c r="Q511" s="3" t="str">
        <f t="shared" si="79"/>
        <v>Grandeur</v>
      </c>
      <c r="R511" s="3" t="str">
        <f t="shared" si="80"/>
        <v>NorwayFjordExplorer</v>
      </c>
      <c r="S511" s="3" t="str">
        <f t="shared" si="81"/>
        <v>Instagram</v>
      </c>
      <c r="T511" s="3" t="str">
        <f t="shared" si="82"/>
        <v>#Grandeur,#IcyMasterpiece</v>
      </c>
      <c r="U511" s="3" t="str">
        <f t="shared" si="83"/>
        <v>Norway</v>
      </c>
      <c r="V511" s="3">
        <f t="shared" si="84"/>
        <v>43248.770833333336</v>
      </c>
      <c r="W511" s="3" t="b">
        <f>COUNTIFS($F$2:F511,F511,$E$2:E511,E511)&gt;1</f>
        <v>0</v>
      </c>
      <c r="X511" s="3">
        <f t="shared" si="85"/>
        <v>67</v>
      </c>
      <c r="Y511" s="3">
        <f t="shared" si="86"/>
        <v>0.67164179104477617</v>
      </c>
      <c r="Z511" s="11" t="str">
        <f t="shared" si="77"/>
        <v>May 28, 2018</v>
      </c>
      <c r="AA511" s="3" t="str">
        <f t="shared" si="87"/>
        <v>May</v>
      </c>
    </row>
    <row r="512" spans="1:27" x14ac:dyDescent="0.25">
      <c r="A512" s="3">
        <f>Raw_Data!A512</f>
        <v>511</v>
      </c>
      <c r="B512" s="3">
        <f>Raw_Data!B512</f>
        <v>515</v>
      </c>
      <c r="C512" s="3" t="str">
        <f>Raw_Data!C512</f>
        <v xml:space="preserve">At the front row of Adele's concert, each note of 'Someone Like You' resonates with soul-stirring emotion. </v>
      </c>
      <c r="D512" s="3" t="str">
        <f>Raw_Data!D512</f>
        <v xml:space="preserve"> Emotion </v>
      </c>
      <c r="E512" s="10">
        <f>Raw_Data!E512</f>
        <v>44819.833333333336</v>
      </c>
      <c r="F512" s="3" t="str">
        <f>Raw_Data!F512</f>
        <v xml:space="preserve"> AdeleConcertGoer </v>
      </c>
      <c r="G512" s="3" t="str">
        <f>Raw_Data!G512</f>
        <v xml:space="preserve"> Instagram </v>
      </c>
      <c r="H512" s="3" t="str">
        <f>Raw_Data!H512</f>
        <v xml:space="preserve"> #Emotion #AdeleConcert </v>
      </c>
      <c r="I512" s="3">
        <f>Raw_Data!I512</f>
        <v>40</v>
      </c>
      <c r="J512" s="3">
        <f>Raw_Data!J512</f>
        <v>80</v>
      </c>
      <c r="K512" s="3" t="str">
        <f>Raw_Data!K512</f>
        <v xml:space="preserve"> USA </v>
      </c>
      <c r="L512" s="3">
        <f>Raw_Data!L512</f>
        <v>2022</v>
      </c>
      <c r="M512" s="3">
        <f>Raw_Data!M512</f>
        <v>9</v>
      </c>
      <c r="N512" s="3">
        <f>Raw_Data!N512</f>
        <v>15</v>
      </c>
      <c r="O512" s="3">
        <f>Raw_Data!O512</f>
        <v>20</v>
      </c>
      <c r="P512" s="3" t="str">
        <f t="shared" si="78"/>
        <v>At the front row of Adele's concert, each note of 'Someone Like You' resonates with soul-stirring emotion.</v>
      </c>
      <c r="Q512" s="3" t="str">
        <f t="shared" si="79"/>
        <v>Emotion</v>
      </c>
      <c r="R512" s="3" t="str">
        <f t="shared" si="80"/>
        <v>AdeleConcertGoer</v>
      </c>
      <c r="S512" s="3" t="str">
        <f t="shared" si="81"/>
        <v>Instagram</v>
      </c>
      <c r="T512" s="3" t="str">
        <f t="shared" si="82"/>
        <v>#Emotion,#AdeleConcert</v>
      </c>
      <c r="U512" s="3" t="str">
        <f t="shared" si="83"/>
        <v>USA</v>
      </c>
      <c r="V512" s="3">
        <f t="shared" si="84"/>
        <v>44819.833333333336</v>
      </c>
      <c r="W512" s="3" t="b">
        <f>COUNTIFS($F$2:F512,F512,$E$2:E512,E512)&gt;1</f>
        <v>0</v>
      </c>
      <c r="X512" s="3">
        <f t="shared" si="85"/>
        <v>120</v>
      </c>
      <c r="Y512" s="3">
        <f t="shared" si="86"/>
        <v>0.66666666666666663</v>
      </c>
      <c r="Z512" s="11" t="str">
        <f t="shared" si="77"/>
        <v>Sep 15, 2022</v>
      </c>
      <c r="AA512" s="3" t="str">
        <f t="shared" si="87"/>
        <v>Sep</v>
      </c>
    </row>
    <row r="513" spans="1:27" x14ac:dyDescent="0.25">
      <c r="A513" s="3">
        <f>Raw_Data!A513</f>
        <v>512</v>
      </c>
      <c r="B513" s="3">
        <f>Raw_Data!B513</f>
        <v>516</v>
      </c>
      <c r="C513" s="3" t="str">
        <f>Raw_Data!C513</f>
        <v xml:space="preserve">Dancing under the stars at BeyoncÃ©'s live show, feeling the power of 'Single Ladies' in every move. </v>
      </c>
      <c r="D513" s="3" t="str">
        <f>Raw_Data!D513</f>
        <v xml:space="preserve"> Energy </v>
      </c>
      <c r="E513" s="10">
        <f>Raw_Data!E513</f>
        <v>43674.895833333336</v>
      </c>
      <c r="F513" s="3" t="str">
        <f>Raw_Data!F513</f>
        <v xml:space="preserve"> BeyonceDancer </v>
      </c>
      <c r="G513" s="3" t="str">
        <f>Raw_Data!G513</f>
        <v xml:space="preserve"> Twitter </v>
      </c>
      <c r="H513" s="3" t="str">
        <f>Raw_Data!H513</f>
        <v xml:space="preserve"> #Energy #BeyonceConcert </v>
      </c>
      <c r="I513" s="3">
        <f>Raw_Data!I513</f>
        <v>35</v>
      </c>
      <c r="J513" s="3">
        <f>Raw_Data!J513</f>
        <v>70</v>
      </c>
      <c r="K513" s="3" t="str">
        <f>Raw_Data!K513</f>
        <v xml:space="preserve"> USA </v>
      </c>
      <c r="L513" s="3">
        <f>Raw_Data!L513</f>
        <v>2019</v>
      </c>
      <c r="M513" s="3">
        <f>Raw_Data!M513</f>
        <v>7</v>
      </c>
      <c r="N513" s="3">
        <f>Raw_Data!N513</f>
        <v>28</v>
      </c>
      <c r="O513" s="3">
        <f>Raw_Data!O513</f>
        <v>21</v>
      </c>
      <c r="P513" s="3" t="str">
        <f t="shared" si="78"/>
        <v>Dancing under the stars at BeyoncÃ©'s live show, feeling the power of 'Single Ladies' in every move.</v>
      </c>
      <c r="Q513" s="3" t="str">
        <f t="shared" si="79"/>
        <v>Energy</v>
      </c>
      <c r="R513" s="3" t="str">
        <f t="shared" si="80"/>
        <v>BeyonceDancer</v>
      </c>
      <c r="S513" s="3" t="str">
        <f t="shared" si="81"/>
        <v>Twitter</v>
      </c>
      <c r="T513" s="3" t="str">
        <f t="shared" si="82"/>
        <v>#Energy,#BeyonceConcert</v>
      </c>
      <c r="U513" s="3" t="str">
        <f t="shared" si="83"/>
        <v>USA</v>
      </c>
      <c r="V513" s="3">
        <f t="shared" si="84"/>
        <v>43674.895833333336</v>
      </c>
      <c r="W513" s="3" t="b">
        <f>COUNTIFS($F$2:F513,F513,$E$2:E513,E513)&gt;1</f>
        <v>0</v>
      </c>
      <c r="X513" s="3">
        <f t="shared" si="85"/>
        <v>105</v>
      </c>
      <c r="Y513" s="3">
        <f t="shared" si="86"/>
        <v>0.66666666666666663</v>
      </c>
      <c r="Z513" s="11" t="str">
        <f t="shared" si="77"/>
        <v>Jul 28, 2019</v>
      </c>
      <c r="AA513" s="3" t="str">
        <f t="shared" si="87"/>
        <v>Jul</v>
      </c>
    </row>
    <row r="514" spans="1:27" x14ac:dyDescent="0.25">
      <c r="A514" s="3">
        <f>Raw_Data!A514</f>
        <v>513</v>
      </c>
      <c r="B514" s="3">
        <f>Raw_Data!B514</f>
        <v>517</v>
      </c>
      <c r="C514" s="3" t="str">
        <f>Raw_Data!C514</f>
        <v xml:space="preserve">In the crowd of a Taylor Swift concert, the lyrics of 'Love Story' create an enchanting fairy tale. </v>
      </c>
      <c r="D514" s="3" t="str">
        <f>Raw_Data!D514</f>
        <v xml:space="preserve"> Enchantment </v>
      </c>
      <c r="E514" s="10">
        <f>Raw_Data!E514</f>
        <v>44326.822916666664</v>
      </c>
      <c r="F514" s="3" t="str">
        <f>Raw_Data!F514</f>
        <v xml:space="preserve"> SwiftieDreamer </v>
      </c>
      <c r="G514" s="3" t="str">
        <f>Raw_Data!G514</f>
        <v xml:space="preserve"> Facebook </v>
      </c>
      <c r="H514" s="3" t="str">
        <f>Raw_Data!H514</f>
        <v xml:space="preserve"> #Enchantment #TaylorSwift </v>
      </c>
      <c r="I514" s="3">
        <f>Raw_Data!I514</f>
        <v>30</v>
      </c>
      <c r="J514" s="3">
        <f>Raw_Data!J514</f>
        <v>60</v>
      </c>
      <c r="K514" s="3" t="str">
        <f>Raw_Data!K514</f>
        <v xml:space="preserve"> USA </v>
      </c>
      <c r="L514" s="3">
        <f>Raw_Data!L514</f>
        <v>2021</v>
      </c>
      <c r="M514" s="3">
        <f>Raw_Data!M514</f>
        <v>5</v>
      </c>
      <c r="N514" s="3">
        <f>Raw_Data!N514</f>
        <v>10</v>
      </c>
      <c r="O514" s="3">
        <f>Raw_Data!O514</f>
        <v>19</v>
      </c>
      <c r="P514" s="3" t="str">
        <f t="shared" si="78"/>
        <v>In the crowd of a Taylor Swift concert, the lyrics of 'Love Story' create an enchanting fairy tale.</v>
      </c>
      <c r="Q514" s="3" t="str">
        <f t="shared" si="79"/>
        <v>Enchantment</v>
      </c>
      <c r="R514" s="3" t="str">
        <f t="shared" si="80"/>
        <v>SwiftieDreamer</v>
      </c>
      <c r="S514" s="3" t="str">
        <f t="shared" si="81"/>
        <v>Facebook</v>
      </c>
      <c r="T514" s="3" t="str">
        <f t="shared" si="82"/>
        <v>#Enchantment,#TaylorSwift</v>
      </c>
      <c r="U514" s="3" t="str">
        <f t="shared" si="83"/>
        <v>USA</v>
      </c>
      <c r="V514" s="3">
        <f t="shared" si="84"/>
        <v>44326.822916666664</v>
      </c>
      <c r="W514" s="3" t="b">
        <f>COUNTIFS($F$2:F514,F514,$E$2:E514,E514)&gt;1</f>
        <v>0</v>
      </c>
      <c r="X514" s="3">
        <f t="shared" si="85"/>
        <v>90</v>
      </c>
      <c r="Y514" s="3">
        <f t="shared" si="86"/>
        <v>0.66666666666666663</v>
      </c>
      <c r="Z514" s="11" t="str">
        <f t="shared" ref="Z514:Z577" si="88">TEXT(DATE(L514, M514, N514), "mmm d, yyyy")</f>
        <v>May 10, 2021</v>
      </c>
      <c r="AA514" s="3" t="str">
        <f t="shared" si="87"/>
        <v>May</v>
      </c>
    </row>
    <row r="515" spans="1:27" x14ac:dyDescent="0.25">
      <c r="A515" s="3">
        <f>Raw_Data!A515</f>
        <v>514</v>
      </c>
      <c r="B515" s="3">
        <f>Raw_Data!B515</f>
        <v>518</v>
      </c>
      <c r="C515" s="3" t="str">
        <f>Raw_Data!C515</f>
        <v xml:space="preserve">Rocking out to the guitar solos at a Queen tribute concert, a journey back in time with Freddie's spirit. </v>
      </c>
      <c r="D515" s="3" t="str">
        <f>Raw_Data!D515</f>
        <v xml:space="preserve"> Nostalgia </v>
      </c>
      <c r="E515" s="10">
        <f>Raw_Data!E515</f>
        <v>43436.927083333336</v>
      </c>
      <c r="F515" s="3" t="str">
        <f>Raw_Data!F515</f>
        <v xml:space="preserve"> QueenTributeFan </v>
      </c>
      <c r="G515" s="3" t="str">
        <f>Raw_Data!G515</f>
        <v xml:space="preserve"> Instagram </v>
      </c>
      <c r="H515" s="3" t="str">
        <f>Raw_Data!H515</f>
        <v xml:space="preserve"> #Nostalgia #QueenTribute </v>
      </c>
      <c r="I515" s="3">
        <f>Raw_Data!I515</f>
        <v>22</v>
      </c>
      <c r="J515" s="3">
        <f>Raw_Data!J515</f>
        <v>45</v>
      </c>
      <c r="K515" s="3" t="str">
        <f>Raw_Data!K515</f>
        <v xml:space="preserve"> UK </v>
      </c>
      <c r="L515" s="3">
        <f>Raw_Data!L515</f>
        <v>2018</v>
      </c>
      <c r="M515" s="3">
        <f>Raw_Data!M515</f>
        <v>12</v>
      </c>
      <c r="N515" s="3">
        <f>Raw_Data!N515</f>
        <v>2</v>
      </c>
      <c r="O515" s="3">
        <f>Raw_Data!O515</f>
        <v>22</v>
      </c>
      <c r="P515" s="3" t="str">
        <f t="shared" ref="P515:P578" si="89">TRIM(CLEAN(C515))</f>
        <v>Rocking out to the guitar solos at a Queen tribute concert, a journey back in time with Freddie's spirit.</v>
      </c>
      <c r="Q515" s="3" t="str">
        <f t="shared" ref="Q515:Q578" si="90">PROPER(TRIM(CLEAN(D515)))</f>
        <v>Nostalgia</v>
      </c>
      <c r="R515" s="3" t="str">
        <f t="shared" ref="R515:R578" si="91">TRIM(CLEAN(F515))</f>
        <v>QueenTributeFan</v>
      </c>
      <c r="S515" s="3" t="str">
        <f t="shared" ref="S515:S578" si="92">TRIM(CLEAN(G515))</f>
        <v>Instagram</v>
      </c>
      <c r="T515" s="3" t="str">
        <f t="shared" ref="T515:T578" si="93">SUBSTITUTE(TRIM(CLEAN(H515))," ",",")</f>
        <v>#Nostalgia,#QueenTribute</v>
      </c>
      <c r="U515" s="3" t="str">
        <f t="shared" ref="U515:U578" si="94">TRIM(CLEAN(K515))</f>
        <v>UK</v>
      </c>
      <c r="V515" s="3">
        <f t="shared" ref="V515:V578" si="95">IFERROR(VALUE(E515),E515)</f>
        <v>43436.927083333336</v>
      </c>
      <c r="W515" s="3" t="b">
        <f>COUNTIFS($F$2:F515,F515,$E$2:E515,E515)&gt;1</f>
        <v>0</v>
      </c>
      <c r="X515" s="3">
        <f t="shared" ref="X515:X578" si="96">I515+J515</f>
        <v>67</v>
      </c>
      <c r="Y515" s="3">
        <f t="shared" ref="Y515:Y578" si="97">IFERROR(J515/(I515+J515),0)</f>
        <v>0.67164179104477617</v>
      </c>
      <c r="Z515" s="11" t="str">
        <f t="shared" si="88"/>
        <v>Dec 2, 2018</v>
      </c>
      <c r="AA515" s="3" t="str">
        <f t="shared" ref="AA515:AA578" si="98">LEFT(Z515,3)</f>
        <v>Dec</v>
      </c>
    </row>
    <row r="516" spans="1:27" x14ac:dyDescent="0.25">
      <c r="A516" s="3">
        <f>Raw_Data!A516</f>
        <v>515</v>
      </c>
      <c r="B516" s="3">
        <f>Raw_Data!B516</f>
        <v>519</v>
      </c>
      <c r="C516" s="3" t="str">
        <f>Raw_Data!C516</f>
        <v xml:space="preserve">Swaying to Ed Sheeran's acoustic melodies, a serene evening filled with 'Perfect' moments. </v>
      </c>
      <c r="D516" s="3" t="str">
        <f>Raw_Data!D516</f>
        <v xml:space="preserve"> Serenity </v>
      </c>
      <c r="E516" s="10">
        <f>Raw_Data!E516</f>
        <v>44061.791666666664</v>
      </c>
      <c r="F516" s="3" t="str">
        <f>Raw_Data!F516</f>
        <v xml:space="preserve"> SheeranMelodyLover </v>
      </c>
      <c r="G516" s="3" t="str">
        <f>Raw_Data!G516</f>
        <v xml:space="preserve"> Twitter </v>
      </c>
      <c r="H516" s="3" t="str">
        <f>Raw_Data!H516</f>
        <v xml:space="preserve"> #Serenity #EdSheeranConcert </v>
      </c>
      <c r="I516" s="3">
        <f>Raw_Data!I516</f>
        <v>18</v>
      </c>
      <c r="J516" s="3">
        <f>Raw_Data!J516</f>
        <v>35</v>
      </c>
      <c r="K516" s="3" t="str">
        <f>Raw_Data!K516</f>
        <v xml:space="preserve"> UK </v>
      </c>
      <c r="L516" s="3">
        <f>Raw_Data!L516</f>
        <v>2020</v>
      </c>
      <c r="M516" s="3">
        <f>Raw_Data!M516</f>
        <v>8</v>
      </c>
      <c r="N516" s="3">
        <f>Raw_Data!N516</f>
        <v>18</v>
      </c>
      <c r="O516" s="3">
        <f>Raw_Data!O516</f>
        <v>19</v>
      </c>
      <c r="P516" s="3" t="str">
        <f t="shared" si="89"/>
        <v>Swaying to Ed Sheeran's acoustic melodies, a serene evening filled with 'Perfect' moments.</v>
      </c>
      <c r="Q516" s="3" t="str">
        <f t="shared" si="90"/>
        <v>Serenity</v>
      </c>
      <c r="R516" s="3" t="str">
        <f t="shared" si="91"/>
        <v>SheeranMelodyLover</v>
      </c>
      <c r="S516" s="3" t="str">
        <f t="shared" si="92"/>
        <v>Twitter</v>
      </c>
      <c r="T516" s="3" t="str">
        <f t="shared" si="93"/>
        <v>#Serenity,#EdSheeranConcert</v>
      </c>
      <c r="U516" s="3" t="str">
        <f t="shared" si="94"/>
        <v>UK</v>
      </c>
      <c r="V516" s="3">
        <f t="shared" si="95"/>
        <v>44061.791666666664</v>
      </c>
      <c r="W516" s="3" t="b">
        <f>COUNTIFS($F$2:F516,F516,$E$2:E516,E516)&gt;1</f>
        <v>0</v>
      </c>
      <c r="X516" s="3">
        <f t="shared" si="96"/>
        <v>53</v>
      </c>
      <c r="Y516" s="3">
        <f t="shared" si="97"/>
        <v>0.660377358490566</v>
      </c>
      <c r="Z516" s="11" t="str">
        <f t="shared" si="88"/>
        <v>Aug 18, 2020</v>
      </c>
      <c r="AA516" s="3" t="str">
        <f t="shared" si="98"/>
        <v>Aug</v>
      </c>
    </row>
    <row r="517" spans="1:27" x14ac:dyDescent="0.25">
      <c r="A517" s="3">
        <f>Raw_Data!A517</f>
        <v>516</v>
      </c>
      <c r="B517" s="3">
        <f>Raw_Data!B517</f>
        <v>520</v>
      </c>
      <c r="C517" s="3" t="str">
        <f>Raw_Data!C517</f>
        <v xml:space="preserve">Immersed in the pulsating beats of a Bruno Mars concert, where 'Uptown Funk' becomes a city of joy. </v>
      </c>
      <c r="D517" s="3" t="str">
        <f>Raw_Data!D517</f>
        <v xml:space="preserve"> Joy </v>
      </c>
      <c r="E517" s="10">
        <f>Raw_Data!E517</f>
        <v>42822.854166666664</v>
      </c>
      <c r="F517" s="3" t="str">
        <f>Raw_Data!F517</f>
        <v xml:space="preserve"> MarsJoyExplorer </v>
      </c>
      <c r="G517" s="3" t="str">
        <f>Raw_Data!G517</f>
        <v xml:space="preserve"> Facebook </v>
      </c>
      <c r="H517" s="3" t="str">
        <f>Raw_Data!H517</f>
        <v xml:space="preserve"> #Joy #BrunoMars </v>
      </c>
      <c r="I517" s="3">
        <f>Raw_Data!I517</f>
        <v>28</v>
      </c>
      <c r="J517" s="3">
        <f>Raw_Data!J517</f>
        <v>55</v>
      </c>
      <c r="K517" s="3" t="str">
        <f>Raw_Data!K517</f>
        <v xml:space="preserve"> USA </v>
      </c>
      <c r="L517" s="3">
        <f>Raw_Data!L517</f>
        <v>2017</v>
      </c>
      <c r="M517" s="3">
        <f>Raw_Data!M517</f>
        <v>3</v>
      </c>
      <c r="N517" s="3">
        <f>Raw_Data!N517</f>
        <v>28</v>
      </c>
      <c r="O517" s="3">
        <f>Raw_Data!O517</f>
        <v>20</v>
      </c>
      <c r="P517" s="3" t="str">
        <f t="shared" si="89"/>
        <v>Immersed in the pulsating beats of a Bruno Mars concert, where 'Uptown Funk' becomes a city of joy.</v>
      </c>
      <c r="Q517" s="3" t="str">
        <f t="shared" si="90"/>
        <v>Joy</v>
      </c>
      <c r="R517" s="3" t="str">
        <f t="shared" si="91"/>
        <v>MarsJoyExplorer</v>
      </c>
      <c r="S517" s="3" t="str">
        <f t="shared" si="92"/>
        <v>Facebook</v>
      </c>
      <c r="T517" s="3" t="str">
        <f t="shared" si="93"/>
        <v>#Joy,#BrunoMars</v>
      </c>
      <c r="U517" s="3" t="str">
        <f t="shared" si="94"/>
        <v>USA</v>
      </c>
      <c r="V517" s="3">
        <f t="shared" si="95"/>
        <v>42822.854166666664</v>
      </c>
      <c r="W517" s="3" t="b">
        <f>COUNTIFS($F$2:F517,F517,$E$2:E517,E517)&gt;1</f>
        <v>0</v>
      </c>
      <c r="X517" s="3">
        <f t="shared" si="96"/>
        <v>83</v>
      </c>
      <c r="Y517" s="3">
        <f t="shared" si="97"/>
        <v>0.66265060240963858</v>
      </c>
      <c r="Z517" s="11" t="str">
        <f t="shared" si="88"/>
        <v>Mar 28, 2017</v>
      </c>
      <c r="AA517" s="3" t="str">
        <f t="shared" si="98"/>
        <v>Mar</v>
      </c>
    </row>
    <row r="518" spans="1:27" x14ac:dyDescent="0.25">
      <c r="A518" s="3">
        <f>Raw_Data!A518</f>
        <v>517</v>
      </c>
      <c r="B518" s="3">
        <f>Raw_Data!B518</f>
        <v>521</v>
      </c>
      <c r="C518" s="3" t="str">
        <f>Raw_Data!C518</f>
        <v xml:space="preserve">At a Michael Jackson tribute show, moonwalking through the hits, a celebration of the King of Pop. </v>
      </c>
      <c r="D518" s="3" t="str">
        <f>Raw_Data!D518</f>
        <v xml:space="preserve"> Celebration </v>
      </c>
      <c r="E518" s="10">
        <f>Raw_Data!E518</f>
        <v>44576.885416666664</v>
      </c>
      <c r="F518" s="3" t="str">
        <f>Raw_Data!F518</f>
        <v xml:space="preserve"> MJTributeDancer </v>
      </c>
      <c r="G518" s="3" t="str">
        <f>Raw_Data!G518</f>
        <v xml:space="preserve"> Instagram </v>
      </c>
      <c r="H518" s="3" t="str">
        <f>Raw_Data!H518</f>
        <v xml:space="preserve"> #Celebration #MJTribute </v>
      </c>
      <c r="I518" s="3">
        <f>Raw_Data!I518</f>
        <v>25</v>
      </c>
      <c r="J518" s="3">
        <f>Raw_Data!J518</f>
        <v>50</v>
      </c>
      <c r="K518" s="3" t="str">
        <f>Raw_Data!K518</f>
        <v xml:space="preserve"> USA </v>
      </c>
      <c r="L518" s="3">
        <f>Raw_Data!L518</f>
        <v>2022</v>
      </c>
      <c r="M518" s="3">
        <f>Raw_Data!M518</f>
        <v>1</v>
      </c>
      <c r="N518" s="3">
        <f>Raw_Data!N518</f>
        <v>15</v>
      </c>
      <c r="O518" s="3">
        <f>Raw_Data!O518</f>
        <v>21</v>
      </c>
      <c r="P518" s="3" t="str">
        <f t="shared" si="89"/>
        <v>At a Michael Jackson tribute show, moonwalking through the hits, a celebration of the King of Pop.</v>
      </c>
      <c r="Q518" s="3" t="str">
        <f t="shared" si="90"/>
        <v>Celebration</v>
      </c>
      <c r="R518" s="3" t="str">
        <f t="shared" si="91"/>
        <v>MJTributeDancer</v>
      </c>
      <c r="S518" s="3" t="str">
        <f t="shared" si="92"/>
        <v>Instagram</v>
      </c>
      <c r="T518" s="3" t="str">
        <f t="shared" si="93"/>
        <v>#Celebration,#MJTribute</v>
      </c>
      <c r="U518" s="3" t="str">
        <f t="shared" si="94"/>
        <v>USA</v>
      </c>
      <c r="V518" s="3">
        <f t="shared" si="95"/>
        <v>44576.885416666664</v>
      </c>
      <c r="W518" s="3" t="b">
        <f>COUNTIFS($F$2:F518,F518,$E$2:E518,E518)&gt;1</f>
        <v>0</v>
      </c>
      <c r="X518" s="3">
        <f t="shared" si="96"/>
        <v>75</v>
      </c>
      <c r="Y518" s="3">
        <f t="shared" si="97"/>
        <v>0.66666666666666663</v>
      </c>
      <c r="Z518" s="11" t="str">
        <f t="shared" si="88"/>
        <v>Jan 15, 2022</v>
      </c>
      <c r="AA518" s="3" t="str">
        <f t="shared" si="98"/>
        <v>Jan</v>
      </c>
    </row>
    <row r="519" spans="1:27" x14ac:dyDescent="0.25">
      <c r="A519" s="3">
        <f>Raw_Data!A519</f>
        <v>518</v>
      </c>
      <c r="B519" s="3">
        <f>Raw_Data!B519</f>
        <v>522</v>
      </c>
      <c r="C519" s="3" t="str">
        <f>Raw_Data!C519</f>
        <v xml:space="preserve">Swinging to the rhythms of a Frank Sinatra tribute, feeling the timeless charm of 'Fly Me to the Moon'. </v>
      </c>
      <c r="D519" s="3" t="str">
        <f>Raw_Data!D519</f>
        <v xml:space="preserve"> Charm </v>
      </c>
      <c r="E519" s="10">
        <f>Raw_Data!E519</f>
        <v>43626.78125</v>
      </c>
      <c r="F519" s="3" t="str">
        <f>Raw_Data!F519</f>
        <v xml:space="preserve"> SinatraCharmListener </v>
      </c>
      <c r="G519" s="3" t="str">
        <f>Raw_Data!G519</f>
        <v xml:space="preserve"> Twitter </v>
      </c>
      <c r="H519" s="3" t="str">
        <f>Raw_Data!H519</f>
        <v xml:space="preserve"> #Charm #SinatraTribute </v>
      </c>
      <c r="I519" s="3">
        <f>Raw_Data!I519</f>
        <v>22</v>
      </c>
      <c r="J519" s="3">
        <f>Raw_Data!J519</f>
        <v>45</v>
      </c>
      <c r="K519" s="3" t="str">
        <f>Raw_Data!K519</f>
        <v xml:space="preserve"> USA </v>
      </c>
      <c r="L519" s="3">
        <f>Raw_Data!L519</f>
        <v>2019</v>
      </c>
      <c r="M519" s="3">
        <f>Raw_Data!M519</f>
        <v>6</v>
      </c>
      <c r="N519" s="3">
        <f>Raw_Data!N519</f>
        <v>10</v>
      </c>
      <c r="O519" s="3">
        <f>Raw_Data!O519</f>
        <v>18</v>
      </c>
      <c r="P519" s="3" t="str">
        <f t="shared" si="89"/>
        <v>Swinging to the rhythms of a Frank Sinatra tribute, feeling the timeless charm of 'Fly Me to the Moon'.</v>
      </c>
      <c r="Q519" s="3" t="str">
        <f t="shared" si="90"/>
        <v>Charm</v>
      </c>
      <c r="R519" s="3" t="str">
        <f t="shared" si="91"/>
        <v>SinatraCharmListener</v>
      </c>
      <c r="S519" s="3" t="str">
        <f t="shared" si="92"/>
        <v>Twitter</v>
      </c>
      <c r="T519" s="3" t="str">
        <f t="shared" si="93"/>
        <v>#Charm,#SinatraTribute</v>
      </c>
      <c r="U519" s="3" t="str">
        <f t="shared" si="94"/>
        <v>USA</v>
      </c>
      <c r="V519" s="3">
        <f t="shared" si="95"/>
        <v>43626.78125</v>
      </c>
      <c r="W519" s="3" t="b">
        <f>COUNTIFS($F$2:F519,F519,$E$2:E519,E519)&gt;1</f>
        <v>0</v>
      </c>
      <c r="X519" s="3">
        <f t="shared" si="96"/>
        <v>67</v>
      </c>
      <c r="Y519" s="3">
        <f t="shared" si="97"/>
        <v>0.67164179104477617</v>
      </c>
      <c r="Z519" s="11" t="str">
        <f t="shared" si="88"/>
        <v>Jun 10, 2019</v>
      </c>
      <c r="AA519" s="3" t="str">
        <f t="shared" si="98"/>
        <v>Jun</v>
      </c>
    </row>
    <row r="520" spans="1:27" x14ac:dyDescent="0.25">
      <c r="A520" s="3">
        <f>Raw_Data!A520</f>
        <v>519</v>
      </c>
      <c r="B520" s="3">
        <f>Raw_Data!B520</f>
        <v>523</v>
      </c>
      <c r="C520" s="3" t="str">
        <f>Raw_Data!C520</f>
        <v xml:space="preserve">In the mosh pit of a Metallica concert, the thunderous chords create a symphony of headbanging ecstasy. </v>
      </c>
      <c r="D520" s="3" t="str">
        <f>Raw_Data!D520</f>
        <v xml:space="preserve"> Ecstasy </v>
      </c>
      <c r="E520" s="10">
        <f>Raw_Data!E520</f>
        <v>45005.9375</v>
      </c>
      <c r="F520" s="3" t="str">
        <f>Raw_Data!F520</f>
        <v xml:space="preserve"> MetallicaMoshWarrior </v>
      </c>
      <c r="G520" s="3" t="str">
        <f>Raw_Data!G520</f>
        <v xml:space="preserve"> Facebook </v>
      </c>
      <c r="H520" s="3" t="str">
        <f>Raw_Data!H520</f>
        <v xml:space="preserve"> #Ecstasy #MetallicaConcert </v>
      </c>
      <c r="I520" s="3">
        <f>Raw_Data!I520</f>
        <v>35</v>
      </c>
      <c r="J520" s="3">
        <f>Raw_Data!J520</f>
        <v>70</v>
      </c>
      <c r="K520" s="3" t="str">
        <f>Raw_Data!K520</f>
        <v xml:space="preserve"> USA </v>
      </c>
      <c r="L520" s="3">
        <f>Raw_Data!L520</f>
        <v>2023</v>
      </c>
      <c r="M520" s="3">
        <f>Raw_Data!M520</f>
        <v>3</v>
      </c>
      <c r="N520" s="3">
        <f>Raw_Data!N520</f>
        <v>20</v>
      </c>
      <c r="O520" s="3">
        <f>Raw_Data!O520</f>
        <v>22</v>
      </c>
      <c r="P520" s="3" t="str">
        <f t="shared" si="89"/>
        <v>In the mosh pit of a Metallica concert, the thunderous chords create a symphony of headbanging ecstasy.</v>
      </c>
      <c r="Q520" s="3" t="str">
        <f t="shared" si="90"/>
        <v>Ecstasy</v>
      </c>
      <c r="R520" s="3" t="str">
        <f t="shared" si="91"/>
        <v>MetallicaMoshWarrior</v>
      </c>
      <c r="S520" s="3" t="str">
        <f t="shared" si="92"/>
        <v>Facebook</v>
      </c>
      <c r="T520" s="3" t="str">
        <f t="shared" si="93"/>
        <v>#Ecstasy,#MetallicaConcert</v>
      </c>
      <c r="U520" s="3" t="str">
        <f t="shared" si="94"/>
        <v>USA</v>
      </c>
      <c r="V520" s="3">
        <f t="shared" si="95"/>
        <v>45005.9375</v>
      </c>
      <c r="W520" s="3" t="b">
        <f>COUNTIFS($F$2:F520,F520,$E$2:E520,E520)&gt;1</f>
        <v>0</v>
      </c>
      <c r="X520" s="3">
        <f t="shared" si="96"/>
        <v>105</v>
      </c>
      <c r="Y520" s="3">
        <f t="shared" si="97"/>
        <v>0.66666666666666663</v>
      </c>
      <c r="Z520" s="11" t="str">
        <f t="shared" si="88"/>
        <v>Mar 20, 2023</v>
      </c>
      <c r="AA520" s="3" t="str">
        <f t="shared" si="98"/>
        <v>Mar</v>
      </c>
    </row>
    <row r="521" spans="1:27" x14ac:dyDescent="0.25">
      <c r="A521" s="3">
        <f>Raw_Data!A521</f>
        <v>520</v>
      </c>
      <c r="B521" s="3">
        <f>Raw_Data!B521</f>
        <v>524</v>
      </c>
      <c r="C521" s="3" t="str">
        <f>Raw_Data!C521</f>
        <v xml:space="preserve">Experiencing the magic of a Coldplay concert, where 'Fix You' becomes a beacon of hope in the night. </v>
      </c>
      <c r="D521" s="3" t="str">
        <f>Raw_Data!D521</f>
        <v xml:space="preserve"> Hope </v>
      </c>
      <c r="E521" s="10">
        <f>Raw_Data!E521</f>
        <v>42702.791666666664</v>
      </c>
      <c r="F521" s="3" t="str">
        <f>Raw_Data!F521</f>
        <v xml:space="preserve"> ColdplayHopeSeeker </v>
      </c>
      <c r="G521" s="3" t="str">
        <f>Raw_Data!G521</f>
        <v xml:space="preserve"> Instagram </v>
      </c>
      <c r="H521" s="3" t="str">
        <f>Raw_Data!H521</f>
        <v xml:space="preserve"> #Hope #ColdplayMagic </v>
      </c>
      <c r="I521" s="3">
        <f>Raw_Data!I521</f>
        <v>30</v>
      </c>
      <c r="J521" s="3">
        <f>Raw_Data!J521</f>
        <v>60</v>
      </c>
      <c r="K521" s="3" t="str">
        <f>Raw_Data!K521</f>
        <v xml:space="preserve"> UK </v>
      </c>
      <c r="L521" s="3">
        <f>Raw_Data!L521</f>
        <v>2016</v>
      </c>
      <c r="M521" s="3">
        <f>Raw_Data!M521</f>
        <v>11</v>
      </c>
      <c r="N521" s="3">
        <f>Raw_Data!N521</f>
        <v>28</v>
      </c>
      <c r="O521" s="3">
        <f>Raw_Data!O521</f>
        <v>19</v>
      </c>
      <c r="P521" s="3" t="str">
        <f t="shared" si="89"/>
        <v>Experiencing the magic of a Coldplay concert, where 'Fix You' becomes a beacon of hope in the night.</v>
      </c>
      <c r="Q521" s="3" t="str">
        <f t="shared" si="90"/>
        <v>Hope</v>
      </c>
      <c r="R521" s="3" t="str">
        <f t="shared" si="91"/>
        <v>ColdplayHopeSeeker</v>
      </c>
      <c r="S521" s="3" t="str">
        <f t="shared" si="92"/>
        <v>Instagram</v>
      </c>
      <c r="T521" s="3" t="str">
        <f t="shared" si="93"/>
        <v>#Hope,#ColdplayMagic</v>
      </c>
      <c r="U521" s="3" t="str">
        <f t="shared" si="94"/>
        <v>UK</v>
      </c>
      <c r="V521" s="3">
        <f t="shared" si="95"/>
        <v>42702.791666666664</v>
      </c>
      <c r="W521" s="3" t="b">
        <f>COUNTIFS($F$2:F521,F521,$E$2:E521,E521)&gt;1</f>
        <v>0</v>
      </c>
      <c r="X521" s="3">
        <f t="shared" si="96"/>
        <v>90</v>
      </c>
      <c r="Y521" s="3">
        <f t="shared" si="97"/>
        <v>0.66666666666666663</v>
      </c>
      <c r="Z521" s="11" t="str">
        <f t="shared" si="88"/>
        <v>Nov 28, 2016</v>
      </c>
      <c r="AA521" s="3" t="str">
        <f t="shared" si="98"/>
        <v>Nov</v>
      </c>
    </row>
    <row r="522" spans="1:27" x14ac:dyDescent="0.25">
      <c r="A522" s="3">
        <f>Raw_Data!A522</f>
        <v>521</v>
      </c>
      <c r="B522" s="3">
        <f>Raw_Data!B522</f>
        <v>525</v>
      </c>
      <c r="C522" s="3" t="str">
        <f>Raw_Data!C522</f>
        <v xml:space="preserve">At a Justin Bieber concert, the infectious beats of 'Baby' create a dance floor of unbridled enthusiasm. </v>
      </c>
      <c r="D522" s="3" t="str">
        <f>Raw_Data!D522</f>
        <v xml:space="preserve"> Enthusiasm </v>
      </c>
      <c r="E522" s="10">
        <f>Raw_Data!E522</f>
        <v>43317.833333333336</v>
      </c>
      <c r="F522" s="3" t="str">
        <f>Raw_Data!F522</f>
        <v xml:space="preserve"> BieberDanceEnthusiast </v>
      </c>
      <c r="G522" s="3" t="str">
        <f>Raw_Data!G522</f>
        <v xml:space="preserve"> Instagram </v>
      </c>
      <c r="H522" s="3" t="str">
        <f>Raw_Data!H522</f>
        <v xml:space="preserve"> #Enthusiasm #JustinBieber </v>
      </c>
      <c r="I522" s="3">
        <f>Raw_Data!I522</f>
        <v>40</v>
      </c>
      <c r="J522" s="3">
        <f>Raw_Data!J522</f>
        <v>80</v>
      </c>
      <c r="K522" s="3" t="str">
        <f>Raw_Data!K522</f>
        <v xml:space="preserve"> Canada </v>
      </c>
      <c r="L522" s="3">
        <f>Raw_Data!L522</f>
        <v>2018</v>
      </c>
      <c r="M522" s="3">
        <f>Raw_Data!M522</f>
        <v>8</v>
      </c>
      <c r="N522" s="3">
        <f>Raw_Data!N522</f>
        <v>5</v>
      </c>
      <c r="O522" s="3">
        <f>Raw_Data!O522</f>
        <v>20</v>
      </c>
      <c r="P522" s="3" t="str">
        <f t="shared" si="89"/>
        <v>At a Justin Bieber concert, the infectious beats of 'Baby' create a dance floor of unbridled enthusiasm.</v>
      </c>
      <c r="Q522" s="3" t="str">
        <f t="shared" si="90"/>
        <v>Enthusiasm</v>
      </c>
      <c r="R522" s="3" t="str">
        <f t="shared" si="91"/>
        <v>BieberDanceEnthusiast</v>
      </c>
      <c r="S522" s="3" t="str">
        <f t="shared" si="92"/>
        <v>Instagram</v>
      </c>
      <c r="T522" s="3" t="str">
        <f t="shared" si="93"/>
        <v>#Enthusiasm,#JustinBieber</v>
      </c>
      <c r="U522" s="3" t="str">
        <f t="shared" si="94"/>
        <v>Canada</v>
      </c>
      <c r="V522" s="3">
        <f t="shared" si="95"/>
        <v>43317.833333333336</v>
      </c>
      <c r="W522" s="3" t="b">
        <f>COUNTIFS($F$2:F522,F522,$E$2:E522,E522)&gt;1</f>
        <v>0</v>
      </c>
      <c r="X522" s="3">
        <f t="shared" si="96"/>
        <v>120</v>
      </c>
      <c r="Y522" s="3">
        <f t="shared" si="97"/>
        <v>0.66666666666666663</v>
      </c>
      <c r="Z522" s="11" t="str">
        <f t="shared" si="88"/>
        <v>Aug 5, 2018</v>
      </c>
      <c r="AA522" s="3" t="str">
        <f t="shared" si="98"/>
        <v>Aug</v>
      </c>
    </row>
    <row r="523" spans="1:27" x14ac:dyDescent="0.25">
      <c r="A523" s="3">
        <f>Raw_Data!A523</f>
        <v>522</v>
      </c>
      <c r="B523" s="3">
        <f>Raw_Data!B523</f>
        <v>526</v>
      </c>
      <c r="C523" s="3" t="str">
        <f>Raw_Data!C523</f>
        <v xml:space="preserve">In the spotlight at a Lady Gaga show, each costume change is a metamorphosis of creativity and artistry. </v>
      </c>
      <c r="D523" s="3" t="str">
        <f>Raw_Data!D523</f>
        <v xml:space="preserve"> Creativity </v>
      </c>
      <c r="E523" s="10">
        <f>Raw_Data!E523</f>
        <v>44301.895833333336</v>
      </c>
      <c r="F523" s="3" t="str">
        <f>Raw_Data!F523</f>
        <v xml:space="preserve"> GagaArtisticChameleon </v>
      </c>
      <c r="G523" s="3" t="str">
        <f>Raw_Data!G523</f>
        <v xml:space="preserve"> Twitter </v>
      </c>
      <c r="H523" s="3" t="str">
        <f>Raw_Data!H523</f>
        <v xml:space="preserve"> #Creativity #LadyGaga </v>
      </c>
      <c r="I523" s="3">
        <f>Raw_Data!I523</f>
        <v>35</v>
      </c>
      <c r="J523" s="3">
        <f>Raw_Data!J523</f>
        <v>70</v>
      </c>
      <c r="K523" s="3" t="str">
        <f>Raw_Data!K523</f>
        <v xml:space="preserve"> USA </v>
      </c>
      <c r="L523" s="3">
        <f>Raw_Data!L523</f>
        <v>2021</v>
      </c>
      <c r="M523" s="3">
        <f>Raw_Data!M523</f>
        <v>4</v>
      </c>
      <c r="N523" s="3">
        <f>Raw_Data!N523</f>
        <v>15</v>
      </c>
      <c r="O523" s="3">
        <f>Raw_Data!O523</f>
        <v>21</v>
      </c>
      <c r="P523" s="3" t="str">
        <f t="shared" si="89"/>
        <v>In the spotlight at a Lady Gaga show, each costume change is a metamorphosis of creativity and artistry.</v>
      </c>
      <c r="Q523" s="3" t="str">
        <f t="shared" si="90"/>
        <v>Creativity</v>
      </c>
      <c r="R523" s="3" t="str">
        <f t="shared" si="91"/>
        <v>GagaArtisticChameleon</v>
      </c>
      <c r="S523" s="3" t="str">
        <f t="shared" si="92"/>
        <v>Twitter</v>
      </c>
      <c r="T523" s="3" t="str">
        <f t="shared" si="93"/>
        <v>#Creativity,#LadyGaga</v>
      </c>
      <c r="U523" s="3" t="str">
        <f t="shared" si="94"/>
        <v>USA</v>
      </c>
      <c r="V523" s="3">
        <f t="shared" si="95"/>
        <v>44301.895833333336</v>
      </c>
      <c r="W523" s="3" t="b">
        <f>COUNTIFS($F$2:F523,F523,$E$2:E523,E523)&gt;1</f>
        <v>0</v>
      </c>
      <c r="X523" s="3">
        <f t="shared" si="96"/>
        <v>105</v>
      </c>
      <c r="Y523" s="3">
        <f t="shared" si="97"/>
        <v>0.66666666666666663</v>
      </c>
      <c r="Z523" s="11" t="str">
        <f t="shared" si="88"/>
        <v>Apr 15, 2021</v>
      </c>
      <c r="AA523" s="3" t="str">
        <f t="shared" si="98"/>
        <v>Apr</v>
      </c>
    </row>
    <row r="524" spans="1:27" x14ac:dyDescent="0.25">
      <c r="A524" s="3">
        <f>Raw_Data!A524</f>
        <v>523</v>
      </c>
      <c r="B524" s="3">
        <f>Raw_Data!B524</f>
        <v>527</v>
      </c>
      <c r="C524" s="3" t="str">
        <f>Raw_Data!C524</f>
        <v xml:space="preserve">Immersed in the soulful melodies of Adele, tears flow freely, moved by the emotion of 'Hello'. </v>
      </c>
      <c r="D524" s="3" t="str">
        <f>Raw_Data!D524</f>
        <v xml:space="preserve"> Emotion </v>
      </c>
      <c r="E524" s="10">
        <f>Raw_Data!E524</f>
        <v>43797.822916666664</v>
      </c>
      <c r="F524" s="3" t="str">
        <f>Raw_Data!F524</f>
        <v xml:space="preserve"> AdeleMelodyTearjerker </v>
      </c>
      <c r="G524" s="3" t="str">
        <f>Raw_Data!G524</f>
        <v xml:space="preserve"> Facebook </v>
      </c>
      <c r="H524" s="3" t="str">
        <f>Raw_Data!H524</f>
        <v xml:space="preserve"> #Emotion #AdeleMelodies </v>
      </c>
      <c r="I524" s="3">
        <f>Raw_Data!I524</f>
        <v>30</v>
      </c>
      <c r="J524" s="3">
        <f>Raw_Data!J524</f>
        <v>60</v>
      </c>
      <c r="K524" s="3" t="str">
        <f>Raw_Data!K524</f>
        <v xml:space="preserve"> UK </v>
      </c>
      <c r="L524" s="3">
        <f>Raw_Data!L524</f>
        <v>2019</v>
      </c>
      <c r="M524" s="3">
        <f>Raw_Data!M524</f>
        <v>11</v>
      </c>
      <c r="N524" s="3">
        <f>Raw_Data!N524</f>
        <v>28</v>
      </c>
      <c r="O524" s="3">
        <f>Raw_Data!O524</f>
        <v>19</v>
      </c>
      <c r="P524" s="3" t="str">
        <f t="shared" si="89"/>
        <v>Immersed in the soulful melodies of Adele, tears flow freely, moved by the emotion of 'Hello'.</v>
      </c>
      <c r="Q524" s="3" t="str">
        <f t="shared" si="90"/>
        <v>Emotion</v>
      </c>
      <c r="R524" s="3" t="str">
        <f t="shared" si="91"/>
        <v>AdeleMelodyTearjerker</v>
      </c>
      <c r="S524" s="3" t="str">
        <f t="shared" si="92"/>
        <v>Facebook</v>
      </c>
      <c r="T524" s="3" t="str">
        <f t="shared" si="93"/>
        <v>#Emotion,#AdeleMelodies</v>
      </c>
      <c r="U524" s="3" t="str">
        <f t="shared" si="94"/>
        <v>UK</v>
      </c>
      <c r="V524" s="3">
        <f t="shared" si="95"/>
        <v>43797.822916666664</v>
      </c>
      <c r="W524" s="3" t="b">
        <f>COUNTIFS($F$2:F524,F524,$E$2:E524,E524)&gt;1</f>
        <v>0</v>
      </c>
      <c r="X524" s="3">
        <f t="shared" si="96"/>
        <v>90</v>
      </c>
      <c r="Y524" s="3">
        <f t="shared" si="97"/>
        <v>0.66666666666666663</v>
      </c>
      <c r="Z524" s="11" t="str">
        <f t="shared" si="88"/>
        <v>Nov 28, 2019</v>
      </c>
      <c r="AA524" s="3" t="str">
        <f t="shared" si="98"/>
        <v>Nov</v>
      </c>
    </row>
    <row r="525" spans="1:27" x14ac:dyDescent="0.25">
      <c r="A525" s="3">
        <f>Raw_Data!A525</f>
        <v>524</v>
      </c>
      <c r="B525" s="3">
        <f>Raw_Data!B525</f>
        <v>528</v>
      </c>
      <c r="C525" s="3" t="str">
        <f>Raw_Data!C525</f>
        <v xml:space="preserve">Drenched in confetti at a Katy Perry concert, a kaleidoscope of colors igniting the night sky. </v>
      </c>
      <c r="D525" s="3" t="str">
        <f>Raw_Data!D525</f>
        <v xml:space="preserve"> Colorful </v>
      </c>
      <c r="E525" s="10">
        <f>Raw_Data!E525</f>
        <v>44004.916666666664</v>
      </c>
      <c r="F525" s="3" t="str">
        <f>Raw_Data!F525</f>
        <v xml:space="preserve"> KatyPerryColorExplosion </v>
      </c>
      <c r="G525" s="3" t="str">
        <f>Raw_Data!G525</f>
        <v xml:space="preserve"> Instagram </v>
      </c>
      <c r="H525" s="3" t="str">
        <f>Raw_Data!H525</f>
        <v xml:space="preserve"> #Colorful #KatyPerry </v>
      </c>
      <c r="I525" s="3">
        <f>Raw_Data!I525</f>
        <v>22</v>
      </c>
      <c r="J525" s="3">
        <f>Raw_Data!J525</f>
        <v>45</v>
      </c>
      <c r="K525" s="3" t="str">
        <f>Raw_Data!K525</f>
        <v xml:space="preserve"> USA </v>
      </c>
      <c r="L525" s="3">
        <f>Raw_Data!L525</f>
        <v>2020</v>
      </c>
      <c r="M525" s="3">
        <f>Raw_Data!M525</f>
        <v>6</v>
      </c>
      <c r="N525" s="3">
        <f>Raw_Data!N525</f>
        <v>22</v>
      </c>
      <c r="O525" s="3">
        <f>Raw_Data!O525</f>
        <v>22</v>
      </c>
      <c r="P525" s="3" t="str">
        <f t="shared" si="89"/>
        <v>Drenched in confetti at a Katy Perry concert, a kaleidoscope of colors igniting the night sky.</v>
      </c>
      <c r="Q525" s="3" t="str">
        <f t="shared" si="90"/>
        <v>Colorful</v>
      </c>
      <c r="R525" s="3" t="str">
        <f t="shared" si="91"/>
        <v>KatyPerryColorExplosion</v>
      </c>
      <c r="S525" s="3" t="str">
        <f t="shared" si="92"/>
        <v>Instagram</v>
      </c>
      <c r="T525" s="3" t="str">
        <f t="shared" si="93"/>
        <v>#Colorful,#KatyPerry</v>
      </c>
      <c r="U525" s="3" t="str">
        <f t="shared" si="94"/>
        <v>USA</v>
      </c>
      <c r="V525" s="3">
        <f t="shared" si="95"/>
        <v>44004.916666666664</v>
      </c>
      <c r="W525" s="3" t="b">
        <f>COUNTIFS($F$2:F525,F525,$E$2:E525,E525)&gt;1</f>
        <v>0</v>
      </c>
      <c r="X525" s="3">
        <f t="shared" si="96"/>
        <v>67</v>
      </c>
      <c r="Y525" s="3">
        <f t="shared" si="97"/>
        <v>0.67164179104477617</v>
      </c>
      <c r="Z525" s="11" t="str">
        <f t="shared" si="88"/>
        <v>Jun 22, 2020</v>
      </c>
      <c r="AA525" s="3" t="str">
        <f t="shared" si="98"/>
        <v>Jun</v>
      </c>
    </row>
    <row r="526" spans="1:27" x14ac:dyDescent="0.25">
      <c r="A526" s="3">
        <f>Raw_Data!A526</f>
        <v>525</v>
      </c>
      <c r="B526" s="3">
        <f>Raw_Data!B526</f>
        <v>529</v>
      </c>
      <c r="C526" s="3" t="str">
        <f>Raw_Data!C526</f>
        <v xml:space="preserve">In the audience of a Jay-Z performance, the lyrics of 'Empire State of Mind' become an anthem of pride. </v>
      </c>
      <c r="D526" s="3" t="str">
        <f>Raw_Data!D526</f>
        <v xml:space="preserve"> Pride </v>
      </c>
      <c r="E526" s="10">
        <f>Raw_Data!E526</f>
        <v>42988.84375</v>
      </c>
      <c r="F526" s="3" t="str">
        <f>Raw_Data!F526</f>
        <v xml:space="preserve"> JayZEmpireListener </v>
      </c>
      <c r="G526" s="3" t="str">
        <f>Raw_Data!G526</f>
        <v xml:space="preserve"> Twitter </v>
      </c>
      <c r="H526" s="3" t="str">
        <f>Raw_Data!H526</f>
        <v xml:space="preserve"> #Pride #JayZAnthem </v>
      </c>
      <c r="I526" s="3">
        <f>Raw_Data!I526</f>
        <v>18</v>
      </c>
      <c r="J526" s="3">
        <f>Raw_Data!J526</f>
        <v>35</v>
      </c>
      <c r="K526" s="3" t="str">
        <f>Raw_Data!K526</f>
        <v xml:space="preserve"> USA </v>
      </c>
      <c r="L526" s="3">
        <f>Raw_Data!L526</f>
        <v>2017</v>
      </c>
      <c r="M526" s="3">
        <f>Raw_Data!M526</f>
        <v>9</v>
      </c>
      <c r="N526" s="3">
        <f>Raw_Data!N526</f>
        <v>10</v>
      </c>
      <c r="O526" s="3">
        <f>Raw_Data!O526</f>
        <v>20</v>
      </c>
      <c r="P526" s="3" t="str">
        <f t="shared" si="89"/>
        <v>In the audience of a Jay-Z performance, the lyrics of 'Empire State of Mind' become an anthem of pride.</v>
      </c>
      <c r="Q526" s="3" t="str">
        <f t="shared" si="90"/>
        <v>Pride</v>
      </c>
      <c r="R526" s="3" t="str">
        <f t="shared" si="91"/>
        <v>JayZEmpireListener</v>
      </c>
      <c r="S526" s="3" t="str">
        <f t="shared" si="92"/>
        <v>Twitter</v>
      </c>
      <c r="T526" s="3" t="str">
        <f t="shared" si="93"/>
        <v>#Pride,#JayZAnthem</v>
      </c>
      <c r="U526" s="3" t="str">
        <f t="shared" si="94"/>
        <v>USA</v>
      </c>
      <c r="V526" s="3">
        <f t="shared" si="95"/>
        <v>42988.84375</v>
      </c>
      <c r="W526" s="3" t="b">
        <f>COUNTIFS($F$2:F526,F526,$E$2:E526,E526)&gt;1</f>
        <v>0</v>
      </c>
      <c r="X526" s="3">
        <f t="shared" si="96"/>
        <v>53</v>
      </c>
      <c r="Y526" s="3">
        <f t="shared" si="97"/>
        <v>0.660377358490566</v>
      </c>
      <c r="Z526" s="11" t="str">
        <f t="shared" si="88"/>
        <v>Sep 10, 2017</v>
      </c>
      <c r="AA526" s="3" t="str">
        <f t="shared" si="98"/>
        <v>Sep</v>
      </c>
    </row>
    <row r="527" spans="1:27" x14ac:dyDescent="0.25">
      <c r="A527" s="3">
        <f>Raw_Data!A527</f>
        <v>526</v>
      </c>
      <c r="B527" s="3">
        <f>Raw_Data!B527</f>
        <v>530</v>
      </c>
      <c r="C527" s="3" t="str">
        <f>Raw_Data!C527</f>
        <v xml:space="preserve">Dancing to Shakira's rhythmic beats, hips swaying to the hypnotic charm of 'Hips Don't Lie'. </v>
      </c>
      <c r="D527" s="3" t="str">
        <f>Raw_Data!D527</f>
        <v xml:space="preserve"> Hypnotic </v>
      </c>
      <c r="E527" s="10">
        <f>Raw_Data!E527</f>
        <v>44620.885416666664</v>
      </c>
      <c r="F527" s="3" t="str">
        <f>Raw_Data!F527</f>
        <v xml:space="preserve"> ShakiraHipsDancer </v>
      </c>
      <c r="G527" s="3" t="str">
        <f>Raw_Data!G527</f>
        <v xml:space="preserve"> Facebook </v>
      </c>
      <c r="H527" s="3" t="str">
        <f>Raw_Data!H527</f>
        <v xml:space="preserve"> #Hypnotic #ShakiraRhythms </v>
      </c>
      <c r="I527" s="3">
        <f>Raw_Data!I527</f>
        <v>28</v>
      </c>
      <c r="J527" s="3">
        <f>Raw_Data!J527</f>
        <v>55</v>
      </c>
      <c r="K527" s="3" t="str">
        <f>Raw_Data!K527</f>
        <v xml:space="preserve"> Colombia </v>
      </c>
      <c r="L527" s="3">
        <f>Raw_Data!L527</f>
        <v>2022</v>
      </c>
      <c r="M527" s="3">
        <f>Raw_Data!M527</f>
        <v>2</v>
      </c>
      <c r="N527" s="3">
        <f>Raw_Data!N527</f>
        <v>28</v>
      </c>
      <c r="O527" s="3">
        <f>Raw_Data!O527</f>
        <v>21</v>
      </c>
      <c r="P527" s="3" t="str">
        <f t="shared" si="89"/>
        <v>Dancing to Shakira's rhythmic beats, hips swaying to the hypnotic charm of 'Hips Don't Lie'.</v>
      </c>
      <c r="Q527" s="3" t="str">
        <f t="shared" si="90"/>
        <v>Hypnotic</v>
      </c>
      <c r="R527" s="3" t="str">
        <f t="shared" si="91"/>
        <v>ShakiraHipsDancer</v>
      </c>
      <c r="S527" s="3" t="str">
        <f t="shared" si="92"/>
        <v>Facebook</v>
      </c>
      <c r="T527" s="3" t="str">
        <f t="shared" si="93"/>
        <v>#Hypnotic,#ShakiraRhythms</v>
      </c>
      <c r="U527" s="3" t="str">
        <f t="shared" si="94"/>
        <v>Colombia</v>
      </c>
      <c r="V527" s="3">
        <f t="shared" si="95"/>
        <v>44620.885416666664</v>
      </c>
      <c r="W527" s="3" t="b">
        <f>COUNTIFS($F$2:F527,F527,$E$2:E527,E527)&gt;1</f>
        <v>0</v>
      </c>
      <c r="X527" s="3">
        <f t="shared" si="96"/>
        <v>83</v>
      </c>
      <c r="Y527" s="3">
        <f t="shared" si="97"/>
        <v>0.66265060240963858</v>
      </c>
      <c r="Z527" s="11" t="str">
        <f t="shared" si="88"/>
        <v>Feb 28, 2022</v>
      </c>
      <c r="AA527" s="3" t="str">
        <f t="shared" si="98"/>
        <v>Feb</v>
      </c>
    </row>
    <row r="528" spans="1:27" x14ac:dyDescent="0.25">
      <c r="A528" s="3">
        <f>Raw_Data!A528</f>
        <v>527</v>
      </c>
      <c r="B528" s="3">
        <f>Raw_Data!B528</f>
        <v>531</v>
      </c>
      <c r="C528" s="3" t="str">
        <f>Raw_Data!C528</f>
        <v xml:space="preserve">At a U2 concert, the anthemic chords of 'With or Without You' create a timeless moment of connection. </v>
      </c>
      <c r="D528" s="3" t="str">
        <f>Raw_Data!D528</f>
        <v xml:space="preserve"> Connection </v>
      </c>
      <c r="E528" s="10">
        <f>Raw_Data!E528</f>
        <v>42505.8125</v>
      </c>
      <c r="F528" s="3" t="str">
        <f>Raw_Data!F528</f>
        <v xml:space="preserve"> U2ConnectionSeeker </v>
      </c>
      <c r="G528" s="3" t="str">
        <f>Raw_Data!G528</f>
        <v xml:space="preserve"> Instagram </v>
      </c>
      <c r="H528" s="3" t="str">
        <f>Raw_Data!H528</f>
        <v xml:space="preserve"> #Connection #U2Anthem </v>
      </c>
      <c r="I528" s="3">
        <f>Raw_Data!I528</f>
        <v>25</v>
      </c>
      <c r="J528" s="3">
        <f>Raw_Data!J528</f>
        <v>50</v>
      </c>
      <c r="K528" s="3" t="str">
        <f>Raw_Data!K528</f>
        <v xml:space="preserve"> Ireland </v>
      </c>
      <c r="L528" s="3">
        <f>Raw_Data!L528</f>
        <v>2016</v>
      </c>
      <c r="M528" s="3">
        <f>Raw_Data!M528</f>
        <v>5</v>
      </c>
      <c r="N528" s="3">
        <f>Raw_Data!N528</f>
        <v>15</v>
      </c>
      <c r="O528" s="3">
        <f>Raw_Data!O528</f>
        <v>19</v>
      </c>
      <c r="P528" s="3" t="str">
        <f t="shared" si="89"/>
        <v>At a U2 concert, the anthemic chords of 'With or Without You' create a timeless moment of connection.</v>
      </c>
      <c r="Q528" s="3" t="str">
        <f t="shared" si="90"/>
        <v>Connection</v>
      </c>
      <c r="R528" s="3" t="str">
        <f t="shared" si="91"/>
        <v>U2ConnectionSeeker</v>
      </c>
      <c r="S528" s="3" t="str">
        <f t="shared" si="92"/>
        <v>Instagram</v>
      </c>
      <c r="T528" s="3" t="str">
        <f t="shared" si="93"/>
        <v>#Connection,#U2Anthem</v>
      </c>
      <c r="U528" s="3" t="str">
        <f t="shared" si="94"/>
        <v>Ireland</v>
      </c>
      <c r="V528" s="3">
        <f t="shared" si="95"/>
        <v>42505.8125</v>
      </c>
      <c r="W528" s="3" t="b">
        <f>COUNTIFS($F$2:F528,F528,$E$2:E528,E528)&gt;1</f>
        <v>0</v>
      </c>
      <c r="X528" s="3">
        <f t="shared" si="96"/>
        <v>75</v>
      </c>
      <c r="Y528" s="3">
        <f t="shared" si="97"/>
        <v>0.66666666666666663</v>
      </c>
      <c r="Z528" s="11" t="str">
        <f t="shared" si="88"/>
        <v>May 15, 2016</v>
      </c>
      <c r="AA528" s="3" t="str">
        <f t="shared" si="98"/>
        <v>May</v>
      </c>
    </row>
    <row r="529" spans="1:27" x14ac:dyDescent="0.25">
      <c r="A529" s="3">
        <f>Raw_Data!A529</f>
        <v>528</v>
      </c>
      <c r="B529" s="3">
        <f>Raw_Data!B529</f>
        <v>532</v>
      </c>
      <c r="C529" s="3" t="str">
        <f>Raw_Data!C529</f>
        <v xml:space="preserve">Rocking out at a Guns N' Roses show, the iconic riffs of 'Sweet Child o' Mine' echoing in the night. </v>
      </c>
      <c r="D529" s="3" t="str">
        <f>Raw_Data!D529</f>
        <v xml:space="preserve"> Iconic </v>
      </c>
      <c r="E529" s="10">
        <f>Raw_Data!E529</f>
        <v>43444.9375</v>
      </c>
      <c r="F529" s="3" t="str">
        <f>Raw_Data!F529</f>
        <v xml:space="preserve"> GunsNRosesRiffRockstar </v>
      </c>
      <c r="G529" s="3" t="str">
        <f>Raw_Data!G529</f>
        <v xml:space="preserve"> Twitter </v>
      </c>
      <c r="H529" s="3" t="str">
        <f>Raw_Data!H529</f>
        <v xml:space="preserve"> #Iconic #GNRConcert </v>
      </c>
      <c r="I529" s="3">
        <f>Raw_Data!I529</f>
        <v>22</v>
      </c>
      <c r="J529" s="3">
        <f>Raw_Data!J529</f>
        <v>45</v>
      </c>
      <c r="K529" s="3" t="str">
        <f>Raw_Data!K529</f>
        <v xml:space="preserve"> USA </v>
      </c>
      <c r="L529" s="3">
        <f>Raw_Data!L529</f>
        <v>2018</v>
      </c>
      <c r="M529" s="3">
        <f>Raw_Data!M529</f>
        <v>12</v>
      </c>
      <c r="N529" s="3">
        <f>Raw_Data!N529</f>
        <v>10</v>
      </c>
      <c r="O529" s="3">
        <f>Raw_Data!O529</f>
        <v>22</v>
      </c>
      <c r="P529" s="3" t="str">
        <f t="shared" si="89"/>
        <v>Rocking out at a Guns N' Roses show, the iconic riffs of 'Sweet Child o' Mine' echoing in the night.</v>
      </c>
      <c r="Q529" s="3" t="str">
        <f t="shared" si="90"/>
        <v>Iconic</v>
      </c>
      <c r="R529" s="3" t="str">
        <f t="shared" si="91"/>
        <v>GunsNRosesRiffRockstar</v>
      </c>
      <c r="S529" s="3" t="str">
        <f t="shared" si="92"/>
        <v>Twitter</v>
      </c>
      <c r="T529" s="3" t="str">
        <f t="shared" si="93"/>
        <v>#Iconic,#GNRConcert</v>
      </c>
      <c r="U529" s="3" t="str">
        <f t="shared" si="94"/>
        <v>USA</v>
      </c>
      <c r="V529" s="3">
        <f t="shared" si="95"/>
        <v>43444.9375</v>
      </c>
      <c r="W529" s="3" t="b">
        <f>COUNTIFS($F$2:F529,F529,$E$2:E529,E529)&gt;1</f>
        <v>0</v>
      </c>
      <c r="X529" s="3">
        <f t="shared" si="96"/>
        <v>67</v>
      </c>
      <c r="Y529" s="3">
        <f t="shared" si="97"/>
        <v>0.67164179104477617</v>
      </c>
      <c r="Z529" s="11" t="str">
        <f t="shared" si="88"/>
        <v>Dec 10, 2018</v>
      </c>
      <c r="AA529" s="3" t="str">
        <f t="shared" si="98"/>
        <v>Dec</v>
      </c>
    </row>
    <row r="530" spans="1:27" x14ac:dyDescent="0.25">
      <c r="A530" s="3">
        <f>Raw_Data!A530</f>
        <v>529</v>
      </c>
      <c r="B530" s="3">
        <f>Raw_Data!B530</f>
        <v>533</v>
      </c>
      <c r="C530" s="3" t="str">
        <f>Raw_Data!C530</f>
        <v xml:space="preserve">In the crowd of an Ariana Grande concert, the high notes of 'Into You' create a euphoric symphony. </v>
      </c>
      <c r="D530" s="3" t="str">
        <f>Raw_Data!D530</f>
        <v xml:space="preserve"> Euphoria </v>
      </c>
      <c r="E530" s="10">
        <f>Raw_Data!E530</f>
        <v>44948.833333333336</v>
      </c>
      <c r="F530" s="3" t="str">
        <f>Raw_Data!F530</f>
        <v xml:space="preserve"> ArianaEuphoriaChaser </v>
      </c>
      <c r="G530" s="3" t="str">
        <f>Raw_Data!G530</f>
        <v xml:space="preserve"> Facebook </v>
      </c>
      <c r="H530" s="3" t="str">
        <f>Raw_Data!H530</f>
        <v xml:space="preserve"> #Euphoria #ArianaGrande </v>
      </c>
      <c r="I530" s="3">
        <f>Raw_Data!I530</f>
        <v>35</v>
      </c>
      <c r="J530" s="3">
        <f>Raw_Data!J530</f>
        <v>70</v>
      </c>
      <c r="K530" s="3" t="str">
        <f>Raw_Data!K530</f>
        <v xml:space="preserve"> USA </v>
      </c>
      <c r="L530" s="3">
        <f>Raw_Data!L530</f>
        <v>2023</v>
      </c>
      <c r="M530" s="3">
        <f>Raw_Data!M530</f>
        <v>1</v>
      </c>
      <c r="N530" s="3">
        <f>Raw_Data!N530</f>
        <v>22</v>
      </c>
      <c r="O530" s="3">
        <f>Raw_Data!O530</f>
        <v>20</v>
      </c>
      <c r="P530" s="3" t="str">
        <f t="shared" si="89"/>
        <v>In the crowd of an Ariana Grande concert, the high notes of 'Into You' create a euphoric symphony.</v>
      </c>
      <c r="Q530" s="3" t="str">
        <f t="shared" si="90"/>
        <v>Euphoria</v>
      </c>
      <c r="R530" s="3" t="str">
        <f t="shared" si="91"/>
        <v>ArianaEuphoriaChaser</v>
      </c>
      <c r="S530" s="3" t="str">
        <f t="shared" si="92"/>
        <v>Facebook</v>
      </c>
      <c r="T530" s="3" t="str">
        <f t="shared" si="93"/>
        <v>#Euphoria,#ArianaGrande</v>
      </c>
      <c r="U530" s="3" t="str">
        <f t="shared" si="94"/>
        <v>USA</v>
      </c>
      <c r="V530" s="3">
        <f t="shared" si="95"/>
        <v>44948.833333333336</v>
      </c>
      <c r="W530" s="3" t="b">
        <f>COUNTIFS($F$2:F530,F530,$E$2:E530,E530)&gt;1</f>
        <v>0</v>
      </c>
      <c r="X530" s="3">
        <f t="shared" si="96"/>
        <v>105</v>
      </c>
      <c r="Y530" s="3">
        <f t="shared" si="97"/>
        <v>0.66666666666666663</v>
      </c>
      <c r="Z530" s="11" t="str">
        <f t="shared" si="88"/>
        <v>Jan 22, 2023</v>
      </c>
      <c r="AA530" s="3" t="str">
        <f t="shared" si="98"/>
        <v>Jan</v>
      </c>
    </row>
    <row r="531" spans="1:27" x14ac:dyDescent="0.25">
      <c r="A531" s="3">
        <f>Raw_Data!A531</f>
        <v>530</v>
      </c>
      <c r="B531" s="3">
        <f>Raw_Data!B531</f>
        <v>534</v>
      </c>
      <c r="C531" s="3" t="str">
        <f>Raw_Data!C531</f>
        <v xml:space="preserve">Swaying to the reggae vibes of Bob Marley's tribute concert, each chord a journey to Jamaica's soul. </v>
      </c>
      <c r="D531" s="3" t="str">
        <f>Raw_Data!D531</f>
        <v xml:space="preserve"> Journey </v>
      </c>
      <c r="E531" s="10">
        <f>Raw_Data!E531</f>
        <v>43895.78125</v>
      </c>
      <c r="F531" s="3" t="str">
        <f>Raw_Data!F531</f>
        <v xml:space="preserve"> MarleyReggaeTraveler </v>
      </c>
      <c r="G531" s="3" t="str">
        <f>Raw_Data!G531</f>
        <v xml:space="preserve"> Instagram </v>
      </c>
      <c r="H531" s="3" t="str">
        <f>Raw_Data!H531</f>
        <v xml:space="preserve"> #Journey #BobMarleyTribute </v>
      </c>
      <c r="I531" s="3">
        <f>Raw_Data!I531</f>
        <v>30</v>
      </c>
      <c r="J531" s="3">
        <f>Raw_Data!J531</f>
        <v>60</v>
      </c>
      <c r="K531" s="3" t="str">
        <f>Raw_Data!K531</f>
        <v xml:space="preserve"> Jamaica </v>
      </c>
      <c r="L531" s="3">
        <f>Raw_Data!L531</f>
        <v>2020</v>
      </c>
      <c r="M531" s="3">
        <f>Raw_Data!M531</f>
        <v>3</v>
      </c>
      <c r="N531" s="3">
        <f>Raw_Data!N531</f>
        <v>5</v>
      </c>
      <c r="O531" s="3">
        <f>Raw_Data!O531</f>
        <v>18</v>
      </c>
      <c r="P531" s="3" t="str">
        <f t="shared" si="89"/>
        <v>Swaying to the reggae vibes of Bob Marley's tribute concert, each chord a journey to Jamaica's soul.</v>
      </c>
      <c r="Q531" s="3" t="str">
        <f t="shared" si="90"/>
        <v>Journey</v>
      </c>
      <c r="R531" s="3" t="str">
        <f t="shared" si="91"/>
        <v>MarleyReggaeTraveler</v>
      </c>
      <c r="S531" s="3" t="str">
        <f t="shared" si="92"/>
        <v>Instagram</v>
      </c>
      <c r="T531" s="3" t="str">
        <f t="shared" si="93"/>
        <v>#Journey,#BobMarleyTribute</v>
      </c>
      <c r="U531" s="3" t="str">
        <f t="shared" si="94"/>
        <v>Jamaica</v>
      </c>
      <c r="V531" s="3">
        <f t="shared" si="95"/>
        <v>43895.78125</v>
      </c>
      <c r="W531" s="3" t="b">
        <f>COUNTIFS($F$2:F531,F531,$E$2:E531,E531)&gt;1</f>
        <v>0</v>
      </c>
      <c r="X531" s="3">
        <f t="shared" si="96"/>
        <v>90</v>
      </c>
      <c r="Y531" s="3">
        <f t="shared" si="97"/>
        <v>0.66666666666666663</v>
      </c>
      <c r="Z531" s="11" t="str">
        <f t="shared" si="88"/>
        <v>Mar 5, 2020</v>
      </c>
      <c r="AA531" s="3" t="str">
        <f t="shared" si="98"/>
        <v>Mar</v>
      </c>
    </row>
    <row r="532" spans="1:27" x14ac:dyDescent="0.25">
      <c r="A532" s="3">
        <f>Raw_Data!A532</f>
        <v>531</v>
      </c>
      <c r="B532" s="3">
        <f>Raw_Data!B532</f>
        <v>535</v>
      </c>
      <c r="C532" s="3" t="str">
        <f>Raw_Data!C532</f>
        <v xml:space="preserve">Captivated by the spellbinding plot twists, the audience applauds, experiencing a rollercoaster of emotions at the movie premiere. </v>
      </c>
      <c r="D532" s="3" t="str">
        <f>Raw_Data!D532</f>
        <v xml:space="preserve"> Excitement </v>
      </c>
      <c r="E532" s="10">
        <f>Raw_Data!E532</f>
        <v>43385.833333333336</v>
      </c>
      <c r="F532" s="3" t="str">
        <f>Raw_Data!F532</f>
        <v xml:space="preserve"> MovieEnthusiastPremiereAttendee </v>
      </c>
      <c r="G532" s="3" t="str">
        <f>Raw_Data!G532</f>
        <v xml:space="preserve"> Twitter </v>
      </c>
      <c r="H532" s="3" t="str">
        <f>Raw_Data!H532</f>
        <v xml:space="preserve"> #Excitement #MoviePremiereThrills </v>
      </c>
      <c r="I532" s="3">
        <f>Raw_Data!I532</f>
        <v>40</v>
      </c>
      <c r="J532" s="3">
        <f>Raw_Data!J532</f>
        <v>80</v>
      </c>
      <c r="K532" s="3" t="str">
        <f>Raw_Data!K532</f>
        <v xml:space="preserve"> USA </v>
      </c>
      <c r="L532" s="3">
        <f>Raw_Data!L532</f>
        <v>2018</v>
      </c>
      <c r="M532" s="3">
        <f>Raw_Data!M532</f>
        <v>10</v>
      </c>
      <c r="N532" s="3">
        <f>Raw_Data!N532</f>
        <v>12</v>
      </c>
      <c r="O532" s="3">
        <f>Raw_Data!O532</f>
        <v>20</v>
      </c>
      <c r="P532" s="3" t="str">
        <f t="shared" si="89"/>
        <v>Captivated by the spellbinding plot twists, the audience applauds, experiencing a rollercoaster of emotions at the movie premiere.</v>
      </c>
      <c r="Q532" s="3" t="str">
        <f t="shared" si="90"/>
        <v>Excitement</v>
      </c>
      <c r="R532" s="3" t="str">
        <f t="shared" si="91"/>
        <v>MovieEnthusiastPremiereAttendee</v>
      </c>
      <c r="S532" s="3" t="str">
        <f t="shared" si="92"/>
        <v>Twitter</v>
      </c>
      <c r="T532" s="3" t="str">
        <f t="shared" si="93"/>
        <v>#Excitement,#MoviePremiereThrills</v>
      </c>
      <c r="U532" s="3" t="str">
        <f t="shared" si="94"/>
        <v>USA</v>
      </c>
      <c r="V532" s="3">
        <f t="shared" si="95"/>
        <v>43385.833333333336</v>
      </c>
      <c r="W532" s="3" t="b">
        <f>COUNTIFS($F$2:F532,F532,$E$2:E532,E532)&gt;1</f>
        <v>0</v>
      </c>
      <c r="X532" s="3">
        <f t="shared" si="96"/>
        <v>120</v>
      </c>
      <c r="Y532" s="3">
        <f t="shared" si="97"/>
        <v>0.66666666666666663</v>
      </c>
      <c r="Z532" s="11" t="str">
        <f t="shared" si="88"/>
        <v>Oct 12, 2018</v>
      </c>
      <c r="AA532" s="3" t="str">
        <f t="shared" si="98"/>
        <v>Oct</v>
      </c>
    </row>
    <row r="533" spans="1:27" x14ac:dyDescent="0.25">
      <c r="A533" s="3">
        <f>Raw_Data!A533</f>
        <v>532</v>
      </c>
      <c r="B533" s="3">
        <f>Raw_Data!B533</f>
        <v>536</v>
      </c>
      <c r="C533" s="3" t="str">
        <f>Raw_Data!C533</f>
        <v xml:space="preserve">As the credits roll, a profound sense of nostalgia washes over, reminiscent of cherished moments in classic films. </v>
      </c>
      <c r="D533" s="3" t="str">
        <f>Raw_Data!D533</f>
        <v xml:space="preserve"> Nostalgia </v>
      </c>
      <c r="E533" s="10">
        <f>Raw_Data!E533</f>
        <v>43641.927083333336</v>
      </c>
      <c r="F533" s="3" t="str">
        <f>Raw_Data!F533</f>
        <v xml:space="preserve"> FilmLoverNostalgiaSeeker </v>
      </c>
      <c r="G533" s="3" t="str">
        <f>Raw_Data!G533</f>
        <v xml:space="preserve"> Instagram </v>
      </c>
      <c r="H533" s="3" t="str">
        <f>Raw_Data!H533</f>
        <v xml:space="preserve"> #Nostalgia #ClassicFilmMoments </v>
      </c>
      <c r="I533" s="3">
        <f>Raw_Data!I533</f>
        <v>35</v>
      </c>
      <c r="J533" s="3">
        <f>Raw_Data!J533</f>
        <v>70</v>
      </c>
      <c r="K533" s="3" t="str">
        <f>Raw_Data!K533</f>
        <v xml:space="preserve"> UK </v>
      </c>
      <c r="L533" s="3">
        <f>Raw_Data!L533</f>
        <v>2019</v>
      </c>
      <c r="M533" s="3">
        <f>Raw_Data!M533</f>
        <v>6</v>
      </c>
      <c r="N533" s="3">
        <f>Raw_Data!N533</f>
        <v>25</v>
      </c>
      <c r="O533" s="3">
        <f>Raw_Data!O533</f>
        <v>22</v>
      </c>
      <c r="P533" s="3" t="str">
        <f t="shared" si="89"/>
        <v>As the credits roll, a profound sense of nostalgia washes over, reminiscent of cherished moments in classic films.</v>
      </c>
      <c r="Q533" s="3" t="str">
        <f t="shared" si="90"/>
        <v>Nostalgia</v>
      </c>
      <c r="R533" s="3" t="str">
        <f t="shared" si="91"/>
        <v>FilmLoverNostalgiaSeeker</v>
      </c>
      <c r="S533" s="3" t="str">
        <f t="shared" si="92"/>
        <v>Instagram</v>
      </c>
      <c r="T533" s="3" t="str">
        <f t="shared" si="93"/>
        <v>#Nostalgia,#ClassicFilmMoments</v>
      </c>
      <c r="U533" s="3" t="str">
        <f t="shared" si="94"/>
        <v>UK</v>
      </c>
      <c r="V533" s="3">
        <f t="shared" si="95"/>
        <v>43641.927083333336</v>
      </c>
      <c r="W533" s="3" t="b">
        <f>COUNTIFS($F$2:F533,F533,$E$2:E533,E533)&gt;1</f>
        <v>0</v>
      </c>
      <c r="X533" s="3">
        <f t="shared" si="96"/>
        <v>105</v>
      </c>
      <c r="Y533" s="3">
        <f t="shared" si="97"/>
        <v>0.66666666666666663</v>
      </c>
      <c r="Z533" s="11" t="str">
        <f t="shared" si="88"/>
        <v>Jun 25, 2019</v>
      </c>
      <c r="AA533" s="3" t="str">
        <f t="shared" si="98"/>
        <v>Jun</v>
      </c>
    </row>
    <row r="534" spans="1:27" x14ac:dyDescent="0.25">
      <c r="A534" s="3">
        <f>Raw_Data!A534</f>
        <v>533</v>
      </c>
      <c r="B534" s="3">
        <f>Raw_Data!B534</f>
        <v>537</v>
      </c>
      <c r="C534" s="3" t="str">
        <f>Raw_Data!C534</f>
        <v xml:space="preserve">Streaming the latest web series, the viewer is engrossed in the characters' journey, feeling a sense of connection and empathy. </v>
      </c>
      <c r="D534" s="3" t="str">
        <f>Raw_Data!D534</f>
        <v xml:space="preserve"> Engagement </v>
      </c>
      <c r="E534" s="10">
        <f>Raw_Data!E534</f>
        <v>44020.8125</v>
      </c>
      <c r="F534" s="3" t="str">
        <f>Raw_Data!F534</f>
        <v xml:space="preserve"> WebSeriesViewerCharacterConnection </v>
      </c>
      <c r="G534" s="3" t="str">
        <f>Raw_Data!G534</f>
        <v xml:space="preserve"> Facebook </v>
      </c>
      <c r="H534" s="3" t="str">
        <f>Raw_Data!H534</f>
        <v xml:space="preserve"> #Engagement #WebSeriesJourney </v>
      </c>
      <c r="I534" s="3">
        <f>Raw_Data!I534</f>
        <v>30</v>
      </c>
      <c r="J534" s="3">
        <f>Raw_Data!J534</f>
        <v>60</v>
      </c>
      <c r="K534" s="3" t="str">
        <f>Raw_Data!K534</f>
        <v xml:space="preserve"> Canada </v>
      </c>
      <c r="L534" s="3">
        <f>Raw_Data!L534</f>
        <v>2020</v>
      </c>
      <c r="M534" s="3">
        <f>Raw_Data!M534</f>
        <v>7</v>
      </c>
      <c r="N534" s="3">
        <f>Raw_Data!N534</f>
        <v>8</v>
      </c>
      <c r="O534" s="3">
        <f>Raw_Data!O534</f>
        <v>19</v>
      </c>
      <c r="P534" s="3" t="str">
        <f t="shared" si="89"/>
        <v>Streaming the latest web series, the viewer is engrossed in the characters' journey, feeling a sense of connection and empathy.</v>
      </c>
      <c r="Q534" s="3" t="str">
        <f t="shared" si="90"/>
        <v>Engagement</v>
      </c>
      <c r="R534" s="3" t="str">
        <f t="shared" si="91"/>
        <v>WebSeriesViewerCharacterConnection</v>
      </c>
      <c r="S534" s="3" t="str">
        <f t="shared" si="92"/>
        <v>Facebook</v>
      </c>
      <c r="T534" s="3" t="str">
        <f t="shared" si="93"/>
        <v>#Engagement,#WebSeriesJourney</v>
      </c>
      <c r="U534" s="3" t="str">
        <f t="shared" si="94"/>
        <v>Canada</v>
      </c>
      <c r="V534" s="3">
        <f t="shared" si="95"/>
        <v>44020.8125</v>
      </c>
      <c r="W534" s="3" t="b">
        <f>COUNTIFS($F$2:F534,F534,$E$2:E534,E534)&gt;1</f>
        <v>0</v>
      </c>
      <c r="X534" s="3">
        <f t="shared" si="96"/>
        <v>90</v>
      </c>
      <c r="Y534" s="3">
        <f t="shared" si="97"/>
        <v>0.66666666666666663</v>
      </c>
      <c r="Z534" s="11" t="str">
        <f t="shared" si="88"/>
        <v>Jul 8, 2020</v>
      </c>
      <c r="AA534" s="3" t="str">
        <f t="shared" si="98"/>
        <v>Jul</v>
      </c>
    </row>
    <row r="535" spans="1:27" x14ac:dyDescent="0.25">
      <c r="A535" s="3">
        <f>Raw_Data!A535</f>
        <v>534</v>
      </c>
      <c r="B535" s="3">
        <f>Raw_Data!B535</f>
        <v>538</v>
      </c>
      <c r="C535" s="3" t="str">
        <f>Raw_Data!C535</f>
        <v xml:space="preserve">At the film festival, the indie filmmaker's creation receives a standing ovation, evoking pride and a sense of accomplishment. </v>
      </c>
      <c r="D535" s="3" t="str">
        <f>Raw_Data!D535</f>
        <v xml:space="preserve"> Pride </v>
      </c>
      <c r="E535" s="10">
        <f>Raw_Data!E535</f>
        <v>42996.90625</v>
      </c>
      <c r="F535" s="3" t="str">
        <f>Raw_Data!F535</f>
        <v xml:space="preserve"> IndieFilmmakerFestivalSuccess </v>
      </c>
      <c r="G535" s="3" t="str">
        <f>Raw_Data!G535</f>
        <v xml:space="preserve"> Twitter </v>
      </c>
      <c r="H535" s="3" t="str">
        <f>Raw_Data!H535</f>
        <v xml:space="preserve"> #Pride #IndieFilmSuccess </v>
      </c>
      <c r="I535" s="3">
        <f>Raw_Data!I535</f>
        <v>22</v>
      </c>
      <c r="J535" s="3">
        <f>Raw_Data!J535</f>
        <v>45</v>
      </c>
      <c r="K535" s="3" t="str">
        <f>Raw_Data!K535</f>
        <v xml:space="preserve"> Australia </v>
      </c>
      <c r="L535" s="3">
        <f>Raw_Data!L535</f>
        <v>2017</v>
      </c>
      <c r="M535" s="3">
        <f>Raw_Data!M535</f>
        <v>9</v>
      </c>
      <c r="N535" s="3">
        <f>Raw_Data!N535</f>
        <v>18</v>
      </c>
      <c r="O535" s="3">
        <f>Raw_Data!O535</f>
        <v>21</v>
      </c>
      <c r="P535" s="3" t="str">
        <f t="shared" si="89"/>
        <v>At the film festival, the indie filmmaker's creation receives a standing ovation, evoking pride and a sense of accomplishment.</v>
      </c>
      <c r="Q535" s="3" t="str">
        <f t="shared" si="90"/>
        <v>Pride</v>
      </c>
      <c r="R535" s="3" t="str">
        <f t="shared" si="91"/>
        <v>IndieFilmmakerFestivalSuccess</v>
      </c>
      <c r="S535" s="3" t="str">
        <f t="shared" si="92"/>
        <v>Twitter</v>
      </c>
      <c r="T535" s="3" t="str">
        <f t="shared" si="93"/>
        <v>#Pride,#IndieFilmSuccess</v>
      </c>
      <c r="U535" s="3" t="str">
        <f t="shared" si="94"/>
        <v>Australia</v>
      </c>
      <c r="V535" s="3">
        <f t="shared" si="95"/>
        <v>42996.90625</v>
      </c>
      <c r="W535" s="3" t="b">
        <f>COUNTIFS($F$2:F535,F535,$E$2:E535,E535)&gt;1</f>
        <v>0</v>
      </c>
      <c r="X535" s="3">
        <f t="shared" si="96"/>
        <v>67</v>
      </c>
      <c r="Y535" s="3">
        <f t="shared" si="97"/>
        <v>0.67164179104477617</v>
      </c>
      <c r="Z535" s="11" t="str">
        <f t="shared" si="88"/>
        <v>Sep 18, 2017</v>
      </c>
      <c r="AA535" s="3" t="str">
        <f t="shared" si="98"/>
        <v>Sep</v>
      </c>
    </row>
    <row r="536" spans="1:27" x14ac:dyDescent="0.25">
      <c r="A536" s="3">
        <f>Raw_Data!A536</f>
        <v>535</v>
      </c>
      <c r="B536" s="3">
        <f>Raw_Data!B536</f>
        <v>539</v>
      </c>
      <c r="C536" s="3" t="str">
        <f>Raw_Data!C536</f>
        <v xml:space="preserve">Watching a heartwarming family drama, tears flow freely as the characters overcome challenges, leaving the viewer with a warm glow. </v>
      </c>
      <c r="D536" s="3" t="str">
        <f>Raw_Data!D536</f>
        <v xml:space="preserve"> Touched </v>
      </c>
      <c r="E536" s="10">
        <f>Raw_Data!E536</f>
        <v>44211.75</v>
      </c>
      <c r="F536" s="3" t="str">
        <f>Raw_Data!F536</f>
        <v xml:space="preserve"> DramaEnthusiastHeartwarmingMoments </v>
      </c>
      <c r="G536" s="3" t="str">
        <f>Raw_Data!G536</f>
        <v xml:space="preserve"> Instagram </v>
      </c>
      <c r="H536" s="3" t="str">
        <f>Raw_Data!H536</f>
        <v xml:space="preserve"> #Touched #FamilyDramaMoments </v>
      </c>
      <c r="I536" s="3">
        <f>Raw_Data!I536</f>
        <v>28</v>
      </c>
      <c r="J536" s="3">
        <f>Raw_Data!J536</f>
        <v>55</v>
      </c>
      <c r="K536" s="3" t="str">
        <f>Raw_Data!K536</f>
        <v xml:space="preserve"> India </v>
      </c>
      <c r="L536" s="3">
        <f>Raw_Data!L536</f>
        <v>2021</v>
      </c>
      <c r="M536" s="3">
        <f>Raw_Data!M536</f>
        <v>1</v>
      </c>
      <c r="N536" s="3">
        <f>Raw_Data!N536</f>
        <v>15</v>
      </c>
      <c r="O536" s="3">
        <f>Raw_Data!O536</f>
        <v>18</v>
      </c>
      <c r="P536" s="3" t="str">
        <f t="shared" si="89"/>
        <v>Watching a heartwarming family drama, tears flow freely as the characters overcome challenges, leaving the viewer with a warm glow.</v>
      </c>
      <c r="Q536" s="3" t="str">
        <f t="shared" si="90"/>
        <v>Touched</v>
      </c>
      <c r="R536" s="3" t="str">
        <f t="shared" si="91"/>
        <v>DramaEnthusiastHeartwarmingMoments</v>
      </c>
      <c r="S536" s="3" t="str">
        <f t="shared" si="92"/>
        <v>Instagram</v>
      </c>
      <c r="T536" s="3" t="str">
        <f t="shared" si="93"/>
        <v>#Touched,#FamilyDramaMoments</v>
      </c>
      <c r="U536" s="3" t="str">
        <f t="shared" si="94"/>
        <v>India</v>
      </c>
      <c r="V536" s="3">
        <f t="shared" si="95"/>
        <v>44211.75</v>
      </c>
      <c r="W536" s="3" t="b">
        <f>COUNTIFS($F$2:F536,F536,$E$2:E536,E536)&gt;1</f>
        <v>0</v>
      </c>
      <c r="X536" s="3">
        <f t="shared" si="96"/>
        <v>83</v>
      </c>
      <c r="Y536" s="3">
        <f t="shared" si="97"/>
        <v>0.66265060240963858</v>
      </c>
      <c r="Z536" s="11" t="str">
        <f t="shared" si="88"/>
        <v>Jan 15, 2021</v>
      </c>
      <c r="AA536" s="3" t="str">
        <f t="shared" si="98"/>
        <v>Jan</v>
      </c>
    </row>
    <row r="537" spans="1:27" x14ac:dyDescent="0.25">
      <c r="A537" s="3">
        <f>Raw_Data!A537</f>
        <v>536</v>
      </c>
      <c r="B537" s="3">
        <f>Raw_Data!B537</f>
        <v>540</v>
      </c>
      <c r="C537" s="3" t="str">
        <f>Raw_Data!C537</f>
        <v xml:space="preserve">At the Oscars, the actor graciously accepts an award, radiating joy and gratitude for the recognition of their outstanding performance. </v>
      </c>
      <c r="D537" s="3" t="str">
        <f>Raw_Data!D537</f>
        <v xml:space="preserve"> Gratitude </v>
      </c>
      <c r="E537" s="10">
        <f>Raw_Data!E537</f>
        <v>42428.854166666664</v>
      </c>
      <c r="F537" s="3" t="str">
        <f>Raw_Data!F537</f>
        <v xml:space="preserve"> AwardWinningActorOscarsRecipient </v>
      </c>
      <c r="G537" s="3" t="str">
        <f>Raw_Data!G537</f>
        <v xml:space="preserve"> Facebook </v>
      </c>
      <c r="H537" s="3" t="str">
        <f>Raw_Data!H537</f>
        <v xml:space="preserve"> #Gratitude #OscarWinningMoment </v>
      </c>
      <c r="I537" s="3">
        <f>Raw_Data!I537</f>
        <v>18</v>
      </c>
      <c r="J537" s="3">
        <f>Raw_Data!J537</f>
        <v>35</v>
      </c>
      <c r="K537" s="3" t="str">
        <f>Raw_Data!K537</f>
        <v xml:space="preserve"> USA </v>
      </c>
      <c r="L537" s="3">
        <f>Raw_Data!L537</f>
        <v>2016</v>
      </c>
      <c r="M537" s="3">
        <f>Raw_Data!M537</f>
        <v>2</v>
      </c>
      <c r="N537" s="3">
        <f>Raw_Data!N537</f>
        <v>28</v>
      </c>
      <c r="O537" s="3">
        <f>Raw_Data!O537</f>
        <v>20</v>
      </c>
      <c r="P537" s="3" t="str">
        <f t="shared" si="89"/>
        <v>At the Oscars, the actor graciously accepts an award, radiating joy and gratitude for the recognition of their outstanding performance.</v>
      </c>
      <c r="Q537" s="3" t="str">
        <f t="shared" si="90"/>
        <v>Gratitude</v>
      </c>
      <c r="R537" s="3" t="str">
        <f t="shared" si="91"/>
        <v>AwardWinningActorOscarsRecipient</v>
      </c>
      <c r="S537" s="3" t="str">
        <f t="shared" si="92"/>
        <v>Facebook</v>
      </c>
      <c r="T537" s="3" t="str">
        <f t="shared" si="93"/>
        <v>#Gratitude,#OscarWinningMoment</v>
      </c>
      <c r="U537" s="3" t="str">
        <f t="shared" si="94"/>
        <v>USA</v>
      </c>
      <c r="V537" s="3">
        <f t="shared" si="95"/>
        <v>42428.854166666664</v>
      </c>
      <c r="W537" s="3" t="b">
        <f>COUNTIFS($F$2:F537,F537,$E$2:E537,E537)&gt;1</f>
        <v>0</v>
      </c>
      <c r="X537" s="3">
        <f t="shared" si="96"/>
        <v>53</v>
      </c>
      <c r="Y537" s="3">
        <f t="shared" si="97"/>
        <v>0.660377358490566</v>
      </c>
      <c r="Z537" s="11" t="str">
        <f t="shared" si="88"/>
        <v>Feb 28, 2016</v>
      </c>
      <c r="AA537" s="3" t="str">
        <f t="shared" si="98"/>
        <v>Feb</v>
      </c>
    </row>
    <row r="538" spans="1:27" x14ac:dyDescent="0.25">
      <c r="A538" s="3">
        <f>Raw_Data!A538</f>
        <v>537</v>
      </c>
      <c r="B538" s="3">
        <f>Raw_Data!B538</f>
        <v>541</v>
      </c>
      <c r="C538" s="3" t="str">
        <f>Raw_Data!C538</f>
        <v xml:space="preserve">Discovering a hidden gem in the world of documentaries, the viewer is enlightened and inspired, feeling a renewed sense of curiosity. </v>
      </c>
      <c r="D538" s="3" t="str">
        <f>Raw_Data!D538</f>
        <v xml:space="preserve"> Inspiration </v>
      </c>
      <c r="E538" s="10">
        <f>Raw_Data!E538</f>
        <v>44671.729166666664</v>
      </c>
      <c r="F538" s="3" t="str">
        <f>Raw_Data!F538</f>
        <v xml:space="preserve"> DocumentaryEnthusiastHiddenGemFinder </v>
      </c>
      <c r="G538" s="3" t="str">
        <f>Raw_Data!G538</f>
        <v xml:space="preserve"> Twitter </v>
      </c>
      <c r="H538" s="3" t="str">
        <f>Raw_Data!H538</f>
        <v xml:space="preserve"> #Inspiration #HiddenGemDiscovery </v>
      </c>
      <c r="I538" s="3">
        <f>Raw_Data!I538</f>
        <v>22</v>
      </c>
      <c r="J538" s="3">
        <f>Raw_Data!J538</f>
        <v>45</v>
      </c>
      <c r="K538" s="3" t="str">
        <f>Raw_Data!K538</f>
        <v xml:space="preserve"> France </v>
      </c>
      <c r="L538" s="3">
        <f>Raw_Data!L538</f>
        <v>2022</v>
      </c>
      <c r="M538" s="3">
        <f>Raw_Data!M538</f>
        <v>4</v>
      </c>
      <c r="N538" s="3">
        <f>Raw_Data!N538</f>
        <v>20</v>
      </c>
      <c r="O538" s="3">
        <f>Raw_Data!O538</f>
        <v>17</v>
      </c>
      <c r="P538" s="3" t="str">
        <f t="shared" si="89"/>
        <v>Discovering a hidden gem in the world of documentaries, the viewer is enlightened and inspired, feeling a renewed sense of curiosity.</v>
      </c>
      <c r="Q538" s="3" t="str">
        <f t="shared" si="90"/>
        <v>Inspiration</v>
      </c>
      <c r="R538" s="3" t="str">
        <f t="shared" si="91"/>
        <v>DocumentaryEnthusiastHiddenGemFinder</v>
      </c>
      <c r="S538" s="3" t="str">
        <f t="shared" si="92"/>
        <v>Twitter</v>
      </c>
      <c r="T538" s="3" t="str">
        <f t="shared" si="93"/>
        <v>#Inspiration,#HiddenGemDiscovery</v>
      </c>
      <c r="U538" s="3" t="str">
        <f t="shared" si="94"/>
        <v>France</v>
      </c>
      <c r="V538" s="3">
        <f t="shared" si="95"/>
        <v>44671.729166666664</v>
      </c>
      <c r="W538" s="3" t="b">
        <f>COUNTIFS($F$2:F538,F538,$E$2:E538,E538)&gt;1</f>
        <v>0</v>
      </c>
      <c r="X538" s="3">
        <f t="shared" si="96"/>
        <v>67</v>
      </c>
      <c r="Y538" s="3">
        <f t="shared" si="97"/>
        <v>0.67164179104477617</v>
      </c>
      <c r="Z538" s="11" t="str">
        <f t="shared" si="88"/>
        <v>Apr 20, 2022</v>
      </c>
      <c r="AA538" s="3" t="str">
        <f t="shared" si="98"/>
        <v>Apr</v>
      </c>
    </row>
    <row r="539" spans="1:27" x14ac:dyDescent="0.25">
      <c r="A539" s="3">
        <f>Raw_Data!A539</f>
        <v>538</v>
      </c>
      <c r="B539" s="3">
        <f>Raw_Data!B539</f>
        <v>542</v>
      </c>
      <c r="C539" s="3" t="str">
        <f>Raw_Data!C539</f>
        <v xml:space="preserve">As the movie credits roll, the viewer experiences a mix of awe and contemplation, pondering the deeper meanings woven into the storyline. </v>
      </c>
      <c r="D539" s="3" t="str">
        <f>Raw_Data!D539</f>
        <v xml:space="preserve"> Contemplation </v>
      </c>
      <c r="E539" s="10">
        <f>Raw_Data!E539</f>
        <v>43774.885416666664</v>
      </c>
      <c r="F539" s="3" t="str">
        <f>Raw_Data!F539</f>
        <v xml:space="preserve"> FilmBuffContemplativeViewer </v>
      </c>
      <c r="G539" s="3" t="str">
        <f>Raw_Data!G539</f>
        <v xml:space="preserve"> Instagram </v>
      </c>
      <c r="H539" s="3" t="str">
        <f>Raw_Data!H539</f>
        <v xml:space="preserve"> #Contemplation #DeepMeanings </v>
      </c>
      <c r="I539" s="3">
        <f>Raw_Data!I539</f>
        <v>28</v>
      </c>
      <c r="J539" s="3">
        <f>Raw_Data!J539</f>
        <v>55</v>
      </c>
      <c r="K539" s="3" t="str">
        <f>Raw_Data!K539</f>
        <v xml:space="preserve"> Germany </v>
      </c>
      <c r="L539" s="3">
        <f>Raw_Data!L539</f>
        <v>2019</v>
      </c>
      <c r="M539" s="3">
        <f>Raw_Data!M539</f>
        <v>11</v>
      </c>
      <c r="N539" s="3">
        <f>Raw_Data!N539</f>
        <v>5</v>
      </c>
      <c r="O539" s="3">
        <f>Raw_Data!O539</f>
        <v>21</v>
      </c>
      <c r="P539" s="3" t="str">
        <f t="shared" si="89"/>
        <v>As the movie credits roll, the viewer experiences a mix of awe and contemplation, pondering the deeper meanings woven into the storyline.</v>
      </c>
      <c r="Q539" s="3" t="str">
        <f t="shared" si="90"/>
        <v>Contemplation</v>
      </c>
      <c r="R539" s="3" t="str">
        <f t="shared" si="91"/>
        <v>FilmBuffContemplativeViewer</v>
      </c>
      <c r="S539" s="3" t="str">
        <f t="shared" si="92"/>
        <v>Instagram</v>
      </c>
      <c r="T539" s="3" t="str">
        <f t="shared" si="93"/>
        <v>#Contemplation,#DeepMeanings</v>
      </c>
      <c r="U539" s="3" t="str">
        <f t="shared" si="94"/>
        <v>Germany</v>
      </c>
      <c r="V539" s="3">
        <f t="shared" si="95"/>
        <v>43774.885416666664</v>
      </c>
      <c r="W539" s="3" t="b">
        <f>COUNTIFS($F$2:F539,F539,$E$2:E539,E539)&gt;1</f>
        <v>0</v>
      </c>
      <c r="X539" s="3">
        <f t="shared" si="96"/>
        <v>83</v>
      </c>
      <c r="Y539" s="3">
        <f t="shared" si="97"/>
        <v>0.66265060240963858</v>
      </c>
      <c r="Z539" s="11" t="str">
        <f t="shared" si="88"/>
        <v>Nov 5, 2019</v>
      </c>
      <c r="AA539" s="3" t="str">
        <f t="shared" si="98"/>
        <v>Nov</v>
      </c>
    </row>
    <row r="540" spans="1:27" x14ac:dyDescent="0.25">
      <c r="A540" s="3">
        <f>Raw_Data!A540</f>
        <v>539</v>
      </c>
      <c r="B540" s="3">
        <f>Raw_Data!B540</f>
        <v>543</v>
      </c>
      <c r="C540" s="3" t="str">
        <f>Raw_Data!C540</f>
        <v xml:space="preserve">Binge-watching a thrilling crime series, the suspense keeps the viewer on the edge of their seat, creating a rush of adrenaline. </v>
      </c>
      <c r="D540" s="3" t="str">
        <f>Raw_Data!D540</f>
        <v xml:space="preserve"> Suspense </v>
      </c>
      <c r="E540" s="10">
        <f>Raw_Data!E540</f>
        <v>42197.916666666664</v>
      </c>
      <c r="F540" s="3" t="str">
        <f>Raw_Data!F540</f>
        <v xml:space="preserve"> CrimeSeriesEnthusiastThrillSeeker </v>
      </c>
      <c r="G540" s="3" t="str">
        <f>Raw_Data!G540</f>
        <v xml:space="preserve"> Facebook </v>
      </c>
      <c r="H540" s="3" t="str">
        <f>Raw_Data!H540</f>
        <v xml:space="preserve"> #Suspense #CrimeSeriesThrills </v>
      </c>
      <c r="I540" s="3">
        <f>Raw_Data!I540</f>
        <v>35</v>
      </c>
      <c r="J540" s="3">
        <f>Raw_Data!J540</f>
        <v>70</v>
      </c>
      <c r="K540" s="3" t="str">
        <f>Raw_Data!K540</f>
        <v xml:space="preserve"> Japan </v>
      </c>
      <c r="L540" s="3">
        <f>Raw_Data!L540</f>
        <v>2015</v>
      </c>
      <c r="M540" s="3">
        <f>Raw_Data!M540</f>
        <v>7</v>
      </c>
      <c r="N540" s="3">
        <f>Raw_Data!N540</f>
        <v>12</v>
      </c>
      <c r="O540" s="3">
        <f>Raw_Data!O540</f>
        <v>22</v>
      </c>
      <c r="P540" s="3" t="str">
        <f t="shared" si="89"/>
        <v>Binge-watching a thrilling crime series, the suspense keeps the viewer on the edge of their seat, creating a rush of adrenaline.</v>
      </c>
      <c r="Q540" s="3" t="str">
        <f t="shared" si="90"/>
        <v>Suspense</v>
      </c>
      <c r="R540" s="3" t="str">
        <f t="shared" si="91"/>
        <v>CrimeSeriesEnthusiastThrillSeeker</v>
      </c>
      <c r="S540" s="3" t="str">
        <f t="shared" si="92"/>
        <v>Facebook</v>
      </c>
      <c r="T540" s="3" t="str">
        <f t="shared" si="93"/>
        <v>#Suspense,#CrimeSeriesThrills</v>
      </c>
      <c r="U540" s="3" t="str">
        <f t="shared" si="94"/>
        <v>Japan</v>
      </c>
      <c r="V540" s="3">
        <f t="shared" si="95"/>
        <v>42197.916666666664</v>
      </c>
      <c r="W540" s="3" t="b">
        <f>COUNTIFS($F$2:F540,F540,$E$2:E540,E540)&gt;1</f>
        <v>0</v>
      </c>
      <c r="X540" s="3">
        <f t="shared" si="96"/>
        <v>105</v>
      </c>
      <c r="Y540" s="3">
        <f t="shared" si="97"/>
        <v>0.66666666666666663</v>
      </c>
      <c r="Z540" s="11" t="str">
        <f t="shared" si="88"/>
        <v>Jul 12, 2015</v>
      </c>
      <c r="AA540" s="3" t="str">
        <f t="shared" si="98"/>
        <v>Jul</v>
      </c>
    </row>
    <row r="541" spans="1:27" x14ac:dyDescent="0.25">
      <c r="A541" s="3">
        <f>Raw_Data!A541</f>
        <v>540</v>
      </c>
      <c r="B541" s="3">
        <f>Raw_Data!B541</f>
        <v>544</v>
      </c>
      <c r="C541" s="3" t="str">
        <f>Raw_Data!C541</f>
        <v xml:space="preserve">As the closing scene unfolds, a sense of satisfaction washes over, completing the cinematic journey with a profound and fulfilling ending. </v>
      </c>
      <c r="D541" s="3" t="str">
        <f>Raw_Data!D541</f>
        <v xml:space="preserve"> Satisfaction </v>
      </c>
      <c r="E541" s="10">
        <f>Raw_Data!E541</f>
        <v>44084.822916666664</v>
      </c>
      <c r="F541" s="3" t="str">
        <f>Raw_Data!F541</f>
        <v xml:space="preserve"> FilmCriticSatisfactionSeeker </v>
      </c>
      <c r="G541" s="3" t="str">
        <f>Raw_Data!G541</f>
        <v xml:space="preserve"> Twitter </v>
      </c>
      <c r="H541" s="3" t="str">
        <f>Raw_Data!H541</f>
        <v xml:space="preserve"> #Satisfaction #FulfillingEnding </v>
      </c>
      <c r="I541" s="3">
        <f>Raw_Data!I541</f>
        <v>22</v>
      </c>
      <c r="J541" s="3">
        <f>Raw_Data!J541</f>
        <v>45</v>
      </c>
      <c r="K541" s="3" t="str">
        <f>Raw_Data!K541</f>
        <v xml:space="preserve"> Brazil </v>
      </c>
      <c r="L541" s="3">
        <f>Raw_Data!L541</f>
        <v>2020</v>
      </c>
      <c r="M541" s="3">
        <f>Raw_Data!M541</f>
        <v>9</v>
      </c>
      <c r="N541" s="3">
        <f>Raw_Data!N541</f>
        <v>10</v>
      </c>
      <c r="O541" s="3">
        <f>Raw_Data!O541</f>
        <v>19</v>
      </c>
      <c r="P541" s="3" t="str">
        <f t="shared" si="89"/>
        <v>As the closing scene unfolds, a sense of satisfaction washes over, completing the cinematic journey with a profound and fulfilling ending.</v>
      </c>
      <c r="Q541" s="3" t="str">
        <f t="shared" si="90"/>
        <v>Satisfaction</v>
      </c>
      <c r="R541" s="3" t="str">
        <f t="shared" si="91"/>
        <v>FilmCriticSatisfactionSeeker</v>
      </c>
      <c r="S541" s="3" t="str">
        <f t="shared" si="92"/>
        <v>Twitter</v>
      </c>
      <c r="T541" s="3" t="str">
        <f t="shared" si="93"/>
        <v>#Satisfaction,#FulfillingEnding</v>
      </c>
      <c r="U541" s="3" t="str">
        <f t="shared" si="94"/>
        <v>Brazil</v>
      </c>
      <c r="V541" s="3">
        <f t="shared" si="95"/>
        <v>44084.822916666664</v>
      </c>
      <c r="W541" s="3" t="b">
        <f>COUNTIFS($F$2:F541,F541,$E$2:E541,E541)&gt;1</f>
        <v>0</v>
      </c>
      <c r="X541" s="3">
        <f t="shared" si="96"/>
        <v>67</v>
      </c>
      <c r="Y541" s="3">
        <f t="shared" si="97"/>
        <v>0.67164179104477617</v>
      </c>
      <c r="Z541" s="11" t="str">
        <f t="shared" si="88"/>
        <v>Sep 10, 2020</v>
      </c>
      <c r="AA541" s="3" t="str">
        <f t="shared" si="98"/>
        <v>Sep</v>
      </c>
    </row>
    <row r="542" spans="1:27" x14ac:dyDescent="0.25">
      <c r="A542" s="3">
        <f>Raw_Data!A542</f>
        <v>541</v>
      </c>
      <c r="B542" s="3">
        <f>Raw_Data!B542</f>
        <v>545</v>
      </c>
      <c r="C542" s="3" t="str">
        <f>Raw_Data!C542</f>
        <v xml:space="preserve">Celebrating a historic victory in the World Cup, the nation erupts in joy, united by the triumph of their football team. </v>
      </c>
      <c r="D542" s="3" t="str">
        <f>Raw_Data!D542</f>
        <v xml:space="preserve"> Joy </v>
      </c>
      <c r="E542" s="10">
        <f>Raw_Data!E542</f>
        <v>43296.895833333336</v>
      </c>
      <c r="F542" s="3" t="str">
        <f>Raw_Data!F542</f>
        <v xml:space="preserve"> FootballFanWorldCupCelebration </v>
      </c>
      <c r="G542" s="3" t="str">
        <f>Raw_Data!G542</f>
        <v xml:space="preserve"> Instagram </v>
      </c>
      <c r="H542" s="3" t="str">
        <f>Raw_Data!H542</f>
        <v xml:space="preserve"> #Joy #WorldCupTriumph </v>
      </c>
      <c r="I542" s="3">
        <f>Raw_Data!I542</f>
        <v>40</v>
      </c>
      <c r="J542" s="3">
        <f>Raw_Data!J542</f>
        <v>80</v>
      </c>
      <c r="K542" s="3" t="str">
        <f>Raw_Data!K542</f>
        <v xml:space="preserve"> Brazil </v>
      </c>
      <c r="L542" s="3">
        <f>Raw_Data!L542</f>
        <v>2018</v>
      </c>
      <c r="M542" s="3">
        <f>Raw_Data!M542</f>
        <v>7</v>
      </c>
      <c r="N542" s="3">
        <f>Raw_Data!N542</f>
        <v>15</v>
      </c>
      <c r="O542" s="3">
        <f>Raw_Data!O542</f>
        <v>21</v>
      </c>
      <c r="P542" s="3" t="str">
        <f t="shared" si="89"/>
        <v>Celebrating a historic victory in the World Cup, the nation erupts in joy, united by the triumph of their football team.</v>
      </c>
      <c r="Q542" s="3" t="str">
        <f t="shared" si="90"/>
        <v>Joy</v>
      </c>
      <c r="R542" s="3" t="str">
        <f t="shared" si="91"/>
        <v>FootballFanWorldCupCelebration</v>
      </c>
      <c r="S542" s="3" t="str">
        <f t="shared" si="92"/>
        <v>Instagram</v>
      </c>
      <c r="T542" s="3" t="str">
        <f t="shared" si="93"/>
        <v>#Joy,#WorldCupTriumph</v>
      </c>
      <c r="U542" s="3" t="str">
        <f t="shared" si="94"/>
        <v>Brazil</v>
      </c>
      <c r="V542" s="3">
        <f t="shared" si="95"/>
        <v>43296.895833333336</v>
      </c>
      <c r="W542" s="3" t="b">
        <f>COUNTIFS($F$2:F542,F542,$E$2:E542,E542)&gt;1</f>
        <v>0</v>
      </c>
      <c r="X542" s="3">
        <f t="shared" si="96"/>
        <v>120</v>
      </c>
      <c r="Y542" s="3">
        <f t="shared" si="97"/>
        <v>0.66666666666666663</v>
      </c>
      <c r="Z542" s="11" t="str">
        <f t="shared" si="88"/>
        <v>Jul 15, 2018</v>
      </c>
      <c r="AA542" s="3" t="str">
        <f t="shared" si="98"/>
        <v>Jul</v>
      </c>
    </row>
    <row r="543" spans="1:27" x14ac:dyDescent="0.25">
      <c r="A543" s="3">
        <f>Raw_Data!A543</f>
        <v>542</v>
      </c>
      <c r="B543" s="3">
        <f>Raw_Data!B543</f>
        <v>546</v>
      </c>
      <c r="C543" s="3" t="str">
        <f>Raw_Data!C543</f>
        <v xml:space="preserve">At the Olympics, the athlete's perseverance shines through, earning a gold medal and inspiring a generation with their remarkable achievement. </v>
      </c>
      <c r="D543" s="3" t="str">
        <f>Raw_Data!D543</f>
        <v xml:space="preserve"> Inspiration </v>
      </c>
      <c r="E543" s="10">
        <f>Raw_Data!E543</f>
        <v>44051.822916666664</v>
      </c>
      <c r="F543" s="3" t="str">
        <f>Raw_Data!F543</f>
        <v xml:space="preserve"> OlympicsEnthusiastGoldMedalWinner </v>
      </c>
      <c r="G543" s="3" t="str">
        <f>Raw_Data!G543</f>
        <v xml:space="preserve"> Twitter </v>
      </c>
      <c r="H543" s="3" t="str">
        <f>Raw_Data!H543</f>
        <v xml:space="preserve"> #Inspiration #OlympicAchievement </v>
      </c>
      <c r="I543" s="3">
        <f>Raw_Data!I543</f>
        <v>35</v>
      </c>
      <c r="J543" s="3">
        <f>Raw_Data!J543</f>
        <v>70</v>
      </c>
      <c r="K543" s="3" t="str">
        <f>Raw_Data!K543</f>
        <v xml:space="preserve"> USA </v>
      </c>
      <c r="L543" s="3">
        <f>Raw_Data!L543</f>
        <v>2020</v>
      </c>
      <c r="M543" s="3">
        <f>Raw_Data!M543</f>
        <v>8</v>
      </c>
      <c r="N543" s="3">
        <f>Raw_Data!N543</f>
        <v>8</v>
      </c>
      <c r="O543" s="3">
        <f>Raw_Data!O543</f>
        <v>19</v>
      </c>
      <c r="P543" s="3" t="str">
        <f t="shared" si="89"/>
        <v>At the Olympics, the athlete's perseverance shines through, earning a gold medal and inspiring a generation with their remarkable achievement.</v>
      </c>
      <c r="Q543" s="3" t="str">
        <f t="shared" si="90"/>
        <v>Inspiration</v>
      </c>
      <c r="R543" s="3" t="str">
        <f t="shared" si="91"/>
        <v>OlympicsEnthusiastGoldMedalWinner</v>
      </c>
      <c r="S543" s="3" t="str">
        <f t="shared" si="92"/>
        <v>Twitter</v>
      </c>
      <c r="T543" s="3" t="str">
        <f t="shared" si="93"/>
        <v>#Inspiration,#OlympicAchievement</v>
      </c>
      <c r="U543" s="3" t="str">
        <f t="shared" si="94"/>
        <v>USA</v>
      </c>
      <c r="V543" s="3">
        <f t="shared" si="95"/>
        <v>44051.822916666664</v>
      </c>
      <c r="W543" s="3" t="b">
        <f>COUNTIFS($F$2:F543,F543,$E$2:E543,E543)&gt;1</f>
        <v>0</v>
      </c>
      <c r="X543" s="3">
        <f t="shared" si="96"/>
        <v>105</v>
      </c>
      <c r="Y543" s="3">
        <f t="shared" si="97"/>
        <v>0.66666666666666663</v>
      </c>
      <c r="Z543" s="11" t="str">
        <f t="shared" si="88"/>
        <v>Aug 8, 2020</v>
      </c>
      <c r="AA543" s="3" t="str">
        <f t="shared" si="98"/>
        <v>Aug</v>
      </c>
    </row>
    <row r="544" spans="1:27" x14ac:dyDescent="0.25">
      <c r="A544" s="3">
        <f>Raw_Data!A544</f>
        <v>543</v>
      </c>
      <c r="B544" s="3">
        <f>Raw_Data!B544</f>
        <v>547</v>
      </c>
      <c r="C544" s="3" t="str">
        <f>Raw_Data!C544</f>
        <v xml:space="preserve">In the cricket championship, a nail-biting finish leaves fans on the edge of their seats, experiencing a rollercoaster of emotions. </v>
      </c>
      <c r="D544" s="3" t="str">
        <f>Raw_Data!D544</f>
        <v xml:space="preserve"> Excitement </v>
      </c>
      <c r="E544" s="10">
        <f>Raw_Data!E544</f>
        <v>43641.927083333336</v>
      </c>
      <c r="F544" s="3" t="str">
        <f>Raw_Data!F544</f>
        <v xml:space="preserve"> CricketFanChampionshipThrills </v>
      </c>
      <c r="G544" s="3" t="str">
        <f>Raw_Data!G544</f>
        <v xml:space="preserve"> Facebook </v>
      </c>
      <c r="H544" s="3" t="str">
        <f>Raw_Data!H544</f>
        <v xml:space="preserve"> #Excitement #CricketChampionship </v>
      </c>
      <c r="I544" s="3">
        <f>Raw_Data!I544</f>
        <v>30</v>
      </c>
      <c r="J544" s="3">
        <f>Raw_Data!J544</f>
        <v>60</v>
      </c>
      <c r="K544" s="3" t="str">
        <f>Raw_Data!K544</f>
        <v xml:space="preserve"> India </v>
      </c>
      <c r="L544" s="3">
        <f>Raw_Data!L544</f>
        <v>2019</v>
      </c>
      <c r="M544" s="3">
        <f>Raw_Data!M544</f>
        <v>6</v>
      </c>
      <c r="N544" s="3">
        <f>Raw_Data!N544</f>
        <v>25</v>
      </c>
      <c r="O544" s="3">
        <f>Raw_Data!O544</f>
        <v>22</v>
      </c>
      <c r="P544" s="3" t="str">
        <f t="shared" si="89"/>
        <v>In the cricket championship, a nail-biting finish leaves fans on the edge of their seats, experiencing a rollercoaster of emotions.</v>
      </c>
      <c r="Q544" s="3" t="str">
        <f t="shared" si="90"/>
        <v>Excitement</v>
      </c>
      <c r="R544" s="3" t="str">
        <f t="shared" si="91"/>
        <v>CricketFanChampionshipThrills</v>
      </c>
      <c r="S544" s="3" t="str">
        <f t="shared" si="92"/>
        <v>Facebook</v>
      </c>
      <c r="T544" s="3" t="str">
        <f t="shared" si="93"/>
        <v>#Excitement,#CricketChampionship</v>
      </c>
      <c r="U544" s="3" t="str">
        <f t="shared" si="94"/>
        <v>India</v>
      </c>
      <c r="V544" s="3">
        <f t="shared" si="95"/>
        <v>43641.927083333336</v>
      </c>
      <c r="W544" s="3" t="b">
        <f>COUNTIFS($F$2:F544,F544,$E$2:E544,E544)&gt;1</f>
        <v>0</v>
      </c>
      <c r="X544" s="3">
        <f t="shared" si="96"/>
        <v>90</v>
      </c>
      <c r="Y544" s="3">
        <f t="shared" si="97"/>
        <v>0.66666666666666663</v>
      </c>
      <c r="Z544" s="11" t="str">
        <f t="shared" si="88"/>
        <v>Jun 25, 2019</v>
      </c>
      <c r="AA544" s="3" t="str">
        <f t="shared" si="98"/>
        <v>Jun</v>
      </c>
    </row>
    <row r="545" spans="1:27" x14ac:dyDescent="0.25">
      <c r="A545" s="3">
        <f>Raw_Data!A545</f>
        <v>544</v>
      </c>
      <c r="B545" s="3">
        <f>Raw_Data!B545</f>
        <v>548</v>
      </c>
      <c r="C545" s="3" t="str">
        <f>Raw_Data!C545</f>
        <v xml:space="preserve">Witnessing a record-breaking marathon, spectators are filled with awe and admiration for the endurance and dedication of the runners. </v>
      </c>
      <c r="D545" s="3" t="str">
        <f>Raw_Data!D545</f>
        <v xml:space="preserve"> Admiration </v>
      </c>
      <c r="E545" s="10">
        <f>Raw_Data!E545</f>
        <v>44507.729166666664</v>
      </c>
      <c r="F545" s="3" t="str">
        <f>Raw_Data!F545</f>
        <v xml:space="preserve"> MarathonSpectatorRecordBreaking </v>
      </c>
      <c r="G545" s="3" t="str">
        <f>Raw_Data!G545</f>
        <v xml:space="preserve"> Instagram </v>
      </c>
      <c r="H545" s="3" t="str">
        <f>Raw_Data!H545</f>
        <v xml:space="preserve"> #Admiration #MarathonRecords </v>
      </c>
      <c r="I545" s="3">
        <f>Raw_Data!I545</f>
        <v>22</v>
      </c>
      <c r="J545" s="3">
        <f>Raw_Data!J545</f>
        <v>45</v>
      </c>
      <c r="K545" s="3" t="str">
        <f>Raw_Data!K545</f>
        <v xml:space="preserve"> Kenya </v>
      </c>
      <c r="L545" s="3">
        <f>Raw_Data!L545</f>
        <v>2021</v>
      </c>
      <c r="M545" s="3">
        <f>Raw_Data!M545</f>
        <v>11</v>
      </c>
      <c r="N545" s="3">
        <f>Raw_Data!N545</f>
        <v>7</v>
      </c>
      <c r="O545" s="3">
        <f>Raw_Data!O545</f>
        <v>17</v>
      </c>
      <c r="P545" s="3" t="str">
        <f t="shared" si="89"/>
        <v>Witnessing a record-breaking marathon, spectators are filled with awe and admiration for the endurance and dedication of the runners.</v>
      </c>
      <c r="Q545" s="3" t="str">
        <f t="shared" si="90"/>
        <v>Admiration</v>
      </c>
      <c r="R545" s="3" t="str">
        <f t="shared" si="91"/>
        <v>MarathonSpectatorRecordBreaking</v>
      </c>
      <c r="S545" s="3" t="str">
        <f t="shared" si="92"/>
        <v>Instagram</v>
      </c>
      <c r="T545" s="3" t="str">
        <f t="shared" si="93"/>
        <v>#Admiration,#MarathonRecords</v>
      </c>
      <c r="U545" s="3" t="str">
        <f t="shared" si="94"/>
        <v>Kenya</v>
      </c>
      <c r="V545" s="3">
        <f t="shared" si="95"/>
        <v>44507.729166666664</v>
      </c>
      <c r="W545" s="3" t="b">
        <f>COUNTIFS($F$2:F545,F545,$E$2:E545,E545)&gt;1</f>
        <v>0</v>
      </c>
      <c r="X545" s="3">
        <f t="shared" si="96"/>
        <v>67</v>
      </c>
      <c r="Y545" s="3">
        <f t="shared" si="97"/>
        <v>0.67164179104477617</v>
      </c>
      <c r="Z545" s="11" t="str">
        <f t="shared" si="88"/>
        <v>Nov 7, 2021</v>
      </c>
      <c r="AA545" s="3" t="str">
        <f t="shared" si="98"/>
        <v>Nov</v>
      </c>
    </row>
    <row r="546" spans="1:27" x14ac:dyDescent="0.25">
      <c r="A546" s="3">
        <f>Raw_Data!A546</f>
        <v>545</v>
      </c>
      <c r="B546" s="3">
        <f>Raw_Data!B546</f>
        <v>549</v>
      </c>
      <c r="C546" s="3" t="str">
        <f>Raw_Data!C546</f>
        <v xml:space="preserve">In the tennis grand slam, a fierce rivalry unfolds, captivating fans with a display of skill and sportsmanship on the world stage. </v>
      </c>
      <c r="D546" s="3" t="str">
        <f>Raw_Data!D546</f>
        <v xml:space="preserve"> Captivation </v>
      </c>
      <c r="E546" s="10">
        <f>Raw_Data!E546</f>
        <v>42988.84375</v>
      </c>
      <c r="F546" s="3" t="str">
        <f>Raw_Data!F546</f>
        <v xml:space="preserve"> TennisEnthusiastGrandSlamDrama </v>
      </c>
      <c r="G546" s="3" t="str">
        <f>Raw_Data!G546</f>
        <v xml:space="preserve"> Twitter </v>
      </c>
      <c r="H546" s="3" t="str">
        <f>Raw_Data!H546</f>
        <v xml:space="preserve"> #Captivation #TennisRivalry </v>
      </c>
      <c r="I546" s="3">
        <f>Raw_Data!I546</f>
        <v>28</v>
      </c>
      <c r="J546" s="3">
        <f>Raw_Data!J546</f>
        <v>55</v>
      </c>
      <c r="K546" s="3" t="str">
        <f>Raw_Data!K546</f>
        <v xml:space="preserve"> UK </v>
      </c>
      <c r="L546" s="3">
        <f>Raw_Data!L546</f>
        <v>2017</v>
      </c>
      <c r="M546" s="3">
        <f>Raw_Data!M546</f>
        <v>9</v>
      </c>
      <c r="N546" s="3">
        <f>Raw_Data!N546</f>
        <v>10</v>
      </c>
      <c r="O546" s="3">
        <f>Raw_Data!O546</f>
        <v>20</v>
      </c>
      <c r="P546" s="3" t="str">
        <f t="shared" si="89"/>
        <v>In the tennis grand slam, a fierce rivalry unfolds, captivating fans with a display of skill and sportsmanship on the world stage.</v>
      </c>
      <c r="Q546" s="3" t="str">
        <f t="shared" si="90"/>
        <v>Captivation</v>
      </c>
      <c r="R546" s="3" t="str">
        <f t="shared" si="91"/>
        <v>TennisEnthusiastGrandSlamDrama</v>
      </c>
      <c r="S546" s="3" t="str">
        <f t="shared" si="92"/>
        <v>Twitter</v>
      </c>
      <c r="T546" s="3" t="str">
        <f t="shared" si="93"/>
        <v>#Captivation,#TennisRivalry</v>
      </c>
      <c r="U546" s="3" t="str">
        <f t="shared" si="94"/>
        <v>UK</v>
      </c>
      <c r="V546" s="3">
        <f t="shared" si="95"/>
        <v>42988.84375</v>
      </c>
      <c r="W546" s="3" t="b">
        <f>COUNTIFS($F$2:F546,F546,$E$2:E546,E546)&gt;1</f>
        <v>0</v>
      </c>
      <c r="X546" s="3">
        <f t="shared" si="96"/>
        <v>83</v>
      </c>
      <c r="Y546" s="3">
        <f t="shared" si="97"/>
        <v>0.66265060240963858</v>
      </c>
      <c r="Z546" s="11" t="str">
        <f t="shared" si="88"/>
        <v>Sep 10, 2017</v>
      </c>
      <c r="AA546" s="3" t="str">
        <f t="shared" si="98"/>
        <v>Sep</v>
      </c>
    </row>
    <row r="547" spans="1:27" x14ac:dyDescent="0.25">
      <c r="A547" s="3">
        <f>Raw_Data!A547</f>
        <v>546</v>
      </c>
      <c r="B547" s="3">
        <f>Raw_Data!B547</f>
        <v>550</v>
      </c>
      <c r="C547" s="3" t="str">
        <f>Raw_Data!C547</f>
        <v xml:space="preserve">Cheering for the underdog in the basketball finals, the crowd erupts in applause as the team defies odds to claim the championship title. </v>
      </c>
      <c r="D547" s="3" t="str">
        <f>Raw_Data!D547</f>
        <v xml:space="preserve"> Triumph </v>
      </c>
      <c r="E547" s="10">
        <f>Raw_Data!E547</f>
        <v>44732.875</v>
      </c>
      <c r="F547" s="3" t="str">
        <f>Raw_Data!F547</f>
        <v xml:space="preserve"> BasketballFanUnderdogTriumph </v>
      </c>
      <c r="G547" s="3" t="str">
        <f>Raw_Data!G547</f>
        <v xml:space="preserve"> Facebook </v>
      </c>
      <c r="H547" s="3" t="str">
        <f>Raw_Data!H547</f>
        <v xml:space="preserve"> #Triumph #BasketballFinals </v>
      </c>
      <c r="I547" s="3">
        <f>Raw_Data!I547</f>
        <v>18</v>
      </c>
      <c r="J547" s="3">
        <f>Raw_Data!J547</f>
        <v>35</v>
      </c>
      <c r="K547" s="3" t="str">
        <f>Raw_Data!K547</f>
        <v xml:space="preserve"> USA </v>
      </c>
      <c r="L547" s="3">
        <f>Raw_Data!L547</f>
        <v>2022</v>
      </c>
      <c r="M547" s="3">
        <f>Raw_Data!M547</f>
        <v>6</v>
      </c>
      <c r="N547" s="3">
        <f>Raw_Data!N547</f>
        <v>20</v>
      </c>
      <c r="O547" s="3">
        <f>Raw_Data!O547</f>
        <v>21</v>
      </c>
      <c r="P547" s="3" t="str">
        <f t="shared" si="89"/>
        <v>Cheering for the underdog in the basketball finals, the crowd erupts in applause as the team defies odds to claim the championship title.</v>
      </c>
      <c r="Q547" s="3" t="str">
        <f t="shared" si="90"/>
        <v>Triumph</v>
      </c>
      <c r="R547" s="3" t="str">
        <f t="shared" si="91"/>
        <v>BasketballFanUnderdogTriumph</v>
      </c>
      <c r="S547" s="3" t="str">
        <f t="shared" si="92"/>
        <v>Facebook</v>
      </c>
      <c r="T547" s="3" t="str">
        <f t="shared" si="93"/>
        <v>#Triumph,#BasketballFinals</v>
      </c>
      <c r="U547" s="3" t="str">
        <f t="shared" si="94"/>
        <v>USA</v>
      </c>
      <c r="V547" s="3">
        <f t="shared" si="95"/>
        <v>44732.875</v>
      </c>
      <c r="W547" s="3" t="b">
        <f>COUNTIFS($F$2:F547,F547,$E$2:E547,E547)&gt;1</f>
        <v>0</v>
      </c>
      <c r="X547" s="3">
        <f t="shared" si="96"/>
        <v>53</v>
      </c>
      <c r="Y547" s="3">
        <f t="shared" si="97"/>
        <v>0.660377358490566</v>
      </c>
      <c r="Z547" s="11" t="str">
        <f t="shared" si="88"/>
        <v>Jun 20, 2022</v>
      </c>
      <c r="AA547" s="3" t="str">
        <f t="shared" si="98"/>
        <v>Jun</v>
      </c>
    </row>
    <row r="548" spans="1:27" x14ac:dyDescent="0.25">
      <c r="A548" s="3">
        <f>Raw_Data!A548</f>
        <v>547</v>
      </c>
      <c r="B548" s="3">
        <f>Raw_Data!B548</f>
        <v>551</v>
      </c>
      <c r="C548" s="3" t="str">
        <f>Raw_Data!C548</f>
        <v xml:space="preserve">At the golf tournament, the golfer's precision and focus lead to a stunning victory, leaving spectators in awe of their exceptional skill. </v>
      </c>
      <c r="D548" s="3" t="str">
        <f>Raw_Data!D548</f>
        <v xml:space="preserve"> Awe </v>
      </c>
      <c r="E548" s="10">
        <f>Raw_Data!E548</f>
        <v>42470.770833333336</v>
      </c>
      <c r="F548" s="3" t="str">
        <f>Raw_Data!F548</f>
        <v xml:space="preserve"> GolfEnthusiastPrecisionVictory </v>
      </c>
      <c r="G548" s="3" t="str">
        <f>Raw_Data!G548</f>
        <v xml:space="preserve"> Instagram </v>
      </c>
      <c r="H548" s="3" t="str">
        <f>Raw_Data!H548</f>
        <v xml:space="preserve"> #Awe #GolfVictory </v>
      </c>
      <c r="I548" s="3">
        <f>Raw_Data!I548</f>
        <v>22</v>
      </c>
      <c r="J548" s="3">
        <f>Raw_Data!J548</f>
        <v>45</v>
      </c>
      <c r="K548" s="3" t="str">
        <f>Raw_Data!K548</f>
        <v xml:space="preserve"> Scotland </v>
      </c>
      <c r="L548" s="3">
        <f>Raw_Data!L548</f>
        <v>2016</v>
      </c>
      <c r="M548" s="3">
        <f>Raw_Data!M548</f>
        <v>4</v>
      </c>
      <c r="N548" s="3">
        <f>Raw_Data!N548</f>
        <v>10</v>
      </c>
      <c r="O548" s="3">
        <f>Raw_Data!O548</f>
        <v>18</v>
      </c>
      <c r="P548" s="3" t="str">
        <f t="shared" si="89"/>
        <v>At the golf tournament, the golfer's precision and focus lead to a stunning victory, leaving spectators in awe of their exceptional skill.</v>
      </c>
      <c r="Q548" s="3" t="str">
        <f t="shared" si="90"/>
        <v>Awe</v>
      </c>
      <c r="R548" s="3" t="str">
        <f t="shared" si="91"/>
        <v>GolfEnthusiastPrecisionVictory</v>
      </c>
      <c r="S548" s="3" t="str">
        <f t="shared" si="92"/>
        <v>Instagram</v>
      </c>
      <c r="T548" s="3" t="str">
        <f t="shared" si="93"/>
        <v>#Awe,#GolfVictory</v>
      </c>
      <c r="U548" s="3" t="str">
        <f t="shared" si="94"/>
        <v>Scotland</v>
      </c>
      <c r="V548" s="3">
        <f t="shared" si="95"/>
        <v>42470.770833333336</v>
      </c>
      <c r="W548" s="3" t="b">
        <f>COUNTIFS($F$2:F548,F548,$E$2:E548,E548)&gt;1</f>
        <v>0</v>
      </c>
      <c r="X548" s="3">
        <f t="shared" si="96"/>
        <v>67</v>
      </c>
      <c r="Y548" s="3">
        <f t="shared" si="97"/>
        <v>0.67164179104477617</v>
      </c>
      <c r="Z548" s="11" t="str">
        <f t="shared" si="88"/>
        <v>Apr 10, 2016</v>
      </c>
      <c r="AA548" s="3" t="str">
        <f t="shared" si="98"/>
        <v>Apr</v>
      </c>
    </row>
    <row r="549" spans="1:27" x14ac:dyDescent="0.25">
      <c r="A549" s="3">
        <f>Raw_Data!A549</f>
        <v>548</v>
      </c>
      <c r="B549" s="3">
        <f>Raw_Data!B549</f>
        <v>552</v>
      </c>
      <c r="C549" s="3" t="str">
        <f>Raw_Data!C549</f>
        <v xml:space="preserve">Experiencing the thrill of a high-speed Formula 1 race, fans are on the edge of their seats as drivers compete for the championship. </v>
      </c>
      <c r="D549" s="3" t="str">
        <f>Raw_Data!D549</f>
        <v xml:space="preserve"> Thrill </v>
      </c>
      <c r="E549" s="10">
        <f>Raw_Data!E549</f>
        <v>43793.822916666664</v>
      </c>
      <c r="F549" s="3" t="str">
        <f>Raw_Data!F549</f>
        <v xml:space="preserve"> F1FanHighSpeedRaceExcitement </v>
      </c>
      <c r="G549" s="3" t="str">
        <f>Raw_Data!G549</f>
        <v xml:space="preserve"> Twitter </v>
      </c>
      <c r="H549" s="3" t="str">
        <f>Raw_Data!H549</f>
        <v xml:space="preserve"> #Thrill #Formula1Championship </v>
      </c>
      <c r="I549" s="3">
        <f>Raw_Data!I549</f>
        <v>28</v>
      </c>
      <c r="J549" s="3">
        <f>Raw_Data!J549</f>
        <v>55</v>
      </c>
      <c r="K549" s="3" t="str">
        <f>Raw_Data!K549</f>
        <v xml:space="preserve"> Germany </v>
      </c>
      <c r="L549" s="3">
        <f>Raw_Data!L549</f>
        <v>2019</v>
      </c>
      <c r="M549" s="3">
        <f>Raw_Data!M549</f>
        <v>11</v>
      </c>
      <c r="N549" s="3">
        <f>Raw_Data!N549</f>
        <v>24</v>
      </c>
      <c r="O549" s="3">
        <f>Raw_Data!O549</f>
        <v>19</v>
      </c>
      <c r="P549" s="3" t="str">
        <f t="shared" si="89"/>
        <v>Experiencing the thrill of a high-speed Formula 1 race, fans are on the edge of their seats as drivers compete for the championship.</v>
      </c>
      <c r="Q549" s="3" t="str">
        <f t="shared" si="90"/>
        <v>Thrill</v>
      </c>
      <c r="R549" s="3" t="str">
        <f t="shared" si="91"/>
        <v>F1FanHighSpeedRaceExcitement</v>
      </c>
      <c r="S549" s="3" t="str">
        <f t="shared" si="92"/>
        <v>Twitter</v>
      </c>
      <c r="T549" s="3" t="str">
        <f t="shared" si="93"/>
        <v>#Thrill,#Formula1Championship</v>
      </c>
      <c r="U549" s="3" t="str">
        <f t="shared" si="94"/>
        <v>Germany</v>
      </c>
      <c r="V549" s="3">
        <f t="shared" si="95"/>
        <v>43793.822916666664</v>
      </c>
      <c r="W549" s="3" t="b">
        <f>COUNTIFS($F$2:F549,F549,$E$2:E549,E549)&gt;1</f>
        <v>0</v>
      </c>
      <c r="X549" s="3">
        <f t="shared" si="96"/>
        <v>83</v>
      </c>
      <c r="Y549" s="3">
        <f t="shared" si="97"/>
        <v>0.66265060240963858</v>
      </c>
      <c r="Z549" s="11" t="str">
        <f t="shared" si="88"/>
        <v>Nov 24, 2019</v>
      </c>
      <c r="AA549" s="3" t="str">
        <f t="shared" si="98"/>
        <v>Nov</v>
      </c>
    </row>
    <row r="550" spans="1:27" x14ac:dyDescent="0.25">
      <c r="A550" s="3">
        <f>Raw_Data!A550</f>
        <v>549</v>
      </c>
      <c r="B550" s="3">
        <f>Raw_Data!B550</f>
        <v>553</v>
      </c>
      <c r="C550" s="3" t="str">
        <f>Raw_Data!C550</f>
        <v xml:space="preserve">In the cycling world championship, the climber conquers challenging terrains, symbolizing determination and achievement against all odds. </v>
      </c>
      <c r="D550" s="3" t="str">
        <f>Raw_Data!D550</f>
        <v xml:space="preserve"> Determination </v>
      </c>
      <c r="E550" s="10">
        <f>Raw_Data!E550</f>
        <v>42275.9375</v>
      </c>
      <c r="F550" s="3" t="str">
        <f>Raw_Data!F550</f>
        <v xml:space="preserve"> CyclingEnthusiastWorldChampion </v>
      </c>
      <c r="G550" s="3" t="str">
        <f>Raw_Data!G550</f>
        <v xml:space="preserve"> Facebook </v>
      </c>
      <c r="H550" s="3" t="str">
        <f>Raw_Data!H550</f>
        <v xml:space="preserve"> #Determination #CyclingChampion </v>
      </c>
      <c r="I550" s="3">
        <f>Raw_Data!I550</f>
        <v>35</v>
      </c>
      <c r="J550" s="3">
        <f>Raw_Data!J550</f>
        <v>70</v>
      </c>
      <c r="K550" s="3" t="str">
        <f>Raw_Data!K550</f>
        <v xml:space="preserve"> Italy </v>
      </c>
      <c r="L550" s="3">
        <f>Raw_Data!L550</f>
        <v>2015</v>
      </c>
      <c r="M550" s="3">
        <f>Raw_Data!M550</f>
        <v>9</v>
      </c>
      <c r="N550" s="3">
        <f>Raw_Data!N550</f>
        <v>28</v>
      </c>
      <c r="O550" s="3">
        <f>Raw_Data!O550</f>
        <v>22</v>
      </c>
      <c r="P550" s="3" t="str">
        <f t="shared" si="89"/>
        <v>In the cycling world championship, the climber conquers challenging terrains, symbolizing determination and achievement against all odds.</v>
      </c>
      <c r="Q550" s="3" t="str">
        <f t="shared" si="90"/>
        <v>Determination</v>
      </c>
      <c r="R550" s="3" t="str">
        <f t="shared" si="91"/>
        <v>CyclingEnthusiastWorldChampion</v>
      </c>
      <c r="S550" s="3" t="str">
        <f t="shared" si="92"/>
        <v>Facebook</v>
      </c>
      <c r="T550" s="3" t="str">
        <f t="shared" si="93"/>
        <v>#Determination,#CyclingChampion</v>
      </c>
      <c r="U550" s="3" t="str">
        <f t="shared" si="94"/>
        <v>Italy</v>
      </c>
      <c r="V550" s="3">
        <f t="shared" si="95"/>
        <v>42275.9375</v>
      </c>
      <c r="W550" s="3" t="b">
        <f>COUNTIFS($F$2:F550,F550,$E$2:E550,E550)&gt;1</f>
        <v>0</v>
      </c>
      <c r="X550" s="3">
        <f t="shared" si="96"/>
        <v>105</v>
      </c>
      <c r="Y550" s="3">
        <f t="shared" si="97"/>
        <v>0.66666666666666663</v>
      </c>
      <c r="Z550" s="11" t="str">
        <f t="shared" si="88"/>
        <v>Sep 28, 2015</v>
      </c>
      <c r="AA550" s="3" t="str">
        <f t="shared" si="98"/>
        <v>Sep</v>
      </c>
    </row>
    <row r="551" spans="1:27" x14ac:dyDescent="0.25">
      <c r="A551" s="3">
        <f>Raw_Data!A551</f>
        <v>550</v>
      </c>
      <c r="B551" s="3">
        <f>Raw_Data!B551</f>
        <v>554</v>
      </c>
      <c r="C551" s="3" t="str">
        <f>Raw_Data!C551</f>
        <v xml:space="preserve">Witnessing a heartwarming comeback in the hockey finals, fans share tears of joy as the team secures a historic victory after adversity. </v>
      </c>
      <c r="D551" s="3" t="str">
        <f>Raw_Data!D551</f>
        <v xml:space="preserve"> Heartwarming </v>
      </c>
      <c r="E551" s="10">
        <f>Raw_Data!E551</f>
        <v>44177.833333333336</v>
      </c>
      <c r="F551" s="3" t="str">
        <f>Raw_Data!F551</f>
        <v xml:space="preserve"> HockeyFanComebackVictory </v>
      </c>
      <c r="G551" s="3" t="str">
        <f>Raw_Data!G551</f>
        <v xml:space="preserve"> Instagram </v>
      </c>
      <c r="H551" s="3" t="str">
        <f>Raw_Data!H551</f>
        <v xml:space="preserve"> #Heartwarming #HockeyFinalsComeback </v>
      </c>
      <c r="I551" s="3">
        <f>Raw_Data!I551</f>
        <v>22</v>
      </c>
      <c r="J551" s="3">
        <f>Raw_Data!J551</f>
        <v>45</v>
      </c>
      <c r="K551" s="3" t="str">
        <f>Raw_Data!K551</f>
        <v xml:space="preserve"> Canada </v>
      </c>
      <c r="L551" s="3">
        <f>Raw_Data!L551</f>
        <v>2020</v>
      </c>
      <c r="M551" s="3">
        <f>Raw_Data!M551</f>
        <v>12</v>
      </c>
      <c r="N551" s="3">
        <f>Raw_Data!N551</f>
        <v>12</v>
      </c>
      <c r="O551" s="3">
        <f>Raw_Data!O551</f>
        <v>20</v>
      </c>
      <c r="P551" s="3" t="str">
        <f t="shared" si="89"/>
        <v>Witnessing a heartwarming comeback in the hockey finals, fans share tears of joy as the team secures a historic victory after adversity.</v>
      </c>
      <c r="Q551" s="3" t="str">
        <f t="shared" si="90"/>
        <v>Heartwarming</v>
      </c>
      <c r="R551" s="3" t="str">
        <f t="shared" si="91"/>
        <v>HockeyFanComebackVictory</v>
      </c>
      <c r="S551" s="3" t="str">
        <f t="shared" si="92"/>
        <v>Instagram</v>
      </c>
      <c r="T551" s="3" t="str">
        <f t="shared" si="93"/>
        <v>#Heartwarming,#HockeyFinalsComeback</v>
      </c>
      <c r="U551" s="3" t="str">
        <f t="shared" si="94"/>
        <v>Canada</v>
      </c>
      <c r="V551" s="3">
        <f t="shared" si="95"/>
        <v>44177.833333333336</v>
      </c>
      <c r="W551" s="3" t="b">
        <f>COUNTIFS($F$2:F551,F551,$E$2:E551,E551)&gt;1</f>
        <v>0</v>
      </c>
      <c r="X551" s="3">
        <f t="shared" si="96"/>
        <v>67</v>
      </c>
      <c r="Y551" s="3">
        <f t="shared" si="97"/>
        <v>0.67164179104477617</v>
      </c>
      <c r="Z551" s="11" t="str">
        <f t="shared" si="88"/>
        <v>Dec 12, 2020</v>
      </c>
      <c r="AA551" s="3" t="str">
        <f t="shared" si="98"/>
        <v>Dec</v>
      </c>
    </row>
    <row r="552" spans="1:27" x14ac:dyDescent="0.25">
      <c r="A552" s="3">
        <f>Raw_Data!A552</f>
        <v>551</v>
      </c>
      <c r="B552" s="3">
        <f>Raw_Data!B552</f>
        <v>555</v>
      </c>
      <c r="C552" s="3" t="str">
        <f>Raw_Data!C552</f>
        <v xml:space="preserve">After a series of defeats, the soccer team faces disappointment, struggling to find the silver lining in a challenging season. </v>
      </c>
      <c r="D552" s="3" t="str">
        <f>Raw_Data!D552</f>
        <v xml:space="preserve"> Disappointment </v>
      </c>
      <c r="E552" s="10">
        <f>Raw_Data!E552</f>
        <v>43771.78125</v>
      </c>
      <c r="F552" s="3" t="str">
        <f>Raw_Data!F552</f>
        <v xml:space="preserve"> SoccerFanTeamDefeats </v>
      </c>
      <c r="G552" s="3" t="str">
        <f>Raw_Data!G552</f>
        <v xml:space="preserve"> Twitter </v>
      </c>
      <c r="H552" s="3" t="str">
        <f>Raw_Data!H552</f>
        <v xml:space="preserve"> #Disappointment #SoccerDefeats </v>
      </c>
      <c r="I552" s="3">
        <f>Raw_Data!I552</f>
        <v>40</v>
      </c>
      <c r="J552" s="3">
        <f>Raw_Data!J552</f>
        <v>80</v>
      </c>
      <c r="K552" s="3" t="str">
        <f>Raw_Data!K552</f>
        <v xml:space="preserve"> Brazil </v>
      </c>
      <c r="L552" s="3">
        <f>Raw_Data!L552</f>
        <v>2019</v>
      </c>
      <c r="M552" s="3">
        <f>Raw_Data!M552</f>
        <v>11</v>
      </c>
      <c r="N552" s="3">
        <f>Raw_Data!N552</f>
        <v>2</v>
      </c>
      <c r="O552" s="3">
        <f>Raw_Data!O552</f>
        <v>18</v>
      </c>
      <c r="P552" s="3" t="str">
        <f t="shared" si="89"/>
        <v>After a series of defeats, the soccer team faces disappointment, struggling to find the silver lining in a challenging season.</v>
      </c>
      <c r="Q552" s="3" t="str">
        <f t="shared" si="90"/>
        <v>Disappointment</v>
      </c>
      <c r="R552" s="3" t="str">
        <f t="shared" si="91"/>
        <v>SoccerFanTeamDefeats</v>
      </c>
      <c r="S552" s="3" t="str">
        <f t="shared" si="92"/>
        <v>Twitter</v>
      </c>
      <c r="T552" s="3" t="str">
        <f t="shared" si="93"/>
        <v>#Disappointment,#SoccerDefeats</v>
      </c>
      <c r="U552" s="3" t="str">
        <f t="shared" si="94"/>
        <v>Brazil</v>
      </c>
      <c r="V552" s="3">
        <f t="shared" si="95"/>
        <v>43771.78125</v>
      </c>
      <c r="W552" s="3" t="b">
        <f>COUNTIFS($F$2:F552,F552,$E$2:E552,E552)&gt;1</f>
        <v>0</v>
      </c>
      <c r="X552" s="3">
        <f t="shared" si="96"/>
        <v>120</v>
      </c>
      <c r="Y552" s="3">
        <f t="shared" si="97"/>
        <v>0.66666666666666663</v>
      </c>
      <c r="Z552" s="11" t="str">
        <f t="shared" si="88"/>
        <v>Nov 2, 2019</v>
      </c>
      <c r="AA552" s="3" t="str">
        <f t="shared" si="98"/>
        <v>Nov</v>
      </c>
    </row>
    <row r="553" spans="1:27" x14ac:dyDescent="0.25">
      <c r="A553" s="3">
        <f>Raw_Data!A553</f>
        <v>552</v>
      </c>
      <c r="B553" s="3">
        <f>Raw_Data!B553</f>
        <v>556</v>
      </c>
      <c r="C553" s="3" t="str">
        <f>Raw_Data!C553</f>
        <v xml:space="preserve">In the tennis tournament, a highly anticipated player experiences a setback, leaving fans in shock and questioning the unforeseen turn of events. </v>
      </c>
      <c r="D553" s="3" t="str">
        <f>Raw_Data!D553</f>
        <v xml:space="preserve"> Frustration </v>
      </c>
      <c r="E553" s="10">
        <f>Raw_Data!E553</f>
        <v>43291.885416666664</v>
      </c>
      <c r="F553" s="3" t="str">
        <f>Raw_Data!F553</f>
        <v xml:space="preserve"> TennisEnthusiastUnexpectedSetback </v>
      </c>
      <c r="G553" s="3" t="str">
        <f>Raw_Data!G553</f>
        <v xml:space="preserve"> Instagram </v>
      </c>
      <c r="H553" s="3" t="str">
        <f>Raw_Data!H553</f>
        <v xml:space="preserve"> #Frustration #TennisSetback </v>
      </c>
      <c r="I553" s="3">
        <f>Raw_Data!I553</f>
        <v>35</v>
      </c>
      <c r="J553" s="3">
        <f>Raw_Data!J553</f>
        <v>70</v>
      </c>
      <c r="K553" s="3" t="str">
        <f>Raw_Data!K553</f>
        <v xml:space="preserve"> USA </v>
      </c>
      <c r="L553" s="3">
        <f>Raw_Data!L553</f>
        <v>2018</v>
      </c>
      <c r="M553" s="3">
        <f>Raw_Data!M553</f>
        <v>7</v>
      </c>
      <c r="N553" s="3">
        <f>Raw_Data!N553</f>
        <v>10</v>
      </c>
      <c r="O553" s="3">
        <f>Raw_Data!O553</f>
        <v>21</v>
      </c>
      <c r="P553" s="3" t="str">
        <f t="shared" si="89"/>
        <v>In the tennis tournament, a highly anticipated player experiences a setback, leaving fans in shock and questioning the unforeseen turn of events.</v>
      </c>
      <c r="Q553" s="3" t="str">
        <f t="shared" si="90"/>
        <v>Frustration</v>
      </c>
      <c r="R553" s="3" t="str">
        <f t="shared" si="91"/>
        <v>TennisEnthusiastUnexpectedSetback</v>
      </c>
      <c r="S553" s="3" t="str">
        <f t="shared" si="92"/>
        <v>Instagram</v>
      </c>
      <c r="T553" s="3" t="str">
        <f t="shared" si="93"/>
        <v>#Frustration,#TennisSetback</v>
      </c>
      <c r="U553" s="3" t="str">
        <f t="shared" si="94"/>
        <v>USA</v>
      </c>
      <c r="V553" s="3">
        <f t="shared" si="95"/>
        <v>43291.885416666664</v>
      </c>
      <c r="W553" s="3" t="b">
        <f>COUNTIFS($F$2:F553,F553,$E$2:E553,E553)&gt;1</f>
        <v>0</v>
      </c>
      <c r="X553" s="3">
        <f t="shared" si="96"/>
        <v>105</v>
      </c>
      <c r="Y553" s="3">
        <f t="shared" si="97"/>
        <v>0.66666666666666663</v>
      </c>
      <c r="Z553" s="11" t="str">
        <f t="shared" si="88"/>
        <v>Jul 10, 2018</v>
      </c>
      <c r="AA553" s="3" t="str">
        <f t="shared" si="98"/>
        <v>Jul</v>
      </c>
    </row>
    <row r="554" spans="1:27" x14ac:dyDescent="0.25">
      <c r="A554" s="3">
        <f>Raw_Data!A554</f>
        <v>553</v>
      </c>
      <c r="B554" s="3">
        <f>Raw_Data!B554</f>
        <v>557</v>
      </c>
      <c r="C554" s="3" t="str">
        <f>Raw_Data!C554</f>
        <v xml:space="preserve">Facing a defeat in the championship, the boxer reflects on the challenges, vowing to return stronger and more determined in the next bout. </v>
      </c>
      <c r="D554" s="3" t="str">
        <f>Raw_Data!D554</f>
        <v xml:space="preserve"> Reflection </v>
      </c>
      <c r="E554" s="10">
        <f>Raw_Data!E554</f>
        <v>44092.8125</v>
      </c>
      <c r="F554" s="3" t="str">
        <f>Raw_Data!F554</f>
        <v xml:space="preserve"> BoxingFanChampionshipDefeat </v>
      </c>
      <c r="G554" s="3" t="str">
        <f>Raw_Data!G554</f>
        <v xml:space="preserve"> Facebook </v>
      </c>
      <c r="H554" s="3" t="str">
        <f>Raw_Data!H554</f>
        <v xml:space="preserve"> #Reflection #BoxingDefeat </v>
      </c>
      <c r="I554" s="3">
        <f>Raw_Data!I554</f>
        <v>30</v>
      </c>
      <c r="J554" s="3">
        <f>Raw_Data!J554</f>
        <v>60</v>
      </c>
      <c r="K554" s="3" t="str">
        <f>Raw_Data!K554</f>
        <v xml:space="preserve"> UK </v>
      </c>
      <c r="L554" s="3">
        <f>Raw_Data!L554</f>
        <v>2020</v>
      </c>
      <c r="M554" s="3">
        <f>Raw_Data!M554</f>
        <v>9</v>
      </c>
      <c r="N554" s="3">
        <f>Raw_Data!N554</f>
        <v>18</v>
      </c>
      <c r="O554" s="3">
        <f>Raw_Data!O554</f>
        <v>19</v>
      </c>
      <c r="P554" s="3" t="str">
        <f t="shared" si="89"/>
        <v>Facing a defeat in the championship, the boxer reflects on the challenges, vowing to return stronger and more determined in the next bout.</v>
      </c>
      <c r="Q554" s="3" t="str">
        <f t="shared" si="90"/>
        <v>Reflection</v>
      </c>
      <c r="R554" s="3" t="str">
        <f t="shared" si="91"/>
        <v>BoxingFanChampionshipDefeat</v>
      </c>
      <c r="S554" s="3" t="str">
        <f t="shared" si="92"/>
        <v>Facebook</v>
      </c>
      <c r="T554" s="3" t="str">
        <f t="shared" si="93"/>
        <v>#Reflection,#BoxingDefeat</v>
      </c>
      <c r="U554" s="3" t="str">
        <f t="shared" si="94"/>
        <v>UK</v>
      </c>
      <c r="V554" s="3">
        <f t="shared" si="95"/>
        <v>44092.8125</v>
      </c>
      <c r="W554" s="3" t="b">
        <f>COUNTIFS($F$2:F554,F554,$E$2:E554,E554)&gt;1</f>
        <v>0</v>
      </c>
      <c r="X554" s="3">
        <f t="shared" si="96"/>
        <v>90</v>
      </c>
      <c r="Y554" s="3">
        <f t="shared" si="97"/>
        <v>0.66666666666666663</v>
      </c>
      <c r="Z554" s="11" t="str">
        <f t="shared" si="88"/>
        <v>Sep 18, 2020</v>
      </c>
      <c r="AA554" s="3" t="str">
        <f t="shared" si="98"/>
        <v>Sep</v>
      </c>
    </row>
    <row r="555" spans="1:27" x14ac:dyDescent="0.25">
      <c r="A555" s="3">
        <f>Raw_Data!A555</f>
        <v>554</v>
      </c>
      <c r="B555" s="3">
        <f>Raw_Data!B555</f>
        <v>558</v>
      </c>
      <c r="C555" s="3" t="str">
        <f>Raw_Data!C555</f>
        <v xml:space="preserve">In the midst of a cycling race, a tire blowout leads to frustration for the cyclist, who valiantly tries to overcome the unexpected obstacle. </v>
      </c>
      <c r="D555" s="3" t="str">
        <f>Raw_Data!D555</f>
        <v xml:space="preserve"> Obstacle </v>
      </c>
      <c r="E555" s="10">
        <f>Raw_Data!E555</f>
        <v>42870.916666666664</v>
      </c>
      <c r="F555" s="3" t="str">
        <f>Raw_Data!F555</f>
        <v xml:space="preserve"> CyclingEnthusiastTireBlowout </v>
      </c>
      <c r="G555" s="3" t="str">
        <f>Raw_Data!G555</f>
        <v xml:space="preserve"> Twitter </v>
      </c>
      <c r="H555" s="3" t="str">
        <f>Raw_Data!H555</f>
        <v xml:space="preserve"> #Obstacle #CyclingFrustration </v>
      </c>
      <c r="I555" s="3">
        <f>Raw_Data!I555</f>
        <v>22</v>
      </c>
      <c r="J555" s="3">
        <f>Raw_Data!J555</f>
        <v>45</v>
      </c>
      <c r="K555" s="3" t="str">
        <f>Raw_Data!K555</f>
        <v xml:space="preserve"> France </v>
      </c>
      <c r="L555" s="3">
        <f>Raw_Data!L555</f>
        <v>2017</v>
      </c>
      <c r="M555" s="3">
        <f>Raw_Data!M555</f>
        <v>5</v>
      </c>
      <c r="N555" s="3">
        <f>Raw_Data!N555</f>
        <v>15</v>
      </c>
      <c r="O555" s="3">
        <f>Raw_Data!O555</f>
        <v>22</v>
      </c>
      <c r="P555" s="3" t="str">
        <f t="shared" si="89"/>
        <v>In the midst of a cycling race, a tire blowout leads to frustration for the cyclist, who valiantly tries to overcome the unexpected obstacle.</v>
      </c>
      <c r="Q555" s="3" t="str">
        <f t="shared" si="90"/>
        <v>Obstacle</v>
      </c>
      <c r="R555" s="3" t="str">
        <f t="shared" si="91"/>
        <v>CyclingEnthusiastTireBlowout</v>
      </c>
      <c r="S555" s="3" t="str">
        <f t="shared" si="92"/>
        <v>Twitter</v>
      </c>
      <c r="T555" s="3" t="str">
        <f t="shared" si="93"/>
        <v>#Obstacle,#CyclingFrustration</v>
      </c>
      <c r="U555" s="3" t="str">
        <f t="shared" si="94"/>
        <v>France</v>
      </c>
      <c r="V555" s="3">
        <f t="shared" si="95"/>
        <v>42870.916666666664</v>
      </c>
      <c r="W555" s="3" t="b">
        <f>COUNTIFS($F$2:F555,F555,$E$2:E555,E555)&gt;1</f>
        <v>0</v>
      </c>
      <c r="X555" s="3">
        <f t="shared" si="96"/>
        <v>67</v>
      </c>
      <c r="Y555" s="3">
        <f t="shared" si="97"/>
        <v>0.67164179104477617</v>
      </c>
      <c r="Z555" s="11" t="str">
        <f t="shared" si="88"/>
        <v>May 15, 2017</v>
      </c>
      <c r="AA555" s="3" t="str">
        <f t="shared" si="98"/>
        <v>May</v>
      </c>
    </row>
    <row r="556" spans="1:27" x14ac:dyDescent="0.25">
      <c r="A556" s="3">
        <f>Raw_Data!A556</f>
        <v>555</v>
      </c>
      <c r="B556" s="3">
        <f>Raw_Data!B556</f>
        <v>559</v>
      </c>
      <c r="C556" s="3" t="str">
        <f>Raw_Data!C556</f>
        <v xml:space="preserve">The gymnast's unexpected fall during a routine sparks a wave of sympathy from the audience, highlighting the vulnerability of sports. </v>
      </c>
      <c r="D556" s="3" t="str">
        <f>Raw_Data!D556</f>
        <v xml:space="preserve"> Sympathy </v>
      </c>
      <c r="E556" s="10">
        <f>Raw_Data!E556</f>
        <v>44291.84375</v>
      </c>
      <c r="F556" s="3" t="str">
        <f>Raw_Data!F556</f>
        <v xml:space="preserve"> GymnasticsFanRoutineFall </v>
      </c>
      <c r="G556" s="3" t="str">
        <f>Raw_Data!G556</f>
        <v xml:space="preserve"> Instagram </v>
      </c>
      <c r="H556" s="3" t="str">
        <f>Raw_Data!H556</f>
        <v xml:space="preserve"> #Sympathy #GymnasticsFall </v>
      </c>
      <c r="I556" s="3">
        <f>Raw_Data!I556</f>
        <v>28</v>
      </c>
      <c r="J556" s="3">
        <f>Raw_Data!J556</f>
        <v>55</v>
      </c>
      <c r="K556" s="3" t="str">
        <f>Raw_Data!K556</f>
        <v xml:space="preserve"> Japan </v>
      </c>
      <c r="L556" s="3">
        <f>Raw_Data!L556</f>
        <v>2021</v>
      </c>
      <c r="M556" s="3">
        <f>Raw_Data!M556</f>
        <v>4</v>
      </c>
      <c r="N556" s="3">
        <f>Raw_Data!N556</f>
        <v>5</v>
      </c>
      <c r="O556" s="3">
        <f>Raw_Data!O556</f>
        <v>20</v>
      </c>
      <c r="P556" s="3" t="str">
        <f t="shared" si="89"/>
        <v>The gymnast's unexpected fall during a routine sparks a wave of sympathy from the audience, highlighting the vulnerability of sports.</v>
      </c>
      <c r="Q556" s="3" t="str">
        <f t="shared" si="90"/>
        <v>Sympathy</v>
      </c>
      <c r="R556" s="3" t="str">
        <f t="shared" si="91"/>
        <v>GymnasticsFanRoutineFall</v>
      </c>
      <c r="S556" s="3" t="str">
        <f t="shared" si="92"/>
        <v>Instagram</v>
      </c>
      <c r="T556" s="3" t="str">
        <f t="shared" si="93"/>
        <v>#Sympathy,#GymnasticsFall</v>
      </c>
      <c r="U556" s="3" t="str">
        <f t="shared" si="94"/>
        <v>Japan</v>
      </c>
      <c r="V556" s="3">
        <f t="shared" si="95"/>
        <v>44291.84375</v>
      </c>
      <c r="W556" s="3" t="b">
        <f>COUNTIFS($F$2:F556,F556,$E$2:E556,E556)&gt;1</f>
        <v>0</v>
      </c>
      <c r="X556" s="3">
        <f t="shared" si="96"/>
        <v>83</v>
      </c>
      <c r="Y556" s="3">
        <f t="shared" si="97"/>
        <v>0.66265060240963858</v>
      </c>
      <c r="Z556" s="11" t="str">
        <f t="shared" si="88"/>
        <v>Apr 5, 2021</v>
      </c>
      <c r="AA556" s="3" t="str">
        <f t="shared" si="98"/>
        <v>Apr</v>
      </c>
    </row>
    <row r="557" spans="1:27" x14ac:dyDescent="0.25">
      <c r="A557" s="3">
        <f>Raw_Data!A557</f>
        <v>556</v>
      </c>
      <c r="B557" s="3">
        <f>Raw_Data!B557</f>
        <v>560</v>
      </c>
      <c r="C557" s="3" t="str">
        <f>Raw_Data!C557</f>
        <v xml:space="preserve">In the golf tournament, a missed crucial putt results in defeat, causing the golfer to reflect on the pressure of high-stakes competition. </v>
      </c>
      <c r="D557" s="3" t="str">
        <f>Raw_Data!D557</f>
        <v xml:space="preserve"> Pressure </v>
      </c>
      <c r="E557" s="10">
        <f>Raw_Data!E557</f>
        <v>42602.770833333336</v>
      </c>
      <c r="F557" s="3" t="str">
        <f>Raw_Data!F557</f>
        <v xml:space="preserve"> GolfEnthusiastMissedPutt </v>
      </c>
      <c r="G557" s="3" t="str">
        <f>Raw_Data!G557</f>
        <v xml:space="preserve"> Facebook </v>
      </c>
      <c r="H557" s="3" t="str">
        <f>Raw_Data!H557</f>
        <v xml:space="preserve"> #Pressure #GolfDefeat </v>
      </c>
      <c r="I557" s="3">
        <f>Raw_Data!I557</f>
        <v>18</v>
      </c>
      <c r="J557" s="3">
        <f>Raw_Data!J557</f>
        <v>35</v>
      </c>
      <c r="K557" s="3" t="str">
        <f>Raw_Data!K557</f>
        <v xml:space="preserve"> USA </v>
      </c>
      <c r="L557" s="3">
        <f>Raw_Data!L557</f>
        <v>2016</v>
      </c>
      <c r="M557" s="3">
        <f>Raw_Data!M557</f>
        <v>8</v>
      </c>
      <c r="N557" s="3">
        <f>Raw_Data!N557</f>
        <v>20</v>
      </c>
      <c r="O557" s="3">
        <f>Raw_Data!O557</f>
        <v>18</v>
      </c>
      <c r="P557" s="3" t="str">
        <f t="shared" si="89"/>
        <v>In the golf tournament, a missed crucial putt results in defeat, causing the golfer to reflect on the pressure of high-stakes competition.</v>
      </c>
      <c r="Q557" s="3" t="str">
        <f t="shared" si="90"/>
        <v>Pressure</v>
      </c>
      <c r="R557" s="3" t="str">
        <f t="shared" si="91"/>
        <v>GolfEnthusiastMissedPutt</v>
      </c>
      <c r="S557" s="3" t="str">
        <f t="shared" si="92"/>
        <v>Facebook</v>
      </c>
      <c r="T557" s="3" t="str">
        <f t="shared" si="93"/>
        <v>#Pressure,#GolfDefeat</v>
      </c>
      <c r="U557" s="3" t="str">
        <f t="shared" si="94"/>
        <v>USA</v>
      </c>
      <c r="V557" s="3">
        <f t="shared" si="95"/>
        <v>42602.770833333336</v>
      </c>
      <c r="W557" s="3" t="b">
        <f>COUNTIFS($F$2:F557,F557,$E$2:E557,E557)&gt;1</f>
        <v>0</v>
      </c>
      <c r="X557" s="3">
        <f t="shared" si="96"/>
        <v>53</v>
      </c>
      <c r="Y557" s="3">
        <f t="shared" si="97"/>
        <v>0.660377358490566</v>
      </c>
      <c r="Z557" s="11" t="str">
        <f t="shared" si="88"/>
        <v>Aug 20, 2016</v>
      </c>
      <c r="AA557" s="3" t="str">
        <f t="shared" si="98"/>
        <v>Aug</v>
      </c>
    </row>
    <row r="558" spans="1:27" x14ac:dyDescent="0.25">
      <c r="A558" s="3">
        <f>Raw_Data!A558</f>
        <v>557</v>
      </c>
      <c r="B558" s="3">
        <f>Raw_Data!B558</f>
        <v>561</v>
      </c>
      <c r="C558" s="3" t="str">
        <f>Raw_Data!C558</f>
        <v xml:space="preserve">Experiencing a series of losses in the basketball season, the team grapples with frustration, determined to turn the tide with renewed effort. </v>
      </c>
      <c r="D558" s="3" t="str">
        <f>Raw_Data!D558</f>
        <v xml:space="preserve"> Renewed Effort </v>
      </c>
      <c r="E558" s="10">
        <f>Raw_Data!E558</f>
        <v>43508.822916666664</v>
      </c>
      <c r="F558" s="3" t="str">
        <f>Raw_Data!F558</f>
        <v xml:space="preserve"> BasketballFanTeamLosses </v>
      </c>
      <c r="G558" s="3" t="str">
        <f>Raw_Data!G558</f>
        <v xml:space="preserve"> Twitter </v>
      </c>
      <c r="H558" s="3" t="str">
        <f>Raw_Data!H558</f>
        <v xml:space="preserve"> #RenewedEffort #BasketballStruggles </v>
      </c>
      <c r="I558" s="3">
        <f>Raw_Data!I558</f>
        <v>22</v>
      </c>
      <c r="J558" s="3">
        <f>Raw_Data!J558</f>
        <v>45</v>
      </c>
      <c r="K558" s="3" t="str">
        <f>Raw_Data!K558</f>
        <v xml:space="preserve"> Canada </v>
      </c>
      <c r="L558" s="3">
        <f>Raw_Data!L558</f>
        <v>2019</v>
      </c>
      <c r="M558" s="3">
        <f>Raw_Data!M558</f>
        <v>2</v>
      </c>
      <c r="N558" s="3">
        <f>Raw_Data!N558</f>
        <v>12</v>
      </c>
      <c r="O558" s="3">
        <f>Raw_Data!O558</f>
        <v>19</v>
      </c>
      <c r="P558" s="3" t="str">
        <f t="shared" si="89"/>
        <v>Experiencing a series of losses in the basketball season, the team grapples with frustration, determined to turn the tide with renewed effort.</v>
      </c>
      <c r="Q558" s="3" t="str">
        <f t="shared" si="90"/>
        <v>Renewed Effort</v>
      </c>
      <c r="R558" s="3" t="str">
        <f t="shared" si="91"/>
        <v>BasketballFanTeamLosses</v>
      </c>
      <c r="S558" s="3" t="str">
        <f t="shared" si="92"/>
        <v>Twitter</v>
      </c>
      <c r="T558" s="3" t="str">
        <f t="shared" si="93"/>
        <v>#RenewedEffort,#BasketballStruggles</v>
      </c>
      <c r="U558" s="3" t="str">
        <f t="shared" si="94"/>
        <v>Canada</v>
      </c>
      <c r="V558" s="3">
        <f t="shared" si="95"/>
        <v>43508.822916666664</v>
      </c>
      <c r="W558" s="3" t="b">
        <f>COUNTIFS($F$2:F558,F558,$E$2:E558,E558)&gt;1</f>
        <v>0</v>
      </c>
      <c r="X558" s="3">
        <f t="shared" si="96"/>
        <v>67</v>
      </c>
      <c r="Y558" s="3">
        <f t="shared" si="97"/>
        <v>0.67164179104477617</v>
      </c>
      <c r="Z558" s="11" t="str">
        <f t="shared" si="88"/>
        <v>Feb 12, 2019</v>
      </c>
      <c r="AA558" s="3" t="str">
        <f t="shared" si="98"/>
        <v>Feb</v>
      </c>
    </row>
    <row r="559" spans="1:27" x14ac:dyDescent="0.25">
      <c r="A559" s="3">
        <f>Raw_Data!A559</f>
        <v>558</v>
      </c>
      <c r="B559" s="3">
        <f>Raw_Data!B559</f>
        <v>562</v>
      </c>
      <c r="C559" s="3" t="str">
        <f>Raw_Data!C559</f>
        <v xml:space="preserve">Despite meticulous training, the swimmer faces disappointment as a split-second miscalculation costs them the lead in a crucial race. </v>
      </c>
      <c r="D559" s="3" t="str">
        <f>Raw_Data!D559</f>
        <v xml:space="preserve"> Miscalculation </v>
      </c>
      <c r="E559" s="10">
        <f>Raw_Data!E559</f>
        <v>42183.833333333336</v>
      </c>
      <c r="F559" s="3" t="str">
        <f>Raw_Data!F559</f>
        <v xml:space="preserve"> SwimmingEnthusiastRaceSetback </v>
      </c>
      <c r="G559" s="3" t="str">
        <f>Raw_Data!G559</f>
        <v xml:space="preserve"> Instagram </v>
      </c>
      <c r="H559" s="3" t="str">
        <f>Raw_Data!H559</f>
        <v xml:space="preserve"> #Miscalculation #SwimmingDisappointment </v>
      </c>
      <c r="I559" s="3">
        <f>Raw_Data!I559</f>
        <v>28</v>
      </c>
      <c r="J559" s="3">
        <f>Raw_Data!J559</f>
        <v>55</v>
      </c>
      <c r="K559" s="3" t="str">
        <f>Raw_Data!K559</f>
        <v xml:space="preserve"> Australia </v>
      </c>
      <c r="L559" s="3">
        <f>Raw_Data!L559</f>
        <v>2015</v>
      </c>
      <c r="M559" s="3">
        <f>Raw_Data!M559</f>
        <v>6</v>
      </c>
      <c r="N559" s="3">
        <f>Raw_Data!N559</f>
        <v>28</v>
      </c>
      <c r="O559" s="3">
        <f>Raw_Data!O559</f>
        <v>20</v>
      </c>
      <c r="P559" s="3" t="str">
        <f t="shared" si="89"/>
        <v>Despite meticulous training, the swimmer faces disappointment as a split-second miscalculation costs them the lead in a crucial race.</v>
      </c>
      <c r="Q559" s="3" t="str">
        <f t="shared" si="90"/>
        <v>Miscalculation</v>
      </c>
      <c r="R559" s="3" t="str">
        <f t="shared" si="91"/>
        <v>SwimmingEnthusiastRaceSetback</v>
      </c>
      <c r="S559" s="3" t="str">
        <f t="shared" si="92"/>
        <v>Instagram</v>
      </c>
      <c r="T559" s="3" t="str">
        <f t="shared" si="93"/>
        <v>#Miscalculation,#SwimmingDisappointment</v>
      </c>
      <c r="U559" s="3" t="str">
        <f t="shared" si="94"/>
        <v>Australia</v>
      </c>
      <c r="V559" s="3">
        <f t="shared" si="95"/>
        <v>42183.833333333336</v>
      </c>
      <c r="W559" s="3" t="b">
        <f>COUNTIFS($F$2:F559,F559,$E$2:E559,E559)&gt;1</f>
        <v>0</v>
      </c>
      <c r="X559" s="3">
        <f t="shared" si="96"/>
        <v>83</v>
      </c>
      <c r="Y559" s="3">
        <f t="shared" si="97"/>
        <v>0.66265060240963858</v>
      </c>
      <c r="Z559" s="11" t="str">
        <f t="shared" si="88"/>
        <v>Jun 28, 2015</v>
      </c>
      <c r="AA559" s="3" t="str">
        <f t="shared" si="98"/>
        <v>Jun</v>
      </c>
    </row>
    <row r="560" spans="1:27" x14ac:dyDescent="0.25">
      <c r="A560" s="3">
        <f>Raw_Data!A560</f>
        <v>559</v>
      </c>
      <c r="B560" s="3">
        <f>Raw_Data!B560</f>
        <v>563</v>
      </c>
      <c r="C560" s="3" t="str">
        <f>Raw_Data!C560</f>
        <v xml:space="preserve">The weightlifter's failed attempt at a personal record results in frustration, highlighting the challenging nature of pushing physical limits. </v>
      </c>
      <c r="D560" s="3" t="str">
        <f>Raw_Data!D560</f>
        <v xml:space="preserve"> Challenge </v>
      </c>
      <c r="E560" s="10">
        <f>Raw_Data!E560</f>
        <v>44569.895833333336</v>
      </c>
      <c r="F560" s="3" t="str">
        <f>Raw_Data!F560</f>
        <v xml:space="preserve"> WeightliftingFanFailedRecord </v>
      </c>
      <c r="G560" s="3" t="str">
        <f>Raw_Data!G560</f>
        <v xml:space="preserve"> Facebook </v>
      </c>
      <c r="H560" s="3" t="str">
        <f>Raw_Data!H560</f>
        <v xml:space="preserve"> #Challenge #WeightliftingFailure </v>
      </c>
      <c r="I560" s="3">
        <f>Raw_Data!I560</f>
        <v>35</v>
      </c>
      <c r="J560" s="3">
        <f>Raw_Data!J560</f>
        <v>70</v>
      </c>
      <c r="K560" s="3" t="str">
        <f>Raw_Data!K560</f>
        <v xml:space="preserve"> Germany </v>
      </c>
      <c r="L560" s="3">
        <f>Raw_Data!L560</f>
        <v>2022</v>
      </c>
      <c r="M560" s="3">
        <f>Raw_Data!M560</f>
        <v>1</v>
      </c>
      <c r="N560" s="3">
        <f>Raw_Data!N560</f>
        <v>8</v>
      </c>
      <c r="O560" s="3">
        <f>Raw_Data!O560</f>
        <v>21</v>
      </c>
      <c r="P560" s="3" t="str">
        <f t="shared" si="89"/>
        <v>The weightlifter's failed attempt at a personal record results in frustration, highlighting the challenging nature of pushing physical limits.</v>
      </c>
      <c r="Q560" s="3" t="str">
        <f t="shared" si="90"/>
        <v>Challenge</v>
      </c>
      <c r="R560" s="3" t="str">
        <f t="shared" si="91"/>
        <v>WeightliftingFanFailedRecord</v>
      </c>
      <c r="S560" s="3" t="str">
        <f t="shared" si="92"/>
        <v>Facebook</v>
      </c>
      <c r="T560" s="3" t="str">
        <f t="shared" si="93"/>
        <v>#Challenge,#WeightliftingFailure</v>
      </c>
      <c r="U560" s="3" t="str">
        <f t="shared" si="94"/>
        <v>Germany</v>
      </c>
      <c r="V560" s="3">
        <f t="shared" si="95"/>
        <v>44569.895833333336</v>
      </c>
      <c r="W560" s="3" t="b">
        <f>COUNTIFS($F$2:F560,F560,$E$2:E560,E560)&gt;1</f>
        <v>0</v>
      </c>
      <c r="X560" s="3">
        <f t="shared" si="96"/>
        <v>105</v>
      </c>
      <c r="Y560" s="3">
        <f t="shared" si="97"/>
        <v>0.66666666666666663</v>
      </c>
      <c r="Z560" s="11" t="str">
        <f t="shared" si="88"/>
        <v>Jan 8, 2022</v>
      </c>
      <c r="AA560" s="3" t="str">
        <f t="shared" si="98"/>
        <v>Jan</v>
      </c>
    </row>
    <row r="561" spans="1:27" x14ac:dyDescent="0.25">
      <c r="A561" s="3">
        <f>Raw_Data!A561</f>
        <v>560</v>
      </c>
      <c r="B561" s="3">
        <f>Raw_Data!B561</f>
        <v>564</v>
      </c>
      <c r="C561" s="3" t="str">
        <f>Raw_Data!C561</f>
        <v xml:space="preserve">In the midst of a soccer match, an unexpected own goal creates a moment of despair for the player, as teammates console and encourage them. </v>
      </c>
      <c r="D561" s="3" t="str">
        <f>Raw_Data!D561</f>
        <v xml:space="preserve"> Despair </v>
      </c>
      <c r="E561" s="10">
        <f>Raw_Data!E561</f>
        <v>43449.84375</v>
      </c>
      <c r="F561" s="3" t="str">
        <f>Raw_Data!F561</f>
        <v xml:space="preserve"> SoccerPlayerOwnGoalMoment </v>
      </c>
      <c r="G561" s="3" t="str">
        <f>Raw_Data!G561</f>
        <v xml:space="preserve"> Twitter </v>
      </c>
      <c r="H561" s="3" t="str">
        <f>Raw_Data!H561</f>
        <v xml:space="preserve"> #Despair #OwnGoal </v>
      </c>
      <c r="I561" s="3">
        <f>Raw_Data!I561</f>
        <v>22</v>
      </c>
      <c r="J561" s="3">
        <f>Raw_Data!J561</f>
        <v>45</v>
      </c>
      <c r="K561" s="3" t="str">
        <f>Raw_Data!K561</f>
        <v xml:space="preserve"> Spain </v>
      </c>
      <c r="L561" s="3">
        <f>Raw_Data!L561</f>
        <v>2018</v>
      </c>
      <c r="M561" s="3">
        <f>Raw_Data!M561</f>
        <v>12</v>
      </c>
      <c r="N561" s="3">
        <f>Raw_Data!N561</f>
        <v>15</v>
      </c>
      <c r="O561" s="3">
        <f>Raw_Data!O561</f>
        <v>20</v>
      </c>
      <c r="P561" s="3" t="str">
        <f t="shared" si="89"/>
        <v>In the midst of a soccer match, an unexpected own goal creates a moment of despair for the player, as teammates console and encourage them.</v>
      </c>
      <c r="Q561" s="3" t="str">
        <f t="shared" si="90"/>
        <v>Despair</v>
      </c>
      <c r="R561" s="3" t="str">
        <f t="shared" si="91"/>
        <v>SoccerPlayerOwnGoalMoment</v>
      </c>
      <c r="S561" s="3" t="str">
        <f t="shared" si="92"/>
        <v>Twitter</v>
      </c>
      <c r="T561" s="3" t="str">
        <f t="shared" si="93"/>
        <v>#Despair,#OwnGoal</v>
      </c>
      <c r="U561" s="3" t="str">
        <f t="shared" si="94"/>
        <v>Spain</v>
      </c>
      <c r="V561" s="3">
        <f t="shared" si="95"/>
        <v>43449.84375</v>
      </c>
      <c r="W561" s="3" t="b">
        <f>COUNTIFS($F$2:F561,F561,$E$2:E561,E561)&gt;1</f>
        <v>0</v>
      </c>
      <c r="X561" s="3">
        <f t="shared" si="96"/>
        <v>67</v>
      </c>
      <c r="Y561" s="3">
        <f t="shared" si="97"/>
        <v>0.67164179104477617</v>
      </c>
      <c r="Z561" s="11" t="str">
        <f t="shared" si="88"/>
        <v>Dec 15, 2018</v>
      </c>
      <c r="AA561" s="3" t="str">
        <f t="shared" si="98"/>
        <v>Dec</v>
      </c>
    </row>
    <row r="562" spans="1:27" x14ac:dyDescent="0.25">
      <c r="A562" s="3">
        <f>Raw_Data!A562</f>
        <v>561</v>
      </c>
      <c r="B562" s="3">
        <f>Raw_Data!B562</f>
        <v>565</v>
      </c>
      <c r="C562" s="3" t="str">
        <f>Raw_Data!C562</f>
        <v xml:space="preserve">In the serene beauty of a sunset, nature unfolds a canvas of colors, evoking a sense of tranquility and wonder. </v>
      </c>
      <c r="D562" s="3" t="str">
        <f>Raw_Data!D562</f>
        <v xml:space="preserve"> Tranquility </v>
      </c>
      <c r="E562" s="10">
        <f>Raw_Data!E562</f>
        <v>44387.791666666664</v>
      </c>
      <c r="F562" s="3" t="str">
        <f>Raw_Data!F562</f>
        <v xml:space="preserve"> NatureEnthusiastSunsetWonder </v>
      </c>
      <c r="G562" s="3" t="str">
        <f>Raw_Data!G562</f>
        <v xml:space="preserve"> Instagram </v>
      </c>
      <c r="H562" s="3" t="str">
        <f>Raw_Data!H562</f>
        <v xml:space="preserve"> #Tranquility #SunsetBeauty </v>
      </c>
      <c r="I562" s="3">
        <f>Raw_Data!I562</f>
        <v>40</v>
      </c>
      <c r="J562" s="3">
        <f>Raw_Data!J562</f>
        <v>80</v>
      </c>
      <c r="K562" s="3" t="str">
        <f>Raw_Data!K562</f>
        <v xml:space="preserve"> Canada </v>
      </c>
      <c r="L562" s="3">
        <f>Raw_Data!L562</f>
        <v>2021</v>
      </c>
      <c r="M562" s="3">
        <f>Raw_Data!M562</f>
        <v>7</v>
      </c>
      <c r="N562" s="3">
        <f>Raw_Data!N562</f>
        <v>10</v>
      </c>
      <c r="O562" s="3">
        <f>Raw_Data!O562</f>
        <v>19</v>
      </c>
      <c r="P562" s="3" t="str">
        <f t="shared" si="89"/>
        <v>In the serene beauty of a sunset, nature unfolds a canvas of colors, evoking a sense of tranquility and wonder.</v>
      </c>
      <c r="Q562" s="3" t="str">
        <f t="shared" si="90"/>
        <v>Tranquility</v>
      </c>
      <c r="R562" s="3" t="str">
        <f t="shared" si="91"/>
        <v>NatureEnthusiastSunsetWonder</v>
      </c>
      <c r="S562" s="3" t="str">
        <f t="shared" si="92"/>
        <v>Instagram</v>
      </c>
      <c r="T562" s="3" t="str">
        <f t="shared" si="93"/>
        <v>#Tranquility,#SunsetBeauty</v>
      </c>
      <c r="U562" s="3" t="str">
        <f t="shared" si="94"/>
        <v>Canada</v>
      </c>
      <c r="V562" s="3">
        <f t="shared" si="95"/>
        <v>44387.791666666664</v>
      </c>
      <c r="W562" s="3" t="b">
        <f>COUNTIFS($F$2:F562,F562,$E$2:E562,E562)&gt;1</f>
        <v>0</v>
      </c>
      <c r="X562" s="3">
        <f t="shared" si="96"/>
        <v>120</v>
      </c>
      <c r="Y562" s="3">
        <f t="shared" si="97"/>
        <v>0.66666666666666663</v>
      </c>
      <c r="Z562" s="11" t="str">
        <f t="shared" si="88"/>
        <v>Jul 10, 2021</v>
      </c>
      <c r="AA562" s="3" t="str">
        <f t="shared" si="98"/>
        <v>Jul</v>
      </c>
    </row>
    <row r="563" spans="1:27" x14ac:dyDescent="0.25">
      <c r="A563" s="3">
        <f>Raw_Data!A563</f>
        <v>562</v>
      </c>
      <c r="B563" s="3">
        <f>Raw_Data!B563</f>
        <v>566</v>
      </c>
      <c r="C563" s="3" t="str">
        <f>Raw_Data!C563</f>
        <v xml:space="preserve">Embarking on a spontaneous road trip, the traveler discovers hidden gems, creating memories that will be cherished for a lifetime. </v>
      </c>
      <c r="D563" s="3" t="str">
        <f>Raw_Data!D563</f>
        <v xml:space="preserve"> Adventure </v>
      </c>
      <c r="E563" s="10">
        <f>Raw_Data!E563</f>
        <v>43736.854166666664</v>
      </c>
      <c r="F563" s="3" t="str">
        <f>Raw_Data!F563</f>
        <v xml:space="preserve"> TravelEnthusiastRoadTripDiscovery </v>
      </c>
      <c r="G563" s="3" t="str">
        <f>Raw_Data!G563</f>
        <v xml:space="preserve"> Twitter </v>
      </c>
      <c r="H563" s="3" t="str">
        <f>Raw_Data!H563</f>
        <v xml:space="preserve"> #Adventure #RoadTripMemories </v>
      </c>
      <c r="I563" s="3">
        <f>Raw_Data!I563</f>
        <v>35</v>
      </c>
      <c r="J563" s="3">
        <f>Raw_Data!J563</f>
        <v>70</v>
      </c>
      <c r="K563" s="3" t="str">
        <f>Raw_Data!K563</f>
        <v xml:space="preserve"> USA </v>
      </c>
      <c r="L563" s="3">
        <f>Raw_Data!L563</f>
        <v>2019</v>
      </c>
      <c r="M563" s="3">
        <f>Raw_Data!M563</f>
        <v>9</v>
      </c>
      <c r="N563" s="3">
        <f>Raw_Data!N563</f>
        <v>28</v>
      </c>
      <c r="O563" s="3">
        <f>Raw_Data!O563</f>
        <v>20</v>
      </c>
      <c r="P563" s="3" t="str">
        <f t="shared" si="89"/>
        <v>Embarking on a spontaneous road trip, the traveler discovers hidden gems, creating memories that will be cherished for a lifetime.</v>
      </c>
      <c r="Q563" s="3" t="str">
        <f t="shared" si="90"/>
        <v>Adventure</v>
      </c>
      <c r="R563" s="3" t="str">
        <f t="shared" si="91"/>
        <v>TravelEnthusiastRoadTripDiscovery</v>
      </c>
      <c r="S563" s="3" t="str">
        <f t="shared" si="92"/>
        <v>Twitter</v>
      </c>
      <c r="T563" s="3" t="str">
        <f t="shared" si="93"/>
        <v>#Adventure,#RoadTripMemories</v>
      </c>
      <c r="U563" s="3" t="str">
        <f t="shared" si="94"/>
        <v>USA</v>
      </c>
      <c r="V563" s="3">
        <f t="shared" si="95"/>
        <v>43736.854166666664</v>
      </c>
      <c r="W563" s="3" t="b">
        <f>COUNTIFS($F$2:F563,F563,$E$2:E563,E563)&gt;1</f>
        <v>0</v>
      </c>
      <c r="X563" s="3">
        <f t="shared" si="96"/>
        <v>105</v>
      </c>
      <c r="Y563" s="3">
        <f t="shared" si="97"/>
        <v>0.66666666666666663</v>
      </c>
      <c r="Z563" s="11" t="str">
        <f t="shared" si="88"/>
        <v>Sep 28, 2019</v>
      </c>
      <c r="AA563" s="3" t="str">
        <f t="shared" si="98"/>
        <v>Sep</v>
      </c>
    </row>
    <row r="564" spans="1:27" x14ac:dyDescent="0.25">
      <c r="A564" s="3">
        <f>Raw_Data!A564</f>
        <v>563</v>
      </c>
      <c r="B564" s="3">
        <f>Raw_Data!B564</f>
        <v>567</v>
      </c>
      <c r="C564" s="3" t="str">
        <f>Raw_Data!C564</f>
        <v xml:space="preserve">Amidst the bustling city, a quiet cafÃ© becomes a sanctuary for reflection, where a cup of coffee brings solace to the wandering mind. </v>
      </c>
      <c r="D564" s="3" t="str">
        <f>Raw_Data!D564</f>
        <v xml:space="preserve"> Solace </v>
      </c>
      <c r="E564" s="10">
        <f>Raw_Data!E564</f>
        <v>44635.78125</v>
      </c>
      <c r="F564" s="3" t="str">
        <f>Raw_Data!F564</f>
        <v xml:space="preserve"> UrbanExplorerCafeSolitude </v>
      </c>
      <c r="G564" s="3" t="str">
        <f>Raw_Data!G564</f>
        <v xml:space="preserve"> Facebook </v>
      </c>
      <c r="H564" s="3" t="str">
        <f>Raw_Data!H564</f>
        <v xml:space="preserve"> #Solace #CafeReflection </v>
      </c>
      <c r="I564" s="3">
        <f>Raw_Data!I564</f>
        <v>30</v>
      </c>
      <c r="J564" s="3">
        <f>Raw_Data!J564</f>
        <v>60</v>
      </c>
      <c r="K564" s="3" t="str">
        <f>Raw_Data!K564</f>
        <v xml:space="preserve"> France </v>
      </c>
      <c r="L564" s="3">
        <f>Raw_Data!L564</f>
        <v>2022</v>
      </c>
      <c r="M564" s="3">
        <f>Raw_Data!M564</f>
        <v>3</v>
      </c>
      <c r="N564" s="3">
        <f>Raw_Data!N564</f>
        <v>15</v>
      </c>
      <c r="O564" s="3">
        <f>Raw_Data!O564</f>
        <v>18</v>
      </c>
      <c r="P564" s="3" t="str">
        <f t="shared" si="89"/>
        <v>Amidst the bustling city, a quiet cafÃ© becomes a sanctuary for reflection, where a cup of coffee brings solace to the wandering mind.</v>
      </c>
      <c r="Q564" s="3" t="str">
        <f t="shared" si="90"/>
        <v>Solace</v>
      </c>
      <c r="R564" s="3" t="str">
        <f t="shared" si="91"/>
        <v>UrbanExplorerCafeSolitude</v>
      </c>
      <c r="S564" s="3" t="str">
        <f t="shared" si="92"/>
        <v>Facebook</v>
      </c>
      <c r="T564" s="3" t="str">
        <f t="shared" si="93"/>
        <v>#Solace,#CafeReflection</v>
      </c>
      <c r="U564" s="3" t="str">
        <f t="shared" si="94"/>
        <v>France</v>
      </c>
      <c r="V564" s="3">
        <f t="shared" si="95"/>
        <v>44635.78125</v>
      </c>
      <c r="W564" s="3" t="b">
        <f>COUNTIFS($F$2:F564,F564,$E$2:E564,E564)&gt;1</f>
        <v>0</v>
      </c>
      <c r="X564" s="3">
        <f t="shared" si="96"/>
        <v>90</v>
      </c>
      <c r="Y564" s="3">
        <f t="shared" si="97"/>
        <v>0.66666666666666663</v>
      </c>
      <c r="Z564" s="11" t="str">
        <f t="shared" si="88"/>
        <v>Mar 15, 2022</v>
      </c>
      <c r="AA564" s="3" t="str">
        <f t="shared" si="98"/>
        <v>Mar</v>
      </c>
    </row>
    <row r="565" spans="1:27" x14ac:dyDescent="0.25">
      <c r="A565" s="3">
        <f>Raw_Data!A565</f>
        <v>564</v>
      </c>
      <c r="B565" s="3">
        <f>Raw_Data!B565</f>
        <v>568</v>
      </c>
      <c r="C565" s="3" t="str">
        <f>Raw_Data!C565</f>
        <v xml:space="preserve">Exploring the vibrant street art of a cultural neighborhood, each mural tells a story, infusing the city with creativity and expression. </v>
      </c>
      <c r="D565" s="3" t="str">
        <f>Raw_Data!D565</f>
        <v xml:space="preserve"> Creativity </v>
      </c>
      <c r="E565" s="10">
        <f>Raw_Data!E565</f>
        <v>43044.885416666664</v>
      </c>
      <c r="F565" s="3" t="str">
        <f>Raw_Data!F565</f>
        <v xml:space="preserve"> ArtEnthusiastStreetArtExploration </v>
      </c>
      <c r="G565" s="3" t="str">
        <f>Raw_Data!G565</f>
        <v xml:space="preserve"> Instagram </v>
      </c>
      <c r="H565" s="3" t="str">
        <f>Raw_Data!H565</f>
        <v xml:space="preserve"> #Creativity #StreetArtVibes </v>
      </c>
      <c r="I565" s="3">
        <f>Raw_Data!I565</f>
        <v>22</v>
      </c>
      <c r="J565" s="3">
        <f>Raw_Data!J565</f>
        <v>45</v>
      </c>
      <c r="K565" s="3" t="str">
        <f>Raw_Data!K565</f>
        <v xml:space="preserve"> Brazil </v>
      </c>
      <c r="L565" s="3">
        <f>Raw_Data!L565</f>
        <v>2017</v>
      </c>
      <c r="M565" s="3">
        <f>Raw_Data!M565</f>
        <v>11</v>
      </c>
      <c r="N565" s="3">
        <f>Raw_Data!N565</f>
        <v>5</v>
      </c>
      <c r="O565" s="3">
        <f>Raw_Data!O565</f>
        <v>21</v>
      </c>
      <c r="P565" s="3" t="str">
        <f t="shared" si="89"/>
        <v>Exploring the vibrant street art of a cultural neighborhood, each mural tells a story, infusing the city with creativity and expression.</v>
      </c>
      <c r="Q565" s="3" t="str">
        <f t="shared" si="90"/>
        <v>Creativity</v>
      </c>
      <c r="R565" s="3" t="str">
        <f t="shared" si="91"/>
        <v>ArtEnthusiastStreetArtExploration</v>
      </c>
      <c r="S565" s="3" t="str">
        <f t="shared" si="92"/>
        <v>Instagram</v>
      </c>
      <c r="T565" s="3" t="str">
        <f t="shared" si="93"/>
        <v>#Creativity,#StreetArtVibes</v>
      </c>
      <c r="U565" s="3" t="str">
        <f t="shared" si="94"/>
        <v>Brazil</v>
      </c>
      <c r="V565" s="3">
        <f t="shared" si="95"/>
        <v>43044.885416666664</v>
      </c>
      <c r="W565" s="3" t="b">
        <f>COUNTIFS($F$2:F565,F565,$E$2:E565,E565)&gt;1</f>
        <v>0</v>
      </c>
      <c r="X565" s="3">
        <f t="shared" si="96"/>
        <v>67</v>
      </c>
      <c r="Y565" s="3">
        <f t="shared" si="97"/>
        <v>0.67164179104477617</v>
      </c>
      <c r="Z565" s="11" t="str">
        <f t="shared" si="88"/>
        <v>Nov 5, 2017</v>
      </c>
      <c r="AA565" s="3" t="str">
        <f t="shared" si="98"/>
        <v>Nov</v>
      </c>
    </row>
    <row r="566" spans="1:27" x14ac:dyDescent="0.25">
      <c r="A566" s="3">
        <f>Raw_Data!A566</f>
        <v>565</v>
      </c>
      <c r="B566" s="3">
        <f>Raw_Data!B566</f>
        <v>569</v>
      </c>
      <c r="C566" s="3" t="str">
        <f>Raw_Data!C566</f>
        <v xml:space="preserve">In the world of science, a breakthrough discovery unfolds, pushing the boundaries of knowledge and opening new frontiers of exploration. </v>
      </c>
      <c r="D566" s="3" t="str">
        <f>Raw_Data!D566</f>
        <v xml:space="preserve"> Breakthrough </v>
      </c>
      <c r="E566" s="10">
        <f>Raw_Data!E566</f>
        <v>43971.6875</v>
      </c>
      <c r="F566" s="3" t="str">
        <f>Raw_Data!F566</f>
        <v xml:space="preserve"> ScienceEnthusiastDiscoveryMoment </v>
      </c>
      <c r="G566" s="3" t="str">
        <f>Raw_Data!G566</f>
        <v xml:space="preserve"> Twitter </v>
      </c>
      <c r="H566" s="3" t="str">
        <f>Raw_Data!H566</f>
        <v xml:space="preserve"> #Breakthrough #ScientificDiscovery </v>
      </c>
      <c r="I566" s="3">
        <f>Raw_Data!I566</f>
        <v>28</v>
      </c>
      <c r="J566" s="3">
        <f>Raw_Data!J566</f>
        <v>55</v>
      </c>
      <c r="K566" s="3" t="str">
        <f>Raw_Data!K566</f>
        <v xml:space="preserve"> Germany </v>
      </c>
      <c r="L566" s="3">
        <f>Raw_Data!L566</f>
        <v>2020</v>
      </c>
      <c r="M566" s="3">
        <f>Raw_Data!M566</f>
        <v>5</v>
      </c>
      <c r="N566" s="3">
        <f>Raw_Data!N566</f>
        <v>20</v>
      </c>
      <c r="O566" s="3">
        <f>Raw_Data!O566</f>
        <v>16</v>
      </c>
      <c r="P566" s="3" t="str">
        <f t="shared" si="89"/>
        <v>In the world of science, a breakthrough discovery unfolds, pushing the boundaries of knowledge and opening new frontiers of exploration.</v>
      </c>
      <c r="Q566" s="3" t="str">
        <f t="shared" si="90"/>
        <v>Breakthrough</v>
      </c>
      <c r="R566" s="3" t="str">
        <f t="shared" si="91"/>
        <v>ScienceEnthusiastDiscoveryMoment</v>
      </c>
      <c r="S566" s="3" t="str">
        <f t="shared" si="92"/>
        <v>Twitter</v>
      </c>
      <c r="T566" s="3" t="str">
        <f t="shared" si="93"/>
        <v>#Breakthrough,#ScientificDiscovery</v>
      </c>
      <c r="U566" s="3" t="str">
        <f t="shared" si="94"/>
        <v>Germany</v>
      </c>
      <c r="V566" s="3">
        <f t="shared" si="95"/>
        <v>43971.6875</v>
      </c>
      <c r="W566" s="3" t="b">
        <f>COUNTIFS($F$2:F566,F566,$E$2:E566,E566)&gt;1</f>
        <v>0</v>
      </c>
      <c r="X566" s="3">
        <f t="shared" si="96"/>
        <v>83</v>
      </c>
      <c r="Y566" s="3">
        <f t="shared" si="97"/>
        <v>0.66265060240963858</v>
      </c>
      <c r="Z566" s="11" t="str">
        <f t="shared" si="88"/>
        <v>May 20, 2020</v>
      </c>
      <c r="AA566" s="3" t="str">
        <f t="shared" si="98"/>
        <v>May</v>
      </c>
    </row>
    <row r="567" spans="1:27" x14ac:dyDescent="0.25">
      <c r="A567" s="3">
        <f>Raw_Data!A567</f>
        <v>566</v>
      </c>
      <c r="B567" s="3">
        <f>Raw_Data!B567</f>
        <v>570</v>
      </c>
      <c r="C567" s="3" t="str">
        <f>Raw_Data!C567</f>
        <v xml:space="preserve">Connecting with the melody of a live orchestra, the music enthusiast experiences a symphony that resonates deep within the soul. </v>
      </c>
      <c r="D567" s="3" t="str">
        <f>Raw_Data!D567</f>
        <v xml:space="preserve"> Harmony </v>
      </c>
      <c r="E567" s="10">
        <f>Raw_Data!E567</f>
        <v>42604.822916666664</v>
      </c>
      <c r="F567" s="3" t="str">
        <f>Raw_Data!F567</f>
        <v xml:space="preserve"> MusicLoverLiveOrchestraExperience </v>
      </c>
      <c r="G567" s="3" t="str">
        <f>Raw_Data!G567</f>
        <v xml:space="preserve"> Facebook </v>
      </c>
      <c r="H567" s="3" t="str">
        <f>Raw_Data!H567</f>
        <v xml:space="preserve"> #Harmony #OrchestraMelody </v>
      </c>
      <c r="I567" s="3">
        <f>Raw_Data!I567</f>
        <v>18</v>
      </c>
      <c r="J567" s="3">
        <f>Raw_Data!J567</f>
        <v>35</v>
      </c>
      <c r="K567" s="3" t="str">
        <f>Raw_Data!K567</f>
        <v xml:space="preserve"> UK </v>
      </c>
      <c r="L567" s="3">
        <f>Raw_Data!L567</f>
        <v>2016</v>
      </c>
      <c r="M567" s="3">
        <f>Raw_Data!M567</f>
        <v>8</v>
      </c>
      <c r="N567" s="3">
        <f>Raw_Data!N567</f>
        <v>22</v>
      </c>
      <c r="O567" s="3">
        <f>Raw_Data!O567</f>
        <v>19</v>
      </c>
      <c r="P567" s="3" t="str">
        <f t="shared" si="89"/>
        <v>Connecting with the melody of a live orchestra, the music enthusiast experiences a symphony that resonates deep within the soul.</v>
      </c>
      <c r="Q567" s="3" t="str">
        <f t="shared" si="90"/>
        <v>Harmony</v>
      </c>
      <c r="R567" s="3" t="str">
        <f t="shared" si="91"/>
        <v>MusicLoverLiveOrchestraExperience</v>
      </c>
      <c r="S567" s="3" t="str">
        <f t="shared" si="92"/>
        <v>Facebook</v>
      </c>
      <c r="T567" s="3" t="str">
        <f t="shared" si="93"/>
        <v>#Harmony,#OrchestraMelody</v>
      </c>
      <c r="U567" s="3" t="str">
        <f t="shared" si="94"/>
        <v>UK</v>
      </c>
      <c r="V567" s="3">
        <f t="shared" si="95"/>
        <v>42604.822916666664</v>
      </c>
      <c r="W567" s="3" t="b">
        <f>COUNTIFS($F$2:F567,F567,$E$2:E567,E567)&gt;1</f>
        <v>0</v>
      </c>
      <c r="X567" s="3">
        <f t="shared" si="96"/>
        <v>53</v>
      </c>
      <c r="Y567" s="3">
        <f t="shared" si="97"/>
        <v>0.660377358490566</v>
      </c>
      <c r="Z567" s="11" t="str">
        <f t="shared" si="88"/>
        <v>Aug 22, 2016</v>
      </c>
      <c r="AA567" s="3" t="str">
        <f t="shared" si="98"/>
        <v>Aug</v>
      </c>
    </row>
    <row r="568" spans="1:27" x14ac:dyDescent="0.25">
      <c r="A568" s="3">
        <f>Raw_Data!A568</f>
        <v>567</v>
      </c>
      <c r="B568" s="3">
        <f>Raw_Data!B568</f>
        <v>571</v>
      </c>
      <c r="C568" s="3" t="str">
        <f>Raw_Data!C568</f>
        <v xml:space="preserve">Embracing the aroma of freshly baked bread, the home chef finds joy in the art of baking, creating delicious memories for loved ones. </v>
      </c>
      <c r="D568" s="3" t="str">
        <f>Raw_Data!D568</f>
        <v xml:space="preserve"> Joy in Baking </v>
      </c>
      <c r="E568" s="10">
        <f>Raw_Data!E568</f>
        <v>45026.71875</v>
      </c>
      <c r="F568" s="3" t="str">
        <f>Raw_Data!F568</f>
        <v xml:space="preserve"> HomeBakerDeliciousMemories </v>
      </c>
      <c r="G568" s="3" t="str">
        <f>Raw_Data!G568</f>
        <v xml:space="preserve"> Instagram </v>
      </c>
      <c r="H568" s="3" t="str">
        <f>Raw_Data!H568</f>
        <v xml:space="preserve"> #JoyInBaking #HomemadeDelights </v>
      </c>
      <c r="I568" s="3">
        <f>Raw_Data!I568</f>
        <v>22</v>
      </c>
      <c r="J568" s="3">
        <f>Raw_Data!J568</f>
        <v>45</v>
      </c>
      <c r="K568" s="3" t="str">
        <f>Raw_Data!K568</f>
        <v xml:space="preserve"> India </v>
      </c>
      <c r="L568" s="3">
        <f>Raw_Data!L568</f>
        <v>2023</v>
      </c>
      <c r="M568" s="3">
        <f>Raw_Data!M568</f>
        <v>4</v>
      </c>
      <c r="N568" s="3">
        <f>Raw_Data!N568</f>
        <v>10</v>
      </c>
      <c r="O568" s="3">
        <f>Raw_Data!O568</f>
        <v>17</v>
      </c>
      <c r="P568" s="3" t="str">
        <f t="shared" si="89"/>
        <v>Embracing the aroma of freshly baked bread, the home chef finds joy in the art of baking, creating delicious memories for loved ones.</v>
      </c>
      <c r="Q568" s="3" t="str">
        <f t="shared" si="90"/>
        <v>Joy In Baking</v>
      </c>
      <c r="R568" s="3" t="str">
        <f t="shared" si="91"/>
        <v>HomeBakerDeliciousMemories</v>
      </c>
      <c r="S568" s="3" t="str">
        <f t="shared" si="92"/>
        <v>Instagram</v>
      </c>
      <c r="T568" s="3" t="str">
        <f t="shared" si="93"/>
        <v>#JoyInBaking,#HomemadeDelights</v>
      </c>
      <c r="U568" s="3" t="str">
        <f t="shared" si="94"/>
        <v>India</v>
      </c>
      <c r="V568" s="3">
        <f t="shared" si="95"/>
        <v>45026.71875</v>
      </c>
      <c r="W568" s="3" t="b">
        <f>COUNTIFS($F$2:F568,F568,$E$2:E568,E568)&gt;1</f>
        <v>0</v>
      </c>
      <c r="X568" s="3">
        <f t="shared" si="96"/>
        <v>67</v>
      </c>
      <c r="Y568" s="3">
        <f t="shared" si="97"/>
        <v>0.67164179104477617</v>
      </c>
      <c r="Z568" s="11" t="str">
        <f t="shared" si="88"/>
        <v>Apr 10, 2023</v>
      </c>
      <c r="AA568" s="3" t="str">
        <f t="shared" si="98"/>
        <v>Apr</v>
      </c>
    </row>
    <row r="569" spans="1:27" x14ac:dyDescent="0.25">
      <c r="A569" s="3">
        <f>Raw_Data!A569</f>
        <v>568</v>
      </c>
      <c r="B569" s="3">
        <f>Raw_Data!B569</f>
        <v>572</v>
      </c>
      <c r="C569" s="3" t="str">
        <f>Raw_Data!C569</f>
        <v xml:space="preserve">Wandering through a historical museum, the history enthusiast becomes immersed in the tales of the past, envisioning bygone eras. </v>
      </c>
      <c r="D569" s="3" t="str">
        <f>Raw_Data!D569</f>
        <v xml:space="preserve"> Envisioning History </v>
      </c>
      <c r="E569" s="10">
        <f>Raw_Data!E569</f>
        <v>42356.75</v>
      </c>
      <c r="F569" s="3" t="str">
        <f>Raw_Data!F569</f>
        <v xml:space="preserve"> HistoryBuffMuseumExploration </v>
      </c>
      <c r="G569" s="3" t="str">
        <f>Raw_Data!G569</f>
        <v xml:space="preserve"> Twitter </v>
      </c>
      <c r="H569" s="3" t="str">
        <f>Raw_Data!H569</f>
        <v xml:space="preserve"> #EnvisioningHistory #MuseumTales </v>
      </c>
      <c r="I569" s="3">
        <f>Raw_Data!I569</f>
        <v>28</v>
      </c>
      <c r="J569" s="3">
        <f>Raw_Data!J569</f>
        <v>55</v>
      </c>
      <c r="K569" s="3" t="str">
        <f>Raw_Data!K569</f>
        <v xml:space="preserve"> Italy </v>
      </c>
      <c r="L569" s="3">
        <f>Raw_Data!L569</f>
        <v>2015</v>
      </c>
      <c r="M569" s="3">
        <f>Raw_Data!M569</f>
        <v>12</v>
      </c>
      <c r="N569" s="3">
        <f>Raw_Data!N569</f>
        <v>18</v>
      </c>
      <c r="O569" s="3">
        <f>Raw_Data!O569</f>
        <v>18</v>
      </c>
      <c r="P569" s="3" t="str">
        <f t="shared" si="89"/>
        <v>Wandering through a historical museum, the history enthusiast becomes immersed in the tales of the past, envisioning bygone eras.</v>
      </c>
      <c r="Q569" s="3" t="str">
        <f t="shared" si="90"/>
        <v>Envisioning History</v>
      </c>
      <c r="R569" s="3" t="str">
        <f t="shared" si="91"/>
        <v>HistoryBuffMuseumExploration</v>
      </c>
      <c r="S569" s="3" t="str">
        <f t="shared" si="92"/>
        <v>Twitter</v>
      </c>
      <c r="T569" s="3" t="str">
        <f t="shared" si="93"/>
        <v>#EnvisioningHistory,#MuseumTales</v>
      </c>
      <c r="U569" s="3" t="str">
        <f t="shared" si="94"/>
        <v>Italy</v>
      </c>
      <c r="V569" s="3">
        <f t="shared" si="95"/>
        <v>42356.75</v>
      </c>
      <c r="W569" s="3" t="b">
        <f>COUNTIFS($F$2:F569,F569,$E$2:E569,E569)&gt;1</f>
        <v>0</v>
      </c>
      <c r="X569" s="3">
        <f t="shared" si="96"/>
        <v>83</v>
      </c>
      <c r="Y569" s="3">
        <f t="shared" si="97"/>
        <v>0.66265060240963858</v>
      </c>
      <c r="Z569" s="11" t="str">
        <f t="shared" si="88"/>
        <v>Dec 18, 2015</v>
      </c>
      <c r="AA569" s="3" t="str">
        <f t="shared" si="98"/>
        <v>Dec</v>
      </c>
    </row>
    <row r="570" spans="1:27" x14ac:dyDescent="0.25">
      <c r="A570" s="3">
        <f>Raw_Data!A570</f>
        <v>569</v>
      </c>
      <c r="B570" s="3">
        <f>Raw_Data!B570</f>
        <v>573</v>
      </c>
      <c r="C570" s="3" t="str">
        <f>Raw_Data!C570</f>
        <v xml:space="preserve">In the realm of literature, a captivating novel transports the reader to distant lands, weaving a tapestry of imagination and escape. </v>
      </c>
      <c r="D570" s="3" t="str">
        <f>Raw_Data!D570</f>
        <v xml:space="preserve"> Imagination </v>
      </c>
      <c r="E570" s="10">
        <f>Raw_Data!E570</f>
        <v>44477.854166666664</v>
      </c>
      <c r="F570" s="3" t="str">
        <f>Raw_Data!F570</f>
        <v xml:space="preserve"> BookwormCaptivatingNovelEscape </v>
      </c>
      <c r="G570" s="3" t="str">
        <f>Raw_Data!G570</f>
        <v xml:space="preserve"> Facebook </v>
      </c>
      <c r="H570" s="3" t="str">
        <f>Raw_Data!H570</f>
        <v xml:space="preserve"> #Imagination #LiteraryEscape </v>
      </c>
      <c r="I570" s="3">
        <f>Raw_Data!I570</f>
        <v>35</v>
      </c>
      <c r="J570" s="3">
        <f>Raw_Data!J570</f>
        <v>70</v>
      </c>
      <c r="K570" s="3" t="str">
        <f>Raw_Data!K570</f>
        <v xml:space="preserve"> Japan </v>
      </c>
      <c r="L570" s="3">
        <f>Raw_Data!L570</f>
        <v>2021</v>
      </c>
      <c r="M570" s="3">
        <f>Raw_Data!M570</f>
        <v>10</v>
      </c>
      <c r="N570" s="3">
        <f>Raw_Data!N570</f>
        <v>8</v>
      </c>
      <c r="O570" s="3">
        <f>Raw_Data!O570</f>
        <v>20</v>
      </c>
      <c r="P570" s="3" t="str">
        <f t="shared" si="89"/>
        <v>In the realm of literature, a captivating novel transports the reader to distant lands, weaving a tapestry of imagination and escape.</v>
      </c>
      <c r="Q570" s="3" t="str">
        <f t="shared" si="90"/>
        <v>Imagination</v>
      </c>
      <c r="R570" s="3" t="str">
        <f t="shared" si="91"/>
        <v>BookwormCaptivatingNovelEscape</v>
      </c>
      <c r="S570" s="3" t="str">
        <f t="shared" si="92"/>
        <v>Facebook</v>
      </c>
      <c r="T570" s="3" t="str">
        <f t="shared" si="93"/>
        <v>#Imagination,#LiteraryEscape</v>
      </c>
      <c r="U570" s="3" t="str">
        <f t="shared" si="94"/>
        <v>Japan</v>
      </c>
      <c r="V570" s="3">
        <f t="shared" si="95"/>
        <v>44477.854166666664</v>
      </c>
      <c r="W570" s="3" t="b">
        <f>COUNTIFS($F$2:F570,F570,$E$2:E570,E570)&gt;1</f>
        <v>0</v>
      </c>
      <c r="X570" s="3">
        <f t="shared" si="96"/>
        <v>105</v>
      </c>
      <c r="Y570" s="3">
        <f t="shared" si="97"/>
        <v>0.66666666666666663</v>
      </c>
      <c r="Z570" s="11" t="str">
        <f t="shared" si="88"/>
        <v>Oct 8, 2021</v>
      </c>
      <c r="AA570" s="3" t="str">
        <f t="shared" si="98"/>
        <v>Oct</v>
      </c>
    </row>
    <row r="571" spans="1:27" x14ac:dyDescent="0.25">
      <c r="A571" s="3">
        <f>Raw_Data!A571</f>
        <v>570</v>
      </c>
      <c r="B571" s="3">
        <f>Raw_Data!B571</f>
        <v>574</v>
      </c>
      <c r="C571" s="3" t="str">
        <f>Raw_Data!C571</f>
        <v xml:space="preserve">Capturing the essence of a bustling market, the photographer freezes moments in time, each frame telling a unique and vibrant story. </v>
      </c>
      <c r="D571" s="3" t="str">
        <f>Raw_Data!D571</f>
        <v xml:space="preserve"> Vibrancy </v>
      </c>
      <c r="E571" s="10">
        <f>Raw_Data!E571</f>
        <v>43546.90625</v>
      </c>
      <c r="F571" s="3" t="str">
        <f>Raw_Data!F571</f>
        <v xml:space="preserve"> PhotographyEnthusiastMarketMoments </v>
      </c>
      <c r="G571" s="3" t="str">
        <f>Raw_Data!G571</f>
        <v xml:space="preserve"> Instagram </v>
      </c>
      <c r="H571" s="3" t="str">
        <f>Raw_Data!H571</f>
        <v xml:space="preserve"> #Vibrancy #MarketStories </v>
      </c>
      <c r="I571" s="3">
        <f>Raw_Data!I571</f>
        <v>22</v>
      </c>
      <c r="J571" s="3">
        <f>Raw_Data!J571</f>
        <v>45</v>
      </c>
      <c r="K571" s="3" t="str">
        <f>Raw_Data!K571</f>
        <v xml:space="preserve"> Australia </v>
      </c>
      <c r="L571" s="3">
        <f>Raw_Data!L571</f>
        <v>2019</v>
      </c>
      <c r="M571" s="3">
        <f>Raw_Data!M571</f>
        <v>3</v>
      </c>
      <c r="N571" s="3">
        <f>Raw_Data!N571</f>
        <v>22</v>
      </c>
      <c r="O571" s="3">
        <f>Raw_Data!O571</f>
        <v>21</v>
      </c>
      <c r="P571" s="3" t="str">
        <f t="shared" si="89"/>
        <v>Capturing the essence of a bustling market, the photographer freezes moments in time, each frame telling a unique and vibrant story.</v>
      </c>
      <c r="Q571" s="3" t="str">
        <f t="shared" si="90"/>
        <v>Vibrancy</v>
      </c>
      <c r="R571" s="3" t="str">
        <f t="shared" si="91"/>
        <v>PhotographyEnthusiastMarketMoments</v>
      </c>
      <c r="S571" s="3" t="str">
        <f t="shared" si="92"/>
        <v>Instagram</v>
      </c>
      <c r="T571" s="3" t="str">
        <f t="shared" si="93"/>
        <v>#Vibrancy,#MarketStories</v>
      </c>
      <c r="U571" s="3" t="str">
        <f t="shared" si="94"/>
        <v>Australia</v>
      </c>
      <c r="V571" s="3">
        <f t="shared" si="95"/>
        <v>43546.90625</v>
      </c>
      <c r="W571" s="3" t="b">
        <f>COUNTIFS($F$2:F571,F571,$E$2:E571,E571)&gt;1</f>
        <v>0</v>
      </c>
      <c r="X571" s="3">
        <f t="shared" si="96"/>
        <v>67</v>
      </c>
      <c r="Y571" s="3">
        <f t="shared" si="97"/>
        <v>0.67164179104477617</v>
      </c>
      <c r="Z571" s="11" t="str">
        <f t="shared" si="88"/>
        <v>Mar 22, 2019</v>
      </c>
      <c r="AA571" s="3" t="str">
        <f t="shared" si="98"/>
        <v>Mar</v>
      </c>
    </row>
    <row r="572" spans="1:27" x14ac:dyDescent="0.25">
      <c r="A572" s="3">
        <f>Raw_Data!A572</f>
        <v>571</v>
      </c>
      <c r="B572" s="3">
        <f>Raw_Data!B572</f>
        <v>575</v>
      </c>
      <c r="C572" s="3" t="str">
        <f>Raw_Data!C572</f>
        <v xml:space="preserve">Underneath the city lights, the dancer expresses emotions through graceful movements, creating a mesmerizing performance under the night sky. </v>
      </c>
      <c r="D572" s="3" t="str">
        <f>Raw_Data!D572</f>
        <v xml:space="preserve"> Mesmerizing </v>
      </c>
      <c r="E572" s="10">
        <f>Raw_Data!E572</f>
        <v>43266.916666666664</v>
      </c>
      <c r="F572" s="3" t="str">
        <f>Raw_Data!F572</f>
        <v xml:space="preserve"> DanceEnthusiastCityNightPerformance </v>
      </c>
      <c r="G572" s="3" t="str">
        <f>Raw_Data!G572</f>
        <v xml:space="preserve"> Twitter </v>
      </c>
      <c r="H572" s="3" t="str">
        <f>Raw_Data!H572</f>
        <v xml:space="preserve"> #Mesmerizing #NightDancePerformance </v>
      </c>
      <c r="I572" s="3">
        <f>Raw_Data!I572</f>
        <v>40</v>
      </c>
      <c r="J572" s="3">
        <f>Raw_Data!J572</f>
        <v>80</v>
      </c>
      <c r="K572" s="3" t="str">
        <f>Raw_Data!K572</f>
        <v xml:space="preserve"> USA </v>
      </c>
      <c r="L572" s="3">
        <f>Raw_Data!L572</f>
        <v>2018</v>
      </c>
      <c r="M572" s="3">
        <f>Raw_Data!M572</f>
        <v>6</v>
      </c>
      <c r="N572" s="3">
        <f>Raw_Data!N572</f>
        <v>15</v>
      </c>
      <c r="O572" s="3">
        <f>Raw_Data!O572</f>
        <v>22</v>
      </c>
      <c r="P572" s="3" t="str">
        <f t="shared" si="89"/>
        <v>Underneath the city lights, the dancer expresses emotions through graceful movements, creating a mesmerizing performance under the night sky.</v>
      </c>
      <c r="Q572" s="3" t="str">
        <f t="shared" si="90"/>
        <v>Mesmerizing</v>
      </c>
      <c r="R572" s="3" t="str">
        <f t="shared" si="91"/>
        <v>DanceEnthusiastCityNightPerformance</v>
      </c>
      <c r="S572" s="3" t="str">
        <f t="shared" si="92"/>
        <v>Twitter</v>
      </c>
      <c r="T572" s="3" t="str">
        <f t="shared" si="93"/>
        <v>#Mesmerizing,#NightDancePerformance</v>
      </c>
      <c r="U572" s="3" t="str">
        <f t="shared" si="94"/>
        <v>USA</v>
      </c>
      <c r="V572" s="3">
        <f t="shared" si="95"/>
        <v>43266.916666666664</v>
      </c>
      <c r="W572" s="3" t="b">
        <f>COUNTIFS($F$2:F572,F572,$E$2:E572,E572)&gt;1</f>
        <v>0</v>
      </c>
      <c r="X572" s="3">
        <f t="shared" si="96"/>
        <v>120</v>
      </c>
      <c r="Y572" s="3">
        <f t="shared" si="97"/>
        <v>0.66666666666666663</v>
      </c>
      <c r="Z572" s="11" t="str">
        <f t="shared" si="88"/>
        <v>Jun 15, 2018</v>
      </c>
      <c r="AA572" s="3" t="str">
        <f t="shared" si="98"/>
        <v>Jun</v>
      </c>
    </row>
    <row r="573" spans="1:27" x14ac:dyDescent="0.25">
      <c r="A573" s="3">
        <f>Raw_Data!A573</f>
        <v>572</v>
      </c>
      <c r="B573" s="3">
        <f>Raw_Data!B573</f>
        <v>576</v>
      </c>
      <c r="C573" s="3" t="str">
        <f>Raw_Data!C573</f>
        <v xml:space="preserve">In the heart of a bustling market, the street food connoisseur indulges in a culinary adventure, savoring diverse flavors and aromas. </v>
      </c>
      <c r="D573" s="3" t="str">
        <f>Raw_Data!D573</f>
        <v xml:space="preserve"> Culinary Adventure </v>
      </c>
      <c r="E573" s="10">
        <f>Raw_Data!E573</f>
        <v>43705.8125</v>
      </c>
      <c r="F573" s="3" t="str">
        <f>Raw_Data!F573</f>
        <v xml:space="preserve"> FoodieMarketStreetFoodExploration </v>
      </c>
      <c r="G573" s="3" t="str">
        <f>Raw_Data!G573</f>
        <v xml:space="preserve"> Instagram </v>
      </c>
      <c r="H573" s="3" t="str">
        <f>Raw_Data!H573</f>
        <v xml:space="preserve"> #CulinaryAdventure #StreetFoodDelights </v>
      </c>
      <c r="I573" s="3">
        <f>Raw_Data!I573</f>
        <v>35</v>
      </c>
      <c r="J573" s="3">
        <f>Raw_Data!J573</f>
        <v>70</v>
      </c>
      <c r="K573" s="3" t="str">
        <f>Raw_Data!K573</f>
        <v xml:space="preserve"> Thailand </v>
      </c>
      <c r="L573" s="3">
        <f>Raw_Data!L573</f>
        <v>2019</v>
      </c>
      <c r="M573" s="3">
        <f>Raw_Data!M573</f>
        <v>8</v>
      </c>
      <c r="N573" s="3">
        <f>Raw_Data!N573</f>
        <v>28</v>
      </c>
      <c r="O573" s="3">
        <f>Raw_Data!O573</f>
        <v>19</v>
      </c>
      <c r="P573" s="3" t="str">
        <f t="shared" si="89"/>
        <v>In the heart of a bustling market, the street food connoisseur indulges in a culinary adventure, savoring diverse flavors and aromas.</v>
      </c>
      <c r="Q573" s="3" t="str">
        <f t="shared" si="90"/>
        <v>Culinary Adventure</v>
      </c>
      <c r="R573" s="3" t="str">
        <f t="shared" si="91"/>
        <v>FoodieMarketStreetFoodExploration</v>
      </c>
      <c r="S573" s="3" t="str">
        <f t="shared" si="92"/>
        <v>Instagram</v>
      </c>
      <c r="T573" s="3" t="str">
        <f t="shared" si="93"/>
        <v>#CulinaryAdventure,#StreetFoodDelights</v>
      </c>
      <c r="U573" s="3" t="str">
        <f t="shared" si="94"/>
        <v>Thailand</v>
      </c>
      <c r="V573" s="3">
        <f t="shared" si="95"/>
        <v>43705.8125</v>
      </c>
      <c r="W573" s="3" t="b">
        <f>COUNTIFS($F$2:F573,F573,$E$2:E573,E573)&gt;1</f>
        <v>0</v>
      </c>
      <c r="X573" s="3">
        <f t="shared" si="96"/>
        <v>105</v>
      </c>
      <c r="Y573" s="3">
        <f t="shared" si="97"/>
        <v>0.66666666666666663</v>
      </c>
      <c r="Z573" s="11" t="str">
        <f t="shared" si="88"/>
        <v>Aug 28, 2019</v>
      </c>
      <c r="AA573" s="3" t="str">
        <f t="shared" si="98"/>
        <v>Aug</v>
      </c>
    </row>
    <row r="574" spans="1:27" x14ac:dyDescent="0.25">
      <c r="A574" s="3">
        <f>Raw_Data!A574</f>
        <v>573</v>
      </c>
      <c r="B574" s="3">
        <f>Raw_Data!B574</f>
        <v>577</v>
      </c>
      <c r="C574" s="3" t="str">
        <f>Raw_Data!C574</f>
        <v xml:space="preserve">As the first snowflake descends, the winter enthusiast eagerly prepares for a season of frosty delights, anticipating the magic of snow-covered landscapes. </v>
      </c>
      <c r="D574" s="3" t="str">
        <f>Raw_Data!D574</f>
        <v xml:space="preserve"> Winter Magic </v>
      </c>
      <c r="E574" s="10">
        <f>Raw_Data!E574</f>
        <v>44896.739583333336</v>
      </c>
      <c r="F574" s="3" t="str">
        <f>Raw_Data!F574</f>
        <v xml:space="preserve"> SnowLoverWinterEnthusiast </v>
      </c>
      <c r="G574" s="3" t="str">
        <f>Raw_Data!G574</f>
        <v xml:space="preserve"> Facebook </v>
      </c>
      <c r="H574" s="3" t="str">
        <f>Raw_Data!H574</f>
        <v xml:space="preserve"> #WinterMagic #SnowyLandscapes </v>
      </c>
      <c r="I574" s="3">
        <f>Raw_Data!I574</f>
        <v>30</v>
      </c>
      <c r="J574" s="3">
        <f>Raw_Data!J574</f>
        <v>60</v>
      </c>
      <c r="K574" s="3" t="str">
        <f>Raw_Data!K574</f>
        <v xml:space="preserve"> Canada </v>
      </c>
      <c r="L574" s="3">
        <f>Raw_Data!L574</f>
        <v>2022</v>
      </c>
      <c r="M574" s="3">
        <f>Raw_Data!M574</f>
        <v>12</v>
      </c>
      <c r="N574" s="3">
        <f>Raw_Data!N574</f>
        <v>1</v>
      </c>
      <c r="O574" s="3">
        <f>Raw_Data!O574</f>
        <v>17</v>
      </c>
      <c r="P574" s="3" t="str">
        <f t="shared" si="89"/>
        <v>As the first snowflake descends, the winter enthusiast eagerly prepares for a season of frosty delights, anticipating the magic of snow-covered landscapes.</v>
      </c>
      <c r="Q574" s="3" t="str">
        <f t="shared" si="90"/>
        <v>Winter Magic</v>
      </c>
      <c r="R574" s="3" t="str">
        <f t="shared" si="91"/>
        <v>SnowLoverWinterEnthusiast</v>
      </c>
      <c r="S574" s="3" t="str">
        <f t="shared" si="92"/>
        <v>Facebook</v>
      </c>
      <c r="T574" s="3" t="str">
        <f t="shared" si="93"/>
        <v>#WinterMagic,#SnowyLandscapes</v>
      </c>
      <c r="U574" s="3" t="str">
        <f t="shared" si="94"/>
        <v>Canada</v>
      </c>
      <c r="V574" s="3">
        <f t="shared" si="95"/>
        <v>44896.739583333336</v>
      </c>
      <c r="W574" s="3" t="b">
        <f>COUNTIFS($F$2:F574,F574,$E$2:E574,E574)&gt;1</f>
        <v>0</v>
      </c>
      <c r="X574" s="3">
        <f t="shared" si="96"/>
        <v>90</v>
      </c>
      <c r="Y574" s="3">
        <f t="shared" si="97"/>
        <v>0.66666666666666663</v>
      </c>
      <c r="Z574" s="11" t="str">
        <f t="shared" si="88"/>
        <v>Dec 1, 2022</v>
      </c>
      <c r="AA574" s="3" t="str">
        <f t="shared" si="98"/>
        <v>Dec</v>
      </c>
    </row>
    <row r="575" spans="1:27" x14ac:dyDescent="0.25">
      <c r="A575" s="3">
        <f>Raw_Data!A575</f>
        <v>574</v>
      </c>
      <c r="B575" s="3">
        <f>Raw_Data!B575</f>
        <v>578</v>
      </c>
      <c r="C575" s="3" t="str">
        <f>Raw_Data!C575</f>
        <v xml:space="preserve">Amidst the pages of a captivating mystery novel, the reader unravels clues and secrets, experiencing a thrilling journey of suspense and revelation. </v>
      </c>
      <c r="D575" s="3" t="str">
        <f>Raw_Data!D575</f>
        <v xml:space="preserve"> Thrilling Journey </v>
      </c>
      <c r="E575" s="10">
        <f>Raw_Data!E575</f>
        <v>42835.885416666664</v>
      </c>
      <c r="F575" s="3" t="str">
        <f>Raw_Data!F575</f>
        <v xml:space="preserve"> MysteryBookwormSuspensefulRead </v>
      </c>
      <c r="G575" s="3" t="str">
        <f>Raw_Data!G575</f>
        <v xml:space="preserve"> Twitter </v>
      </c>
      <c r="H575" s="3" t="str">
        <f>Raw_Data!H575</f>
        <v xml:space="preserve"> #ThrillingJourney #MysteryNovel </v>
      </c>
      <c r="I575" s="3">
        <f>Raw_Data!I575</f>
        <v>22</v>
      </c>
      <c r="J575" s="3">
        <f>Raw_Data!J575</f>
        <v>45</v>
      </c>
      <c r="K575" s="3" t="str">
        <f>Raw_Data!K575</f>
        <v xml:space="preserve"> UK </v>
      </c>
      <c r="L575" s="3">
        <f>Raw_Data!L575</f>
        <v>2017</v>
      </c>
      <c r="M575" s="3">
        <f>Raw_Data!M575</f>
        <v>4</v>
      </c>
      <c r="N575" s="3">
        <f>Raw_Data!N575</f>
        <v>10</v>
      </c>
      <c r="O575" s="3">
        <f>Raw_Data!O575</f>
        <v>21</v>
      </c>
      <c r="P575" s="3" t="str">
        <f t="shared" si="89"/>
        <v>Amidst the pages of a captivating mystery novel, the reader unravels clues and secrets, experiencing a thrilling journey of suspense and revelation.</v>
      </c>
      <c r="Q575" s="3" t="str">
        <f t="shared" si="90"/>
        <v>Thrilling Journey</v>
      </c>
      <c r="R575" s="3" t="str">
        <f t="shared" si="91"/>
        <v>MysteryBookwormSuspensefulRead</v>
      </c>
      <c r="S575" s="3" t="str">
        <f t="shared" si="92"/>
        <v>Twitter</v>
      </c>
      <c r="T575" s="3" t="str">
        <f t="shared" si="93"/>
        <v>#ThrillingJourney,#MysteryNovel</v>
      </c>
      <c r="U575" s="3" t="str">
        <f t="shared" si="94"/>
        <v>UK</v>
      </c>
      <c r="V575" s="3">
        <f t="shared" si="95"/>
        <v>42835.885416666664</v>
      </c>
      <c r="W575" s="3" t="b">
        <f>COUNTIFS($F$2:F575,F575,$E$2:E575,E575)&gt;1</f>
        <v>0</v>
      </c>
      <c r="X575" s="3">
        <f t="shared" si="96"/>
        <v>67</v>
      </c>
      <c r="Y575" s="3">
        <f t="shared" si="97"/>
        <v>0.67164179104477617</v>
      </c>
      <c r="Z575" s="11" t="str">
        <f t="shared" si="88"/>
        <v>Apr 10, 2017</v>
      </c>
      <c r="AA575" s="3" t="str">
        <f t="shared" si="98"/>
        <v>Apr</v>
      </c>
    </row>
    <row r="576" spans="1:27" x14ac:dyDescent="0.25">
      <c r="A576" s="3">
        <f>Raw_Data!A576</f>
        <v>575</v>
      </c>
      <c r="B576" s="3">
        <f>Raw_Data!B576</f>
        <v>579</v>
      </c>
      <c r="C576" s="3" t="str">
        <f>Raw_Data!C576</f>
        <v xml:space="preserve">Surrounded by the vibrant colors of a flower garden, the gardener nurtures blossoms, finding joy in the beauty of nature's ever-changing canvas. </v>
      </c>
      <c r="D576" s="3" t="str">
        <f>Raw_Data!D576</f>
        <v xml:space="preserve"> Nature's Beauty </v>
      </c>
      <c r="E576" s="10">
        <f>Raw_Data!E576</f>
        <v>43966.770833333336</v>
      </c>
      <c r="F576" s="3" t="str">
        <f>Raw_Data!F576</f>
        <v xml:space="preserve"> GardeningEnthusiastFlowerGarden </v>
      </c>
      <c r="G576" s="3" t="str">
        <f>Raw_Data!G576</f>
        <v xml:space="preserve"> Instagram </v>
      </c>
      <c r="H576" s="3" t="str">
        <f>Raw_Data!H576</f>
        <v xml:space="preserve"> #NaturesBeauty #FloralJoy </v>
      </c>
      <c r="I576" s="3">
        <f>Raw_Data!I576</f>
        <v>28</v>
      </c>
      <c r="J576" s="3">
        <f>Raw_Data!J576</f>
        <v>55</v>
      </c>
      <c r="K576" s="3" t="str">
        <f>Raw_Data!K576</f>
        <v xml:space="preserve"> Australia </v>
      </c>
      <c r="L576" s="3">
        <f>Raw_Data!L576</f>
        <v>2020</v>
      </c>
      <c r="M576" s="3">
        <f>Raw_Data!M576</f>
        <v>5</v>
      </c>
      <c r="N576" s="3">
        <f>Raw_Data!N576</f>
        <v>15</v>
      </c>
      <c r="O576" s="3">
        <f>Raw_Data!O576</f>
        <v>18</v>
      </c>
      <c r="P576" s="3" t="str">
        <f t="shared" si="89"/>
        <v>Surrounded by the vibrant colors of a flower garden, the gardener nurtures blossoms, finding joy in the beauty of nature's ever-changing canvas.</v>
      </c>
      <c r="Q576" s="3" t="str">
        <f t="shared" si="90"/>
        <v>Nature'S Beauty</v>
      </c>
      <c r="R576" s="3" t="str">
        <f t="shared" si="91"/>
        <v>GardeningEnthusiastFlowerGarden</v>
      </c>
      <c r="S576" s="3" t="str">
        <f t="shared" si="92"/>
        <v>Instagram</v>
      </c>
      <c r="T576" s="3" t="str">
        <f t="shared" si="93"/>
        <v>#NaturesBeauty,#FloralJoy</v>
      </c>
      <c r="U576" s="3" t="str">
        <f t="shared" si="94"/>
        <v>Australia</v>
      </c>
      <c r="V576" s="3">
        <f t="shared" si="95"/>
        <v>43966.770833333336</v>
      </c>
      <c r="W576" s="3" t="b">
        <f>COUNTIFS($F$2:F576,F576,$E$2:E576,E576)&gt;1</f>
        <v>0</v>
      </c>
      <c r="X576" s="3">
        <f t="shared" si="96"/>
        <v>83</v>
      </c>
      <c r="Y576" s="3">
        <f t="shared" si="97"/>
        <v>0.66265060240963858</v>
      </c>
      <c r="Z576" s="11" t="str">
        <f t="shared" si="88"/>
        <v>May 15, 2020</v>
      </c>
      <c r="AA576" s="3" t="str">
        <f t="shared" si="98"/>
        <v>May</v>
      </c>
    </row>
    <row r="577" spans="1:27" x14ac:dyDescent="0.25">
      <c r="A577" s="3">
        <f>Raw_Data!A577</f>
        <v>576</v>
      </c>
      <c r="B577" s="3">
        <f>Raw_Data!B577</f>
        <v>580</v>
      </c>
      <c r="C577" s="3" t="str">
        <f>Raw_Data!C577</f>
        <v xml:space="preserve">At the astronomy observatory, the stargazer marvels at the vastness of the cosmos, contemplating the mysteries hidden within the celestial expanse. </v>
      </c>
      <c r="D577" s="3" t="str">
        <f>Raw_Data!D577</f>
        <v xml:space="preserve"> Celestial Wonder </v>
      </c>
      <c r="E577" s="10">
        <f>Raw_Data!E577</f>
        <v>42635.833333333336</v>
      </c>
      <c r="F577" s="3" t="str">
        <f>Raw_Data!F577</f>
        <v xml:space="preserve"> AstronomyEnthusiastStargazing </v>
      </c>
      <c r="G577" s="3" t="str">
        <f>Raw_Data!G577</f>
        <v xml:space="preserve"> Facebook </v>
      </c>
      <c r="H577" s="3" t="str">
        <f>Raw_Data!H577</f>
        <v xml:space="preserve"> #CelestialWonder #Stargazing </v>
      </c>
      <c r="I577" s="3">
        <f>Raw_Data!I577</f>
        <v>18</v>
      </c>
      <c r="J577" s="3">
        <f>Raw_Data!J577</f>
        <v>35</v>
      </c>
      <c r="K577" s="3" t="str">
        <f>Raw_Data!K577</f>
        <v xml:space="preserve"> USA </v>
      </c>
      <c r="L577" s="3">
        <f>Raw_Data!L577</f>
        <v>2016</v>
      </c>
      <c r="M577" s="3">
        <f>Raw_Data!M577</f>
        <v>9</v>
      </c>
      <c r="N577" s="3">
        <f>Raw_Data!N577</f>
        <v>22</v>
      </c>
      <c r="O577" s="3">
        <f>Raw_Data!O577</f>
        <v>20</v>
      </c>
      <c r="P577" s="3" t="str">
        <f t="shared" si="89"/>
        <v>At the astronomy observatory, the stargazer marvels at the vastness of the cosmos, contemplating the mysteries hidden within the celestial expanse.</v>
      </c>
      <c r="Q577" s="3" t="str">
        <f t="shared" si="90"/>
        <v>Celestial Wonder</v>
      </c>
      <c r="R577" s="3" t="str">
        <f t="shared" si="91"/>
        <v>AstronomyEnthusiastStargazing</v>
      </c>
      <c r="S577" s="3" t="str">
        <f t="shared" si="92"/>
        <v>Facebook</v>
      </c>
      <c r="T577" s="3" t="str">
        <f t="shared" si="93"/>
        <v>#CelestialWonder,#Stargazing</v>
      </c>
      <c r="U577" s="3" t="str">
        <f t="shared" si="94"/>
        <v>USA</v>
      </c>
      <c r="V577" s="3">
        <f t="shared" si="95"/>
        <v>42635.833333333336</v>
      </c>
      <c r="W577" s="3" t="b">
        <f>COUNTIFS($F$2:F577,F577,$E$2:E577,E577)&gt;1</f>
        <v>0</v>
      </c>
      <c r="X577" s="3">
        <f t="shared" si="96"/>
        <v>53</v>
      </c>
      <c r="Y577" s="3">
        <f t="shared" si="97"/>
        <v>0.660377358490566</v>
      </c>
      <c r="Z577" s="11" t="str">
        <f t="shared" si="88"/>
        <v>Sep 22, 2016</v>
      </c>
      <c r="AA577" s="3" t="str">
        <f t="shared" si="98"/>
        <v>Sep</v>
      </c>
    </row>
    <row r="578" spans="1:27" x14ac:dyDescent="0.25">
      <c r="A578" s="3">
        <f>Raw_Data!A578</f>
        <v>577</v>
      </c>
      <c r="B578" s="3">
        <f>Raw_Data!B578</f>
        <v>581</v>
      </c>
      <c r="C578" s="3" t="str">
        <f>Raw_Data!C578</f>
        <v xml:space="preserve">Engulfed in the aroma of freshly brewed coffee, the writer finds inspiration in every sip, embarking on a journey of creativity and prose. </v>
      </c>
      <c r="D578" s="3" t="str">
        <f>Raw_Data!D578</f>
        <v xml:space="preserve"> Creative Inspiration </v>
      </c>
      <c r="E578" s="10">
        <f>Raw_Data!E578</f>
        <v>44969.822916666664</v>
      </c>
      <c r="F578" s="3" t="str">
        <f>Raw_Data!F578</f>
        <v xml:space="preserve"> CoffeeLoverWritersRetreat </v>
      </c>
      <c r="G578" s="3" t="str">
        <f>Raw_Data!G578</f>
        <v xml:space="preserve"> Twitter </v>
      </c>
      <c r="H578" s="3" t="str">
        <f>Raw_Data!H578</f>
        <v xml:space="preserve"> #CreativeInspiration #CoffeeJourney </v>
      </c>
      <c r="I578" s="3">
        <f>Raw_Data!I578</f>
        <v>22</v>
      </c>
      <c r="J578" s="3">
        <f>Raw_Data!J578</f>
        <v>45</v>
      </c>
      <c r="K578" s="3" t="str">
        <f>Raw_Data!K578</f>
        <v xml:space="preserve"> France </v>
      </c>
      <c r="L578" s="3">
        <f>Raw_Data!L578</f>
        <v>2023</v>
      </c>
      <c r="M578" s="3">
        <f>Raw_Data!M578</f>
        <v>2</v>
      </c>
      <c r="N578" s="3">
        <f>Raw_Data!N578</f>
        <v>12</v>
      </c>
      <c r="O578" s="3">
        <f>Raw_Data!O578</f>
        <v>19</v>
      </c>
      <c r="P578" s="3" t="str">
        <f t="shared" si="89"/>
        <v>Engulfed in the aroma of freshly brewed coffee, the writer finds inspiration in every sip, embarking on a journey of creativity and prose.</v>
      </c>
      <c r="Q578" s="3" t="str">
        <f t="shared" si="90"/>
        <v>Creative Inspiration</v>
      </c>
      <c r="R578" s="3" t="str">
        <f t="shared" si="91"/>
        <v>CoffeeLoverWritersRetreat</v>
      </c>
      <c r="S578" s="3" t="str">
        <f t="shared" si="92"/>
        <v>Twitter</v>
      </c>
      <c r="T578" s="3" t="str">
        <f t="shared" si="93"/>
        <v>#CreativeInspiration,#CoffeeJourney</v>
      </c>
      <c r="U578" s="3" t="str">
        <f t="shared" si="94"/>
        <v>France</v>
      </c>
      <c r="V578" s="3">
        <f t="shared" si="95"/>
        <v>44969.822916666664</v>
      </c>
      <c r="W578" s="3" t="b">
        <f>COUNTIFS($F$2:F578,F578,$E$2:E578,E578)&gt;1</f>
        <v>0</v>
      </c>
      <c r="X578" s="3">
        <f t="shared" si="96"/>
        <v>67</v>
      </c>
      <c r="Y578" s="3">
        <f t="shared" si="97"/>
        <v>0.67164179104477617</v>
      </c>
      <c r="Z578" s="11" t="str">
        <f t="shared" ref="Z578:Z641" si="99">TEXT(DATE(L578, M578, N578), "mmm d, yyyy")</f>
        <v>Feb 12, 2023</v>
      </c>
      <c r="AA578" s="3" t="str">
        <f t="shared" si="98"/>
        <v>Feb</v>
      </c>
    </row>
    <row r="579" spans="1:27" x14ac:dyDescent="0.25">
      <c r="A579" s="3">
        <f>Raw_Data!A579</f>
        <v>578</v>
      </c>
      <c r="B579" s="3">
        <f>Raw_Data!B579</f>
        <v>582</v>
      </c>
      <c r="C579" s="3" t="str">
        <f>Raw_Data!C579</f>
        <v xml:space="preserve">In the realm of fashion, the designer unveils a collection that tells a story, blending innovation and tradition on the runway of creativity. </v>
      </c>
      <c r="D579" s="3" t="str">
        <f>Raw_Data!D579</f>
        <v xml:space="preserve"> Runway Creativity </v>
      </c>
      <c r="E579" s="10">
        <f>Raw_Data!E579</f>
        <v>42318.875</v>
      </c>
      <c r="F579" s="3" t="str">
        <f>Raw_Data!F579</f>
        <v xml:space="preserve"> FashionEnthusiastDesignerShowcase </v>
      </c>
      <c r="G579" s="3" t="str">
        <f>Raw_Data!G579</f>
        <v xml:space="preserve"> Instagram </v>
      </c>
      <c r="H579" s="3" t="str">
        <f>Raw_Data!H579</f>
        <v xml:space="preserve"> #RunwayCreativity #FashionInnovation </v>
      </c>
      <c r="I579" s="3">
        <f>Raw_Data!I579</f>
        <v>28</v>
      </c>
      <c r="J579" s="3">
        <f>Raw_Data!J579</f>
        <v>55</v>
      </c>
      <c r="K579" s="3" t="str">
        <f>Raw_Data!K579</f>
        <v xml:space="preserve"> Italy </v>
      </c>
      <c r="L579" s="3">
        <f>Raw_Data!L579</f>
        <v>2015</v>
      </c>
      <c r="M579" s="3">
        <f>Raw_Data!M579</f>
        <v>11</v>
      </c>
      <c r="N579" s="3">
        <f>Raw_Data!N579</f>
        <v>10</v>
      </c>
      <c r="O579" s="3">
        <f>Raw_Data!O579</f>
        <v>21</v>
      </c>
      <c r="P579" s="3" t="str">
        <f t="shared" ref="P579:P642" si="100">TRIM(CLEAN(C579))</f>
        <v>In the realm of fashion, the designer unveils a collection that tells a story, blending innovation and tradition on the runway of creativity.</v>
      </c>
      <c r="Q579" s="3" t="str">
        <f t="shared" ref="Q579:Q642" si="101">PROPER(TRIM(CLEAN(D579)))</f>
        <v>Runway Creativity</v>
      </c>
      <c r="R579" s="3" t="str">
        <f t="shared" ref="R579:R642" si="102">TRIM(CLEAN(F579))</f>
        <v>FashionEnthusiastDesignerShowcase</v>
      </c>
      <c r="S579" s="3" t="str">
        <f t="shared" ref="S579:S642" si="103">TRIM(CLEAN(G579))</f>
        <v>Instagram</v>
      </c>
      <c r="T579" s="3" t="str">
        <f t="shared" ref="T579:T642" si="104">SUBSTITUTE(TRIM(CLEAN(H579))," ",",")</f>
        <v>#RunwayCreativity,#FashionInnovation</v>
      </c>
      <c r="U579" s="3" t="str">
        <f t="shared" ref="U579:U642" si="105">TRIM(CLEAN(K579))</f>
        <v>Italy</v>
      </c>
      <c r="V579" s="3">
        <f t="shared" ref="V579:V642" si="106">IFERROR(VALUE(E579),E579)</f>
        <v>42318.875</v>
      </c>
      <c r="W579" s="3" t="b">
        <f>COUNTIFS($F$2:F579,F579,$E$2:E579,E579)&gt;1</f>
        <v>0</v>
      </c>
      <c r="X579" s="3">
        <f t="shared" ref="X579:X642" si="107">I579+J579</f>
        <v>83</v>
      </c>
      <c r="Y579" s="3">
        <f t="shared" ref="Y579:Y642" si="108">IFERROR(J579/(I579+J579),0)</f>
        <v>0.66265060240963858</v>
      </c>
      <c r="Z579" s="11" t="str">
        <f t="shared" si="99"/>
        <v>Nov 10, 2015</v>
      </c>
      <c r="AA579" s="3" t="str">
        <f t="shared" ref="AA579:AA642" si="109">LEFT(Z579,3)</f>
        <v>Nov</v>
      </c>
    </row>
    <row r="580" spans="1:27" x14ac:dyDescent="0.25">
      <c r="A580" s="3">
        <f>Raw_Data!A580</f>
        <v>579</v>
      </c>
      <c r="B580" s="3">
        <f>Raw_Data!B580</f>
        <v>583</v>
      </c>
      <c r="C580" s="3" t="str">
        <f>Raw_Data!C580</f>
        <v xml:space="preserve">As the waves crash against the shore, the surfer embraces the thrill of riding the ocean's energy, capturing the essence of freedom in each wave. </v>
      </c>
      <c r="D580" s="3" t="str">
        <f>Raw_Data!D580</f>
        <v xml:space="preserve"> Ocean's Freedom </v>
      </c>
      <c r="E580" s="10">
        <f>Raw_Data!E580</f>
        <v>44397.760416666664</v>
      </c>
      <c r="F580" s="3" t="str">
        <f>Raw_Data!F580</f>
        <v xml:space="preserve"> SurfingEnthusiastWaveRider </v>
      </c>
      <c r="G580" s="3" t="str">
        <f>Raw_Data!G580</f>
        <v xml:space="preserve"> Facebook </v>
      </c>
      <c r="H580" s="3" t="str">
        <f>Raw_Data!H580</f>
        <v xml:space="preserve"> #OceansFreedom #SurfingThrills </v>
      </c>
      <c r="I580" s="3">
        <f>Raw_Data!I580</f>
        <v>22</v>
      </c>
      <c r="J580" s="3">
        <f>Raw_Data!J580</f>
        <v>45</v>
      </c>
      <c r="K580" s="3" t="str">
        <f>Raw_Data!K580</f>
        <v xml:space="preserve"> Brazil </v>
      </c>
      <c r="L580" s="3">
        <f>Raw_Data!L580</f>
        <v>2021</v>
      </c>
      <c r="M580" s="3">
        <f>Raw_Data!M580</f>
        <v>7</v>
      </c>
      <c r="N580" s="3">
        <f>Raw_Data!N580</f>
        <v>20</v>
      </c>
      <c r="O580" s="3">
        <f>Raw_Data!O580</f>
        <v>18</v>
      </c>
      <c r="P580" s="3" t="str">
        <f t="shared" si="100"/>
        <v>As the waves crash against the shore, the surfer embraces the thrill of riding the ocean's energy, capturing the essence of freedom in each wave.</v>
      </c>
      <c r="Q580" s="3" t="str">
        <f t="shared" si="101"/>
        <v>Ocean'S Freedom</v>
      </c>
      <c r="R580" s="3" t="str">
        <f t="shared" si="102"/>
        <v>SurfingEnthusiastWaveRider</v>
      </c>
      <c r="S580" s="3" t="str">
        <f t="shared" si="103"/>
        <v>Facebook</v>
      </c>
      <c r="T580" s="3" t="str">
        <f t="shared" si="104"/>
        <v>#OceansFreedom,#SurfingThrills</v>
      </c>
      <c r="U580" s="3" t="str">
        <f t="shared" si="105"/>
        <v>Brazil</v>
      </c>
      <c r="V580" s="3">
        <f t="shared" si="106"/>
        <v>44397.760416666664</v>
      </c>
      <c r="W580" s="3" t="b">
        <f>COUNTIFS($F$2:F580,F580,$E$2:E580,E580)&gt;1</f>
        <v>0</v>
      </c>
      <c r="X580" s="3">
        <f t="shared" si="107"/>
        <v>67</v>
      </c>
      <c r="Y580" s="3">
        <f t="shared" si="108"/>
        <v>0.67164179104477617</v>
      </c>
      <c r="Z580" s="11" t="str">
        <f t="shared" si="99"/>
        <v>Jul 20, 2021</v>
      </c>
      <c r="AA580" s="3" t="str">
        <f t="shared" si="109"/>
        <v>Jul</v>
      </c>
    </row>
    <row r="581" spans="1:27" x14ac:dyDescent="0.25">
      <c r="A581" s="3">
        <f>Raw_Data!A581</f>
        <v>580</v>
      </c>
      <c r="B581" s="3">
        <f>Raw_Data!B581</f>
        <v>584</v>
      </c>
      <c r="C581" s="3" t="str">
        <f>Raw_Data!C581</f>
        <v xml:space="preserve">Exploring the historical architecture of an ancient city, the traveler is transported to a bygone era, where each monument whispers tales of the past. </v>
      </c>
      <c r="D581" s="3" t="str">
        <f>Raw_Data!D581</f>
        <v xml:space="preserve"> Whispers of the Past </v>
      </c>
      <c r="E581" s="10">
        <f>Raw_Data!E581</f>
        <v>43573.854166666664</v>
      </c>
      <c r="F581" s="3" t="str">
        <f>Raw_Data!F581</f>
        <v xml:space="preserve"> HistoryExplorerAncientCityTour </v>
      </c>
      <c r="G581" s="3" t="str">
        <f>Raw_Data!G581</f>
        <v xml:space="preserve"> Twitter </v>
      </c>
      <c r="H581" s="3" t="str">
        <f>Raw_Data!H581</f>
        <v xml:space="preserve"> #WhispersOfThePast #HistoricalTour </v>
      </c>
      <c r="I581" s="3">
        <f>Raw_Data!I581</f>
        <v>35</v>
      </c>
      <c r="J581" s="3">
        <f>Raw_Data!J581</f>
        <v>70</v>
      </c>
      <c r="K581" s="3" t="str">
        <f>Raw_Data!K581</f>
        <v xml:space="preserve"> Greece </v>
      </c>
      <c r="L581" s="3">
        <f>Raw_Data!L581</f>
        <v>2019</v>
      </c>
      <c r="M581" s="3">
        <f>Raw_Data!M581</f>
        <v>4</v>
      </c>
      <c r="N581" s="3">
        <f>Raw_Data!N581</f>
        <v>18</v>
      </c>
      <c r="O581" s="3">
        <f>Raw_Data!O581</f>
        <v>20</v>
      </c>
      <c r="P581" s="3" t="str">
        <f t="shared" si="100"/>
        <v>Exploring the historical architecture of an ancient city, the traveler is transported to a bygone era, where each monument whispers tales of the past.</v>
      </c>
      <c r="Q581" s="3" t="str">
        <f t="shared" si="101"/>
        <v>Whispers Of The Past</v>
      </c>
      <c r="R581" s="3" t="str">
        <f t="shared" si="102"/>
        <v>HistoryExplorerAncientCityTour</v>
      </c>
      <c r="S581" s="3" t="str">
        <f t="shared" si="103"/>
        <v>Twitter</v>
      </c>
      <c r="T581" s="3" t="str">
        <f t="shared" si="104"/>
        <v>#WhispersOfThePast,#HistoricalTour</v>
      </c>
      <c r="U581" s="3" t="str">
        <f t="shared" si="105"/>
        <v>Greece</v>
      </c>
      <c r="V581" s="3">
        <f t="shared" si="106"/>
        <v>43573.854166666664</v>
      </c>
      <c r="W581" s="3" t="b">
        <f>COUNTIFS($F$2:F581,F581,$E$2:E581,E581)&gt;1</f>
        <v>0</v>
      </c>
      <c r="X581" s="3">
        <f t="shared" si="107"/>
        <v>105</v>
      </c>
      <c r="Y581" s="3">
        <f t="shared" si="108"/>
        <v>0.66666666666666663</v>
      </c>
      <c r="Z581" s="11" t="str">
        <f t="shared" si="99"/>
        <v>Apr 18, 2019</v>
      </c>
      <c r="AA581" s="3" t="str">
        <f t="shared" si="109"/>
        <v>Apr</v>
      </c>
    </row>
    <row r="582" spans="1:27" x14ac:dyDescent="0.25">
      <c r="A582" s="3">
        <f>Raw_Data!A582</f>
        <v>581</v>
      </c>
      <c r="B582" s="3">
        <f>Raw_Data!B582</f>
        <v>585</v>
      </c>
      <c r="C582" s="3" t="str">
        <f>Raw_Data!C582</f>
        <v xml:space="preserve">Successfully avoided eye contact with my crush in the hallway. Mission accomplished. #TeenCrush #StealthMode </v>
      </c>
      <c r="D582" s="3" t="str">
        <f>Raw_Data!D582</f>
        <v xml:space="preserve"> Excitement </v>
      </c>
      <c r="E582" s="10">
        <f>Raw_Data!E582</f>
        <v>45066.822916666664</v>
      </c>
      <c r="F582" s="3" t="str">
        <f>Raw_Data!F582</f>
        <v xml:space="preserve"> CrushAvoider </v>
      </c>
      <c r="G582" s="3" t="str">
        <f>Raw_Data!G582</f>
        <v xml:space="preserve"> Twitter </v>
      </c>
      <c r="H582" s="3" t="str">
        <f>Raw_Data!H582</f>
        <v xml:space="preserve"> #CrushStruggles #AvoidingEyeContact </v>
      </c>
      <c r="I582" s="3">
        <f>Raw_Data!I582</f>
        <v>15</v>
      </c>
      <c r="J582" s="3">
        <f>Raw_Data!J582</f>
        <v>30</v>
      </c>
      <c r="K582" s="3" t="str">
        <f>Raw_Data!K582</f>
        <v xml:space="preserve"> USA</v>
      </c>
      <c r="L582" s="3">
        <f>Raw_Data!L582</f>
        <v>2023</v>
      </c>
      <c r="M582" s="3">
        <f>Raw_Data!M582</f>
        <v>5</v>
      </c>
      <c r="N582" s="3">
        <f>Raw_Data!N582</f>
        <v>20</v>
      </c>
      <c r="O582" s="3">
        <f>Raw_Data!O582</f>
        <v>19</v>
      </c>
      <c r="P582" s="3" t="str">
        <f t="shared" si="100"/>
        <v>Successfully avoided eye contact with my crush in the hallway. Mission accomplished. #TeenCrush #StealthMode</v>
      </c>
      <c r="Q582" s="3" t="str">
        <f t="shared" si="101"/>
        <v>Excitement</v>
      </c>
      <c r="R582" s="3" t="str">
        <f t="shared" si="102"/>
        <v>CrushAvoider</v>
      </c>
      <c r="S582" s="3" t="str">
        <f t="shared" si="103"/>
        <v>Twitter</v>
      </c>
      <c r="T582" s="3" t="str">
        <f t="shared" si="104"/>
        <v>#CrushStruggles,#AvoidingEyeContact</v>
      </c>
      <c r="U582" s="3" t="str">
        <f t="shared" si="105"/>
        <v>USA</v>
      </c>
      <c r="V582" s="3">
        <f t="shared" si="106"/>
        <v>45066.822916666664</v>
      </c>
      <c r="W582" s="3" t="b">
        <f>COUNTIFS($F$2:F582,F582,$E$2:E582,E582)&gt;1</f>
        <v>0</v>
      </c>
      <c r="X582" s="3">
        <f t="shared" si="107"/>
        <v>45</v>
      </c>
      <c r="Y582" s="3">
        <f t="shared" si="108"/>
        <v>0.66666666666666663</v>
      </c>
      <c r="Z582" s="11" t="str">
        <f t="shared" si="99"/>
        <v>May 20, 2023</v>
      </c>
      <c r="AA582" s="3" t="str">
        <f t="shared" si="109"/>
        <v>May</v>
      </c>
    </row>
    <row r="583" spans="1:27" x14ac:dyDescent="0.25">
      <c r="A583" s="3">
        <f>Raw_Data!A583</f>
        <v>582</v>
      </c>
      <c r="B583" s="3">
        <f>Raw_Data!B583</f>
        <v>586</v>
      </c>
      <c r="C583" s="3" t="str">
        <f>Raw_Data!C583</f>
        <v xml:space="preserve">Ran out of snacks during a movie marathon. Crisis level: Emergency! #MovieNightStruggles #TeenProblems </v>
      </c>
      <c r="D583" s="3" t="str">
        <f>Raw_Data!D583</f>
        <v xml:space="preserve"> Boredom </v>
      </c>
      <c r="E583" s="10">
        <f>Raw_Data!E583</f>
        <v>45067.875</v>
      </c>
      <c r="F583" s="3" t="str">
        <f>Raw_Data!F583</f>
        <v xml:space="preserve"> MovieBuff </v>
      </c>
      <c r="G583" s="3" t="str">
        <f>Raw_Data!G583</f>
        <v xml:space="preserve"> Instagram </v>
      </c>
      <c r="H583" s="3" t="str">
        <f>Raw_Data!H583</f>
        <v xml:space="preserve"> #SnackCrisis #TeenLife </v>
      </c>
      <c r="I583" s="3">
        <f>Raw_Data!I583</f>
        <v>18</v>
      </c>
      <c r="J583" s="3">
        <f>Raw_Data!J583</f>
        <v>35</v>
      </c>
      <c r="K583" s="3" t="str">
        <f>Raw_Data!K583</f>
        <v xml:space="preserve"> Canada</v>
      </c>
      <c r="L583" s="3">
        <f>Raw_Data!L583</f>
        <v>2023</v>
      </c>
      <c r="M583" s="3">
        <f>Raw_Data!M583</f>
        <v>5</v>
      </c>
      <c r="N583" s="3">
        <f>Raw_Data!N583</f>
        <v>21</v>
      </c>
      <c r="O583" s="3">
        <f>Raw_Data!O583</f>
        <v>21</v>
      </c>
      <c r="P583" s="3" t="str">
        <f t="shared" si="100"/>
        <v>Ran out of snacks during a movie marathon. Crisis level: Emergency! #MovieNightStruggles #TeenProblems</v>
      </c>
      <c r="Q583" s="3" t="str">
        <f t="shared" si="101"/>
        <v>Boredom</v>
      </c>
      <c r="R583" s="3" t="str">
        <f t="shared" si="102"/>
        <v>MovieBuff</v>
      </c>
      <c r="S583" s="3" t="str">
        <f t="shared" si="103"/>
        <v>Instagram</v>
      </c>
      <c r="T583" s="3" t="str">
        <f t="shared" si="104"/>
        <v>#SnackCrisis,#TeenLife</v>
      </c>
      <c r="U583" s="3" t="str">
        <f t="shared" si="105"/>
        <v>Canada</v>
      </c>
      <c r="V583" s="3">
        <f t="shared" si="106"/>
        <v>45067.875</v>
      </c>
      <c r="W583" s="3" t="b">
        <f>COUNTIFS($F$2:F583,F583,$E$2:E583,E583)&gt;1</f>
        <v>0</v>
      </c>
      <c r="X583" s="3">
        <f t="shared" si="107"/>
        <v>53</v>
      </c>
      <c r="Y583" s="3">
        <f t="shared" si="108"/>
        <v>0.660377358490566</v>
      </c>
      <c r="Z583" s="11" t="str">
        <f t="shared" si="99"/>
        <v>May 21, 2023</v>
      </c>
      <c r="AA583" s="3" t="str">
        <f t="shared" si="109"/>
        <v>May</v>
      </c>
    </row>
    <row r="584" spans="1:27" x14ac:dyDescent="0.25">
      <c r="A584" s="3">
        <f>Raw_Data!A584</f>
        <v>583</v>
      </c>
      <c r="B584" s="3">
        <f>Raw_Data!B584</f>
        <v>587</v>
      </c>
      <c r="C584" s="3" t="str">
        <f>Raw_Data!C584</f>
        <v xml:space="preserve">Spent an hour choosing the perfect filter for a selfie. The struggle for that Instagram aesthetic is real. #SelfieQueen #TeenVibes </v>
      </c>
      <c r="D584" s="3" t="str">
        <f>Raw_Data!D584</f>
        <v xml:space="preserve"> Joy </v>
      </c>
      <c r="E584" s="10">
        <f>Raw_Data!E584</f>
        <v>45068.604166666664</v>
      </c>
      <c r="F584" s="3" t="str">
        <f>Raw_Data!F584</f>
        <v xml:space="preserve"> SelfieAddict </v>
      </c>
      <c r="G584" s="3" t="str">
        <f>Raw_Data!G584</f>
        <v xml:space="preserve"> Facebook </v>
      </c>
      <c r="H584" s="3" t="str">
        <f>Raw_Data!H584</f>
        <v xml:space="preserve"> #SelfieStruggle #TeenConfessions </v>
      </c>
      <c r="I584" s="3">
        <f>Raw_Data!I584</f>
        <v>22</v>
      </c>
      <c r="J584" s="3">
        <f>Raw_Data!J584</f>
        <v>45</v>
      </c>
      <c r="K584" s="3" t="str">
        <f>Raw_Data!K584</f>
        <v xml:space="preserve"> UK</v>
      </c>
      <c r="L584" s="3">
        <f>Raw_Data!L584</f>
        <v>2023</v>
      </c>
      <c r="M584" s="3">
        <f>Raw_Data!M584</f>
        <v>5</v>
      </c>
      <c r="N584" s="3">
        <f>Raw_Data!N584</f>
        <v>22</v>
      </c>
      <c r="O584" s="3">
        <f>Raw_Data!O584</f>
        <v>14</v>
      </c>
      <c r="P584" s="3" t="str">
        <f t="shared" si="100"/>
        <v>Spent an hour choosing the perfect filter for a selfie. The struggle for that Instagram aesthetic is real. #SelfieQueen #TeenVibes</v>
      </c>
      <c r="Q584" s="3" t="str">
        <f t="shared" si="101"/>
        <v>Joy</v>
      </c>
      <c r="R584" s="3" t="str">
        <f t="shared" si="102"/>
        <v>SelfieAddict</v>
      </c>
      <c r="S584" s="3" t="str">
        <f t="shared" si="103"/>
        <v>Facebook</v>
      </c>
      <c r="T584" s="3" t="str">
        <f t="shared" si="104"/>
        <v>#SelfieStruggle,#TeenConfessions</v>
      </c>
      <c r="U584" s="3" t="str">
        <f t="shared" si="105"/>
        <v>UK</v>
      </c>
      <c r="V584" s="3">
        <f t="shared" si="106"/>
        <v>45068.604166666664</v>
      </c>
      <c r="W584" s="3" t="b">
        <f>COUNTIFS($F$2:F584,F584,$E$2:E584,E584)&gt;1</f>
        <v>0</v>
      </c>
      <c r="X584" s="3">
        <f t="shared" si="107"/>
        <v>67</v>
      </c>
      <c r="Y584" s="3">
        <f t="shared" si="108"/>
        <v>0.67164179104477617</v>
      </c>
      <c r="Z584" s="11" t="str">
        <f t="shared" si="99"/>
        <v>May 22, 2023</v>
      </c>
      <c r="AA584" s="3" t="str">
        <f t="shared" si="109"/>
        <v>May</v>
      </c>
    </row>
    <row r="585" spans="1:27" x14ac:dyDescent="0.25">
      <c r="A585" s="3">
        <f>Raw_Data!A585</f>
        <v>584</v>
      </c>
      <c r="B585" s="3">
        <f>Raw_Data!B585</f>
        <v>588</v>
      </c>
      <c r="C585" s="3" t="str">
        <f>Raw_Data!C585</f>
        <v xml:space="preserve">Lost my headphones again. How do they vanish into thin air? #HeadphoneMystery #TeenLife </v>
      </c>
      <c r="D585" s="3" t="str">
        <f>Raw_Data!D585</f>
        <v xml:space="preserve"> Frustration </v>
      </c>
      <c r="E585" s="10">
        <f>Raw_Data!E585</f>
        <v>45069.697916666664</v>
      </c>
      <c r="F585" s="3" t="str">
        <f>Raw_Data!F585</f>
        <v xml:space="preserve"> AudioExplorer </v>
      </c>
      <c r="G585" s="3" t="str">
        <f>Raw_Data!G585</f>
        <v xml:space="preserve"> Twitter </v>
      </c>
      <c r="H585" s="3" t="str">
        <f>Raw_Data!H585</f>
        <v xml:space="preserve"> #TeenProblems #LostHeadphones </v>
      </c>
      <c r="I585" s="3">
        <f>Raw_Data!I585</f>
        <v>20</v>
      </c>
      <c r="J585" s="3">
        <f>Raw_Data!J585</f>
        <v>40</v>
      </c>
      <c r="K585" s="3" t="str">
        <f>Raw_Data!K585</f>
        <v xml:space="preserve"> USA</v>
      </c>
      <c r="L585" s="3">
        <f>Raw_Data!L585</f>
        <v>2023</v>
      </c>
      <c r="M585" s="3">
        <f>Raw_Data!M585</f>
        <v>5</v>
      </c>
      <c r="N585" s="3">
        <f>Raw_Data!N585</f>
        <v>23</v>
      </c>
      <c r="O585" s="3">
        <f>Raw_Data!O585</f>
        <v>16</v>
      </c>
      <c r="P585" s="3" t="str">
        <f t="shared" si="100"/>
        <v>Lost my headphones again. How do they vanish into thin air? #HeadphoneMystery #TeenLife</v>
      </c>
      <c r="Q585" s="3" t="str">
        <f t="shared" si="101"/>
        <v>Frustration</v>
      </c>
      <c r="R585" s="3" t="str">
        <f t="shared" si="102"/>
        <v>AudioExplorer</v>
      </c>
      <c r="S585" s="3" t="str">
        <f t="shared" si="103"/>
        <v>Twitter</v>
      </c>
      <c r="T585" s="3" t="str">
        <f t="shared" si="104"/>
        <v>#TeenProblems,#LostHeadphones</v>
      </c>
      <c r="U585" s="3" t="str">
        <f t="shared" si="105"/>
        <v>USA</v>
      </c>
      <c r="V585" s="3">
        <f t="shared" si="106"/>
        <v>45069.697916666664</v>
      </c>
      <c r="W585" s="3" t="b">
        <f>COUNTIFS($F$2:F585,F585,$E$2:E585,E585)&gt;1</f>
        <v>0</v>
      </c>
      <c r="X585" s="3">
        <f t="shared" si="107"/>
        <v>60</v>
      </c>
      <c r="Y585" s="3">
        <f t="shared" si="108"/>
        <v>0.66666666666666663</v>
      </c>
      <c r="Z585" s="11" t="str">
        <f t="shared" si="99"/>
        <v>May 23, 2023</v>
      </c>
      <c r="AA585" s="3" t="str">
        <f t="shared" si="109"/>
        <v>May</v>
      </c>
    </row>
    <row r="586" spans="1:27" x14ac:dyDescent="0.25">
      <c r="A586" s="3">
        <f>Raw_Data!A586</f>
        <v>585</v>
      </c>
      <c r="B586" s="3">
        <f>Raw_Data!B586</f>
        <v>589</v>
      </c>
      <c r="C586" s="3" t="str">
        <f>Raw_Data!C586</f>
        <v xml:space="preserve">Decided to study for exams but ended up making memes about studying instead. Procrastination level: Expert. #ProcrastinationNation #TeenConfessions </v>
      </c>
      <c r="D586" s="3" t="str">
        <f>Raw_Data!D586</f>
        <v xml:space="preserve"> Surprise </v>
      </c>
      <c r="E586" s="10">
        <f>Raw_Data!E586</f>
        <v>45070.552083333336</v>
      </c>
      <c r="F586" s="3" t="str">
        <f>Raw_Data!F586</f>
        <v xml:space="preserve"> MemeCreator </v>
      </c>
      <c r="G586" s="3" t="str">
        <f>Raw_Data!G586</f>
        <v xml:space="preserve"> Instagram </v>
      </c>
      <c r="H586" s="3" t="str">
        <f>Raw_Data!H586</f>
        <v xml:space="preserve"> #StudyingMemes #TeenLife </v>
      </c>
      <c r="I586" s="3">
        <f>Raw_Data!I586</f>
        <v>25</v>
      </c>
      <c r="J586" s="3">
        <f>Raw_Data!J586</f>
        <v>50</v>
      </c>
      <c r="K586" s="3" t="str">
        <f>Raw_Data!K586</f>
        <v xml:space="preserve"> Canada</v>
      </c>
      <c r="L586" s="3">
        <f>Raw_Data!L586</f>
        <v>2023</v>
      </c>
      <c r="M586" s="3">
        <f>Raw_Data!M586</f>
        <v>5</v>
      </c>
      <c r="N586" s="3">
        <f>Raw_Data!N586</f>
        <v>24</v>
      </c>
      <c r="O586" s="3">
        <f>Raw_Data!O586</f>
        <v>13</v>
      </c>
      <c r="P586" s="3" t="str">
        <f t="shared" si="100"/>
        <v>Decided to study for exams but ended up making memes about studying instead. Procrastination level: Expert. #ProcrastinationNation #TeenConfessions</v>
      </c>
      <c r="Q586" s="3" t="str">
        <f t="shared" si="101"/>
        <v>Surprise</v>
      </c>
      <c r="R586" s="3" t="str">
        <f t="shared" si="102"/>
        <v>MemeCreator</v>
      </c>
      <c r="S586" s="3" t="str">
        <f t="shared" si="103"/>
        <v>Instagram</v>
      </c>
      <c r="T586" s="3" t="str">
        <f t="shared" si="104"/>
        <v>#StudyingMemes,#TeenLife</v>
      </c>
      <c r="U586" s="3" t="str">
        <f t="shared" si="105"/>
        <v>Canada</v>
      </c>
      <c r="V586" s="3">
        <f t="shared" si="106"/>
        <v>45070.552083333336</v>
      </c>
      <c r="W586" s="3" t="b">
        <f>COUNTIFS($F$2:F586,F586,$E$2:E586,E586)&gt;1</f>
        <v>0</v>
      </c>
      <c r="X586" s="3">
        <f t="shared" si="107"/>
        <v>75</v>
      </c>
      <c r="Y586" s="3">
        <f t="shared" si="108"/>
        <v>0.66666666666666663</v>
      </c>
      <c r="Z586" s="11" t="str">
        <f t="shared" si="99"/>
        <v>May 24, 2023</v>
      </c>
      <c r="AA586" s="3" t="str">
        <f t="shared" si="109"/>
        <v>May</v>
      </c>
    </row>
    <row r="587" spans="1:27" x14ac:dyDescent="0.25">
      <c r="A587" s="3">
        <f>Raw_Data!A587</f>
        <v>586</v>
      </c>
      <c r="B587" s="3">
        <f>Raw_Data!B587</f>
        <v>590</v>
      </c>
      <c r="C587" s="3" t="str">
        <f>Raw_Data!C587</f>
        <v xml:space="preserve">Got dressed for the day, then remembered it's Saturday. Oops. #WeekendVibes #TeenStruggles </v>
      </c>
      <c r="D587" s="3" t="str">
        <f>Raw_Data!D587</f>
        <v xml:space="preserve"> Indifference </v>
      </c>
      <c r="E587" s="10">
        <f>Raw_Data!E587</f>
        <v>45071.791666666664</v>
      </c>
      <c r="F587" s="3" t="str">
        <f>Raw_Data!F587</f>
        <v xml:space="preserve"> FashionBlunder </v>
      </c>
      <c r="G587" s="3" t="str">
        <f>Raw_Data!G587</f>
        <v xml:space="preserve"> Facebook </v>
      </c>
      <c r="H587" s="3" t="str">
        <f>Raw_Data!H587</f>
        <v xml:space="preserve"> #WeekendOops #TeenFashion </v>
      </c>
      <c r="I587" s="3">
        <f>Raw_Data!I587</f>
        <v>20</v>
      </c>
      <c r="J587" s="3">
        <f>Raw_Data!J587</f>
        <v>40</v>
      </c>
      <c r="K587" s="3" t="str">
        <f>Raw_Data!K587</f>
        <v xml:space="preserve"> USA</v>
      </c>
      <c r="L587" s="3">
        <f>Raw_Data!L587</f>
        <v>2023</v>
      </c>
      <c r="M587" s="3">
        <f>Raw_Data!M587</f>
        <v>5</v>
      </c>
      <c r="N587" s="3">
        <f>Raw_Data!N587</f>
        <v>25</v>
      </c>
      <c r="O587" s="3">
        <f>Raw_Data!O587</f>
        <v>19</v>
      </c>
      <c r="P587" s="3" t="str">
        <f t="shared" si="100"/>
        <v>Got dressed for the day, then remembered it's Saturday. Oops. #WeekendVibes #TeenStruggles</v>
      </c>
      <c r="Q587" s="3" t="str">
        <f t="shared" si="101"/>
        <v>Indifference</v>
      </c>
      <c r="R587" s="3" t="str">
        <f t="shared" si="102"/>
        <v>FashionBlunder</v>
      </c>
      <c r="S587" s="3" t="str">
        <f t="shared" si="103"/>
        <v>Facebook</v>
      </c>
      <c r="T587" s="3" t="str">
        <f t="shared" si="104"/>
        <v>#WeekendOops,#TeenFashion</v>
      </c>
      <c r="U587" s="3" t="str">
        <f t="shared" si="105"/>
        <v>USA</v>
      </c>
      <c r="V587" s="3">
        <f t="shared" si="106"/>
        <v>45071.791666666664</v>
      </c>
      <c r="W587" s="3" t="b">
        <f>COUNTIFS($F$2:F587,F587,$E$2:E587,E587)&gt;1</f>
        <v>0</v>
      </c>
      <c r="X587" s="3">
        <f t="shared" si="107"/>
        <v>60</v>
      </c>
      <c r="Y587" s="3">
        <f t="shared" si="108"/>
        <v>0.66666666666666663</v>
      </c>
      <c r="Z587" s="11" t="str">
        <f t="shared" si="99"/>
        <v>May 25, 2023</v>
      </c>
      <c r="AA587" s="3" t="str">
        <f t="shared" si="109"/>
        <v>May</v>
      </c>
    </row>
    <row r="588" spans="1:27" x14ac:dyDescent="0.25">
      <c r="A588" s="3">
        <f>Raw_Data!A588</f>
        <v>587</v>
      </c>
      <c r="B588" s="3">
        <f>Raw_Data!B588</f>
        <v>591</v>
      </c>
      <c r="C588" s="3" t="str">
        <f>Raw_Data!C588</f>
        <v xml:space="preserve">Survived a group project without any drama. Miracles do happen. #GroupProjectSuccess #TeenAchievements </v>
      </c>
      <c r="D588" s="3" t="str">
        <f>Raw_Data!D588</f>
        <v xml:space="preserve"> Satisfaction </v>
      </c>
      <c r="E588" s="10">
        <f>Raw_Data!E588</f>
        <v>45072.597222222219</v>
      </c>
      <c r="F588" s="3" t="str">
        <f>Raw_Data!F588</f>
        <v xml:space="preserve"> GroupGenius </v>
      </c>
      <c r="G588" s="3" t="str">
        <f>Raw_Data!G588</f>
        <v xml:space="preserve"> Twitter </v>
      </c>
      <c r="H588" s="3" t="str">
        <f>Raw_Data!H588</f>
        <v xml:space="preserve"> #TeenSuccess #ProjectMiracle </v>
      </c>
      <c r="I588" s="3">
        <f>Raw_Data!I588</f>
        <v>28</v>
      </c>
      <c r="J588" s="3">
        <f>Raw_Data!J588</f>
        <v>55</v>
      </c>
      <c r="K588" s="3" t="str">
        <f>Raw_Data!K588</f>
        <v xml:space="preserve"> UK</v>
      </c>
      <c r="L588" s="3">
        <f>Raw_Data!L588</f>
        <v>2023</v>
      </c>
      <c r="M588" s="3">
        <f>Raw_Data!M588</f>
        <v>5</v>
      </c>
      <c r="N588" s="3">
        <f>Raw_Data!N588</f>
        <v>26</v>
      </c>
      <c r="O588" s="3">
        <f>Raw_Data!O588</f>
        <v>14</v>
      </c>
      <c r="P588" s="3" t="str">
        <f t="shared" si="100"/>
        <v>Survived a group project without any drama. Miracles do happen. #GroupProjectSuccess #TeenAchievements</v>
      </c>
      <c r="Q588" s="3" t="str">
        <f t="shared" si="101"/>
        <v>Satisfaction</v>
      </c>
      <c r="R588" s="3" t="str">
        <f t="shared" si="102"/>
        <v>GroupGenius</v>
      </c>
      <c r="S588" s="3" t="str">
        <f t="shared" si="103"/>
        <v>Twitter</v>
      </c>
      <c r="T588" s="3" t="str">
        <f t="shared" si="104"/>
        <v>#TeenSuccess,#ProjectMiracle</v>
      </c>
      <c r="U588" s="3" t="str">
        <f t="shared" si="105"/>
        <v>UK</v>
      </c>
      <c r="V588" s="3">
        <f t="shared" si="106"/>
        <v>45072.597222222219</v>
      </c>
      <c r="W588" s="3" t="b">
        <f>COUNTIFS($F$2:F588,F588,$E$2:E588,E588)&gt;1</f>
        <v>0</v>
      </c>
      <c r="X588" s="3">
        <f t="shared" si="107"/>
        <v>83</v>
      </c>
      <c r="Y588" s="3">
        <f t="shared" si="108"/>
        <v>0.66265060240963858</v>
      </c>
      <c r="Z588" s="11" t="str">
        <f t="shared" si="99"/>
        <v>May 26, 2023</v>
      </c>
      <c r="AA588" s="3" t="str">
        <f t="shared" si="109"/>
        <v>May</v>
      </c>
    </row>
    <row r="589" spans="1:27" x14ac:dyDescent="0.25">
      <c r="A589" s="3">
        <f>Raw_Data!A589</f>
        <v>588</v>
      </c>
      <c r="B589" s="3">
        <f>Raw_Data!B589</f>
        <v>592</v>
      </c>
      <c r="C589" s="3" t="str">
        <f>Raw_Data!C589</f>
        <v xml:space="preserve">Entered the kitchen with the intention to cook. Left with a bag of chips. Cooking is overrated, anyway. #MasterChefInTraining #TeenHumor </v>
      </c>
      <c r="D589" s="3" t="str">
        <f>Raw_Data!D589</f>
        <v xml:space="preserve"> Disgust </v>
      </c>
      <c r="E589" s="10">
        <f>Raw_Data!E589</f>
        <v>45073.885416666664</v>
      </c>
      <c r="F589" s="3" t="str">
        <f>Raw_Data!F589</f>
        <v xml:space="preserve"> ChipExplorer </v>
      </c>
      <c r="G589" s="3" t="str">
        <f>Raw_Data!G589</f>
        <v xml:space="preserve"> Instagram </v>
      </c>
      <c r="H589" s="3" t="str">
        <f>Raw_Data!H589</f>
        <v xml:space="preserve"> #TeenChef #CookingFail </v>
      </c>
      <c r="I589" s="3">
        <f>Raw_Data!I589</f>
        <v>22</v>
      </c>
      <c r="J589" s="3">
        <f>Raw_Data!J589</f>
        <v>45</v>
      </c>
      <c r="K589" s="3" t="str">
        <f>Raw_Data!K589</f>
        <v xml:space="preserve"> Canada</v>
      </c>
      <c r="L589" s="3">
        <f>Raw_Data!L589</f>
        <v>2023</v>
      </c>
      <c r="M589" s="3">
        <f>Raw_Data!M589</f>
        <v>5</v>
      </c>
      <c r="N589" s="3">
        <f>Raw_Data!N589</f>
        <v>27</v>
      </c>
      <c r="O589" s="3">
        <f>Raw_Data!O589</f>
        <v>21</v>
      </c>
      <c r="P589" s="3" t="str">
        <f t="shared" si="100"/>
        <v>Entered the kitchen with the intention to cook. Left with a bag of chips. Cooking is overrated, anyway. #MasterChefInTraining #TeenHumor</v>
      </c>
      <c r="Q589" s="3" t="str">
        <f t="shared" si="101"/>
        <v>Disgust</v>
      </c>
      <c r="R589" s="3" t="str">
        <f t="shared" si="102"/>
        <v>ChipExplorer</v>
      </c>
      <c r="S589" s="3" t="str">
        <f t="shared" si="103"/>
        <v>Instagram</v>
      </c>
      <c r="T589" s="3" t="str">
        <f t="shared" si="104"/>
        <v>#TeenChef,#CookingFail</v>
      </c>
      <c r="U589" s="3" t="str">
        <f t="shared" si="105"/>
        <v>Canada</v>
      </c>
      <c r="V589" s="3">
        <f t="shared" si="106"/>
        <v>45073.885416666664</v>
      </c>
      <c r="W589" s="3" t="b">
        <f>COUNTIFS($F$2:F589,F589,$E$2:E589,E589)&gt;1</f>
        <v>0</v>
      </c>
      <c r="X589" s="3">
        <f t="shared" si="107"/>
        <v>67</v>
      </c>
      <c r="Y589" s="3">
        <f t="shared" si="108"/>
        <v>0.67164179104477617</v>
      </c>
      <c r="Z589" s="11" t="str">
        <f t="shared" si="99"/>
        <v>May 27, 2023</v>
      </c>
      <c r="AA589" s="3" t="str">
        <f t="shared" si="109"/>
        <v>May</v>
      </c>
    </row>
    <row r="590" spans="1:27" x14ac:dyDescent="0.25">
      <c r="A590" s="3">
        <f>Raw_Data!A590</f>
        <v>589</v>
      </c>
      <c r="B590" s="3">
        <f>Raw_Data!B590</f>
        <v>593</v>
      </c>
      <c r="C590" s="3" t="str">
        <f>Raw_Data!C590</f>
        <v xml:space="preserve">Staring at the clock in class, waiting for the bell to ring like it's the most exciting event of the day. #ClassCountdown #TeenLife </v>
      </c>
      <c r="D590" s="3" t="str">
        <f>Raw_Data!D590</f>
        <v xml:space="preserve"> Surprise </v>
      </c>
      <c r="E590" s="10">
        <f>Raw_Data!E590</f>
        <v>45074.5</v>
      </c>
      <c r="F590" s="3" t="str">
        <f>Raw_Data!F590</f>
        <v xml:space="preserve"> ExcitementSeeker </v>
      </c>
      <c r="G590" s="3" t="str">
        <f>Raw_Data!G590</f>
        <v xml:space="preserve"> Facebook </v>
      </c>
      <c r="H590" s="3" t="str">
        <f>Raw_Data!H590</f>
        <v xml:space="preserve"> #ClassEvent #TeenExcitement </v>
      </c>
      <c r="I590" s="3">
        <f>Raw_Data!I590</f>
        <v>18</v>
      </c>
      <c r="J590" s="3">
        <f>Raw_Data!J590</f>
        <v>35</v>
      </c>
      <c r="K590" s="3" t="str">
        <f>Raw_Data!K590</f>
        <v xml:space="preserve"> USA</v>
      </c>
      <c r="L590" s="3">
        <f>Raw_Data!L590</f>
        <v>2023</v>
      </c>
      <c r="M590" s="3">
        <f>Raw_Data!M590</f>
        <v>5</v>
      </c>
      <c r="N590" s="3">
        <f>Raw_Data!N590</f>
        <v>28</v>
      </c>
      <c r="O590" s="3">
        <f>Raw_Data!O590</f>
        <v>12</v>
      </c>
      <c r="P590" s="3" t="str">
        <f t="shared" si="100"/>
        <v>Staring at the clock in class, waiting for the bell to ring like it's the most exciting event of the day. #ClassCountdown #TeenLife</v>
      </c>
      <c r="Q590" s="3" t="str">
        <f t="shared" si="101"/>
        <v>Surprise</v>
      </c>
      <c r="R590" s="3" t="str">
        <f t="shared" si="102"/>
        <v>ExcitementSeeker</v>
      </c>
      <c r="S590" s="3" t="str">
        <f t="shared" si="103"/>
        <v>Facebook</v>
      </c>
      <c r="T590" s="3" t="str">
        <f t="shared" si="104"/>
        <v>#ClassEvent,#TeenExcitement</v>
      </c>
      <c r="U590" s="3" t="str">
        <f t="shared" si="105"/>
        <v>USA</v>
      </c>
      <c r="V590" s="3">
        <f t="shared" si="106"/>
        <v>45074.5</v>
      </c>
      <c r="W590" s="3" t="b">
        <f>COUNTIFS($F$2:F590,F590,$E$2:E590,E590)&gt;1</f>
        <v>0</v>
      </c>
      <c r="X590" s="3">
        <f t="shared" si="107"/>
        <v>53</v>
      </c>
      <c r="Y590" s="3">
        <f t="shared" si="108"/>
        <v>0.660377358490566</v>
      </c>
      <c r="Z590" s="11" t="str">
        <f t="shared" si="99"/>
        <v>May 28, 2023</v>
      </c>
      <c r="AA590" s="3" t="str">
        <f t="shared" si="109"/>
        <v>May</v>
      </c>
    </row>
    <row r="591" spans="1:27" x14ac:dyDescent="0.25">
      <c r="A591" s="3">
        <f>Raw_Data!A591</f>
        <v>590</v>
      </c>
      <c r="B591" s="3">
        <f>Raw_Data!B591</f>
        <v>594</v>
      </c>
      <c r="C591" s="3" t="str">
        <f>Raw_Data!C591</f>
        <v xml:space="preserve">Discovered a new book series and spent the whole night reading. Who needs sleep, anyway? #BookwormLife #LateNightReading </v>
      </c>
      <c r="D591" s="3" t="str">
        <f>Raw_Data!D591</f>
        <v xml:space="preserve"> Joy </v>
      </c>
      <c r="E591" s="10">
        <f>Raw_Data!E591</f>
        <v>45075.979166666664</v>
      </c>
      <c r="F591" s="3" t="str">
        <f>Raw_Data!F591</f>
        <v xml:space="preserve"> NightReader </v>
      </c>
      <c r="G591" s="3" t="str">
        <f>Raw_Data!G591</f>
        <v xml:space="preserve"> Twitter </v>
      </c>
      <c r="H591" s="3" t="str">
        <f>Raw_Data!H591</f>
        <v xml:space="preserve"> #BookDiscoveries #TeenReading </v>
      </c>
      <c r="I591" s="3">
        <f>Raw_Data!I591</f>
        <v>30</v>
      </c>
      <c r="J591" s="3">
        <f>Raw_Data!J591</f>
        <v>60</v>
      </c>
      <c r="K591" s="3" t="str">
        <f>Raw_Data!K591</f>
        <v xml:space="preserve"> UK</v>
      </c>
      <c r="L591" s="3">
        <f>Raw_Data!L591</f>
        <v>2023</v>
      </c>
      <c r="M591" s="3">
        <f>Raw_Data!M591</f>
        <v>5</v>
      </c>
      <c r="N591" s="3">
        <f>Raw_Data!N591</f>
        <v>29</v>
      </c>
      <c r="O591" s="3">
        <f>Raw_Data!O591</f>
        <v>23</v>
      </c>
      <c r="P591" s="3" t="str">
        <f t="shared" si="100"/>
        <v>Discovered a new book series and spent the whole night reading. Who needs sleep, anyway? #BookwormLife #LateNightReading</v>
      </c>
      <c r="Q591" s="3" t="str">
        <f t="shared" si="101"/>
        <v>Joy</v>
      </c>
      <c r="R591" s="3" t="str">
        <f t="shared" si="102"/>
        <v>NightReader</v>
      </c>
      <c r="S591" s="3" t="str">
        <f t="shared" si="103"/>
        <v>Twitter</v>
      </c>
      <c r="T591" s="3" t="str">
        <f t="shared" si="104"/>
        <v>#BookDiscoveries,#TeenReading</v>
      </c>
      <c r="U591" s="3" t="str">
        <f t="shared" si="105"/>
        <v>UK</v>
      </c>
      <c r="V591" s="3">
        <f t="shared" si="106"/>
        <v>45075.979166666664</v>
      </c>
      <c r="W591" s="3" t="b">
        <f>COUNTIFS($F$2:F591,F591,$E$2:E591,E591)&gt;1</f>
        <v>0</v>
      </c>
      <c r="X591" s="3">
        <f t="shared" si="107"/>
        <v>90</v>
      </c>
      <c r="Y591" s="3">
        <f t="shared" si="108"/>
        <v>0.66666666666666663</v>
      </c>
      <c r="Z591" s="11" t="str">
        <f t="shared" si="99"/>
        <v>May 29, 2023</v>
      </c>
      <c r="AA591" s="3" t="str">
        <f t="shared" si="109"/>
        <v>May</v>
      </c>
    </row>
    <row r="592" spans="1:27" x14ac:dyDescent="0.25">
      <c r="A592" s="3">
        <f>Raw_Data!A592</f>
        <v>591</v>
      </c>
      <c r="B592" s="3">
        <f>Raw_Data!B592</f>
        <v>595</v>
      </c>
      <c r="C592" s="3" t="str">
        <f>Raw_Data!C592</f>
        <v xml:space="preserve">Bought a new video game, played for hours, forgot to eat. The ultimate gaming session. #GamerLife #NoFoodGaming </v>
      </c>
      <c r="D592" s="3" t="str">
        <f>Raw_Data!D592</f>
        <v xml:space="preserve"> Excitement </v>
      </c>
      <c r="E592" s="10">
        <f>Raw_Data!E592</f>
        <v>45076.864583333336</v>
      </c>
      <c r="F592" s="3" t="str">
        <f>Raw_Data!F592</f>
        <v xml:space="preserve"> GamingEnthusiast </v>
      </c>
      <c r="G592" s="3" t="str">
        <f>Raw_Data!G592</f>
        <v xml:space="preserve"> Instagram </v>
      </c>
      <c r="H592" s="3" t="str">
        <f>Raw_Data!H592</f>
        <v xml:space="preserve"> #GameOn #TeenGamer </v>
      </c>
      <c r="I592" s="3">
        <f>Raw_Data!I592</f>
        <v>22</v>
      </c>
      <c r="J592" s="3">
        <f>Raw_Data!J592</f>
        <v>45</v>
      </c>
      <c r="K592" s="3" t="str">
        <f>Raw_Data!K592</f>
        <v xml:space="preserve"> USA</v>
      </c>
      <c r="L592" s="3">
        <f>Raw_Data!L592</f>
        <v>2023</v>
      </c>
      <c r="M592" s="3">
        <f>Raw_Data!M592</f>
        <v>5</v>
      </c>
      <c r="N592" s="3">
        <f>Raw_Data!N592</f>
        <v>30</v>
      </c>
      <c r="O592" s="3">
        <f>Raw_Data!O592</f>
        <v>20</v>
      </c>
      <c r="P592" s="3" t="str">
        <f t="shared" si="100"/>
        <v>Bought a new video game, played for hours, forgot to eat. The ultimate gaming session. #GamerLife #NoFoodGaming</v>
      </c>
      <c r="Q592" s="3" t="str">
        <f t="shared" si="101"/>
        <v>Excitement</v>
      </c>
      <c r="R592" s="3" t="str">
        <f t="shared" si="102"/>
        <v>GamingEnthusiast</v>
      </c>
      <c r="S592" s="3" t="str">
        <f t="shared" si="103"/>
        <v>Instagram</v>
      </c>
      <c r="T592" s="3" t="str">
        <f t="shared" si="104"/>
        <v>#GameOn,#TeenGamer</v>
      </c>
      <c r="U592" s="3" t="str">
        <f t="shared" si="105"/>
        <v>USA</v>
      </c>
      <c r="V592" s="3">
        <f t="shared" si="106"/>
        <v>45076.864583333336</v>
      </c>
      <c r="W592" s="3" t="b">
        <f>COUNTIFS($F$2:F592,F592,$E$2:E592,E592)&gt;1</f>
        <v>0</v>
      </c>
      <c r="X592" s="3">
        <f t="shared" si="107"/>
        <v>67</v>
      </c>
      <c r="Y592" s="3">
        <f t="shared" si="108"/>
        <v>0.67164179104477617</v>
      </c>
      <c r="Z592" s="11" t="str">
        <f t="shared" si="99"/>
        <v>May 30, 2023</v>
      </c>
      <c r="AA592" s="3" t="str">
        <f t="shared" si="109"/>
        <v>May</v>
      </c>
    </row>
    <row r="593" spans="1:27" x14ac:dyDescent="0.25">
      <c r="A593" s="3">
        <f>Raw_Data!A593</f>
        <v>592</v>
      </c>
      <c r="B593" s="3">
        <f>Raw_Data!B593</f>
        <v>596</v>
      </c>
      <c r="C593" s="3" t="str">
        <f>Raw_Data!C593</f>
        <v xml:space="preserve">Spent the day binge-watching a new series. Productivity level: Zero. #LazyDay #TVSeriesMarathon </v>
      </c>
      <c r="D593" s="3" t="str">
        <f>Raw_Data!D593</f>
        <v xml:space="preserve"> Joy </v>
      </c>
      <c r="E593" s="10">
        <f>Raw_Data!E593</f>
        <v>45077.645833333336</v>
      </c>
      <c r="F593" s="3" t="str">
        <f>Raw_Data!F593</f>
        <v xml:space="preserve"> LazyWatcher </v>
      </c>
      <c r="G593" s="3" t="str">
        <f>Raw_Data!G593</f>
        <v xml:space="preserve"> Facebook </v>
      </c>
      <c r="H593" s="3" t="str">
        <f>Raw_Data!H593</f>
        <v xml:space="preserve"> #BingeWatchDay #TeenLife </v>
      </c>
      <c r="I593" s="3">
        <f>Raw_Data!I593</f>
        <v>35</v>
      </c>
      <c r="J593" s="3">
        <f>Raw_Data!J593</f>
        <v>70</v>
      </c>
      <c r="K593" s="3" t="str">
        <f>Raw_Data!K593</f>
        <v xml:space="preserve"> Canada</v>
      </c>
      <c r="L593" s="3">
        <f>Raw_Data!L593</f>
        <v>2023</v>
      </c>
      <c r="M593" s="3">
        <f>Raw_Data!M593</f>
        <v>5</v>
      </c>
      <c r="N593" s="3">
        <f>Raw_Data!N593</f>
        <v>31</v>
      </c>
      <c r="O593" s="3">
        <f>Raw_Data!O593</f>
        <v>15</v>
      </c>
      <c r="P593" s="3" t="str">
        <f t="shared" si="100"/>
        <v>Spent the day binge-watching a new series. Productivity level: Zero. #LazyDay #TVSeriesMarathon</v>
      </c>
      <c r="Q593" s="3" t="str">
        <f t="shared" si="101"/>
        <v>Joy</v>
      </c>
      <c r="R593" s="3" t="str">
        <f t="shared" si="102"/>
        <v>LazyWatcher</v>
      </c>
      <c r="S593" s="3" t="str">
        <f t="shared" si="103"/>
        <v>Facebook</v>
      </c>
      <c r="T593" s="3" t="str">
        <f t="shared" si="104"/>
        <v>#BingeWatchDay,#TeenLife</v>
      </c>
      <c r="U593" s="3" t="str">
        <f t="shared" si="105"/>
        <v>Canada</v>
      </c>
      <c r="V593" s="3">
        <f t="shared" si="106"/>
        <v>45077.645833333336</v>
      </c>
      <c r="W593" s="3" t="b">
        <f>COUNTIFS($F$2:F593,F593,$E$2:E593,E593)&gt;1</f>
        <v>0</v>
      </c>
      <c r="X593" s="3">
        <f t="shared" si="107"/>
        <v>105</v>
      </c>
      <c r="Y593" s="3">
        <f t="shared" si="108"/>
        <v>0.66666666666666663</v>
      </c>
      <c r="Z593" s="11" t="str">
        <f t="shared" si="99"/>
        <v>May 31, 2023</v>
      </c>
      <c r="AA593" s="3" t="str">
        <f t="shared" si="109"/>
        <v>May</v>
      </c>
    </row>
    <row r="594" spans="1:27" x14ac:dyDescent="0.25">
      <c r="A594" s="3">
        <f>Raw_Data!A594</f>
        <v>593</v>
      </c>
      <c r="B594" s="3">
        <f>Raw_Data!B594</f>
        <v>597</v>
      </c>
      <c r="C594" s="3" t="str">
        <f>Raw_Data!C594</f>
        <v xml:space="preserve">Caught up on the latest fashion trends and now planning a shopping spree. #Fashionista #TrendyTeen </v>
      </c>
      <c r="D594" s="3" t="str">
        <f>Raw_Data!D594</f>
        <v xml:space="preserve"> Excitement </v>
      </c>
      <c r="E594" s="10">
        <f>Raw_Data!E594</f>
        <v>45078.75</v>
      </c>
      <c r="F594" s="3" t="str">
        <f>Raw_Data!F594</f>
        <v xml:space="preserve"> TrendExplorer </v>
      </c>
      <c r="G594" s="3" t="str">
        <f>Raw_Data!G594</f>
        <v xml:space="preserve"> Twitter </v>
      </c>
      <c r="H594" s="3" t="str">
        <f>Raw_Data!H594</f>
        <v xml:space="preserve"> #FashionGoals #TeenStyle </v>
      </c>
      <c r="I594" s="3">
        <f>Raw_Data!I594</f>
        <v>20</v>
      </c>
      <c r="J594" s="3">
        <f>Raw_Data!J594</f>
        <v>40</v>
      </c>
      <c r="K594" s="3" t="str">
        <f>Raw_Data!K594</f>
        <v xml:space="preserve"> USA</v>
      </c>
      <c r="L594" s="3">
        <f>Raw_Data!L594</f>
        <v>2023</v>
      </c>
      <c r="M594" s="3">
        <f>Raw_Data!M594</f>
        <v>6</v>
      </c>
      <c r="N594" s="3">
        <f>Raw_Data!N594</f>
        <v>1</v>
      </c>
      <c r="O594" s="3">
        <f>Raw_Data!O594</f>
        <v>18</v>
      </c>
      <c r="P594" s="3" t="str">
        <f t="shared" si="100"/>
        <v>Caught up on the latest fashion trends and now planning a shopping spree. #Fashionista #TrendyTeen</v>
      </c>
      <c r="Q594" s="3" t="str">
        <f t="shared" si="101"/>
        <v>Excitement</v>
      </c>
      <c r="R594" s="3" t="str">
        <f t="shared" si="102"/>
        <v>TrendExplorer</v>
      </c>
      <c r="S594" s="3" t="str">
        <f t="shared" si="103"/>
        <v>Twitter</v>
      </c>
      <c r="T594" s="3" t="str">
        <f t="shared" si="104"/>
        <v>#FashionGoals,#TeenStyle</v>
      </c>
      <c r="U594" s="3" t="str">
        <f t="shared" si="105"/>
        <v>USA</v>
      </c>
      <c r="V594" s="3">
        <f t="shared" si="106"/>
        <v>45078.75</v>
      </c>
      <c r="W594" s="3" t="b">
        <f>COUNTIFS($F$2:F594,F594,$E$2:E594,E594)&gt;1</f>
        <v>0</v>
      </c>
      <c r="X594" s="3">
        <f t="shared" si="107"/>
        <v>60</v>
      </c>
      <c r="Y594" s="3">
        <f t="shared" si="108"/>
        <v>0.66666666666666663</v>
      </c>
      <c r="Z594" s="11" t="str">
        <f t="shared" si="99"/>
        <v>Jun 1, 2023</v>
      </c>
      <c r="AA594" s="3" t="str">
        <f t="shared" si="109"/>
        <v>Jun</v>
      </c>
    </row>
    <row r="595" spans="1:27" x14ac:dyDescent="0.25">
      <c r="A595" s="3">
        <f>Raw_Data!A595</f>
        <v>594</v>
      </c>
      <c r="B595" s="3">
        <f>Raw_Data!B595</f>
        <v>598</v>
      </c>
      <c r="C595" s="3" t="str">
        <f>Raw_Data!C595</f>
        <v xml:space="preserve">Decided to learn a new instrument. Day one: Still trying to figure out how to hold it. #MusicNovice #LearningJourney </v>
      </c>
      <c r="D595" s="3" t="str">
        <f>Raw_Data!D595</f>
        <v xml:space="preserve"> Frustration </v>
      </c>
      <c r="E595" s="10">
        <f>Raw_Data!E595</f>
        <v>45079.604166666664</v>
      </c>
      <c r="F595" s="3" t="str">
        <f>Raw_Data!F595</f>
        <v xml:space="preserve"> MusicalExplorer </v>
      </c>
      <c r="G595" s="3" t="str">
        <f>Raw_Data!G595</f>
        <v xml:space="preserve"> Instagram </v>
      </c>
      <c r="H595" s="3" t="str">
        <f>Raw_Data!H595</f>
        <v xml:space="preserve"> #InstrumentLearning #TeenMusic </v>
      </c>
      <c r="I595" s="3">
        <f>Raw_Data!I595</f>
        <v>28</v>
      </c>
      <c r="J595" s="3">
        <f>Raw_Data!J595</f>
        <v>55</v>
      </c>
      <c r="K595" s="3" t="str">
        <f>Raw_Data!K595</f>
        <v xml:space="preserve"> UK</v>
      </c>
      <c r="L595" s="3">
        <f>Raw_Data!L595</f>
        <v>2023</v>
      </c>
      <c r="M595" s="3">
        <f>Raw_Data!M595</f>
        <v>6</v>
      </c>
      <c r="N595" s="3">
        <f>Raw_Data!N595</f>
        <v>2</v>
      </c>
      <c r="O595" s="3">
        <f>Raw_Data!O595</f>
        <v>14</v>
      </c>
      <c r="P595" s="3" t="str">
        <f t="shared" si="100"/>
        <v>Decided to learn a new instrument. Day one: Still trying to figure out how to hold it. #MusicNovice #LearningJourney</v>
      </c>
      <c r="Q595" s="3" t="str">
        <f t="shared" si="101"/>
        <v>Frustration</v>
      </c>
      <c r="R595" s="3" t="str">
        <f t="shared" si="102"/>
        <v>MusicalExplorer</v>
      </c>
      <c r="S595" s="3" t="str">
        <f t="shared" si="103"/>
        <v>Instagram</v>
      </c>
      <c r="T595" s="3" t="str">
        <f t="shared" si="104"/>
        <v>#InstrumentLearning,#TeenMusic</v>
      </c>
      <c r="U595" s="3" t="str">
        <f t="shared" si="105"/>
        <v>UK</v>
      </c>
      <c r="V595" s="3">
        <f t="shared" si="106"/>
        <v>45079.604166666664</v>
      </c>
      <c r="W595" s="3" t="b">
        <f>COUNTIFS($F$2:F595,F595,$E$2:E595,E595)&gt;1</f>
        <v>0</v>
      </c>
      <c r="X595" s="3">
        <f t="shared" si="107"/>
        <v>83</v>
      </c>
      <c r="Y595" s="3">
        <f t="shared" si="108"/>
        <v>0.66265060240963858</v>
      </c>
      <c r="Z595" s="11" t="str">
        <f t="shared" si="99"/>
        <v>Jun 2, 2023</v>
      </c>
      <c r="AA595" s="3" t="str">
        <f t="shared" si="109"/>
        <v>Jun</v>
      </c>
    </row>
    <row r="596" spans="1:27" x14ac:dyDescent="0.25">
      <c r="A596" s="3">
        <f>Raw_Data!A596</f>
        <v>595</v>
      </c>
      <c r="B596" s="3">
        <f>Raw_Data!B596</f>
        <v>599</v>
      </c>
      <c r="C596" s="3" t="str">
        <f>Raw_Data!C596</f>
        <v xml:space="preserve">Spent hours creating the perfect playlist for every mood. Music is my therapy. #PlaylistMaker #TeenMusicLover </v>
      </c>
      <c r="D596" s="3" t="str">
        <f>Raw_Data!D596</f>
        <v xml:space="preserve"> Joy </v>
      </c>
      <c r="E596" s="10">
        <f>Raw_Data!E596</f>
        <v>45080.885416666664</v>
      </c>
      <c r="F596" s="3" t="str">
        <f>Raw_Data!F596</f>
        <v xml:space="preserve"> MusicAficionado </v>
      </c>
      <c r="G596" s="3" t="str">
        <f>Raw_Data!G596</f>
        <v xml:space="preserve"> Facebook </v>
      </c>
      <c r="H596" s="3" t="str">
        <f>Raw_Data!H596</f>
        <v xml:space="preserve"> #MusicTherapy #TeenPlaylist </v>
      </c>
      <c r="I596" s="3">
        <f>Raw_Data!I596</f>
        <v>22</v>
      </c>
      <c r="J596" s="3">
        <f>Raw_Data!J596</f>
        <v>45</v>
      </c>
      <c r="K596" s="3" t="str">
        <f>Raw_Data!K596</f>
        <v xml:space="preserve"> Canada</v>
      </c>
      <c r="L596" s="3">
        <f>Raw_Data!L596</f>
        <v>2023</v>
      </c>
      <c r="M596" s="3">
        <f>Raw_Data!M596</f>
        <v>6</v>
      </c>
      <c r="N596" s="3">
        <f>Raw_Data!N596</f>
        <v>3</v>
      </c>
      <c r="O596" s="3">
        <f>Raw_Data!O596</f>
        <v>21</v>
      </c>
      <c r="P596" s="3" t="str">
        <f t="shared" si="100"/>
        <v>Spent hours creating the perfect playlist for every mood. Music is my therapy. #PlaylistMaker #TeenMusicLover</v>
      </c>
      <c r="Q596" s="3" t="str">
        <f t="shared" si="101"/>
        <v>Joy</v>
      </c>
      <c r="R596" s="3" t="str">
        <f t="shared" si="102"/>
        <v>MusicAficionado</v>
      </c>
      <c r="S596" s="3" t="str">
        <f t="shared" si="103"/>
        <v>Facebook</v>
      </c>
      <c r="T596" s="3" t="str">
        <f t="shared" si="104"/>
        <v>#MusicTherapy,#TeenPlaylist</v>
      </c>
      <c r="U596" s="3" t="str">
        <f t="shared" si="105"/>
        <v>Canada</v>
      </c>
      <c r="V596" s="3">
        <f t="shared" si="106"/>
        <v>45080.885416666664</v>
      </c>
      <c r="W596" s="3" t="b">
        <f>COUNTIFS($F$2:F596,F596,$E$2:E596,E596)&gt;1</f>
        <v>0</v>
      </c>
      <c r="X596" s="3">
        <f t="shared" si="107"/>
        <v>67</v>
      </c>
      <c r="Y596" s="3">
        <f t="shared" si="108"/>
        <v>0.67164179104477617</v>
      </c>
      <c r="Z596" s="11" t="str">
        <f t="shared" si="99"/>
        <v>Jun 3, 2023</v>
      </c>
      <c r="AA596" s="3" t="str">
        <f t="shared" si="109"/>
        <v>Jun</v>
      </c>
    </row>
    <row r="597" spans="1:27" x14ac:dyDescent="0.25">
      <c r="A597" s="3">
        <f>Raw_Data!A597</f>
        <v>596</v>
      </c>
      <c r="B597" s="3">
        <f>Raw_Data!B597</f>
        <v>600</v>
      </c>
      <c r="C597" s="3" t="str">
        <f>Raw_Data!C597</f>
        <v xml:space="preserve">Successfully cooked a gourmet meal for the family. Chef skills unlocked! #ChefMode #TeenChef </v>
      </c>
      <c r="D597" s="3" t="str">
        <f>Raw_Data!D597</f>
        <v xml:space="preserve"> Pride </v>
      </c>
      <c r="E597" s="10">
        <f>Raw_Data!E597</f>
        <v>45081.8125</v>
      </c>
      <c r="F597" s="3" t="str">
        <f>Raw_Data!F597</f>
        <v xml:space="preserve"> HomeChef </v>
      </c>
      <c r="G597" s="3" t="str">
        <f>Raw_Data!G597</f>
        <v xml:space="preserve"> Twitter </v>
      </c>
      <c r="H597" s="3" t="str">
        <f>Raw_Data!H597</f>
        <v xml:space="preserve"> #CookingSuccess #TeenCook </v>
      </c>
      <c r="I597" s="3">
        <f>Raw_Data!I597</f>
        <v>25</v>
      </c>
      <c r="J597" s="3">
        <f>Raw_Data!J597</f>
        <v>50</v>
      </c>
      <c r="K597" s="3" t="str">
        <f>Raw_Data!K597</f>
        <v xml:space="preserve"> USA</v>
      </c>
      <c r="L597" s="3">
        <f>Raw_Data!L597</f>
        <v>2023</v>
      </c>
      <c r="M597" s="3">
        <f>Raw_Data!M597</f>
        <v>6</v>
      </c>
      <c r="N597" s="3">
        <f>Raw_Data!N597</f>
        <v>4</v>
      </c>
      <c r="O597" s="3">
        <f>Raw_Data!O597</f>
        <v>19</v>
      </c>
      <c r="P597" s="3" t="str">
        <f t="shared" si="100"/>
        <v>Successfully cooked a gourmet meal for the family. Chef skills unlocked! #ChefMode #TeenChef</v>
      </c>
      <c r="Q597" s="3" t="str">
        <f t="shared" si="101"/>
        <v>Pride</v>
      </c>
      <c r="R597" s="3" t="str">
        <f t="shared" si="102"/>
        <v>HomeChef</v>
      </c>
      <c r="S597" s="3" t="str">
        <f t="shared" si="103"/>
        <v>Twitter</v>
      </c>
      <c r="T597" s="3" t="str">
        <f t="shared" si="104"/>
        <v>#CookingSuccess,#TeenCook</v>
      </c>
      <c r="U597" s="3" t="str">
        <f t="shared" si="105"/>
        <v>USA</v>
      </c>
      <c r="V597" s="3">
        <f t="shared" si="106"/>
        <v>45081.8125</v>
      </c>
      <c r="W597" s="3" t="b">
        <f>COUNTIFS($F$2:F597,F597,$E$2:E597,E597)&gt;1</f>
        <v>0</v>
      </c>
      <c r="X597" s="3">
        <f t="shared" si="107"/>
        <v>75</v>
      </c>
      <c r="Y597" s="3">
        <f t="shared" si="108"/>
        <v>0.66666666666666663</v>
      </c>
      <c r="Z597" s="11" t="str">
        <f t="shared" si="99"/>
        <v>Jun 4, 2023</v>
      </c>
      <c r="AA597" s="3" t="str">
        <f t="shared" si="109"/>
        <v>Jun</v>
      </c>
    </row>
    <row r="598" spans="1:27" x14ac:dyDescent="0.25">
      <c r="A598" s="3">
        <f>Raw_Data!A598</f>
        <v>597</v>
      </c>
      <c r="B598" s="3">
        <f>Raw_Data!B598</f>
        <v>601</v>
      </c>
      <c r="C598" s="3" t="str">
        <f>Raw_Data!C598</f>
        <v xml:space="preserve">Spontaneously booked a weekend getaway. Adventure awaits! #TravelBug #WeekendEscape </v>
      </c>
      <c r="D598" s="3" t="str">
        <f>Raw_Data!D598</f>
        <v xml:space="preserve"> Excitement </v>
      </c>
      <c r="E598" s="10">
        <f>Raw_Data!E598</f>
        <v>45082.416666666664</v>
      </c>
      <c r="F598" s="3" t="str">
        <f>Raw_Data!F598</f>
        <v xml:space="preserve"> AdventureSeeker </v>
      </c>
      <c r="G598" s="3" t="str">
        <f>Raw_Data!G598</f>
        <v xml:space="preserve"> Instagram </v>
      </c>
      <c r="H598" s="3" t="str">
        <f>Raw_Data!H598</f>
        <v xml:space="preserve"> #GetawayGoals #TeenTravel </v>
      </c>
      <c r="I598" s="3">
        <f>Raw_Data!I598</f>
        <v>18</v>
      </c>
      <c r="J598" s="3">
        <f>Raw_Data!J598</f>
        <v>35</v>
      </c>
      <c r="K598" s="3" t="str">
        <f>Raw_Data!K598</f>
        <v xml:space="preserve"> UK</v>
      </c>
      <c r="L598" s="3">
        <f>Raw_Data!L598</f>
        <v>2023</v>
      </c>
      <c r="M598" s="3">
        <f>Raw_Data!M598</f>
        <v>6</v>
      </c>
      <c r="N598" s="3">
        <f>Raw_Data!N598</f>
        <v>5</v>
      </c>
      <c r="O598" s="3">
        <f>Raw_Data!O598</f>
        <v>10</v>
      </c>
      <c r="P598" s="3" t="str">
        <f t="shared" si="100"/>
        <v>Spontaneously booked a weekend getaway. Adventure awaits! #TravelBug #WeekendEscape</v>
      </c>
      <c r="Q598" s="3" t="str">
        <f t="shared" si="101"/>
        <v>Excitement</v>
      </c>
      <c r="R598" s="3" t="str">
        <f t="shared" si="102"/>
        <v>AdventureSeeker</v>
      </c>
      <c r="S598" s="3" t="str">
        <f t="shared" si="103"/>
        <v>Instagram</v>
      </c>
      <c r="T598" s="3" t="str">
        <f t="shared" si="104"/>
        <v>#GetawayGoals,#TeenTravel</v>
      </c>
      <c r="U598" s="3" t="str">
        <f t="shared" si="105"/>
        <v>UK</v>
      </c>
      <c r="V598" s="3">
        <f t="shared" si="106"/>
        <v>45082.416666666664</v>
      </c>
      <c r="W598" s="3" t="b">
        <f>COUNTIFS($F$2:F598,F598,$E$2:E598,E598)&gt;1</f>
        <v>0</v>
      </c>
      <c r="X598" s="3">
        <f t="shared" si="107"/>
        <v>53</v>
      </c>
      <c r="Y598" s="3">
        <f t="shared" si="108"/>
        <v>0.660377358490566</v>
      </c>
      <c r="Z598" s="11" t="str">
        <f t="shared" si="99"/>
        <v>Jun 5, 2023</v>
      </c>
      <c r="AA598" s="3" t="str">
        <f t="shared" si="109"/>
        <v>Jun</v>
      </c>
    </row>
    <row r="599" spans="1:27" x14ac:dyDescent="0.25">
      <c r="A599" s="3">
        <f>Raw_Data!A599</f>
        <v>598</v>
      </c>
      <c r="B599" s="3">
        <f>Raw_Data!B599</f>
        <v>602</v>
      </c>
      <c r="C599" s="3" t="str">
        <f>Raw_Data!C599</f>
        <v xml:space="preserve">Attended a concert and danced the night away. Music is the heartbeat of life. #ConcertVibes #DanceAllNight </v>
      </c>
      <c r="D599" s="3" t="str">
        <f>Raw_Data!D599</f>
        <v xml:space="preserve"> Joy </v>
      </c>
      <c r="E599" s="10">
        <f>Raw_Data!E599</f>
        <v>45083.9375</v>
      </c>
      <c r="F599" s="3" t="str">
        <f>Raw_Data!F599</f>
        <v xml:space="preserve"> DanceEnthusiast </v>
      </c>
      <c r="G599" s="3" t="str">
        <f>Raw_Data!G599</f>
        <v xml:space="preserve"> Facebook </v>
      </c>
      <c r="H599" s="3" t="str">
        <f>Raw_Data!H599</f>
        <v xml:space="preserve"> #MusicMagic #TeenConcert </v>
      </c>
      <c r="I599" s="3">
        <f>Raw_Data!I599</f>
        <v>28</v>
      </c>
      <c r="J599" s="3">
        <f>Raw_Data!J599</f>
        <v>55</v>
      </c>
      <c r="K599" s="3" t="str">
        <f>Raw_Data!K599</f>
        <v xml:space="preserve"> Canada</v>
      </c>
      <c r="L599" s="3">
        <f>Raw_Data!L599</f>
        <v>2023</v>
      </c>
      <c r="M599" s="3">
        <f>Raw_Data!M599</f>
        <v>6</v>
      </c>
      <c r="N599" s="3">
        <f>Raw_Data!N599</f>
        <v>6</v>
      </c>
      <c r="O599" s="3">
        <f>Raw_Data!O599</f>
        <v>22</v>
      </c>
      <c r="P599" s="3" t="str">
        <f t="shared" si="100"/>
        <v>Attended a concert and danced the night away. Music is the heartbeat of life. #ConcertVibes #DanceAllNight</v>
      </c>
      <c r="Q599" s="3" t="str">
        <f t="shared" si="101"/>
        <v>Joy</v>
      </c>
      <c r="R599" s="3" t="str">
        <f t="shared" si="102"/>
        <v>DanceEnthusiast</v>
      </c>
      <c r="S599" s="3" t="str">
        <f t="shared" si="103"/>
        <v>Facebook</v>
      </c>
      <c r="T599" s="3" t="str">
        <f t="shared" si="104"/>
        <v>#MusicMagic,#TeenConcert</v>
      </c>
      <c r="U599" s="3" t="str">
        <f t="shared" si="105"/>
        <v>Canada</v>
      </c>
      <c r="V599" s="3">
        <f t="shared" si="106"/>
        <v>45083.9375</v>
      </c>
      <c r="W599" s="3" t="b">
        <f>COUNTIFS($F$2:F599,F599,$E$2:E599,E599)&gt;1</f>
        <v>0</v>
      </c>
      <c r="X599" s="3">
        <f t="shared" si="107"/>
        <v>83</v>
      </c>
      <c r="Y599" s="3">
        <f t="shared" si="108"/>
        <v>0.66265060240963858</v>
      </c>
      <c r="Z599" s="11" t="str">
        <f t="shared" si="99"/>
        <v>Jun 6, 2023</v>
      </c>
      <c r="AA599" s="3" t="str">
        <f t="shared" si="109"/>
        <v>Jun</v>
      </c>
    </row>
    <row r="600" spans="1:27" x14ac:dyDescent="0.25">
      <c r="A600" s="3">
        <f>Raw_Data!A600</f>
        <v>599</v>
      </c>
      <c r="B600" s="3">
        <f>Raw_Data!B600</f>
        <v>603</v>
      </c>
      <c r="C600" s="3" t="str">
        <f>Raw_Data!C600</f>
        <v xml:space="preserve">Rediscovered childhood cartoons and had a nostalgia-filled marathon. #CartoonNostalgia #TeenMemories </v>
      </c>
      <c r="D600" s="3" t="str">
        <f>Raw_Data!D600</f>
        <v xml:space="preserve"> Joy </v>
      </c>
      <c r="E600" s="10">
        <f>Raw_Data!E600</f>
        <v>45084.53125</v>
      </c>
      <c r="F600" s="3" t="str">
        <f>Raw_Data!F600</f>
        <v xml:space="preserve"> NostalgiaExplorer </v>
      </c>
      <c r="G600" s="3" t="str">
        <f>Raw_Data!G600</f>
        <v xml:space="preserve"> Twitter </v>
      </c>
      <c r="H600" s="3" t="str">
        <f>Raw_Data!H600</f>
        <v xml:space="preserve"> #ChildhoodMemories #TeenCartoons </v>
      </c>
      <c r="I600" s="3">
        <f>Raw_Data!I600</f>
        <v>22</v>
      </c>
      <c r="J600" s="3">
        <f>Raw_Data!J600</f>
        <v>45</v>
      </c>
      <c r="K600" s="3" t="str">
        <f>Raw_Data!K600</f>
        <v xml:space="preserve"> USA</v>
      </c>
      <c r="L600" s="3">
        <f>Raw_Data!L600</f>
        <v>2023</v>
      </c>
      <c r="M600" s="3">
        <f>Raw_Data!M600</f>
        <v>6</v>
      </c>
      <c r="N600" s="3">
        <f>Raw_Data!N600</f>
        <v>7</v>
      </c>
      <c r="O600" s="3">
        <f>Raw_Data!O600</f>
        <v>12</v>
      </c>
      <c r="P600" s="3" t="str">
        <f t="shared" si="100"/>
        <v>Rediscovered childhood cartoons and had a nostalgia-filled marathon. #CartoonNostalgia #TeenMemories</v>
      </c>
      <c r="Q600" s="3" t="str">
        <f t="shared" si="101"/>
        <v>Joy</v>
      </c>
      <c r="R600" s="3" t="str">
        <f t="shared" si="102"/>
        <v>NostalgiaExplorer</v>
      </c>
      <c r="S600" s="3" t="str">
        <f t="shared" si="103"/>
        <v>Twitter</v>
      </c>
      <c r="T600" s="3" t="str">
        <f t="shared" si="104"/>
        <v>#ChildhoodMemories,#TeenCartoons</v>
      </c>
      <c r="U600" s="3" t="str">
        <f t="shared" si="105"/>
        <v>USA</v>
      </c>
      <c r="V600" s="3">
        <f t="shared" si="106"/>
        <v>45084.53125</v>
      </c>
      <c r="W600" s="3" t="b">
        <f>COUNTIFS($F$2:F600,F600,$E$2:E600,E600)&gt;1</f>
        <v>0</v>
      </c>
      <c r="X600" s="3">
        <f t="shared" si="107"/>
        <v>67</v>
      </c>
      <c r="Y600" s="3">
        <f t="shared" si="108"/>
        <v>0.67164179104477617</v>
      </c>
      <c r="Z600" s="11" t="str">
        <f t="shared" si="99"/>
        <v>Jun 7, 2023</v>
      </c>
      <c r="AA600" s="3" t="str">
        <f t="shared" si="109"/>
        <v>Jun</v>
      </c>
    </row>
    <row r="601" spans="1:27" x14ac:dyDescent="0.25">
      <c r="A601" s="3">
        <f>Raw_Data!A601</f>
        <v>600</v>
      </c>
      <c r="B601" s="3">
        <f>Raw_Data!B601</f>
        <v>604</v>
      </c>
      <c r="C601" s="3" t="str">
        <f>Raw_Data!C601</f>
        <v xml:space="preserve">Embarked on a DIY home decor project. Let's hope it turns out better than last time. #DIYAdventure #TeenHomeDecor </v>
      </c>
      <c r="D601" s="3" t="str">
        <f>Raw_Data!D601</f>
        <v xml:space="preserve"> Excitement </v>
      </c>
      <c r="E601" s="10">
        <f>Raw_Data!E601</f>
        <v>45085.666666666664</v>
      </c>
      <c r="F601" s="3" t="str">
        <f>Raw_Data!F601</f>
        <v xml:space="preserve"> HomeDecorator </v>
      </c>
      <c r="G601" s="3" t="str">
        <f>Raw_Data!G601</f>
        <v xml:space="preserve"> Instagram </v>
      </c>
      <c r="H601" s="3" t="str">
        <f>Raw_Data!H601</f>
        <v xml:space="preserve"> #DIYGoals #TeenCreative </v>
      </c>
      <c r="I601" s="3">
        <f>Raw_Data!I601</f>
        <v>35</v>
      </c>
      <c r="J601" s="3">
        <f>Raw_Data!J601</f>
        <v>70</v>
      </c>
      <c r="K601" s="3" t="str">
        <f>Raw_Data!K601</f>
        <v xml:space="preserve"> UK</v>
      </c>
      <c r="L601" s="3">
        <f>Raw_Data!L601</f>
        <v>2023</v>
      </c>
      <c r="M601" s="3">
        <f>Raw_Data!M601</f>
        <v>6</v>
      </c>
      <c r="N601" s="3">
        <f>Raw_Data!N601</f>
        <v>8</v>
      </c>
      <c r="O601" s="3">
        <f>Raw_Data!O601</f>
        <v>16</v>
      </c>
      <c r="P601" s="3" t="str">
        <f t="shared" si="100"/>
        <v>Embarked on a DIY home decor project. Let's hope it turns out better than last time. #DIYAdventure #TeenHomeDecor</v>
      </c>
      <c r="Q601" s="3" t="str">
        <f t="shared" si="101"/>
        <v>Excitement</v>
      </c>
      <c r="R601" s="3" t="str">
        <f t="shared" si="102"/>
        <v>HomeDecorator</v>
      </c>
      <c r="S601" s="3" t="str">
        <f t="shared" si="103"/>
        <v>Instagram</v>
      </c>
      <c r="T601" s="3" t="str">
        <f t="shared" si="104"/>
        <v>#DIYGoals,#TeenCreative</v>
      </c>
      <c r="U601" s="3" t="str">
        <f t="shared" si="105"/>
        <v>UK</v>
      </c>
      <c r="V601" s="3">
        <f t="shared" si="106"/>
        <v>45085.666666666664</v>
      </c>
      <c r="W601" s="3" t="b">
        <f>COUNTIFS($F$2:F601,F601,$E$2:E601,E601)&gt;1</f>
        <v>0</v>
      </c>
      <c r="X601" s="3">
        <f t="shared" si="107"/>
        <v>105</v>
      </c>
      <c r="Y601" s="3">
        <f t="shared" si="108"/>
        <v>0.66666666666666663</v>
      </c>
      <c r="Z601" s="11" t="str">
        <f t="shared" si="99"/>
        <v>Jun 8, 2023</v>
      </c>
      <c r="AA601" s="3" t="str">
        <f t="shared" si="109"/>
        <v>Jun</v>
      </c>
    </row>
    <row r="602" spans="1:27" x14ac:dyDescent="0.25">
      <c r="A602" s="3">
        <f>Raw_Data!A602</f>
        <v>601</v>
      </c>
      <c r="B602" s="3">
        <f>Raw_Data!B602</f>
        <v>605</v>
      </c>
      <c r="C602" s="3" t="str">
        <f>Raw_Data!C602</f>
        <v xml:space="preserve">Spent the afternoon at a museum, pretending to be cultured. Art enthusiast in the making. #MuseumDay #TeenArtLover </v>
      </c>
      <c r="D602" s="3" t="str">
        <f>Raw_Data!D602</f>
        <v xml:space="preserve"> Curiosity </v>
      </c>
      <c r="E602" s="10">
        <f>Raw_Data!E602</f>
        <v>45086.583333333336</v>
      </c>
      <c r="F602" s="3" t="str">
        <f>Raw_Data!F602</f>
        <v xml:space="preserve"> ArtExplorer </v>
      </c>
      <c r="G602" s="3" t="str">
        <f>Raw_Data!G602</f>
        <v xml:space="preserve"> Facebook </v>
      </c>
      <c r="H602" s="3" t="str">
        <f>Raw_Data!H602</f>
        <v xml:space="preserve"> #CulturalDay #TeenCuriosity </v>
      </c>
      <c r="I602" s="3">
        <f>Raw_Data!I602</f>
        <v>20</v>
      </c>
      <c r="J602" s="3">
        <f>Raw_Data!J602</f>
        <v>40</v>
      </c>
      <c r="K602" s="3" t="str">
        <f>Raw_Data!K602</f>
        <v xml:space="preserve"> USA</v>
      </c>
      <c r="L602" s="3">
        <f>Raw_Data!L602</f>
        <v>2023</v>
      </c>
      <c r="M602" s="3">
        <f>Raw_Data!M602</f>
        <v>6</v>
      </c>
      <c r="N602" s="3">
        <f>Raw_Data!N602</f>
        <v>9</v>
      </c>
      <c r="O602" s="3">
        <f>Raw_Data!O602</f>
        <v>14</v>
      </c>
      <c r="P602" s="3" t="str">
        <f t="shared" si="100"/>
        <v>Spent the afternoon at a museum, pretending to be cultured. Art enthusiast in the making. #MuseumDay #TeenArtLover</v>
      </c>
      <c r="Q602" s="3" t="str">
        <f t="shared" si="101"/>
        <v>Curiosity</v>
      </c>
      <c r="R602" s="3" t="str">
        <f t="shared" si="102"/>
        <v>ArtExplorer</v>
      </c>
      <c r="S602" s="3" t="str">
        <f t="shared" si="103"/>
        <v>Facebook</v>
      </c>
      <c r="T602" s="3" t="str">
        <f t="shared" si="104"/>
        <v>#CulturalDay,#TeenCuriosity</v>
      </c>
      <c r="U602" s="3" t="str">
        <f t="shared" si="105"/>
        <v>USA</v>
      </c>
      <c r="V602" s="3">
        <f t="shared" si="106"/>
        <v>45086.583333333336</v>
      </c>
      <c r="W602" s="3" t="b">
        <f>COUNTIFS($F$2:F602,F602,$E$2:E602,E602)&gt;1</f>
        <v>0</v>
      </c>
      <c r="X602" s="3">
        <f t="shared" si="107"/>
        <v>60</v>
      </c>
      <c r="Y602" s="3">
        <f t="shared" si="108"/>
        <v>0.66666666666666663</v>
      </c>
      <c r="Z602" s="11" t="str">
        <f t="shared" si="99"/>
        <v>Jun 9, 2023</v>
      </c>
      <c r="AA602" s="3" t="str">
        <f t="shared" si="109"/>
        <v>Jun</v>
      </c>
    </row>
    <row r="603" spans="1:27" x14ac:dyDescent="0.25">
      <c r="A603" s="3">
        <f>Raw_Data!A603</f>
        <v>602</v>
      </c>
      <c r="B603" s="3">
        <f>Raw_Data!B603</f>
        <v>606</v>
      </c>
      <c r="C603" s="3" t="str">
        <f>Raw_Data!C603</f>
        <v xml:space="preserve">Started a blog about random thoughts and musings. Blogging is the new diary. #BloggerLife #TeenBlogger </v>
      </c>
      <c r="D603" s="3" t="str">
        <f>Raw_Data!D603</f>
        <v xml:space="preserve"> Curiosity </v>
      </c>
      <c r="E603" s="10">
        <f>Raw_Data!E603</f>
        <v>45087.729166666664</v>
      </c>
      <c r="F603" s="3" t="str">
        <f>Raw_Data!F603</f>
        <v xml:space="preserve"> ThoughtfulBlogger </v>
      </c>
      <c r="G603" s="3" t="str">
        <f>Raw_Data!G603</f>
        <v xml:space="preserve"> Twitter </v>
      </c>
      <c r="H603" s="3" t="str">
        <f>Raw_Data!H603</f>
        <v xml:space="preserve"> #BloggingJourney #TeenThoughts </v>
      </c>
      <c r="I603" s="3">
        <f>Raw_Data!I603</f>
        <v>30</v>
      </c>
      <c r="J603" s="3">
        <f>Raw_Data!J603</f>
        <v>60</v>
      </c>
      <c r="K603" s="3" t="str">
        <f>Raw_Data!K603</f>
        <v xml:space="preserve"> Canada</v>
      </c>
      <c r="L603" s="3">
        <f>Raw_Data!L603</f>
        <v>2023</v>
      </c>
      <c r="M603" s="3">
        <f>Raw_Data!M603</f>
        <v>6</v>
      </c>
      <c r="N603" s="3">
        <f>Raw_Data!N603</f>
        <v>10</v>
      </c>
      <c r="O603" s="3">
        <f>Raw_Data!O603</f>
        <v>17</v>
      </c>
      <c r="P603" s="3" t="str">
        <f t="shared" si="100"/>
        <v>Started a blog about random thoughts and musings. Blogging is the new diary. #BloggerLife #TeenBlogger</v>
      </c>
      <c r="Q603" s="3" t="str">
        <f t="shared" si="101"/>
        <v>Curiosity</v>
      </c>
      <c r="R603" s="3" t="str">
        <f t="shared" si="102"/>
        <v>ThoughtfulBlogger</v>
      </c>
      <c r="S603" s="3" t="str">
        <f t="shared" si="103"/>
        <v>Twitter</v>
      </c>
      <c r="T603" s="3" t="str">
        <f t="shared" si="104"/>
        <v>#BloggingJourney,#TeenThoughts</v>
      </c>
      <c r="U603" s="3" t="str">
        <f t="shared" si="105"/>
        <v>Canada</v>
      </c>
      <c r="V603" s="3">
        <f t="shared" si="106"/>
        <v>45087.729166666664</v>
      </c>
      <c r="W603" s="3" t="b">
        <f>COUNTIFS($F$2:F603,F603,$E$2:E603,E603)&gt;1</f>
        <v>0</v>
      </c>
      <c r="X603" s="3">
        <f t="shared" si="107"/>
        <v>90</v>
      </c>
      <c r="Y603" s="3">
        <f t="shared" si="108"/>
        <v>0.66666666666666663</v>
      </c>
      <c r="Z603" s="11" t="str">
        <f t="shared" si="99"/>
        <v>Jun 10, 2023</v>
      </c>
      <c r="AA603" s="3" t="str">
        <f t="shared" si="109"/>
        <v>Jun</v>
      </c>
    </row>
    <row r="604" spans="1:27" x14ac:dyDescent="0.25">
      <c r="A604" s="3">
        <f>Raw_Data!A604</f>
        <v>603</v>
      </c>
      <c r="B604" s="3">
        <f>Raw_Data!B604</f>
        <v>607</v>
      </c>
      <c r="C604" s="3" t="str">
        <f>Raw_Data!C604</f>
        <v xml:space="preserve">Relishing a peaceful afternoon with a classic novel. Quiet moments are the best moments. #BookLover #PeacefulAfternoon </v>
      </c>
      <c r="D604" s="3" t="str">
        <f>Raw_Data!D604</f>
        <v xml:space="preserve"> Contentment </v>
      </c>
      <c r="E604" s="10">
        <f>Raw_Data!E604</f>
        <v>45088.645833333336</v>
      </c>
      <c r="F604" s="3" t="str">
        <f>Raw_Data!F604</f>
        <v xml:space="preserve"> NovelEnthusiast </v>
      </c>
      <c r="G604" s="3" t="str">
        <f>Raw_Data!G604</f>
        <v xml:space="preserve"> Instagram </v>
      </c>
      <c r="H604" s="3" t="str">
        <f>Raw_Data!H604</f>
        <v xml:space="preserve"> #QuietMoments #BookishEscape </v>
      </c>
      <c r="I604" s="3">
        <f>Raw_Data!I604</f>
        <v>35</v>
      </c>
      <c r="J604" s="3">
        <f>Raw_Data!J604</f>
        <v>70</v>
      </c>
      <c r="K604" s="3" t="str">
        <f>Raw_Data!K604</f>
        <v xml:space="preserve"> USA</v>
      </c>
      <c r="L604" s="3">
        <f>Raw_Data!L604</f>
        <v>2023</v>
      </c>
      <c r="M604" s="3">
        <f>Raw_Data!M604</f>
        <v>6</v>
      </c>
      <c r="N604" s="3">
        <f>Raw_Data!N604</f>
        <v>11</v>
      </c>
      <c r="O604" s="3">
        <f>Raw_Data!O604</f>
        <v>15</v>
      </c>
      <c r="P604" s="3" t="str">
        <f t="shared" si="100"/>
        <v>Relishing a peaceful afternoon with a classic novel. Quiet moments are the best moments. #BookLover #PeacefulAfternoon</v>
      </c>
      <c r="Q604" s="3" t="str">
        <f t="shared" si="101"/>
        <v>Contentment</v>
      </c>
      <c r="R604" s="3" t="str">
        <f t="shared" si="102"/>
        <v>NovelEnthusiast</v>
      </c>
      <c r="S604" s="3" t="str">
        <f t="shared" si="103"/>
        <v>Instagram</v>
      </c>
      <c r="T604" s="3" t="str">
        <f t="shared" si="104"/>
        <v>#QuietMoments,#BookishEscape</v>
      </c>
      <c r="U604" s="3" t="str">
        <f t="shared" si="105"/>
        <v>USA</v>
      </c>
      <c r="V604" s="3">
        <f t="shared" si="106"/>
        <v>45088.645833333336</v>
      </c>
      <c r="W604" s="3" t="b">
        <f>COUNTIFS($F$2:F604,F604,$E$2:E604,E604)&gt;1</f>
        <v>0</v>
      </c>
      <c r="X604" s="3">
        <f t="shared" si="107"/>
        <v>105</v>
      </c>
      <c r="Y604" s="3">
        <f t="shared" si="108"/>
        <v>0.66666666666666663</v>
      </c>
      <c r="Z604" s="11" t="str">
        <f t="shared" si="99"/>
        <v>Jun 11, 2023</v>
      </c>
      <c r="AA604" s="3" t="str">
        <f t="shared" si="109"/>
        <v>Jun</v>
      </c>
    </row>
    <row r="605" spans="1:27" x14ac:dyDescent="0.25">
      <c r="A605" s="3">
        <f>Raw_Data!A605</f>
        <v>604</v>
      </c>
      <c r="B605" s="3">
        <f>Raw_Data!B605</f>
        <v>608</v>
      </c>
      <c r="C605" s="3" t="str">
        <f>Raw_Data!C605</f>
        <v xml:space="preserve">Reflecting on a lifetime of memories, each wrinkle tells a story. Embracing the beauty of aging. #LifeReflections #BeautyInAging </v>
      </c>
      <c r="D605" s="3" t="str">
        <f>Raw_Data!D605</f>
        <v xml:space="preserve"> Gratitude </v>
      </c>
      <c r="E605" s="10">
        <f>Raw_Data!E605</f>
        <v>45089.75</v>
      </c>
      <c r="F605" s="3" t="str">
        <f>Raw_Data!F605</f>
        <v xml:space="preserve"> WiseSoul </v>
      </c>
      <c r="G605" s="3" t="str">
        <f>Raw_Data!G605</f>
        <v xml:space="preserve"> Twitter </v>
      </c>
      <c r="H605" s="3" t="str">
        <f>Raw_Data!H605</f>
        <v xml:space="preserve"> #AgingGracefully #Memories </v>
      </c>
      <c r="I605" s="3">
        <f>Raw_Data!I605</f>
        <v>28</v>
      </c>
      <c r="J605" s="3">
        <f>Raw_Data!J605</f>
        <v>55</v>
      </c>
      <c r="K605" s="3" t="str">
        <f>Raw_Data!K605</f>
        <v xml:space="preserve"> UK</v>
      </c>
      <c r="L605" s="3">
        <f>Raw_Data!L605</f>
        <v>2023</v>
      </c>
      <c r="M605" s="3">
        <f>Raw_Data!M605</f>
        <v>6</v>
      </c>
      <c r="N605" s="3">
        <f>Raw_Data!N605</f>
        <v>12</v>
      </c>
      <c r="O605" s="3">
        <f>Raw_Data!O605</f>
        <v>18</v>
      </c>
      <c r="P605" s="3" t="str">
        <f t="shared" si="100"/>
        <v>Reflecting on a lifetime of memories, each wrinkle tells a story. Embracing the beauty of aging. #LifeReflections #BeautyInAging</v>
      </c>
      <c r="Q605" s="3" t="str">
        <f t="shared" si="101"/>
        <v>Gratitude</v>
      </c>
      <c r="R605" s="3" t="str">
        <f t="shared" si="102"/>
        <v>WiseSoul</v>
      </c>
      <c r="S605" s="3" t="str">
        <f t="shared" si="103"/>
        <v>Twitter</v>
      </c>
      <c r="T605" s="3" t="str">
        <f t="shared" si="104"/>
        <v>#AgingGracefully,#Memories</v>
      </c>
      <c r="U605" s="3" t="str">
        <f t="shared" si="105"/>
        <v>UK</v>
      </c>
      <c r="V605" s="3">
        <f t="shared" si="106"/>
        <v>45089.75</v>
      </c>
      <c r="W605" s="3" t="b">
        <f>COUNTIFS($F$2:F605,F605,$E$2:E605,E605)&gt;1</f>
        <v>0</v>
      </c>
      <c r="X605" s="3">
        <f t="shared" si="107"/>
        <v>83</v>
      </c>
      <c r="Y605" s="3">
        <f t="shared" si="108"/>
        <v>0.66265060240963858</v>
      </c>
      <c r="Z605" s="11" t="str">
        <f t="shared" si="99"/>
        <v>Jun 12, 2023</v>
      </c>
      <c r="AA605" s="3" t="str">
        <f t="shared" si="109"/>
        <v>Jun</v>
      </c>
    </row>
    <row r="606" spans="1:27" x14ac:dyDescent="0.25">
      <c r="A606" s="3">
        <f>Raw_Data!A606</f>
        <v>605</v>
      </c>
      <c r="B606" s="3">
        <f>Raw_Data!B606</f>
        <v>609</v>
      </c>
      <c r="C606" s="3" t="str">
        <f>Raw_Data!C606</f>
        <v xml:space="preserve">Exploring the world of digital art. It's never too late to discover new passions. #DigitalArtistry #LateBloomer </v>
      </c>
      <c r="D606" s="3" t="str">
        <f>Raw_Data!D606</f>
        <v xml:space="preserve"> Curiosity </v>
      </c>
      <c r="E606" s="10">
        <f>Raw_Data!E606</f>
        <v>45090.614583333336</v>
      </c>
      <c r="F606" s="3" t="str">
        <f>Raw_Data!F606</f>
        <v xml:space="preserve"> ArtAdventurer </v>
      </c>
      <c r="G606" s="3" t="str">
        <f>Raw_Data!G606</f>
        <v xml:space="preserve"> Facebook </v>
      </c>
      <c r="H606" s="3" t="str">
        <f>Raw_Data!H606</f>
        <v xml:space="preserve"> #ArtDiscovery #SeniorArtist </v>
      </c>
      <c r="I606" s="3">
        <f>Raw_Data!I606</f>
        <v>22</v>
      </c>
      <c r="J606" s="3">
        <f>Raw_Data!J606</f>
        <v>45</v>
      </c>
      <c r="K606" s="3" t="str">
        <f>Raw_Data!K606</f>
        <v xml:space="preserve"> Canada</v>
      </c>
      <c r="L606" s="3">
        <f>Raw_Data!L606</f>
        <v>2023</v>
      </c>
      <c r="M606" s="3">
        <f>Raw_Data!M606</f>
        <v>6</v>
      </c>
      <c r="N606" s="3">
        <f>Raw_Data!N606</f>
        <v>13</v>
      </c>
      <c r="O606" s="3">
        <f>Raw_Data!O606</f>
        <v>14</v>
      </c>
      <c r="P606" s="3" t="str">
        <f t="shared" si="100"/>
        <v>Exploring the world of digital art. It's never too late to discover new passions. #DigitalArtistry #LateBloomer</v>
      </c>
      <c r="Q606" s="3" t="str">
        <f t="shared" si="101"/>
        <v>Curiosity</v>
      </c>
      <c r="R606" s="3" t="str">
        <f t="shared" si="102"/>
        <v>ArtAdventurer</v>
      </c>
      <c r="S606" s="3" t="str">
        <f t="shared" si="103"/>
        <v>Facebook</v>
      </c>
      <c r="T606" s="3" t="str">
        <f t="shared" si="104"/>
        <v>#ArtDiscovery,#SeniorArtist</v>
      </c>
      <c r="U606" s="3" t="str">
        <f t="shared" si="105"/>
        <v>Canada</v>
      </c>
      <c r="V606" s="3">
        <f t="shared" si="106"/>
        <v>45090.614583333336</v>
      </c>
      <c r="W606" s="3" t="b">
        <f>COUNTIFS($F$2:F606,F606,$E$2:E606,E606)&gt;1</f>
        <v>0</v>
      </c>
      <c r="X606" s="3">
        <f t="shared" si="107"/>
        <v>67</v>
      </c>
      <c r="Y606" s="3">
        <f t="shared" si="108"/>
        <v>0.67164179104477617</v>
      </c>
      <c r="Z606" s="11" t="str">
        <f t="shared" si="99"/>
        <v>Jun 13, 2023</v>
      </c>
      <c r="AA606" s="3" t="str">
        <f t="shared" si="109"/>
        <v>Jun</v>
      </c>
    </row>
    <row r="607" spans="1:27" x14ac:dyDescent="0.25">
      <c r="A607" s="3">
        <f>Raw_Data!A607</f>
        <v>606</v>
      </c>
      <c r="B607" s="3">
        <f>Raw_Data!B607</f>
        <v>610</v>
      </c>
      <c r="C607" s="3" t="str">
        <f>Raw_Data!C607</f>
        <v xml:space="preserve">Savoring the flavors of a home-cooked meal. Simple joys are the heart of happiness. #HomeCooking #SimpleJoys </v>
      </c>
      <c r="D607" s="3" t="str">
        <f>Raw_Data!D607</f>
        <v xml:space="preserve"> Contentment </v>
      </c>
      <c r="E607" s="10">
        <f>Raw_Data!E607</f>
        <v>45091.8125</v>
      </c>
      <c r="F607" s="3" t="str">
        <f>Raw_Data!F607</f>
        <v xml:space="preserve"> HomeChefSenior </v>
      </c>
      <c r="G607" s="3" t="str">
        <f>Raw_Data!G607</f>
        <v xml:space="preserve"> Instagram </v>
      </c>
      <c r="H607" s="3" t="str">
        <f>Raw_Data!H607</f>
        <v xml:space="preserve"> #HappinessInFood #SeniorLife </v>
      </c>
      <c r="I607" s="3">
        <f>Raw_Data!I607</f>
        <v>25</v>
      </c>
      <c r="J607" s="3">
        <f>Raw_Data!J607</f>
        <v>50</v>
      </c>
      <c r="K607" s="3" t="str">
        <f>Raw_Data!K607</f>
        <v xml:space="preserve"> USA</v>
      </c>
      <c r="L607" s="3">
        <f>Raw_Data!L607</f>
        <v>2023</v>
      </c>
      <c r="M607" s="3">
        <f>Raw_Data!M607</f>
        <v>6</v>
      </c>
      <c r="N607" s="3">
        <f>Raw_Data!N607</f>
        <v>14</v>
      </c>
      <c r="O607" s="3">
        <f>Raw_Data!O607</f>
        <v>19</v>
      </c>
      <c r="P607" s="3" t="str">
        <f t="shared" si="100"/>
        <v>Savoring the flavors of a home-cooked meal. Simple joys are the heart of happiness. #HomeCooking #SimpleJoys</v>
      </c>
      <c r="Q607" s="3" t="str">
        <f t="shared" si="101"/>
        <v>Contentment</v>
      </c>
      <c r="R607" s="3" t="str">
        <f t="shared" si="102"/>
        <v>HomeChefSenior</v>
      </c>
      <c r="S607" s="3" t="str">
        <f t="shared" si="103"/>
        <v>Instagram</v>
      </c>
      <c r="T607" s="3" t="str">
        <f t="shared" si="104"/>
        <v>#HappinessInFood,#SeniorLife</v>
      </c>
      <c r="U607" s="3" t="str">
        <f t="shared" si="105"/>
        <v>USA</v>
      </c>
      <c r="V607" s="3">
        <f t="shared" si="106"/>
        <v>45091.8125</v>
      </c>
      <c r="W607" s="3" t="b">
        <f>COUNTIFS($F$2:F607,F607,$E$2:E607,E607)&gt;1</f>
        <v>0</v>
      </c>
      <c r="X607" s="3">
        <f t="shared" si="107"/>
        <v>75</v>
      </c>
      <c r="Y607" s="3">
        <f t="shared" si="108"/>
        <v>0.66666666666666663</v>
      </c>
      <c r="Z607" s="11" t="str">
        <f t="shared" si="99"/>
        <v>Jun 14, 2023</v>
      </c>
      <c r="AA607" s="3" t="str">
        <f t="shared" si="109"/>
        <v>Jun</v>
      </c>
    </row>
    <row r="608" spans="1:27" x14ac:dyDescent="0.25">
      <c r="A608" s="3">
        <f>Raw_Data!A608</f>
        <v>607</v>
      </c>
      <c r="B608" s="3">
        <f>Raw_Data!B608</f>
        <v>611</v>
      </c>
      <c r="C608" s="3" t="str">
        <f>Raw_Data!C608</f>
        <v xml:space="preserve">Embarking on a journey of learning a new language. The mind stays young with every new word. #LanguageLearning #NeverTooLate </v>
      </c>
      <c r="D608" s="3" t="str">
        <f>Raw_Data!D608</f>
        <v xml:space="preserve"> Curiosity </v>
      </c>
      <c r="E608" s="10">
        <f>Raw_Data!E608</f>
        <v>45092.510416666664</v>
      </c>
      <c r="F608" s="3" t="str">
        <f>Raw_Data!F608</f>
        <v xml:space="preserve"> LinguisticExplorer </v>
      </c>
      <c r="G608" s="3" t="str">
        <f>Raw_Data!G608</f>
        <v xml:space="preserve"> Twitter </v>
      </c>
      <c r="H608" s="3" t="str">
        <f>Raw_Data!H608</f>
        <v xml:space="preserve"> #MindEnrichment #SeniorLearning </v>
      </c>
      <c r="I608" s="3">
        <f>Raw_Data!I608</f>
        <v>30</v>
      </c>
      <c r="J608" s="3">
        <f>Raw_Data!J608</f>
        <v>60</v>
      </c>
      <c r="K608" s="3" t="str">
        <f>Raw_Data!K608</f>
        <v xml:space="preserve"> UK</v>
      </c>
      <c r="L608" s="3">
        <f>Raw_Data!L608</f>
        <v>2023</v>
      </c>
      <c r="M608" s="3">
        <f>Raw_Data!M608</f>
        <v>6</v>
      </c>
      <c r="N608" s="3">
        <f>Raw_Data!N608</f>
        <v>15</v>
      </c>
      <c r="O608" s="3">
        <f>Raw_Data!O608</f>
        <v>12</v>
      </c>
      <c r="P608" s="3" t="str">
        <f t="shared" si="100"/>
        <v>Embarking on a journey of learning a new language. The mind stays young with every new word. #LanguageLearning #NeverTooLate</v>
      </c>
      <c r="Q608" s="3" t="str">
        <f t="shared" si="101"/>
        <v>Curiosity</v>
      </c>
      <c r="R608" s="3" t="str">
        <f t="shared" si="102"/>
        <v>LinguisticExplorer</v>
      </c>
      <c r="S608" s="3" t="str">
        <f t="shared" si="103"/>
        <v>Twitter</v>
      </c>
      <c r="T608" s="3" t="str">
        <f t="shared" si="104"/>
        <v>#MindEnrichment,#SeniorLearning</v>
      </c>
      <c r="U608" s="3" t="str">
        <f t="shared" si="105"/>
        <v>UK</v>
      </c>
      <c r="V608" s="3">
        <f t="shared" si="106"/>
        <v>45092.510416666664</v>
      </c>
      <c r="W608" s="3" t="b">
        <f>COUNTIFS($F$2:F608,F608,$E$2:E608,E608)&gt;1</f>
        <v>0</v>
      </c>
      <c r="X608" s="3">
        <f t="shared" si="107"/>
        <v>90</v>
      </c>
      <c r="Y608" s="3">
        <f t="shared" si="108"/>
        <v>0.66666666666666663</v>
      </c>
      <c r="Z608" s="11" t="str">
        <f t="shared" si="99"/>
        <v>Jun 15, 2023</v>
      </c>
      <c r="AA608" s="3" t="str">
        <f t="shared" si="109"/>
        <v>Jun</v>
      </c>
    </row>
    <row r="609" spans="1:27" x14ac:dyDescent="0.25">
      <c r="A609" s="3">
        <f>Raw_Data!A609</f>
        <v>608</v>
      </c>
      <c r="B609" s="3">
        <f>Raw_Data!B609</f>
        <v>612</v>
      </c>
      <c r="C609" s="3" t="str">
        <f>Raw_Data!C609</f>
        <v xml:space="preserve">Attended a classical music concert, feeling the timeless melodies resonate. Music transcends generations. #ClassicalMusic #TimelessMelodies </v>
      </c>
      <c r="D609" s="3" t="str">
        <f>Raw_Data!D609</f>
        <v xml:space="preserve"> Joy </v>
      </c>
      <c r="E609" s="10">
        <f>Raw_Data!E609</f>
        <v>45093.90625</v>
      </c>
      <c r="F609" s="3" t="str">
        <f>Raw_Data!F609</f>
        <v xml:space="preserve"> MusicConnoisseur </v>
      </c>
      <c r="G609" s="3" t="str">
        <f>Raw_Data!G609</f>
        <v xml:space="preserve"> Facebook </v>
      </c>
      <c r="H609" s="3" t="str">
        <f>Raw_Data!H609</f>
        <v xml:space="preserve"> #MusicLover #SeniorConcert </v>
      </c>
      <c r="I609" s="3">
        <f>Raw_Data!I609</f>
        <v>18</v>
      </c>
      <c r="J609" s="3">
        <f>Raw_Data!J609</f>
        <v>35</v>
      </c>
      <c r="K609" s="3" t="str">
        <f>Raw_Data!K609</f>
        <v xml:space="preserve"> Canada</v>
      </c>
      <c r="L609" s="3">
        <f>Raw_Data!L609</f>
        <v>2023</v>
      </c>
      <c r="M609" s="3">
        <f>Raw_Data!M609</f>
        <v>6</v>
      </c>
      <c r="N609" s="3">
        <f>Raw_Data!N609</f>
        <v>16</v>
      </c>
      <c r="O609" s="3">
        <f>Raw_Data!O609</f>
        <v>21</v>
      </c>
      <c r="P609" s="3" t="str">
        <f t="shared" si="100"/>
        <v>Attended a classical music concert, feeling the timeless melodies resonate. Music transcends generations. #ClassicalMusic #TimelessMelodies</v>
      </c>
      <c r="Q609" s="3" t="str">
        <f t="shared" si="101"/>
        <v>Joy</v>
      </c>
      <c r="R609" s="3" t="str">
        <f t="shared" si="102"/>
        <v>MusicConnoisseur</v>
      </c>
      <c r="S609" s="3" t="str">
        <f t="shared" si="103"/>
        <v>Facebook</v>
      </c>
      <c r="T609" s="3" t="str">
        <f t="shared" si="104"/>
        <v>#MusicLover,#SeniorConcert</v>
      </c>
      <c r="U609" s="3" t="str">
        <f t="shared" si="105"/>
        <v>Canada</v>
      </c>
      <c r="V609" s="3">
        <f t="shared" si="106"/>
        <v>45093.90625</v>
      </c>
      <c r="W609" s="3" t="b">
        <f>COUNTIFS($F$2:F609,F609,$E$2:E609,E609)&gt;1</f>
        <v>0</v>
      </c>
      <c r="X609" s="3">
        <f t="shared" si="107"/>
        <v>53</v>
      </c>
      <c r="Y609" s="3">
        <f t="shared" si="108"/>
        <v>0.660377358490566</v>
      </c>
      <c r="Z609" s="11" t="str">
        <f t="shared" si="99"/>
        <v>Jun 16, 2023</v>
      </c>
      <c r="AA609" s="3" t="str">
        <f t="shared" si="109"/>
        <v>Jun</v>
      </c>
    </row>
    <row r="610" spans="1:27" x14ac:dyDescent="0.25">
      <c r="A610" s="3">
        <f>Raw_Data!A610</f>
        <v>609</v>
      </c>
      <c r="B610" s="3">
        <f>Raw_Data!B610</f>
        <v>613</v>
      </c>
      <c r="C610" s="3" t="str">
        <f>Raw_Data!C610</f>
        <v xml:space="preserve">Capturing the beauty of nature through photography. Every snapshot is a treasure. #NaturePhotography #SeniorPhotographer </v>
      </c>
      <c r="D610" s="3" t="str">
        <f>Raw_Data!D610</f>
        <v xml:space="preserve"> Joy </v>
      </c>
      <c r="E610" s="10">
        <f>Raw_Data!E610</f>
        <v>45094.625</v>
      </c>
      <c r="F610" s="3" t="str">
        <f>Raw_Data!F610</f>
        <v xml:space="preserve"> PhotographySenior </v>
      </c>
      <c r="G610" s="3" t="str">
        <f>Raw_Data!G610</f>
        <v xml:space="preserve"> Instagram </v>
      </c>
      <c r="H610" s="3" t="str">
        <f>Raw_Data!H610</f>
        <v xml:space="preserve"> #NatureCapture #SeniorMoments </v>
      </c>
      <c r="I610" s="3">
        <f>Raw_Data!I610</f>
        <v>35</v>
      </c>
      <c r="J610" s="3">
        <f>Raw_Data!J610</f>
        <v>70</v>
      </c>
      <c r="K610" s="3" t="str">
        <f>Raw_Data!K610</f>
        <v xml:space="preserve"> USA</v>
      </c>
      <c r="L610" s="3">
        <f>Raw_Data!L610</f>
        <v>2023</v>
      </c>
      <c r="M610" s="3">
        <f>Raw_Data!M610</f>
        <v>6</v>
      </c>
      <c r="N610" s="3">
        <f>Raw_Data!N610</f>
        <v>17</v>
      </c>
      <c r="O610" s="3">
        <f>Raw_Data!O610</f>
        <v>15</v>
      </c>
      <c r="P610" s="3" t="str">
        <f t="shared" si="100"/>
        <v>Capturing the beauty of nature through photography. Every snapshot is a treasure. #NaturePhotography #SeniorPhotographer</v>
      </c>
      <c r="Q610" s="3" t="str">
        <f t="shared" si="101"/>
        <v>Joy</v>
      </c>
      <c r="R610" s="3" t="str">
        <f t="shared" si="102"/>
        <v>PhotographySenior</v>
      </c>
      <c r="S610" s="3" t="str">
        <f t="shared" si="103"/>
        <v>Instagram</v>
      </c>
      <c r="T610" s="3" t="str">
        <f t="shared" si="104"/>
        <v>#NatureCapture,#SeniorMoments</v>
      </c>
      <c r="U610" s="3" t="str">
        <f t="shared" si="105"/>
        <v>USA</v>
      </c>
      <c r="V610" s="3">
        <f t="shared" si="106"/>
        <v>45094.625</v>
      </c>
      <c r="W610" s="3" t="b">
        <f>COUNTIFS($F$2:F610,F610,$E$2:E610,E610)&gt;1</f>
        <v>0</v>
      </c>
      <c r="X610" s="3">
        <f t="shared" si="107"/>
        <v>105</v>
      </c>
      <c r="Y610" s="3">
        <f t="shared" si="108"/>
        <v>0.66666666666666663</v>
      </c>
      <c r="Z610" s="11" t="str">
        <f t="shared" si="99"/>
        <v>Jun 17, 2023</v>
      </c>
      <c r="AA610" s="3" t="str">
        <f t="shared" si="109"/>
        <v>Jun</v>
      </c>
    </row>
    <row r="611" spans="1:27" x14ac:dyDescent="0.25">
      <c r="A611" s="3">
        <f>Raw_Data!A611</f>
        <v>610</v>
      </c>
      <c r="B611" s="3">
        <f>Raw_Data!B611</f>
        <v>614</v>
      </c>
      <c r="C611" s="3" t="str">
        <f>Raw_Data!C611</f>
        <v xml:space="preserve">Reconnecting with old friends over a cup of tea. Friendship, the true essence of companionship. #OldFriends #Companionship </v>
      </c>
      <c r="D611" s="3" t="str">
        <f>Raw_Data!D611</f>
        <v xml:space="preserve"> Contentment </v>
      </c>
      <c r="E611" s="10">
        <f>Raw_Data!E611</f>
        <v>45095.479166666664</v>
      </c>
      <c r="F611" s="3" t="str">
        <f>Raw_Data!F611</f>
        <v xml:space="preserve"> TeaTimeSenior </v>
      </c>
      <c r="G611" s="3" t="str">
        <f>Raw_Data!G611</f>
        <v xml:space="preserve"> Twitter </v>
      </c>
      <c r="H611" s="3" t="str">
        <f>Raw_Data!H611</f>
        <v xml:space="preserve"> #FriendshipGoals #SeniorBonding </v>
      </c>
      <c r="I611" s="3">
        <f>Raw_Data!I611</f>
        <v>28</v>
      </c>
      <c r="J611" s="3">
        <f>Raw_Data!J611</f>
        <v>55</v>
      </c>
      <c r="K611" s="3" t="str">
        <f>Raw_Data!K611</f>
        <v xml:space="preserve"> UK</v>
      </c>
      <c r="L611" s="3">
        <f>Raw_Data!L611</f>
        <v>2023</v>
      </c>
      <c r="M611" s="3">
        <f>Raw_Data!M611</f>
        <v>6</v>
      </c>
      <c r="N611" s="3">
        <f>Raw_Data!N611</f>
        <v>18</v>
      </c>
      <c r="O611" s="3">
        <f>Raw_Data!O611</f>
        <v>11</v>
      </c>
      <c r="P611" s="3" t="str">
        <f t="shared" si="100"/>
        <v>Reconnecting with old friends over a cup of tea. Friendship, the true essence of companionship. #OldFriends #Companionship</v>
      </c>
      <c r="Q611" s="3" t="str">
        <f t="shared" si="101"/>
        <v>Contentment</v>
      </c>
      <c r="R611" s="3" t="str">
        <f t="shared" si="102"/>
        <v>TeaTimeSenior</v>
      </c>
      <c r="S611" s="3" t="str">
        <f t="shared" si="103"/>
        <v>Twitter</v>
      </c>
      <c r="T611" s="3" t="str">
        <f t="shared" si="104"/>
        <v>#FriendshipGoals,#SeniorBonding</v>
      </c>
      <c r="U611" s="3" t="str">
        <f t="shared" si="105"/>
        <v>UK</v>
      </c>
      <c r="V611" s="3">
        <f t="shared" si="106"/>
        <v>45095.479166666664</v>
      </c>
      <c r="W611" s="3" t="b">
        <f>COUNTIFS($F$2:F611,F611,$E$2:E611,E611)&gt;1</f>
        <v>0</v>
      </c>
      <c r="X611" s="3">
        <f t="shared" si="107"/>
        <v>83</v>
      </c>
      <c r="Y611" s="3">
        <f t="shared" si="108"/>
        <v>0.66265060240963858</v>
      </c>
      <c r="Z611" s="11" t="str">
        <f t="shared" si="99"/>
        <v>Jun 18, 2023</v>
      </c>
      <c r="AA611" s="3" t="str">
        <f t="shared" si="109"/>
        <v>Jun</v>
      </c>
    </row>
    <row r="612" spans="1:27" x14ac:dyDescent="0.25">
      <c r="A612" s="3">
        <f>Raw_Data!A612</f>
        <v>611</v>
      </c>
      <c r="B612" s="3">
        <f>Raw_Data!B612</f>
        <v>615</v>
      </c>
      <c r="C612" s="3" t="str">
        <f>Raw_Data!C612</f>
        <v xml:space="preserve">Embarked on a road trip to revisit cherished places from the past. Nostalgia, the ultimate travel companion. #RoadTrip #NostalgiaTour </v>
      </c>
      <c r="D612" s="3" t="str">
        <f>Raw_Data!D612</f>
        <v xml:space="preserve"> Joy </v>
      </c>
      <c r="E612" s="10">
        <f>Raw_Data!E612</f>
        <v>45096.6875</v>
      </c>
      <c r="F612" s="3" t="str">
        <f>Raw_Data!F612</f>
        <v xml:space="preserve"> RoadTripSenior </v>
      </c>
      <c r="G612" s="3" t="str">
        <f>Raw_Data!G612</f>
        <v xml:space="preserve"> Facebook </v>
      </c>
      <c r="H612" s="3" t="str">
        <f>Raw_Data!H612</f>
        <v xml:space="preserve"> #CherishedPlaces #SeniorTravel </v>
      </c>
      <c r="I612" s="3">
        <f>Raw_Data!I612</f>
        <v>22</v>
      </c>
      <c r="J612" s="3">
        <f>Raw_Data!J612</f>
        <v>45</v>
      </c>
      <c r="K612" s="3" t="str">
        <f>Raw_Data!K612</f>
        <v xml:space="preserve"> Canada</v>
      </c>
      <c r="L612" s="3">
        <f>Raw_Data!L612</f>
        <v>2023</v>
      </c>
      <c r="M612" s="3">
        <f>Raw_Data!M612</f>
        <v>6</v>
      </c>
      <c r="N612" s="3">
        <f>Raw_Data!N612</f>
        <v>19</v>
      </c>
      <c r="O612" s="3">
        <f>Raw_Data!O612</f>
        <v>16</v>
      </c>
      <c r="P612" s="3" t="str">
        <f t="shared" si="100"/>
        <v>Embarked on a road trip to revisit cherished places from the past. Nostalgia, the ultimate travel companion. #RoadTrip #NostalgiaTour</v>
      </c>
      <c r="Q612" s="3" t="str">
        <f t="shared" si="101"/>
        <v>Joy</v>
      </c>
      <c r="R612" s="3" t="str">
        <f t="shared" si="102"/>
        <v>RoadTripSenior</v>
      </c>
      <c r="S612" s="3" t="str">
        <f t="shared" si="103"/>
        <v>Facebook</v>
      </c>
      <c r="T612" s="3" t="str">
        <f t="shared" si="104"/>
        <v>#CherishedPlaces,#SeniorTravel</v>
      </c>
      <c r="U612" s="3" t="str">
        <f t="shared" si="105"/>
        <v>Canada</v>
      </c>
      <c r="V612" s="3">
        <f t="shared" si="106"/>
        <v>45096.6875</v>
      </c>
      <c r="W612" s="3" t="b">
        <f>COUNTIFS($F$2:F612,F612,$E$2:E612,E612)&gt;1</f>
        <v>0</v>
      </c>
      <c r="X612" s="3">
        <f t="shared" si="107"/>
        <v>67</v>
      </c>
      <c r="Y612" s="3">
        <f t="shared" si="108"/>
        <v>0.67164179104477617</v>
      </c>
      <c r="Z612" s="11" t="str">
        <f t="shared" si="99"/>
        <v>Jun 19, 2023</v>
      </c>
      <c r="AA612" s="3" t="str">
        <f t="shared" si="109"/>
        <v>Jun</v>
      </c>
    </row>
    <row r="613" spans="1:27" x14ac:dyDescent="0.25">
      <c r="A613" s="3">
        <f>Raw_Data!A613</f>
        <v>612</v>
      </c>
      <c r="B613" s="3">
        <f>Raw_Data!B613</f>
        <v>616</v>
      </c>
      <c r="C613" s="3" t="str">
        <f>Raw_Data!C613</f>
        <v xml:space="preserve">Joined a community choir, harmonizing with fellow voices. Music creates bonds that withstand time. #CommunityChoir #HarmonyInAging </v>
      </c>
      <c r="D613" s="3" t="str">
        <f>Raw_Data!D613</f>
        <v xml:space="preserve"> Joy </v>
      </c>
      <c r="E613" s="10">
        <f>Raw_Data!E613</f>
        <v>45097.597222222219</v>
      </c>
      <c r="F613" s="3" t="str">
        <f>Raw_Data!F613</f>
        <v xml:space="preserve"> ChoirEnthusiast </v>
      </c>
      <c r="G613" s="3" t="str">
        <f>Raw_Data!G613</f>
        <v xml:space="preserve"> Instagram </v>
      </c>
      <c r="H613" s="3" t="str">
        <f>Raw_Data!H613</f>
        <v xml:space="preserve"> #MusicHarmony #SeniorVoices </v>
      </c>
      <c r="I613" s="3">
        <f>Raw_Data!I613</f>
        <v>20</v>
      </c>
      <c r="J613" s="3">
        <f>Raw_Data!J613</f>
        <v>40</v>
      </c>
      <c r="K613" s="3" t="str">
        <f>Raw_Data!K613</f>
        <v xml:space="preserve"> USA</v>
      </c>
      <c r="L613" s="3">
        <f>Raw_Data!L613</f>
        <v>2023</v>
      </c>
      <c r="M613" s="3">
        <f>Raw_Data!M613</f>
        <v>6</v>
      </c>
      <c r="N613" s="3">
        <f>Raw_Data!N613</f>
        <v>20</v>
      </c>
      <c r="O613" s="3">
        <f>Raw_Data!O613</f>
        <v>14</v>
      </c>
      <c r="P613" s="3" t="str">
        <f t="shared" si="100"/>
        <v>Joined a community choir, harmonizing with fellow voices. Music creates bonds that withstand time. #CommunityChoir #HarmonyInAging</v>
      </c>
      <c r="Q613" s="3" t="str">
        <f t="shared" si="101"/>
        <v>Joy</v>
      </c>
      <c r="R613" s="3" t="str">
        <f t="shared" si="102"/>
        <v>ChoirEnthusiast</v>
      </c>
      <c r="S613" s="3" t="str">
        <f t="shared" si="103"/>
        <v>Instagram</v>
      </c>
      <c r="T613" s="3" t="str">
        <f t="shared" si="104"/>
        <v>#MusicHarmony,#SeniorVoices</v>
      </c>
      <c r="U613" s="3" t="str">
        <f t="shared" si="105"/>
        <v>USA</v>
      </c>
      <c r="V613" s="3">
        <f t="shared" si="106"/>
        <v>45097.597222222219</v>
      </c>
      <c r="W613" s="3" t="b">
        <f>COUNTIFS($F$2:F613,F613,$E$2:E613,E613)&gt;1</f>
        <v>0</v>
      </c>
      <c r="X613" s="3">
        <f t="shared" si="107"/>
        <v>60</v>
      </c>
      <c r="Y613" s="3">
        <f t="shared" si="108"/>
        <v>0.66666666666666663</v>
      </c>
      <c r="Z613" s="11" t="str">
        <f t="shared" si="99"/>
        <v>Jun 20, 2023</v>
      </c>
      <c r="AA613" s="3" t="str">
        <f t="shared" si="109"/>
        <v>Jun</v>
      </c>
    </row>
    <row r="614" spans="1:27" x14ac:dyDescent="0.25">
      <c r="A614" s="3">
        <f>Raw_Data!A614</f>
        <v>613</v>
      </c>
      <c r="B614" s="3">
        <f>Raw_Data!B614</f>
        <v>617</v>
      </c>
      <c r="C614" s="3" t="str">
        <f>Raw_Data!C614</f>
        <v xml:space="preserve">Exploring the art of meditation, finding tranquility in the stillness of the mind. #MeditationJourney #TranquilMind </v>
      </c>
      <c r="D614" s="3" t="str">
        <f>Raw_Data!D614</f>
        <v xml:space="preserve"> Contentment </v>
      </c>
      <c r="E614" s="10">
        <f>Raw_Data!E614</f>
        <v>45098.791666666664</v>
      </c>
      <c r="F614" s="3" t="str">
        <f>Raw_Data!F614</f>
        <v xml:space="preserve"> MeditationSenior </v>
      </c>
      <c r="G614" s="3" t="str">
        <f>Raw_Data!G614</f>
        <v xml:space="preserve"> Twitter </v>
      </c>
      <c r="H614" s="3" t="str">
        <f>Raw_Data!H614</f>
        <v xml:space="preserve"> #MindfulLiving #SeniorCalm </v>
      </c>
      <c r="I614" s="3">
        <f>Raw_Data!I614</f>
        <v>18</v>
      </c>
      <c r="J614" s="3">
        <f>Raw_Data!J614</f>
        <v>35</v>
      </c>
      <c r="K614" s="3" t="str">
        <f>Raw_Data!K614</f>
        <v xml:space="preserve"> UK</v>
      </c>
      <c r="L614" s="3">
        <f>Raw_Data!L614</f>
        <v>2023</v>
      </c>
      <c r="M614" s="3">
        <f>Raw_Data!M614</f>
        <v>6</v>
      </c>
      <c r="N614" s="3">
        <f>Raw_Data!N614</f>
        <v>21</v>
      </c>
      <c r="O614" s="3">
        <f>Raw_Data!O614</f>
        <v>19</v>
      </c>
      <c r="P614" s="3" t="str">
        <f t="shared" si="100"/>
        <v>Exploring the art of meditation, finding tranquility in the stillness of the mind. #MeditationJourney #TranquilMind</v>
      </c>
      <c r="Q614" s="3" t="str">
        <f t="shared" si="101"/>
        <v>Contentment</v>
      </c>
      <c r="R614" s="3" t="str">
        <f t="shared" si="102"/>
        <v>MeditationSenior</v>
      </c>
      <c r="S614" s="3" t="str">
        <f t="shared" si="103"/>
        <v>Twitter</v>
      </c>
      <c r="T614" s="3" t="str">
        <f t="shared" si="104"/>
        <v>#MindfulLiving,#SeniorCalm</v>
      </c>
      <c r="U614" s="3" t="str">
        <f t="shared" si="105"/>
        <v>UK</v>
      </c>
      <c r="V614" s="3">
        <f t="shared" si="106"/>
        <v>45098.791666666664</v>
      </c>
      <c r="W614" s="3" t="b">
        <f>COUNTIFS($F$2:F614,F614,$E$2:E614,E614)&gt;1</f>
        <v>0</v>
      </c>
      <c r="X614" s="3">
        <f t="shared" si="107"/>
        <v>53</v>
      </c>
      <c r="Y614" s="3">
        <f t="shared" si="108"/>
        <v>0.660377358490566</v>
      </c>
      <c r="Z614" s="11" t="str">
        <f t="shared" si="99"/>
        <v>Jun 21, 2023</v>
      </c>
      <c r="AA614" s="3" t="str">
        <f t="shared" si="109"/>
        <v>Jun</v>
      </c>
    </row>
    <row r="615" spans="1:27" x14ac:dyDescent="0.25">
      <c r="A615" s="3">
        <f>Raw_Data!A615</f>
        <v>614</v>
      </c>
      <c r="B615" s="3">
        <f>Raw_Data!B615</f>
        <v>618</v>
      </c>
      <c r="C615" s="3" t="str">
        <f>Raw_Data!C615</f>
        <v xml:space="preserve">Taking a stroll in the garden, appreciating the beauty of blooming flowers. Nature's wonders never cease. #GardenWalk #FloralBeauty </v>
      </c>
      <c r="D615" s="3" t="str">
        <f>Raw_Data!D615</f>
        <v xml:space="preserve"> Contentment </v>
      </c>
      <c r="E615" s="10">
        <f>Raw_Data!E615</f>
        <v>45099.572916666664</v>
      </c>
      <c r="F615" s="3" t="str">
        <f>Raw_Data!F615</f>
        <v xml:space="preserve"> GardenEnthusiast </v>
      </c>
      <c r="G615" s="3" t="str">
        <f>Raw_Data!G615</f>
        <v xml:space="preserve"> Facebook </v>
      </c>
      <c r="H615" s="3" t="str">
        <f>Raw_Data!H615</f>
        <v xml:space="preserve"> #NatureWonders #SeniorGarden </v>
      </c>
      <c r="I615" s="3">
        <f>Raw_Data!I615</f>
        <v>25</v>
      </c>
      <c r="J615" s="3">
        <f>Raw_Data!J615</f>
        <v>50</v>
      </c>
      <c r="K615" s="3" t="str">
        <f>Raw_Data!K615</f>
        <v xml:space="preserve"> USA</v>
      </c>
      <c r="L615" s="3">
        <f>Raw_Data!L615</f>
        <v>2023</v>
      </c>
      <c r="M615" s="3">
        <f>Raw_Data!M615</f>
        <v>6</v>
      </c>
      <c r="N615" s="3">
        <f>Raw_Data!N615</f>
        <v>22</v>
      </c>
      <c r="O615" s="3">
        <f>Raw_Data!O615</f>
        <v>13</v>
      </c>
      <c r="P615" s="3" t="str">
        <f t="shared" si="100"/>
        <v>Taking a stroll in the garden, appreciating the beauty of blooming flowers. Nature's wonders never cease. #GardenWalk #FloralBeauty</v>
      </c>
      <c r="Q615" s="3" t="str">
        <f t="shared" si="101"/>
        <v>Contentment</v>
      </c>
      <c r="R615" s="3" t="str">
        <f t="shared" si="102"/>
        <v>GardenEnthusiast</v>
      </c>
      <c r="S615" s="3" t="str">
        <f t="shared" si="103"/>
        <v>Facebook</v>
      </c>
      <c r="T615" s="3" t="str">
        <f t="shared" si="104"/>
        <v>#NatureWonders,#SeniorGarden</v>
      </c>
      <c r="U615" s="3" t="str">
        <f t="shared" si="105"/>
        <v>USA</v>
      </c>
      <c r="V615" s="3">
        <f t="shared" si="106"/>
        <v>45099.572916666664</v>
      </c>
      <c r="W615" s="3" t="b">
        <f>COUNTIFS($F$2:F615,F615,$E$2:E615,E615)&gt;1</f>
        <v>0</v>
      </c>
      <c r="X615" s="3">
        <f t="shared" si="107"/>
        <v>75</v>
      </c>
      <c r="Y615" s="3">
        <f t="shared" si="108"/>
        <v>0.66666666666666663</v>
      </c>
      <c r="Z615" s="11" t="str">
        <f t="shared" si="99"/>
        <v>Jun 22, 2023</v>
      </c>
      <c r="AA615" s="3" t="str">
        <f t="shared" si="109"/>
        <v>Jun</v>
      </c>
    </row>
    <row r="616" spans="1:27" x14ac:dyDescent="0.25">
      <c r="A616" s="3">
        <f>Raw_Data!A616</f>
        <v>615</v>
      </c>
      <c r="B616" s="3">
        <f>Raw_Data!B616</f>
        <v>619</v>
      </c>
      <c r="C616" s="3" t="str">
        <f>Raw_Data!C616</f>
        <v xml:space="preserve">Sipping on a favorite vintage wine, each sip telling a story of the years gone by. Cheers to a life well-lived. #WineLover #VintageCheers </v>
      </c>
      <c r="D616" s="3" t="str">
        <f>Raw_Data!D616</f>
        <v xml:space="preserve"> Contentment </v>
      </c>
      <c r="E616" s="10">
        <f>Raw_Data!E616</f>
        <v>45100.78125</v>
      </c>
      <c r="F616" s="3" t="str">
        <f>Raw_Data!F616</f>
        <v xml:space="preserve"> WineConnoisseur </v>
      </c>
      <c r="G616" s="3" t="str">
        <f>Raw_Data!G616</f>
        <v xml:space="preserve"> Instagram </v>
      </c>
      <c r="H616" s="3" t="str">
        <f>Raw_Data!H616</f>
        <v xml:space="preserve"> #LifeWellLived #SeniorWine </v>
      </c>
      <c r="I616" s="3">
        <f>Raw_Data!I616</f>
        <v>28</v>
      </c>
      <c r="J616" s="3">
        <f>Raw_Data!J616</f>
        <v>55</v>
      </c>
      <c r="K616" s="3" t="str">
        <f>Raw_Data!K616</f>
        <v xml:space="preserve"> UK</v>
      </c>
      <c r="L616" s="3">
        <f>Raw_Data!L616</f>
        <v>2023</v>
      </c>
      <c r="M616" s="3">
        <f>Raw_Data!M616</f>
        <v>6</v>
      </c>
      <c r="N616" s="3">
        <f>Raw_Data!N616</f>
        <v>23</v>
      </c>
      <c r="O616" s="3">
        <f>Raw_Data!O616</f>
        <v>18</v>
      </c>
      <c r="P616" s="3" t="str">
        <f t="shared" si="100"/>
        <v>Sipping on a favorite vintage wine, each sip telling a story of the years gone by. Cheers to a life well-lived. #WineLover #VintageCheers</v>
      </c>
      <c r="Q616" s="3" t="str">
        <f t="shared" si="101"/>
        <v>Contentment</v>
      </c>
      <c r="R616" s="3" t="str">
        <f t="shared" si="102"/>
        <v>WineConnoisseur</v>
      </c>
      <c r="S616" s="3" t="str">
        <f t="shared" si="103"/>
        <v>Instagram</v>
      </c>
      <c r="T616" s="3" t="str">
        <f t="shared" si="104"/>
        <v>#LifeWellLived,#SeniorWine</v>
      </c>
      <c r="U616" s="3" t="str">
        <f t="shared" si="105"/>
        <v>UK</v>
      </c>
      <c r="V616" s="3">
        <f t="shared" si="106"/>
        <v>45100.78125</v>
      </c>
      <c r="W616" s="3" t="b">
        <f>COUNTIFS($F$2:F616,F616,$E$2:E616,E616)&gt;1</f>
        <v>0</v>
      </c>
      <c r="X616" s="3">
        <f t="shared" si="107"/>
        <v>83</v>
      </c>
      <c r="Y616" s="3">
        <f t="shared" si="108"/>
        <v>0.66265060240963858</v>
      </c>
      <c r="Z616" s="11" t="str">
        <f t="shared" si="99"/>
        <v>Jun 23, 2023</v>
      </c>
      <c r="AA616" s="3" t="str">
        <f t="shared" si="109"/>
        <v>Jun</v>
      </c>
    </row>
    <row r="617" spans="1:27" x14ac:dyDescent="0.25">
      <c r="A617" s="3">
        <f>Raw_Data!A617</f>
        <v>616</v>
      </c>
      <c r="B617" s="3">
        <f>Raw_Data!B617</f>
        <v>620</v>
      </c>
      <c r="C617" s="3" t="str">
        <f>Raw_Data!C617</f>
        <v xml:space="preserve">Participated in a community art class, unleashing creativity in the golden years. Art has no age limit. #ArtClass #SeniorArtistry </v>
      </c>
      <c r="D617" s="3" t="str">
        <f>Raw_Data!D617</f>
        <v xml:space="preserve"> Joy </v>
      </c>
      <c r="E617" s="10">
        <f>Raw_Data!E617</f>
        <v>45101.677083333336</v>
      </c>
      <c r="F617" s="3" t="str">
        <f>Raw_Data!F617</f>
        <v xml:space="preserve"> ArtisticSenior </v>
      </c>
      <c r="G617" s="3" t="str">
        <f>Raw_Data!G617</f>
        <v xml:space="preserve"> Twitter </v>
      </c>
      <c r="H617" s="3" t="str">
        <f>Raw_Data!H617</f>
        <v xml:space="preserve"> #CreativityAtAnyAge #SeniorCreativity </v>
      </c>
      <c r="I617" s="3">
        <f>Raw_Data!I617</f>
        <v>22</v>
      </c>
      <c r="J617" s="3">
        <f>Raw_Data!J617</f>
        <v>45</v>
      </c>
      <c r="K617" s="3" t="str">
        <f>Raw_Data!K617</f>
        <v xml:space="preserve"> Canada</v>
      </c>
      <c r="L617" s="3">
        <f>Raw_Data!L617</f>
        <v>2023</v>
      </c>
      <c r="M617" s="3">
        <f>Raw_Data!M617</f>
        <v>6</v>
      </c>
      <c r="N617" s="3">
        <f>Raw_Data!N617</f>
        <v>24</v>
      </c>
      <c r="O617" s="3">
        <f>Raw_Data!O617</f>
        <v>16</v>
      </c>
      <c r="P617" s="3" t="str">
        <f t="shared" si="100"/>
        <v>Participated in a community art class, unleashing creativity in the golden years. Art has no age limit. #ArtClass #SeniorArtistry</v>
      </c>
      <c r="Q617" s="3" t="str">
        <f t="shared" si="101"/>
        <v>Joy</v>
      </c>
      <c r="R617" s="3" t="str">
        <f t="shared" si="102"/>
        <v>ArtisticSenior</v>
      </c>
      <c r="S617" s="3" t="str">
        <f t="shared" si="103"/>
        <v>Twitter</v>
      </c>
      <c r="T617" s="3" t="str">
        <f t="shared" si="104"/>
        <v>#CreativityAtAnyAge,#SeniorCreativity</v>
      </c>
      <c r="U617" s="3" t="str">
        <f t="shared" si="105"/>
        <v>Canada</v>
      </c>
      <c r="V617" s="3">
        <f t="shared" si="106"/>
        <v>45101.677083333336</v>
      </c>
      <c r="W617" s="3" t="b">
        <f>COUNTIFS($F$2:F617,F617,$E$2:E617,E617)&gt;1</f>
        <v>0</v>
      </c>
      <c r="X617" s="3">
        <f t="shared" si="107"/>
        <v>67</v>
      </c>
      <c r="Y617" s="3">
        <f t="shared" si="108"/>
        <v>0.67164179104477617</v>
      </c>
      <c r="Z617" s="11" t="str">
        <f t="shared" si="99"/>
        <v>Jun 24, 2023</v>
      </c>
      <c r="AA617" s="3" t="str">
        <f t="shared" si="109"/>
        <v>Jun</v>
      </c>
    </row>
    <row r="618" spans="1:27" x14ac:dyDescent="0.25">
      <c r="A618" s="3">
        <f>Raw_Data!A618</f>
        <v>617</v>
      </c>
      <c r="B618" s="3">
        <f>Raw_Data!B618</f>
        <v>621</v>
      </c>
      <c r="C618" s="3" t="str">
        <f>Raw_Data!C618</f>
        <v xml:space="preserve">Embarking on a journey of writing a memoir, documenting a lifetime of experiences. Every story matters. #MemoirWriting #SeniorStories </v>
      </c>
      <c r="D618" s="3" t="str">
        <f>Raw_Data!D618</f>
        <v xml:space="preserve"> Gratitude </v>
      </c>
      <c r="E618" s="10">
        <f>Raw_Data!E618</f>
        <v>45102.854166666664</v>
      </c>
      <c r="F618" s="3" t="str">
        <f>Raw_Data!F618</f>
        <v xml:space="preserve"> MemoiristSenior </v>
      </c>
      <c r="G618" s="3" t="str">
        <f>Raw_Data!G618</f>
        <v xml:space="preserve"> Facebook </v>
      </c>
      <c r="H618" s="3" t="str">
        <f>Raw_Data!H618</f>
        <v xml:space="preserve"> #LifetimeExperiences #SeniorMemoir </v>
      </c>
      <c r="I618" s="3">
        <f>Raw_Data!I618</f>
        <v>35</v>
      </c>
      <c r="J618" s="3">
        <f>Raw_Data!J618</f>
        <v>70</v>
      </c>
      <c r="K618" s="3" t="str">
        <f>Raw_Data!K618</f>
        <v xml:space="preserve"> USA</v>
      </c>
      <c r="L618" s="3">
        <f>Raw_Data!L618</f>
        <v>2023</v>
      </c>
      <c r="M618" s="3">
        <f>Raw_Data!M618</f>
        <v>6</v>
      </c>
      <c r="N618" s="3">
        <f>Raw_Data!N618</f>
        <v>25</v>
      </c>
      <c r="O618" s="3">
        <f>Raw_Data!O618</f>
        <v>20</v>
      </c>
      <c r="P618" s="3" t="str">
        <f t="shared" si="100"/>
        <v>Embarking on a journey of writing a memoir, documenting a lifetime of experiences. Every story matters. #MemoirWriting #SeniorStories</v>
      </c>
      <c r="Q618" s="3" t="str">
        <f t="shared" si="101"/>
        <v>Gratitude</v>
      </c>
      <c r="R618" s="3" t="str">
        <f t="shared" si="102"/>
        <v>MemoiristSenior</v>
      </c>
      <c r="S618" s="3" t="str">
        <f t="shared" si="103"/>
        <v>Facebook</v>
      </c>
      <c r="T618" s="3" t="str">
        <f t="shared" si="104"/>
        <v>#LifetimeExperiences,#SeniorMemoir</v>
      </c>
      <c r="U618" s="3" t="str">
        <f t="shared" si="105"/>
        <v>USA</v>
      </c>
      <c r="V618" s="3">
        <f t="shared" si="106"/>
        <v>45102.854166666664</v>
      </c>
      <c r="W618" s="3" t="b">
        <f>COUNTIFS($F$2:F618,F618,$E$2:E618,E618)&gt;1</f>
        <v>0</v>
      </c>
      <c r="X618" s="3">
        <f t="shared" si="107"/>
        <v>105</v>
      </c>
      <c r="Y618" s="3">
        <f t="shared" si="108"/>
        <v>0.66666666666666663</v>
      </c>
      <c r="Z618" s="11" t="str">
        <f t="shared" si="99"/>
        <v>Jun 25, 2023</v>
      </c>
      <c r="AA618" s="3" t="str">
        <f t="shared" si="109"/>
        <v>Jun</v>
      </c>
    </row>
    <row r="619" spans="1:27" x14ac:dyDescent="0.25">
      <c r="A619" s="3">
        <f>Raw_Data!A619</f>
        <v>618</v>
      </c>
      <c r="B619" s="3">
        <f>Raw_Data!B619</f>
        <v>622</v>
      </c>
      <c r="C619" s="3" t="str">
        <f>Raw_Data!C619</f>
        <v xml:space="preserve">Attended a lecture on history, always fascinated by the lessons from the past. Learning is a lifelong adventure. #HistoryLecture #SeniorLearning </v>
      </c>
      <c r="D619" s="3" t="str">
        <f>Raw_Data!D619</f>
        <v xml:space="preserve"> Curiosity </v>
      </c>
      <c r="E619" s="10">
        <f>Raw_Data!E619</f>
        <v>45103.583333333336</v>
      </c>
      <c r="F619" s="3" t="str">
        <f>Raw_Data!F619</f>
        <v xml:space="preserve"> HistoryEnthusiast </v>
      </c>
      <c r="G619" s="3" t="str">
        <f>Raw_Data!G619</f>
        <v xml:space="preserve"> Instagram </v>
      </c>
      <c r="H619" s="3" t="str">
        <f>Raw_Data!H619</f>
        <v xml:space="preserve"> #LifetimeAdventure #SeniorCuriosity </v>
      </c>
      <c r="I619" s="3">
        <f>Raw_Data!I619</f>
        <v>30</v>
      </c>
      <c r="J619" s="3">
        <f>Raw_Data!J619</f>
        <v>60</v>
      </c>
      <c r="K619" s="3" t="str">
        <f>Raw_Data!K619</f>
        <v xml:space="preserve"> UK</v>
      </c>
      <c r="L619" s="3">
        <f>Raw_Data!L619</f>
        <v>2023</v>
      </c>
      <c r="M619" s="3">
        <f>Raw_Data!M619</f>
        <v>6</v>
      </c>
      <c r="N619" s="3">
        <f>Raw_Data!N619</f>
        <v>26</v>
      </c>
      <c r="O619" s="3">
        <f>Raw_Data!O619</f>
        <v>14</v>
      </c>
      <c r="P619" s="3" t="str">
        <f t="shared" si="100"/>
        <v>Attended a lecture on history, always fascinated by the lessons from the past. Learning is a lifelong adventure. #HistoryLecture #SeniorLearning</v>
      </c>
      <c r="Q619" s="3" t="str">
        <f t="shared" si="101"/>
        <v>Curiosity</v>
      </c>
      <c r="R619" s="3" t="str">
        <f t="shared" si="102"/>
        <v>HistoryEnthusiast</v>
      </c>
      <c r="S619" s="3" t="str">
        <f t="shared" si="103"/>
        <v>Instagram</v>
      </c>
      <c r="T619" s="3" t="str">
        <f t="shared" si="104"/>
        <v>#LifetimeAdventure,#SeniorCuriosity</v>
      </c>
      <c r="U619" s="3" t="str">
        <f t="shared" si="105"/>
        <v>UK</v>
      </c>
      <c r="V619" s="3">
        <f t="shared" si="106"/>
        <v>45103.583333333336</v>
      </c>
      <c r="W619" s="3" t="b">
        <f>COUNTIFS($F$2:F619,F619,$E$2:E619,E619)&gt;1</f>
        <v>0</v>
      </c>
      <c r="X619" s="3">
        <f t="shared" si="107"/>
        <v>90</v>
      </c>
      <c r="Y619" s="3">
        <f t="shared" si="108"/>
        <v>0.66666666666666663</v>
      </c>
      <c r="Z619" s="11" t="str">
        <f t="shared" si="99"/>
        <v>Jun 26, 2023</v>
      </c>
      <c r="AA619" s="3" t="str">
        <f t="shared" si="109"/>
        <v>Jun</v>
      </c>
    </row>
    <row r="620" spans="1:27" x14ac:dyDescent="0.25">
      <c r="A620" s="3">
        <f>Raw_Data!A620</f>
        <v>619</v>
      </c>
      <c r="B620" s="3">
        <f>Raw_Data!B620</f>
        <v>623</v>
      </c>
      <c r="C620" s="3" t="str">
        <f>Raw_Data!C620</f>
        <v xml:space="preserve">Rediscovered the joy of cooking traditional family recipes. The kitchen, a place of cherished memories. #FamilyRecipes #SeniorCooking </v>
      </c>
      <c r="D620" s="3" t="str">
        <f>Raw_Data!D620</f>
        <v xml:space="preserve"> Contentment </v>
      </c>
      <c r="E620" s="10">
        <f>Raw_Data!E620</f>
        <v>45104.739583333336</v>
      </c>
      <c r="F620" s="3" t="str">
        <f>Raw_Data!F620</f>
        <v xml:space="preserve"> FamilyChefSenior </v>
      </c>
      <c r="G620" s="3" t="str">
        <f>Raw_Data!G620</f>
        <v xml:space="preserve"> Twitter </v>
      </c>
      <c r="H620" s="3" t="str">
        <f>Raw_Data!H620</f>
        <v xml:space="preserve"> #KitchenMemories #SeniorCulinary </v>
      </c>
      <c r="I620" s="3">
        <f>Raw_Data!I620</f>
        <v>20</v>
      </c>
      <c r="J620" s="3">
        <f>Raw_Data!J620</f>
        <v>40</v>
      </c>
      <c r="K620" s="3" t="str">
        <f>Raw_Data!K620</f>
        <v xml:space="preserve"> USA</v>
      </c>
      <c r="L620" s="3">
        <f>Raw_Data!L620</f>
        <v>2023</v>
      </c>
      <c r="M620" s="3">
        <f>Raw_Data!M620</f>
        <v>6</v>
      </c>
      <c r="N620" s="3">
        <f>Raw_Data!N620</f>
        <v>27</v>
      </c>
      <c r="O620" s="3">
        <f>Raw_Data!O620</f>
        <v>17</v>
      </c>
      <c r="P620" s="3" t="str">
        <f t="shared" si="100"/>
        <v>Rediscovered the joy of cooking traditional family recipes. The kitchen, a place of cherished memories. #FamilyRecipes #SeniorCooking</v>
      </c>
      <c r="Q620" s="3" t="str">
        <f t="shared" si="101"/>
        <v>Contentment</v>
      </c>
      <c r="R620" s="3" t="str">
        <f t="shared" si="102"/>
        <v>FamilyChefSenior</v>
      </c>
      <c r="S620" s="3" t="str">
        <f t="shared" si="103"/>
        <v>Twitter</v>
      </c>
      <c r="T620" s="3" t="str">
        <f t="shared" si="104"/>
        <v>#KitchenMemories,#SeniorCulinary</v>
      </c>
      <c r="U620" s="3" t="str">
        <f t="shared" si="105"/>
        <v>USA</v>
      </c>
      <c r="V620" s="3">
        <f t="shared" si="106"/>
        <v>45104.739583333336</v>
      </c>
      <c r="W620" s="3" t="b">
        <f>COUNTIFS($F$2:F620,F620,$E$2:E620,E620)&gt;1</f>
        <v>0</v>
      </c>
      <c r="X620" s="3">
        <f t="shared" si="107"/>
        <v>60</v>
      </c>
      <c r="Y620" s="3">
        <f t="shared" si="108"/>
        <v>0.66666666666666663</v>
      </c>
      <c r="Z620" s="11" t="str">
        <f t="shared" si="99"/>
        <v>Jun 27, 2023</v>
      </c>
      <c r="AA620" s="3" t="str">
        <f t="shared" si="109"/>
        <v>Jun</v>
      </c>
    </row>
    <row r="621" spans="1:27" x14ac:dyDescent="0.25">
      <c r="A621" s="3">
        <f>Raw_Data!A621</f>
        <v>620</v>
      </c>
      <c r="B621" s="3">
        <f>Raw_Data!B621</f>
        <v>624</v>
      </c>
      <c r="C621" s="3" t="str">
        <f>Raw_Data!C621</f>
        <v xml:space="preserve">Joined a nature photography club, capturing the beauty of the great outdoors. Every click is a connection to nature. #NaturePhotography #SeniorPhotographer </v>
      </c>
      <c r="D621" s="3" t="str">
        <f>Raw_Data!D621</f>
        <v xml:space="preserve"> Joy </v>
      </c>
      <c r="E621" s="10">
        <f>Raw_Data!E621</f>
        <v>45105.927083333336</v>
      </c>
      <c r="F621" s="3" t="str">
        <f>Raw_Data!F621</f>
        <v xml:space="preserve"> NaturePhotographySenior </v>
      </c>
      <c r="G621" s="3" t="str">
        <f>Raw_Data!G621</f>
        <v xml:space="preserve"> Facebook </v>
      </c>
      <c r="H621" s="3" t="str">
        <f>Raw_Data!H621</f>
        <v xml:space="preserve"> #OutdoorBeauty #SeniorClicks </v>
      </c>
      <c r="I621" s="3">
        <f>Raw_Data!I621</f>
        <v>18</v>
      </c>
      <c r="J621" s="3">
        <f>Raw_Data!J621</f>
        <v>35</v>
      </c>
      <c r="K621" s="3" t="str">
        <f>Raw_Data!K621</f>
        <v xml:space="preserve"> UK</v>
      </c>
      <c r="L621" s="3">
        <f>Raw_Data!L621</f>
        <v>2023</v>
      </c>
      <c r="M621" s="3">
        <f>Raw_Data!M621</f>
        <v>6</v>
      </c>
      <c r="N621" s="3">
        <f>Raw_Data!N621</f>
        <v>28</v>
      </c>
      <c r="O621" s="3">
        <f>Raw_Data!O621</f>
        <v>22</v>
      </c>
      <c r="P621" s="3" t="str">
        <f t="shared" si="100"/>
        <v>Joined a nature photography club, capturing the beauty of the great outdoors. Every click is a connection to nature. #NaturePhotography #SeniorPhotographer</v>
      </c>
      <c r="Q621" s="3" t="str">
        <f t="shared" si="101"/>
        <v>Joy</v>
      </c>
      <c r="R621" s="3" t="str">
        <f t="shared" si="102"/>
        <v>NaturePhotographySenior</v>
      </c>
      <c r="S621" s="3" t="str">
        <f t="shared" si="103"/>
        <v>Facebook</v>
      </c>
      <c r="T621" s="3" t="str">
        <f t="shared" si="104"/>
        <v>#OutdoorBeauty,#SeniorClicks</v>
      </c>
      <c r="U621" s="3" t="str">
        <f t="shared" si="105"/>
        <v>UK</v>
      </c>
      <c r="V621" s="3">
        <f t="shared" si="106"/>
        <v>45105.927083333336</v>
      </c>
      <c r="W621" s="3" t="b">
        <f>COUNTIFS($F$2:F621,F621,$E$2:E621,E621)&gt;1</f>
        <v>0</v>
      </c>
      <c r="X621" s="3">
        <f t="shared" si="107"/>
        <v>53</v>
      </c>
      <c r="Y621" s="3">
        <f t="shared" si="108"/>
        <v>0.660377358490566</v>
      </c>
      <c r="Z621" s="11" t="str">
        <f t="shared" si="99"/>
        <v>Jun 28, 2023</v>
      </c>
      <c r="AA621" s="3" t="str">
        <f t="shared" si="109"/>
        <v>Jun</v>
      </c>
    </row>
    <row r="622" spans="1:27" x14ac:dyDescent="0.25">
      <c r="A622" s="3">
        <f>Raw_Data!A622</f>
        <v>621</v>
      </c>
      <c r="B622" s="3">
        <f>Raw_Data!B622</f>
        <v>625</v>
      </c>
      <c r="C622" s="3" t="str">
        <f>Raw_Data!C622</f>
        <v xml:space="preserve">Attended a jazz concert and swayed to the rhythm of timeless tunes. Music, a constant companion in the golden years. #JazzConcert #SeniorMusic </v>
      </c>
      <c r="D622" s="3" t="str">
        <f>Raw_Data!D622</f>
        <v xml:space="preserve"> Joy </v>
      </c>
      <c r="E622" s="10">
        <f>Raw_Data!E622</f>
        <v>45106.6875</v>
      </c>
      <c r="F622" s="3" t="str">
        <f>Raw_Data!F622</f>
        <v xml:space="preserve"> JazzMusicLover </v>
      </c>
      <c r="G622" s="3" t="str">
        <f>Raw_Data!G622</f>
        <v xml:space="preserve"> Instagram </v>
      </c>
      <c r="H622" s="3" t="str">
        <f>Raw_Data!H622</f>
        <v xml:space="preserve"> #TimelessTunes #SeniorJazz </v>
      </c>
      <c r="I622" s="3">
        <f>Raw_Data!I622</f>
        <v>25</v>
      </c>
      <c r="J622" s="3">
        <f>Raw_Data!J622</f>
        <v>50</v>
      </c>
      <c r="K622" s="3" t="str">
        <f>Raw_Data!K622</f>
        <v xml:space="preserve"> USA</v>
      </c>
      <c r="L622" s="3">
        <f>Raw_Data!L622</f>
        <v>2023</v>
      </c>
      <c r="M622" s="3">
        <f>Raw_Data!M622</f>
        <v>6</v>
      </c>
      <c r="N622" s="3">
        <f>Raw_Data!N622</f>
        <v>29</v>
      </c>
      <c r="O622" s="3">
        <f>Raw_Data!O622</f>
        <v>16</v>
      </c>
      <c r="P622" s="3" t="str">
        <f t="shared" si="100"/>
        <v>Attended a jazz concert and swayed to the rhythm of timeless tunes. Music, a constant companion in the golden years. #JazzConcert #SeniorMusic</v>
      </c>
      <c r="Q622" s="3" t="str">
        <f t="shared" si="101"/>
        <v>Joy</v>
      </c>
      <c r="R622" s="3" t="str">
        <f t="shared" si="102"/>
        <v>JazzMusicLover</v>
      </c>
      <c r="S622" s="3" t="str">
        <f t="shared" si="103"/>
        <v>Instagram</v>
      </c>
      <c r="T622" s="3" t="str">
        <f t="shared" si="104"/>
        <v>#TimelessTunes,#SeniorJazz</v>
      </c>
      <c r="U622" s="3" t="str">
        <f t="shared" si="105"/>
        <v>USA</v>
      </c>
      <c r="V622" s="3">
        <f t="shared" si="106"/>
        <v>45106.6875</v>
      </c>
      <c r="W622" s="3" t="b">
        <f>COUNTIFS($F$2:F622,F622,$E$2:E622,E622)&gt;1</f>
        <v>0</v>
      </c>
      <c r="X622" s="3">
        <f t="shared" si="107"/>
        <v>75</v>
      </c>
      <c r="Y622" s="3">
        <f t="shared" si="108"/>
        <v>0.66666666666666663</v>
      </c>
      <c r="Z622" s="11" t="str">
        <f t="shared" si="99"/>
        <v>Jun 29, 2023</v>
      </c>
      <c r="AA622" s="3" t="str">
        <f t="shared" si="109"/>
        <v>Jun</v>
      </c>
    </row>
    <row r="623" spans="1:27" x14ac:dyDescent="0.25">
      <c r="A623" s="3">
        <f>Raw_Data!A623</f>
        <v>622</v>
      </c>
      <c r="B623" s="3">
        <f>Raw_Data!B623</f>
        <v>626</v>
      </c>
      <c r="C623" s="3" t="str">
        <f>Raw_Data!C623</f>
        <v xml:space="preserve">Joined a writing group, penning down thoughts and reflections. Writing, a journey into the depths of the soul. #WritingGroup #SeniorWriter </v>
      </c>
      <c r="D623" s="3" t="str">
        <f>Raw_Data!D623</f>
        <v xml:space="preserve"> Gratitude </v>
      </c>
      <c r="E623" s="10">
        <f>Raw_Data!E623</f>
        <v>45107.8125</v>
      </c>
      <c r="F623" s="3" t="str">
        <f>Raw_Data!F623</f>
        <v xml:space="preserve"> SeniorWordsmith </v>
      </c>
      <c r="G623" s="3" t="str">
        <f>Raw_Data!G623</f>
        <v xml:space="preserve"> Twitter </v>
      </c>
      <c r="H623" s="3" t="str">
        <f>Raw_Data!H623</f>
        <v xml:space="preserve"> #SoulfulWriting #SeniorReflections </v>
      </c>
      <c r="I623" s="3">
        <f>Raw_Data!I623</f>
        <v>28</v>
      </c>
      <c r="J623" s="3">
        <f>Raw_Data!J623</f>
        <v>55</v>
      </c>
      <c r="K623" s="3" t="str">
        <f>Raw_Data!K623</f>
        <v xml:space="preserve"> UK</v>
      </c>
      <c r="L623" s="3">
        <f>Raw_Data!L623</f>
        <v>2023</v>
      </c>
      <c r="M623" s="3">
        <f>Raw_Data!M623</f>
        <v>6</v>
      </c>
      <c r="N623" s="3">
        <f>Raw_Data!N623</f>
        <v>30</v>
      </c>
      <c r="O623" s="3">
        <f>Raw_Data!O623</f>
        <v>19</v>
      </c>
      <c r="P623" s="3" t="str">
        <f t="shared" si="100"/>
        <v>Joined a writing group, penning down thoughts and reflections. Writing, a journey into the depths of the soul. #WritingGroup #SeniorWriter</v>
      </c>
      <c r="Q623" s="3" t="str">
        <f t="shared" si="101"/>
        <v>Gratitude</v>
      </c>
      <c r="R623" s="3" t="str">
        <f t="shared" si="102"/>
        <v>SeniorWordsmith</v>
      </c>
      <c r="S623" s="3" t="str">
        <f t="shared" si="103"/>
        <v>Twitter</v>
      </c>
      <c r="T623" s="3" t="str">
        <f t="shared" si="104"/>
        <v>#SoulfulWriting,#SeniorReflections</v>
      </c>
      <c r="U623" s="3" t="str">
        <f t="shared" si="105"/>
        <v>UK</v>
      </c>
      <c r="V623" s="3">
        <f t="shared" si="106"/>
        <v>45107.8125</v>
      </c>
      <c r="W623" s="3" t="b">
        <f>COUNTIFS($F$2:F623,F623,$E$2:E623,E623)&gt;1</f>
        <v>0</v>
      </c>
      <c r="X623" s="3">
        <f t="shared" si="107"/>
        <v>83</v>
      </c>
      <c r="Y623" s="3">
        <f t="shared" si="108"/>
        <v>0.66265060240963858</v>
      </c>
      <c r="Z623" s="11" t="str">
        <f t="shared" si="99"/>
        <v>Jun 30, 2023</v>
      </c>
      <c r="AA623" s="3" t="str">
        <f t="shared" si="109"/>
        <v>Jun</v>
      </c>
    </row>
    <row r="624" spans="1:27" x14ac:dyDescent="0.25">
      <c r="A624" s="3">
        <f>Raw_Data!A624</f>
        <v>623</v>
      </c>
      <c r="B624" s="3">
        <f>Raw_Data!B624</f>
        <v>627</v>
      </c>
      <c r="C624" s="3" t="str">
        <f>Raw_Data!C624</f>
        <v xml:space="preserve">Embarked on a solo travel adventure, discovering the beauty of new places at my own pace. #SoloTravel #SeniorExplorer </v>
      </c>
      <c r="D624" s="3" t="str">
        <f>Raw_Data!D624</f>
        <v xml:space="preserve"> Excitement </v>
      </c>
      <c r="E624" s="10">
        <f>Raw_Data!E624</f>
        <v>45108.583333333336</v>
      </c>
      <c r="F624" s="3" t="str">
        <f>Raw_Data!F624</f>
        <v xml:space="preserve"> SoloAdventurer </v>
      </c>
      <c r="G624" s="3" t="str">
        <f>Raw_Data!G624</f>
        <v xml:space="preserve"> Instagram </v>
      </c>
      <c r="H624" s="3" t="str">
        <f>Raw_Data!H624</f>
        <v xml:space="preserve"> #DiscoverNewPlaces #SeniorTravel </v>
      </c>
      <c r="I624" s="3">
        <f>Raw_Data!I624</f>
        <v>30</v>
      </c>
      <c r="J624" s="3">
        <f>Raw_Data!J624</f>
        <v>60</v>
      </c>
      <c r="K624" s="3" t="str">
        <f>Raw_Data!K624</f>
        <v xml:space="preserve"> USA</v>
      </c>
      <c r="L624" s="3">
        <f>Raw_Data!L624</f>
        <v>2023</v>
      </c>
      <c r="M624" s="3">
        <f>Raw_Data!M624</f>
        <v>7</v>
      </c>
      <c r="N624" s="3">
        <f>Raw_Data!N624</f>
        <v>1</v>
      </c>
      <c r="O624" s="3">
        <f>Raw_Data!O624</f>
        <v>14</v>
      </c>
      <c r="P624" s="3" t="str">
        <f t="shared" si="100"/>
        <v>Embarked on a solo travel adventure, discovering the beauty of new places at my own pace. #SoloTravel #SeniorExplorer</v>
      </c>
      <c r="Q624" s="3" t="str">
        <f t="shared" si="101"/>
        <v>Excitement</v>
      </c>
      <c r="R624" s="3" t="str">
        <f t="shared" si="102"/>
        <v>SoloAdventurer</v>
      </c>
      <c r="S624" s="3" t="str">
        <f t="shared" si="103"/>
        <v>Instagram</v>
      </c>
      <c r="T624" s="3" t="str">
        <f t="shared" si="104"/>
        <v>#DiscoverNewPlaces,#SeniorTravel</v>
      </c>
      <c r="U624" s="3" t="str">
        <f t="shared" si="105"/>
        <v>USA</v>
      </c>
      <c r="V624" s="3">
        <f t="shared" si="106"/>
        <v>45108.583333333336</v>
      </c>
      <c r="W624" s="3" t="b">
        <f>COUNTIFS($F$2:F624,F624,$E$2:E624,E624)&gt;1</f>
        <v>0</v>
      </c>
      <c r="X624" s="3">
        <f t="shared" si="107"/>
        <v>90</v>
      </c>
      <c r="Y624" s="3">
        <f t="shared" si="108"/>
        <v>0.66666666666666663</v>
      </c>
      <c r="Z624" s="11" t="str">
        <f t="shared" si="99"/>
        <v>Jul 1, 2023</v>
      </c>
      <c r="AA624" s="3" t="str">
        <f t="shared" si="109"/>
        <v>Jul</v>
      </c>
    </row>
    <row r="625" spans="1:27" x14ac:dyDescent="0.25">
      <c r="A625" s="3">
        <f>Raw_Data!A625</f>
        <v>624</v>
      </c>
      <c r="B625" s="3">
        <f>Raw_Data!B625</f>
        <v>628</v>
      </c>
      <c r="C625" s="3" t="str">
        <f>Raw_Data!C625</f>
        <v xml:space="preserve">Attended a vintage car show, reminiscing about the classics that once ruled the roads. Nostalgia in every rev. #VintageCars #ClassicRides </v>
      </c>
      <c r="D625" s="3" t="str">
        <f>Raw_Data!D625</f>
        <v xml:space="preserve"> Joy </v>
      </c>
      <c r="E625" s="10">
        <f>Raw_Data!E625</f>
        <v>45109.770833333336</v>
      </c>
      <c r="F625" s="3" t="str">
        <f>Raw_Data!F625</f>
        <v xml:space="preserve"> CarEnthusiastSenior </v>
      </c>
      <c r="G625" s="3" t="str">
        <f>Raw_Data!G625</f>
        <v xml:space="preserve"> Facebook </v>
      </c>
      <c r="H625" s="3" t="str">
        <f>Raw_Data!H625</f>
        <v xml:space="preserve"> #RoadTripDownMemoryLane #SeniorCars </v>
      </c>
      <c r="I625" s="3">
        <f>Raw_Data!I625</f>
        <v>22</v>
      </c>
      <c r="J625" s="3">
        <f>Raw_Data!J625</f>
        <v>45</v>
      </c>
      <c r="K625" s="3" t="str">
        <f>Raw_Data!K625</f>
        <v xml:space="preserve"> UK</v>
      </c>
      <c r="L625" s="3">
        <f>Raw_Data!L625</f>
        <v>2023</v>
      </c>
      <c r="M625" s="3">
        <f>Raw_Data!M625</f>
        <v>7</v>
      </c>
      <c r="N625" s="3">
        <f>Raw_Data!N625</f>
        <v>2</v>
      </c>
      <c r="O625" s="3">
        <f>Raw_Data!O625</f>
        <v>18</v>
      </c>
      <c r="P625" s="3" t="str">
        <f t="shared" si="100"/>
        <v>Attended a vintage car show, reminiscing about the classics that once ruled the roads. Nostalgia in every rev. #VintageCars #ClassicRides</v>
      </c>
      <c r="Q625" s="3" t="str">
        <f t="shared" si="101"/>
        <v>Joy</v>
      </c>
      <c r="R625" s="3" t="str">
        <f t="shared" si="102"/>
        <v>CarEnthusiastSenior</v>
      </c>
      <c r="S625" s="3" t="str">
        <f t="shared" si="103"/>
        <v>Facebook</v>
      </c>
      <c r="T625" s="3" t="str">
        <f t="shared" si="104"/>
        <v>#RoadTripDownMemoryLane,#SeniorCars</v>
      </c>
      <c r="U625" s="3" t="str">
        <f t="shared" si="105"/>
        <v>UK</v>
      </c>
      <c r="V625" s="3">
        <f t="shared" si="106"/>
        <v>45109.770833333336</v>
      </c>
      <c r="W625" s="3" t="b">
        <f>COUNTIFS($F$2:F625,F625,$E$2:E625,E625)&gt;1</f>
        <v>0</v>
      </c>
      <c r="X625" s="3">
        <f t="shared" si="107"/>
        <v>67</v>
      </c>
      <c r="Y625" s="3">
        <f t="shared" si="108"/>
        <v>0.67164179104477617</v>
      </c>
      <c r="Z625" s="11" t="str">
        <f t="shared" si="99"/>
        <v>Jul 2, 2023</v>
      </c>
      <c r="AA625" s="3" t="str">
        <f t="shared" si="109"/>
        <v>Jul</v>
      </c>
    </row>
    <row r="626" spans="1:27" x14ac:dyDescent="0.25">
      <c r="A626" s="3">
        <f>Raw_Data!A626</f>
        <v>625</v>
      </c>
      <c r="B626" s="3">
        <f>Raw_Data!B626</f>
        <v>629</v>
      </c>
      <c r="C626" s="3" t="str">
        <f>Raw_Data!C626</f>
        <v xml:space="preserve">Started a community garden, growing not just plants but friendships too. Green thumbs unite! #CommunityGarden #SeniorGardener </v>
      </c>
      <c r="D626" s="3" t="str">
        <f>Raw_Data!D626</f>
        <v xml:space="preserve"> Joy </v>
      </c>
      <c r="E626" s="10">
        <f>Raw_Data!E626</f>
        <v>45110.53125</v>
      </c>
      <c r="F626" s="3" t="str">
        <f>Raw_Data!F626</f>
        <v xml:space="preserve"> GreenThumbSenior </v>
      </c>
      <c r="G626" s="3" t="str">
        <f>Raw_Data!G626</f>
        <v xml:space="preserve"> Twitter </v>
      </c>
      <c r="H626" s="3" t="str">
        <f>Raw_Data!H626</f>
        <v xml:space="preserve"> #GardenFriends #SeniorGreenThumb </v>
      </c>
      <c r="I626" s="3">
        <f>Raw_Data!I626</f>
        <v>28</v>
      </c>
      <c r="J626" s="3">
        <f>Raw_Data!J626</f>
        <v>55</v>
      </c>
      <c r="K626" s="3" t="str">
        <f>Raw_Data!K626</f>
        <v xml:space="preserve"> Canada</v>
      </c>
      <c r="L626" s="3">
        <f>Raw_Data!L626</f>
        <v>2023</v>
      </c>
      <c r="M626" s="3">
        <f>Raw_Data!M626</f>
        <v>7</v>
      </c>
      <c r="N626" s="3">
        <f>Raw_Data!N626</f>
        <v>3</v>
      </c>
      <c r="O626" s="3">
        <f>Raw_Data!O626</f>
        <v>12</v>
      </c>
      <c r="P626" s="3" t="str">
        <f t="shared" si="100"/>
        <v>Started a community garden, growing not just plants but friendships too. Green thumbs unite! #CommunityGarden #SeniorGardener</v>
      </c>
      <c r="Q626" s="3" t="str">
        <f t="shared" si="101"/>
        <v>Joy</v>
      </c>
      <c r="R626" s="3" t="str">
        <f t="shared" si="102"/>
        <v>GreenThumbSenior</v>
      </c>
      <c r="S626" s="3" t="str">
        <f t="shared" si="103"/>
        <v>Twitter</v>
      </c>
      <c r="T626" s="3" t="str">
        <f t="shared" si="104"/>
        <v>#GardenFriends,#SeniorGreenThumb</v>
      </c>
      <c r="U626" s="3" t="str">
        <f t="shared" si="105"/>
        <v>Canada</v>
      </c>
      <c r="V626" s="3">
        <f t="shared" si="106"/>
        <v>45110.53125</v>
      </c>
      <c r="W626" s="3" t="b">
        <f>COUNTIFS($F$2:F626,F626,$E$2:E626,E626)&gt;1</f>
        <v>0</v>
      </c>
      <c r="X626" s="3">
        <f t="shared" si="107"/>
        <v>83</v>
      </c>
      <c r="Y626" s="3">
        <f t="shared" si="108"/>
        <v>0.66265060240963858</v>
      </c>
      <c r="Z626" s="11" t="str">
        <f t="shared" si="99"/>
        <v>Jul 3, 2023</v>
      </c>
      <c r="AA626" s="3" t="str">
        <f t="shared" si="109"/>
        <v>Jul</v>
      </c>
    </row>
    <row r="627" spans="1:27" x14ac:dyDescent="0.25">
      <c r="A627" s="3">
        <f>Raw_Data!A627</f>
        <v>626</v>
      </c>
      <c r="B627" s="3">
        <f>Raw_Data!B627</f>
        <v>630</v>
      </c>
      <c r="C627" s="3" t="str">
        <f>Raw_Data!C627</f>
        <v xml:space="preserve">Hosted a family dinner, where laughter echoed louder than the clinking of utensils. Family, the heart of happiness. #FamilyDinner #SeniorHost </v>
      </c>
      <c r="D627" s="3" t="str">
        <f>Raw_Data!D627</f>
        <v xml:space="preserve"> Contentment </v>
      </c>
      <c r="E627" s="10">
        <f>Raw_Data!E627</f>
        <v>45111.708333333336</v>
      </c>
      <c r="F627" s="3" t="str">
        <f>Raw_Data!F627</f>
        <v xml:space="preserve"> FamilyHostSenior </v>
      </c>
      <c r="G627" s="3" t="str">
        <f>Raw_Data!G627</f>
        <v xml:space="preserve"> Instagram </v>
      </c>
      <c r="H627" s="3" t="str">
        <f>Raw_Data!H627</f>
        <v xml:space="preserve"> #HeartwarmingMoments #SeniorFamily </v>
      </c>
      <c r="I627" s="3">
        <f>Raw_Data!I627</f>
        <v>35</v>
      </c>
      <c r="J627" s="3">
        <f>Raw_Data!J627</f>
        <v>70</v>
      </c>
      <c r="K627" s="3" t="str">
        <f>Raw_Data!K627</f>
        <v xml:space="preserve"> USA</v>
      </c>
      <c r="L627" s="3">
        <f>Raw_Data!L627</f>
        <v>2023</v>
      </c>
      <c r="M627" s="3">
        <f>Raw_Data!M627</f>
        <v>7</v>
      </c>
      <c r="N627" s="3">
        <f>Raw_Data!N627</f>
        <v>4</v>
      </c>
      <c r="O627" s="3">
        <f>Raw_Data!O627</f>
        <v>17</v>
      </c>
      <c r="P627" s="3" t="str">
        <f t="shared" si="100"/>
        <v>Hosted a family dinner, where laughter echoed louder than the clinking of utensils. Family, the heart of happiness. #FamilyDinner #SeniorHost</v>
      </c>
      <c r="Q627" s="3" t="str">
        <f t="shared" si="101"/>
        <v>Contentment</v>
      </c>
      <c r="R627" s="3" t="str">
        <f t="shared" si="102"/>
        <v>FamilyHostSenior</v>
      </c>
      <c r="S627" s="3" t="str">
        <f t="shared" si="103"/>
        <v>Instagram</v>
      </c>
      <c r="T627" s="3" t="str">
        <f t="shared" si="104"/>
        <v>#HeartwarmingMoments,#SeniorFamily</v>
      </c>
      <c r="U627" s="3" t="str">
        <f t="shared" si="105"/>
        <v>USA</v>
      </c>
      <c r="V627" s="3">
        <f t="shared" si="106"/>
        <v>45111.708333333336</v>
      </c>
      <c r="W627" s="3" t="b">
        <f>COUNTIFS($F$2:F627,F627,$E$2:E627,E627)&gt;1</f>
        <v>0</v>
      </c>
      <c r="X627" s="3">
        <f t="shared" si="107"/>
        <v>105</v>
      </c>
      <c r="Y627" s="3">
        <f t="shared" si="108"/>
        <v>0.66666666666666663</v>
      </c>
      <c r="Z627" s="11" t="str">
        <f t="shared" si="99"/>
        <v>Jul 4, 2023</v>
      </c>
      <c r="AA627" s="3" t="str">
        <f t="shared" si="109"/>
        <v>Jul</v>
      </c>
    </row>
    <row r="628" spans="1:27" x14ac:dyDescent="0.25">
      <c r="A628" s="3">
        <f>Raw_Data!A628</f>
        <v>627</v>
      </c>
      <c r="B628" s="3">
        <f>Raw_Data!B628</f>
        <v>631</v>
      </c>
      <c r="C628" s="3" t="str">
        <f>Raw_Data!C628</f>
        <v xml:space="preserve">Enrolled in a dance class for seniors, moving to the rhythm of life. Age is just a number on the dance floor. #DanceClass #SeniorDancer </v>
      </c>
      <c r="D628" s="3" t="str">
        <f>Raw_Data!D628</f>
        <v xml:space="preserve"> Joy </v>
      </c>
      <c r="E628" s="10">
        <f>Raw_Data!E628</f>
        <v>45112.84375</v>
      </c>
      <c r="F628" s="3" t="str">
        <f>Raw_Data!F628</f>
        <v xml:space="preserve"> DanceEnthusiastSenior </v>
      </c>
      <c r="G628" s="3" t="str">
        <f>Raw_Data!G628</f>
        <v xml:space="preserve"> Twitter </v>
      </c>
      <c r="H628" s="3" t="str">
        <f>Raw_Data!H628</f>
        <v xml:space="preserve"> #DanceLife #SeniorMoves </v>
      </c>
      <c r="I628" s="3">
        <f>Raw_Data!I628</f>
        <v>18</v>
      </c>
      <c r="J628" s="3">
        <f>Raw_Data!J628</f>
        <v>35</v>
      </c>
      <c r="K628" s="3" t="str">
        <f>Raw_Data!K628</f>
        <v xml:space="preserve"> UK</v>
      </c>
      <c r="L628" s="3">
        <f>Raw_Data!L628</f>
        <v>2023</v>
      </c>
      <c r="M628" s="3">
        <f>Raw_Data!M628</f>
        <v>7</v>
      </c>
      <c r="N628" s="3">
        <f>Raw_Data!N628</f>
        <v>5</v>
      </c>
      <c r="O628" s="3">
        <f>Raw_Data!O628</f>
        <v>20</v>
      </c>
      <c r="P628" s="3" t="str">
        <f t="shared" si="100"/>
        <v>Enrolled in a dance class for seniors, moving to the rhythm of life. Age is just a number on the dance floor. #DanceClass #SeniorDancer</v>
      </c>
      <c r="Q628" s="3" t="str">
        <f t="shared" si="101"/>
        <v>Joy</v>
      </c>
      <c r="R628" s="3" t="str">
        <f t="shared" si="102"/>
        <v>DanceEnthusiastSenior</v>
      </c>
      <c r="S628" s="3" t="str">
        <f t="shared" si="103"/>
        <v>Twitter</v>
      </c>
      <c r="T628" s="3" t="str">
        <f t="shared" si="104"/>
        <v>#DanceLife,#SeniorMoves</v>
      </c>
      <c r="U628" s="3" t="str">
        <f t="shared" si="105"/>
        <v>UK</v>
      </c>
      <c r="V628" s="3">
        <f t="shared" si="106"/>
        <v>45112.84375</v>
      </c>
      <c r="W628" s="3" t="b">
        <f>COUNTIFS($F$2:F628,F628,$E$2:E628,E628)&gt;1</f>
        <v>0</v>
      </c>
      <c r="X628" s="3">
        <f t="shared" si="107"/>
        <v>53</v>
      </c>
      <c r="Y628" s="3">
        <f t="shared" si="108"/>
        <v>0.660377358490566</v>
      </c>
      <c r="Z628" s="11" t="str">
        <f t="shared" si="99"/>
        <v>Jul 5, 2023</v>
      </c>
      <c r="AA628" s="3" t="str">
        <f t="shared" si="109"/>
        <v>Jul</v>
      </c>
    </row>
    <row r="629" spans="1:27" x14ac:dyDescent="0.25">
      <c r="A629" s="3">
        <f>Raw_Data!A629</f>
        <v>628</v>
      </c>
      <c r="B629" s="3">
        <f>Raw_Data!B629</f>
        <v>632</v>
      </c>
      <c r="C629" s="3" t="str">
        <f>Raw_Data!C629</f>
        <v xml:space="preserve">Visited an art gallery, appreciating the brushstrokes that tell tales of creativity. Art, an eternal companion. #ArtGallery #SeniorArtLover </v>
      </c>
      <c r="D629" s="3" t="str">
        <f>Raw_Data!D629</f>
        <v xml:space="preserve"> Joy </v>
      </c>
      <c r="E629" s="10">
        <f>Raw_Data!E629</f>
        <v>45113.604166666664</v>
      </c>
      <c r="F629" s="3" t="str">
        <f>Raw_Data!F629</f>
        <v xml:space="preserve"> ArtGalleryVisitor </v>
      </c>
      <c r="G629" s="3" t="str">
        <f>Raw_Data!G629</f>
        <v xml:space="preserve"> Facebook </v>
      </c>
      <c r="H629" s="3" t="str">
        <f>Raw_Data!H629</f>
        <v xml:space="preserve"> #CreativeExpressions #SeniorArt </v>
      </c>
      <c r="I629" s="3">
        <f>Raw_Data!I629</f>
        <v>25</v>
      </c>
      <c r="J629" s="3">
        <f>Raw_Data!J629</f>
        <v>50</v>
      </c>
      <c r="K629" s="3" t="str">
        <f>Raw_Data!K629</f>
        <v xml:space="preserve"> USA</v>
      </c>
      <c r="L629" s="3">
        <f>Raw_Data!L629</f>
        <v>2023</v>
      </c>
      <c r="M629" s="3">
        <f>Raw_Data!M629</f>
        <v>7</v>
      </c>
      <c r="N629" s="3">
        <f>Raw_Data!N629</f>
        <v>6</v>
      </c>
      <c r="O629" s="3">
        <f>Raw_Data!O629</f>
        <v>14</v>
      </c>
      <c r="P629" s="3" t="str">
        <f t="shared" si="100"/>
        <v>Visited an art gallery, appreciating the brushstrokes that tell tales of creativity. Art, an eternal companion. #ArtGallery #SeniorArtLover</v>
      </c>
      <c r="Q629" s="3" t="str">
        <f t="shared" si="101"/>
        <v>Joy</v>
      </c>
      <c r="R629" s="3" t="str">
        <f t="shared" si="102"/>
        <v>ArtGalleryVisitor</v>
      </c>
      <c r="S629" s="3" t="str">
        <f t="shared" si="103"/>
        <v>Facebook</v>
      </c>
      <c r="T629" s="3" t="str">
        <f t="shared" si="104"/>
        <v>#CreativeExpressions,#SeniorArt</v>
      </c>
      <c r="U629" s="3" t="str">
        <f t="shared" si="105"/>
        <v>USA</v>
      </c>
      <c r="V629" s="3">
        <f t="shared" si="106"/>
        <v>45113.604166666664</v>
      </c>
      <c r="W629" s="3" t="b">
        <f>COUNTIFS($F$2:F629,F629,$E$2:E629,E629)&gt;1</f>
        <v>0</v>
      </c>
      <c r="X629" s="3">
        <f t="shared" si="107"/>
        <v>75</v>
      </c>
      <c r="Y629" s="3">
        <f t="shared" si="108"/>
        <v>0.66666666666666663</v>
      </c>
      <c r="Z629" s="11" t="str">
        <f t="shared" si="99"/>
        <v>Jul 6, 2023</v>
      </c>
      <c r="AA629" s="3" t="str">
        <f t="shared" si="109"/>
        <v>Jul</v>
      </c>
    </row>
    <row r="630" spans="1:27" x14ac:dyDescent="0.25">
      <c r="A630" s="3">
        <f>Raw_Data!A630</f>
        <v>629</v>
      </c>
      <c r="B630" s="3">
        <f>Raw_Data!B630</f>
        <v>633</v>
      </c>
      <c r="C630" s="3" t="str">
        <f>Raw_Data!C630</f>
        <v xml:space="preserve">Started a book club for seniors, where discussions are as lively as the characters in the novels. #BookClub #SeniorReaders </v>
      </c>
      <c r="D630" s="3" t="str">
        <f>Raw_Data!D630</f>
        <v xml:space="preserve"> Joy </v>
      </c>
      <c r="E630" s="10">
        <f>Raw_Data!E630</f>
        <v>45114.822916666664</v>
      </c>
      <c r="F630" s="3" t="str">
        <f>Raw_Data!F630</f>
        <v xml:space="preserve"> SeniorBookClub </v>
      </c>
      <c r="G630" s="3" t="str">
        <f>Raw_Data!G630</f>
        <v xml:space="preserve"> Instagram </v>
      </c>
      <c r="H630" s="3" t="str">
        <f>Raw_Data!H630</f>
        <v xml:space="preserve"> #BookishTalks #SeniorBookworms </v>
      </c>
      <c r="I630" s="3">
        <f>Raw_Data!I630</f>
        <v>22</v>
      </c>
      <c r="J630" s="3">
        <f>Raw_Data!J630</f>
        <v>45</v>
      </c>
      <c r="K630" s="3" t="str">
        <f>Raw_Data!K630</f>
        <v xml:space="preserve"> UK</v>
      </c>
      <c r="L630" s="3">
        <f>Raw_Data!L630</f>
        <v>2023</v>
      </c>
      <c r="M630" s="3">
        <f>Raw_Data!M630</f>
        <v>7</v>
      </c>
      <c r="N630" s="3">
        <f>Raw_Data!N630</f>
        <v>7</v>
      </c>
      <c r="O630" s="3">
        <f>Raw_Data!O630</f>
        <v>19</v>
      </c>
      <c r="P630" s="3" t="str">
        <f t="shared" si="100"/>
        <v>Started a book club for seniors, where discussions are as lively as the characters in the novels. #BookClub #SeniorReaders</v>
      </c>
      <c r="Q630" s="3" t="str">
        <f t="shared" si="101"/>
        <v>Joy</v>
      </c>
      <c r="R630" s="3" t="str">
        <f t="shared" si="102"/>
        <v>SeniorBookClub</v>
      </c>
      <c r="S630" s="3" t="str">
        <f t="shared" si="103"/>
        <v>Instagram</v>
      </c>
      <c r="T630" s="3" t="str">
        <f t="shared" si="104"/>
        <v>#BookishTalks,#SeniorBookworms</v>
      </c>
      <c r="U630" s="3" t="str">
        <f t="shared" si="105"/>
        <v>UK</v>
      </c>
      <c r="V630" s="3">
        <f t="shared" si="106"/>
        <v>45114.822916666664</v>
      </c>
      <c r="W630" s="3" t="b">
        <f>COUNTIFS($F$2:F630,F630,$E$2:E630,E630)&gt;1</f>
        <v>0</v>
      </c>
      <c r="X630" s="3">
        <f t="shared" si="107"/>
        <v>67</v>
      </c>
      <c r="Y630" s="3">
        <f t="shared" si="108"/>
        <v>0.67164179104477617</v>
      </c>
      <c r="Z630" s="11" t="str">
        <f t="shared" si="99"/>
        <v>Jul 7, 2023</v>
      </c>
      <c r="AA630" s="3" t="str">
        <f t="shared" si="109"/>
        <v>Jul</v>
      </c>
    </row>
    <row r="631" spans="1:27" x14ac:dyDescent="0.25">
      <c r="A631" s="3">
        <f>Raw_Data!A631</f>
        <v>630</v>
      </c>
      <c r="B631" s="3">
        <f>Raw_Data!B631</f>
        <v>634</v>
      </c>
      <c r="C631" s="3" t="str">
        <f>Raw_Data!C631</f>
        <v xml:space="preserve">Hosted a picnic in the park, basking in the warmth of friendship and sunshine. Simple joys, timeless memories. #ParkPicnic #SeniorJoy </v>
      </c>
      <c r="D631" s="3" t="str">
        <f>Raw_Data!D631</f>
        <v xml:space="preserve"> Contentment </v>
      </c>
      <c r="E631" s="10">
        <f>Raw_Data!E631</f>
        <v>45115.666666666664</v>
      </c>
      <c r="F631" s="3" t="str">
        <f>Raw_Data!F631</f>
        <v xml:space="preserve"> SeniorPicnicHost </v>
      </c>
      <c r="G631" s="3" t="str">
        <f>Raw_Data!G631</f>
        <v xml:space="preserve"> Twitter </v>
      </c>
      <c r="H631" s="3" t="str">
        <f>Raw_Data!H631</f>
        <v xml:space="preserve"> #FriendshipSunshine #SeniorMemories </v>
      </c>
      <c r="I631" s="3">
        <f>Raw_Data!I631</f>
        <v>30</v>
      </c>
      <c r="J631" s="3">
        <f>Raw_Data!J631</f>
        <v>60</v>
      </c>
      <c r="K631" s="3" t="str">
        <f>Raw_Data!K631</f>
        <v xml:space="preserve"> Canada</v>
      </c>
      <c r="L631" s="3">
        <f>Raw_Data!L631</f>
        <v>2023</v>
      </c>
      <c r="M631" s="3">
        <f>Raw_Data!M631</f>
        <v>7</v>
      </c>
      <c r="N631" s="3">
        <f>Raw_Data!N631</f>
        <v>8</v>
      </c>
      <c r="O631" s="3">
        <f>Raw_Data!O631</f>
        <v>16</v>
      </c>
      <c r="P631" s="3" t="str">
        <f t="shared" si="100"/>
        <v>Hosted a picnic in the park, basking in the warmth of friendship and sunshine. Simple joys, timeless memories. #ParkPicnic #SeniorJoy</v>
      </c>
      <c r="Q631" s="3" t="str">
        <f t="shared" si="101"/>
        <v>Contentment</v>
      </c>
      <c r="R631" s="3" t="str">
        <f t="shared" si="102"/>
        <v>SeniorPicnicHost</v>
      </c>
      <c r="S631" s="3" t="str">
        <f t="shared" si="103"/>
        <v>Twitter</v>
      </c>
      <c r="T631" s="3" t="str">
        <f t="shared" si="104"/>
        <v>#FriendshipSunshine,#SeniorMemories</v>
      </c>
      <c r="U631" s="3" t="str">
        <f t="shared" si="105"/>
        <v>Canada</v>
      </c>
      <c r="V631" s="3">
        <f t="shared" si="106"/>
        <v>45115.666666666664</v>
      </c>
      <c r="W631" s="3" t="b">
        <f>COUNTIFS($F$2:F631,F631,$E$2:E631,E631)&gt;1</f>
        <v>0</v>
      </c>
      <c r="X631" s="3">
        <f t="shared" si="107"/>
        <v>90</v>
      </c>
      <c r="Y631" s="3">
        <f t="shared" si="108"/>
        <v>0.66666666666666663</v>
      </c>
      <c r="Z631" s="11" t="str">
        <f t="shared" si="99"/>
        <v>Jul 8, 2023</v>
      </c>
      <c r="AA631" s="3" t="str">
        <f t="shared" si="109"/>
        <v>Jul</v>
      </c>
    </row>
    <row r="632" spans="1:27" x14ac:dyDescent="0.25">
      <c r="A632" s="3">
        <f>Raw_Data!A632</f>
        <v>631</v>
      </c>
      <c r="B632" s="3">
        <f>Raw_Data!B632</f>
        <v>635</v>
      </c>
      <c r="C632" s="3" t="str">
        <f>Raw_Data!C632</f>
        <v xml:space="preserve">Participated in a local theater production, proving that the stage belongs to every age. #TheaterProduction #SeniorActor </v>
      </c>
      <c r="D632" s="3" t="str">
        <f>Raw_Data!D632</f>
        <v xml:space="preserve"> Joy </v>
      </c>
      <c r="E632" s="10">
        <f>Raw_Data!E632</f>
        <v>45116.9375</v>
      </c>
      <c r="F632" s="3" t="str">
        <f>Raw_Data!F632</f>
        <v xml:space="preserve"> SeniorActor </v>
      </c>
      <c r="G632" s="3" t="str">
        <f>Raw_Data!G632</f>
        <v xml:space="preserve"> Facebook </v>
      </c>
      <c r="H632" s="3" t="str">
        <f>Raw_Data!H632</f>
        <v xml:space="preserve"> #StagePassion #SeniorTheater </v>
      </c>
      <c r="I632" s="3">
        <f>Raw_Data!I632</f>
        <v>20</v>
      </c>
      <c r="J632" s="3">
        <f>Raw_Data!J632</f>
        <v>40</v>
      </c>
      <c r="K632" s="3" t="str">
        <f>Raw_Data!K632</f>
        <v xml:space="preserve"> USA</v>
      </c>
      <c r="L632" s="3">
        <f>Raw_Data!L632</f>
        <v>2023</v>
      </c>
      <c r="M632" s="3">
        <f>Raw_Data!M632</f>
        <v>7</v>
      </c>
      <c r="N632" s="3">
        <f>Raw_Data!N632</f>
        <v>9</v>
      </c>
      <c r="O632" s="3">
        <f>Raw_Data!O632</f>
        <v>22</v>
      </c>
      <c r="P632" s="3" t="str">
        <f t="shared" si="100"/>
        <v>Participated in a local theater production, proving that the stage belongs to every age. #TheaterProduction #SeniorActor</v>
      </c>
      <c r="Q632" s="3" t="str">
        <f t="shared" si="101"/>
        <v>Joy</v>
      </c>
      <c r="R632" s="3" t="str">
        <f t="shared" si="102"/>
        <v>SeniorActor</v>
      </c>
      <c r="S632" s="3" t="str">
        <f t="shared" si="103"/>
        <v>Facebook</v>
      </c>
      <c r="T632" s="3" t="str">
        <f t="shared" si="104"/>
        <v>#StagePassion,#SeniorTheater</v>
      </c>
      <c r="U632" s="3" t="str">
        <f t="shared" si="105"/>
        <v>USA</v>
      </c>
      <c r="V632" s="3">
        <f t="shared" si="106"/>
        <v>45116.9375</v>
      </c>
      <c r="W632" s="3" t="b">
        <f>COUNTIFS($F$2:F632,F632,$E$2:E632,E632)&gt;1</f>
        <v>0</v>
      </c>
      <c r="X632" s="3">
        <f t="shared" si="107"/>
        <v>60</v>
      </c>
      <c r="Y632" s="3">
        <f t="shared" si="108"/>
        <v>0.66666666666666663</v>
      </c>
      <c r="Z632" s="11" t="str">
        <f t="shared" si="99"/>
        <v>Jul 9, 2023</v>
      </c>
      <c r="AA632" s="3" t="str">
        <f t="shared" si="109"/>
        <v>Jul</v>
      </c>
    </row>
    <row r="633" spans="1:27" x14ac:dyDescent="0.25">
      <c r="A633" s="3">
        <f>Raw_Data!A633</f>
        <v>632</v>
      </c>
      <c r="B633" s="3">
        <f>Raw_Data!B633</f>
        <v>636</v>
      </c>
      <c r="C633" s="3" t="str">
        <f>Raw_Data!C633</f>
        <v xml:space="preserve">Embarked on a hiking adventure, conquering trails and relishing the beauty of nature. Age is just a number on the mountaintop. #HikingAdventure #SeniorHiker </v>
      </c>
      <c r="D633" s="3" t="str">
        <f>Raw_Data!D633</f>
        <v xml:space="preserve"> Excitement </v>
      </c>
      <c r="E633" s="10">
        <f>Raw_Data!E633</f>
        <v>45117.597222222219</v>
      </c>
      <c r="F633" s="3" t="str">
        <f>Raw_Data!F633</f>
        <v xml:space="preserve"> SeniorHikerExplorer </v>
      </c>
      <c r="G633" s="3" t="str">
        <f>Raw_Data!G633</f>
        <v xml:space="preserve"> Instagram </v>
      </c>
      <c r="H633" s="3" t="str">
        <f>Raw_Data!H633</f>
        <v xml:space="preserve"> #NatureTrailBlazer #SeniorExplorer </v>
      </c>
      <c r="I633" s="3">
        <f>Raw_Data!I633</f>
        <v>28</v>
      </c>
      <c r="J633" s="3">
        <f>Raw_Data!J633</f>
        <v>55</v>
      </c>
      <c r="K633" s="3" t="str">
        <f>Raw_Data!K633</f>
        <v xml:space="preserve"> UK</v>
      </c>
      <c r="L633" s="3">
        <f>Raw_Data!L633</f>
        <v>2023</v>
      </c>
      <c r="M633" s="3">
        <f>Raw_Data!M633</f>
        <v>7</v>
      </c>
      <c r="N633" s="3">
        <f>Raw_Data!N633</f>
        <v>10</v>
      </c>
      <c r="O633" s="3">
        <f>Raw_Data!O633</f>
        <v>14</v>
      </c>
      <c r="P633" s="3" t="str">
        <f t="shared" si="100"/>
        <v>Embarked on a hiking adventure, conquering trails and relishing the beauty of nature. Age is just a number on the mountaintop. #HikingAdventure #SeniorHiker</v>
      </c>
      <c r="Q633" s="3" t="str">
        <f t="shared" si="101"/>
        <v>Excitement</v>
      </c>
      <c r="R633" s="3" t="str">
        <f t="shared" si="102"/>
        <v>SeniorHikerExplorer</v>
      </c>
      <c r="S633" s="3" t="str">
        <f t="shared" si="103"/>
        <v>Instagram</v>
      </c>
      <c r="T633" s="3" t="str">
        <f t="shared" si="104"/>
        <v>#NatureTrailBlazer,#SeniorExplorer</v>
      </c>
      <c r="U633" s="3" t="str">
        <f t="shared" si="105"/>
        <v>UK</v>
      </c>
      <c r="V633" s="3">
        <f t="shared" si="106"/>
        <v>45117.597222222219</v>
      </c>
      <c r="W633" s="3" t="b">
        <f>COUNTIFS($F$2:F633,F633,$E$2:E633,E633)&gt;1</f>
        <v>0</v>
      </c>
      <c r="X633" s="3">
        <f t="shared" si="107"/>
        <v>83</v>
      </c>
      <c r="Y633" s="3">
        <f t="shared" si="108"/>
        <v>0.66265060240963858</v>
      </c>
      <c r="Z633" s="11" t="str">
        <f t="shared" si="99"/>
        <v>Jul 10, 2023</v>
      </c>
      <c r="AA633" s="3" t="str">
        <f t="shared" si="109"/>
        <v>Jul</v>
      </c>
    </row>
    <row r="634" spans="1:27" x14ac:dyDescent="0.25">
      <c r="A634" s="3">
        <f>Raw_Data!A634</f>
        <v>633</v>
      </c>
      <c r="B634" s="3">
        <f>Raw_Data!B634</f>
        <v>637</v>
      </c>
      <c r="C634" s="3" t="str">
        <f>Raw_Data!C634</f>
        <v xml:space="preserve">Hosted a photography exhibition featuring snapshots of a life well-lived. Every photo has a story to tell. #PhotographyExhibition #SeniorPhotographer </v>
      </c>
      <c r="D634" s="3" t="str">
        <f>Raw_Data!D634</f>
        <v xml:space="preserve"> Gratitude </v>
      </c>
      <c r="E634" s="10">
        <f>Raw_Data!E634</f>
        <v>45118.78125</v>
      </c>
      <c r="F634" s="3" t="str">
        <f>Raw_Data!F634</f>
        <v xml:space="preserve"> SeniorPhotographerExhibitor </v>
      </c>
      <c r="G634" s="3" t="str">
        <f>Raw_Data!G634</f>
        <v xml:space="preserve"> Twitter </v>
      </c>
      <c r="H634" s="3" t="str">
        <f>Raw_Data!H634</f>
        <v xml:space="preserve"> #LifeInPictures #SeniorExhibition </v>
      </c>
      <c r="I634" s="3">
        <f>Raw_Data!I634</f>
        <v>22</v>
      </c>
      <c r="J634" s="3">
        <f>Raw_Data!J634</f>
        <v>45</v>
      </c>
      <c r="K634" s="3" t="str">
        <f>Raw_Data!K634</f>
        <v xml:space="preserve"> Canada</v>
      </c>
      <c r="L634" s="3">
        <f>Raw_Data!L634</f>
        <v>2023</v>
      </c>
      <c r="M634" s="3">
        <f>Raw_Data!M634</f>
        <v>7</v>
      </c>
      <c r="N634" s="3">
        <f>Raw_Data!N634</f>
        <v>11</v>
      </c>
      <c r="O634" s="3">
        <f>Raw_Data!O634</f>
        <v>18</v>
      </c>
      <c r="P634" s="3" t="str">
        <f t="shared" si="100"/>
        <v>Hosted a photography exhibition featuring snapshots of a life well-lived. Every photo has a story to tell. #PhotographyExhibition #SeniorPhotographer</v>
      </c>
      <c r="Q634" s="3" t="str">
        <f t="shared" si="101"/>
        <v>Gratitude</v>
      </c>
      <c r="R634" s="3" t="str">
        <f t="shared" si="102"/>
        <v>SeniorPhotographerExhibitor</v>
      </c>
      <c r="S634" s="3" t="str">
        <f t="shared" si="103"/>
        <v>Twitter</v>
      </c>
      <c r="T634" s="3" t="str">
        <f t="shared" si="104"/>
        <v>#LifeInPictures,#SeniorExhibition</v>
      </c>
      <c r="U634" s="3" t="str">
        <f t="shared" si="105"/>
        <v>Canada</v>
      </c>
      <c r="V634" s="3">
        <f t="shared" si="106"/>
        <v>45118.78125</v>
      </c>
      <c r="W634" s="3" t="b">
        <f>COUNTIFS($F$2:F634,F634,$E$2:E634,E634)&gt;1</f>
        <v>0</v>
      </c>
      <c r="X634" s="3">
        <f t="shared" si="107"/>
        <v>67</v>
      </c>
      <c r="Y634" s="3">
        <f t="shared" si="108"/>
        <v>0.67164179104477617</v>
      </c>
      <c r="Z634" s="11" t="str">
        <f t="shared" si="99"/>
        <v>Jul 11, 2023</v>
      </c>
      <c r="AA634" s="3" t="str">
        <f t="shared" si="109"/>
        <v>Jul</v>
      </c>
    </row>
    <row r="635" spans="1:27" x14ac:dyDescent="0.25">
      <c r="A635" s="3">
        <f>Raw_Data!A635</f>
        <v>634</v>
      </c>
      <c r="B635" s="3">
        <f>Raw_Data!B635</f>
        <v>638</v>
      </c>
      <c r="C635" s="3" t="str">
        <f>Raw_Data!C635</f>
        <v xml:space="preserve">Joined a seniors' cycling club, feeling the wind in my hair and the freedom of the open road. #CyclingClub #SeniorCyclist </v>
      </c>
      <c r="D635" s="3" t="str">
        <f>Raw_Data!D635</f>
        <v xml:space="preserve"> Excitement </v>
      </c>
      <c r="E635" s="10">
        <f>Raw_Data!E635</f>
        <v>45119.572916666664</v>
      </c>
      <c r="F635" s="3" t="str">
        <f>Raw_Data!F635</f>
        <v xml:space="preserve"> SeniorCyclingEnthusiast </v>
      </c>
      <c r="G635" s="3" t="str">
        <f>Raw_Data!G635</f>
        <v xml:space="preserve"> Facebook </v>
      </c>
      <c r="H635" s="3" t="str">
        <f>Raw_Data!H635</f>
        <v xml:space="preserve"> #OpenRoadAdventures #SeniorCycling </v>
      </c>
      <c r="I635" s="3">
        <f>Raw_Data!I635</f>
        <v>25</v>
      </c>
      <c r="J635" s="3">
        <f>Raw_Data!J635</f>
        <v>50</v>
      </c>
      <c r="K635" s="3" t="str">
        <f>Raw_Data!K635</f>
        <v xml:space="preserve"> USA</v>
      </c>
      <c r="L635" s="3">
        <f>Raw_Data!L635</f>
        <v>2023</v>
      </c>
      <c r="M635" s="3">
        <f>Raw_Data!M635</f>
        <v>7</v>
      </c>
      <c r="N635" s="3">
        <f>Raw_Data!N635</f>
        <v>12</v>
      </c>
      <c r="O635" s="3">
        <f>Raw_Data!O635</f>
        <v>13</v>
      </c>
      <c r="P635" s="3" t="str">
        <f t="shared" si="100"/>
        <v>Joined a seniors' cycling club, feeling the wind in my hair and the freedom of the open road. #CyclingClub #SeniorCyclist</v>
      </c>
      <c r="Q635" s="3" t="str">
        <f t="shared" si="101"/>
        <v>Excitement</v>
      </c>
      <c r="R635" s="3" t="str">
        <f t="shared" si="102"/>
        <v>SeniorCyclingEnthusiast</v>
      </c>
      <c r="S635" s="3" t="str">
        <f t="shared" si="103"/>
        <v>Facebook</v>
      </c>
      <c r="T635" s="3" t="str">
        <f t="shared" si="104"/>
        <v>#OpenRoadAdventures,#SeniorCycling</v>
      </c>
      <c r="U635" s="3" t="str">
        <f t="shared" si="105"/>
        <v>USA</v>
      </c>
      <c r="V635" s="3">
        <f t="shared" si="106"/>
        <v>45119.572916666664</v>
      </c>
      <c r="W635" s="3" t="b">
        <f>COUNTIFS($F$2:F635,F635,$E$2:E635,E635)&gt;1</f>
        <v>0</v>
      </c>
      <c r="X635" s="3">
        <f t="shared" si="107"/>
        <v>75</v>
      </c>
      <c r="Y635" s="3">
        <f t="shared" si="108"/>
        <v>0.66666666666666663</v>
      </c>
      <c r="Z635" s="11" t="str">
        <f t="shared" si="99"/>
        <v>Jul 12, 2023</v>
      </c>
      <c r="AA635" s="3" t="str">
        <f t="shared" si="109"/>
        <v>Jul</v>
      </c>
    </row>
    <row r="636" spans="1:27" x14ac:dyDescent="0.25">
      <c r="A636" s="3">
        <f>Raw_Data!A636</f>
        <v>635</v>
      </c>
      <c r="B636" s="3">
        <f>Raw_Data!B636</f>
        <v>639</v>
      </c>
      <c r="C636" s="3" t="str">
        <f>Raw_Data!C636</f>
        <v xml:space="preserve">Attended a wine tasting event, savoring the richness of flavors that age like fine wine. Cheers to the golden years! #WineTasting #SeniorWineLover </v>
      </c>
      <c r="D636" s="3" t="str">
        <f>Raw_Data!D636</f>
        <v xml:space="preserve"> Joy </v>
      </c>
      <c r="E636" s="10">
        <f>Raw_Data!E636</f>
        <v>45120.833333333336</v>
      </c>
      <c r="F636" s="3" t="str">
        <f>Raw_Data!F636</f>
        <v xml:space="preserve"> SeniorWineConnoisseur </v>
      </c>
      <c r="G636" s="3" t="str">
        <f>Raw_Data!G636</f>
        <v xml:space="preserve"> Instagram </v>
      </c>
      <c r="H636" s="3" t="str">
        <f>Raw_Data!H636</f>
        <v xml:space="preserve"> #AgedToPerfection #SeniorCheers </v>
      </c>
      <c r="I636" s="3">
        <f>Raw_Data!I636</f>
        <v>35</v>
      </c>
      <c r="J636" s="3">
        <f>Raw_Data!J636</f>
        <v>70</v>
      </c>
      <c r="K636" s="3" t="str">
        <f>Raw_Data!K636</f>
        <v xml:space="preserve"> UK</v>
      </c>
      <c r="L636" s="3">
        <f>Raw_Data!L636</f>
        <v>2023</v>
      </c>
      <c r="M636" s="3">
        <f>Raw_Data!M636</f>
        <v>7</v>
      </c>
      <c r="N636" s="3">
        <f>Raw_Data!N636</f>
        <v>13</v>
      </c>
      <c r="O636" s="3">
        <f>Raw_Data!O636</f>
        <v>20</v>
      </c>
      <c r="P636" s="3" t="str">
        <f t="shared" si="100"/>
        <v>Attended a wine tasting event, savoring the richness of flavors that age like fine wine. Cheers to the golden years! #WineTasting #SeniorWineLover</v>
      </c>
      <c r="Q636" s="3" t="str">
        <f t="shared" si="101"/>
        <v>Joy</v>
      </c>
      <c r="R636" s="3" t="str">
        <f t="shared" si="102"/>
        <v>SeniorWineConnoisseur</v>
      </c>
      <c r="S636" s="3" t="str">
        <f t="shared" si="103"/>
        <v>Instagram</v>
      </c>
      <c r="T636" s="3" t="str">
        <f t="shared" si="104"/>
        <v>#AgedToPerfection,#SeniorCheers</v>
      </c>
      <c r="U636" s="3" t="str">
        <f t="shared" si="105"/>
        <v>UK</v>
      </c>
      <c r="V636" s="3">
        <f t="shared" si="106"/>
        <v>45120.833333333336</v>
      </c>
      <c r="W636" s="3" t="b">
        <f>COUNTIFS($F$2:F636,F636,$E$2:E636,E636)&gt;1</f>
        <v>0</v>
      </c>
      <c r="X636" s="3">
        <f t="shared" si="107"/>
        <v>105</v>
      </c>
      <c r="Y636" s="3">
        <f t="shared" si="108"/>
        <v>0.66666666666666663</v>
      </c>
      <c r="Z636" s="11" t="str">
        <f t="shared" si="99"/>
        <v>Jul 13, 2023</v>
      </c>
      <c r="AA636" s="3" t="str">
        <f t="shared" si="109"/>
        <v>Jul</v>
      </c>
    </row>
    <row r="637" spans="1:27" x14ac:dyDescent="0.25">
      <c r="A637" s="3">
        <f>Raw_Data!A637</f>
        <v>636</v>
      </c>
      <c r="B637" s="3">
        <f>Raw_Data!B637</f>
        <v>640</v>
      </c>
      <c r="C637" s="3" t="str">
        <f>Raw_Data!C637</f>
        <v xml:space="preserve">Started learning ballroom dancing, gliding gracefully across the dance floor. Ageless elegance in every step. #BallroomDancing #SeniorDancer </v>
      </c>
      <c r="D637" s="3" t="str">
        <f>Raw_Data!D637</f>
        <v xml:space="preserve"> Joy </v>
      </c>
      <c r="E637" s="10">
        <f>Raw_Data!E637</f>
        <v>45121.677083333336</v>
      </c>
      <c r="F637" s="3" t="str">
        <f>Raw_Data!F637</f>
        <v xml:space="preserve"> SeniorBallroomDancer </v>
      </c>
      <c r="G637" s="3" t="str">
        <f>Raw_Data!G637</f>
        <v xml:space="preserve"> Twitter </v>
      </c>
      <c r="H637" s="3" t="str">
        <f>Raw_Data!H637</f>
        <v xml:space="preserve"> #GracefulMoves #SeniorDance </v>
      </c>
      <c r="I637" s="3">
        <f>Raw_Data!I637</f>
        <v>20</v>
      </c>
      <c r="J637" s="3">
        <f>Raw_Data!J637</f>
        <v>40</v>
      </c>
      <c r="K637" s="3" t="str">
        <f>Raw_Data!K637</f>
        <v xml:space="preserve"> USA</v>
      </c>
      <c r="L637" s="3">
        <f>Raw_Data!L637</f>
        <v>2023</v>
      </c>
      <c r="M637" s="3">
        <f>Raw_Data!M637</f>
        <v>7</v>
      </c>
      <c r="N637" s="3">
        <f>Raw_Data!N637</f>
        <v>14</v>
      </c>
      <c r="O637" s="3">
        <f>Raw_Data!O637</f>
        <v>16</v>
      </c>
      <c r="P637" s="3" t="str">
        <f t="shared" si="100"/>
        <v>Started learning ballroom dancing, gliding gracefully across the dance floor. Ageless elegance in every step. #BallroomDancing #SeniorDancer</v>
      </c>
      <c r="Q637" s="3" t="str">
        <f t="shared" si="101"/>
        <v>Joy</v>
      </c>
      <c r="R637" s="3" t="str">
        <f t="shared" si="102"/>
        <v>SeniorBallroomDancer</v>
      </c>
      <c r="S637" s="3" t="str">
        <f t="shared" si="103"/>
        <v>Twitter</v>
      </c>
      <c r="T637" s="3" t="str">
        <f t="shared" si="104"/>
        <v>#GracefulMoves,#SeniorDance</v>
      </c>
      <c r="U637" s="3" t="str">
        <f t="shared" si="105"/>
        <v>USA</v>
      </c>
      <c r="V637" s="3">
        <f t="shared" si="106"/>
        <v>45121.677083333336</v>
      </c>
      <c r="W637" s="3" t="b">
        <f>COUNTIFS($F$2:F637,F637,$E$2:E637,E637)&gt;1</f>
        <v>0</v>
      </c>
      <c r="X637" s="3">
        <f t="shared" si="107"/>
        <v>60</v>
      </c>
      <c r="Y637" s="3">
        <f t="shared" si="108"/>
        <v>0.66666666666666663</v>
      </c>
      <c r="Z637" s="11" t="str">
        <f t="shared" si="99"/>
        <v>Jul 14, 2023</v>
      </c>
      <c r="AA637" s="3" t="str">
        <f t="shared" si="109"/>
        <v>Jul</v>
      </c>
    </row>
    <row r="638" spans="1:27" x14ac:dyDescent="0.25">
      <c r="A638" s="3">
        <f>Raw_Data!A638</f>
        <v>637</v>
      </c>
      <c r="B638" s="3">
        <f>Raw_Data!B638</f>
        <v>641</v>
      </c>
      <c r="C638" s="3" t="str">
        <f>Raw_Data!C638</f>
        <v xml:space="preserve">Organized a community painting event, turning blank canvases into a masterpiece of shared creativity. #PaintingEvent #SeniorArtist </v>
      </c>
      <c r="D638" s="3" t="str">
        <f>Raw_Data!D638</f>
        <v xml:space="preserve"> Joy </v>
      </c>
      <c r="E638" s="10">
        <f>Raw_Data!E638</f>
        <v>45122.8125</v>
      </c>
      <c r="F638" s="3" t="str">
        <f>Raw_Data!F638</f>
        <v xml:space="preserve"> SeniorPaintingOrganizer </v>
      </c>
      <c r="G638" s="3" t="str">
        <f>Raw_Data!G638</f>
        <v xml:space="preserve"> Facebook </v>
      </c>
      <c r="H638" s="3" t="str">
        <f>Raw_Data!H638</f>
        <v xml:space="preserve"> #CommunityArt #SeniorCreativity </v>
      </c>
      <c r="I638" s="3">
        <f>Raw_Data!I638</f>
        <v>28</v>
      </c>
      <c r="J638" s="3">
        <f>Raw_Data!J638</f>
        <v>55</v>
      </c>
      <c r="K638" s="3" t="str">
        <f>Raw_Data!K638</f>
        <v xml:space="preserve"> Canada</v>
      </c>
      <c r="L638" s="3">
        <f>Raw_Data!L638</f>
        <v>2023</v>
      </c>
      <c r="M638" s="3">
        <f>Raw_Data!M638</f>
        <v>7</v>
      </c>
      <c r="N638" s="3">
        <f>Raw_Data!N638</f>
        <v>15</v>
      </c>
      <c r="O638" s="3">
        <f>Raw_Data!O638</f>
        <v>19</v>
      </c>
      <c r="P638" s="3" t="str">
        <f t="shared" si="100"/>
        <v>Organized a community painting event, turning blank canvases into a masterpiece of shared creativity. #PaintingEvent #SeniorArtist</v>
      </c>
      <c r="Q638" s="3" t="str">
        <f t="shared" si="101"/>
        <v>Joy</v>
      </c>
      <c r="R638" s="3" t="str">
        <f t="shared" si="102"/>
        <v>SeniorPaintingOrganizer</v>
      </c>
      <c r="S638" s="3" t="str">
        <f t="shared" si="103"/>
        <v>Facebook</v>
      </c>
      <c r="T638" s="3" t="str">
        <f t="shared" si="104"/>
        <v>#CommunityArt,#SeniorCreativity</v>
      </c>
      <c r="U638" s="3" t="str">
        <f t="shared" si="105"/>
        <v>Canada</v>
      </c>
      <c r="V638" s="3">
        <f t="shared" si="106"/>
        <v>45122.8125</v>
      </c>
      <c r="W638" s="3" t="b">
        <f>COUNTIFS($F$2:F638,F638,$E$2:E638,E638)&gt;1</f>
        <v>0</v>
      </c>
      <c r="X638" s="3">
        <f t="shared" si="107"/>
        <v>83</v>
      </c>
      <c r="Y638" s="3">
        <f t="shared" si="108"/>
        <v>0.66265060240963858</v>
      </c>
      <c r="Z638" s="11" t="str">
        <f t="shared" si="99"/>
        <v>Jul 15, 2023</v>
      </c>
      <c r="AA638" s="3" t="str">
        <f t="shared" si="109"/>
        <v>Jul</v>
      </c>
    </row>
    <row r="639" spans="1:27" x14ac:dyDescent="0.25">
      <c r="A639" s="3">
        <f>Raw_Data!A639</f>
        <v>638</v>
      </c>
      <c r="B639" s="3">
        <f>Raw_Data!B639</f>
        <v>642</v>
      </c>
      <c r="C639" s="3" t="str">
        <f>Raw_Data!C639</f>
        <v xml:space="preserve">Hosted a 'memory lane' evening with old friends, reminiscing about the adventures that shaped our lives. #MemoryLane #SeniorReminiscing </v>
      </c>
      <c r="D639" s="3" t="str">
        <f>Raw_Data!D639</f>
        <v xml:space="preserve"> Gratitude </v>
      </c>
      <c r="E639" s="10">
        <f>Raw_Data!E639</f>
        <v>45123.583333333336</v>
      </c>
      <c r="F639" s="3" t="str">
        <f>Raw_Data!F639</f>
        <v xml:space="preserve"> SeniorMemoriesHost </v>
      </c>
      <c r="G639" s="3" t="str">
        <f>Raw_Data!G639</f>
        <v xml:space="preserve"> Instagram </v>
      </c>
      <c r="H639" s="3" t="str">
        <f>Raw_Data!H639</f>
        <v xml:space="preserve"> #FriendshipAdventures #SeniorNostalgia </v>
      </c>
      <c r="I639" s="3">
        <f>Raw_Data!I639</f>
        <v>30</v>
      </c>
      <c r="J639" s="3">
        <f>Raw_Data!J639</f>
        <v>60</v>
      </c>
      <c r="K639" s="3" t="str">
        <f>Raw_Data!K639</f>
        <v xml:space="preserve"> USA</v>
      </c>
      <c r="L639" s="3">
        <f>Raw_Data!L639</f>
        <v>2023</v>
      </c>
      <c r="M639" s="3">
        <f>Raw_Data!M639</f>
        <v>7</v>
      </c>
      <c r="N639" s="3">
        <f>Raw_Data!N639</f>
        <v>16</v>
      </c>
      <c r="O639" s="3">
        <f>Raw_Data!O639</f>
        <v>14</v>
      </c>
      <c r="P639" s="3" t="str">
        <f t="shared" si="100"/>
        <v>Hosted a 'memory lane' evening with old friends, reminiscing about the adventures that shaped our lives. #MemoryLane #SeniorReminiscing</v>
      </c>
      <c r="Q639" s="3" t="str">
        <f t="shared" si="101"/>
        <v>Gratitude</v>
      </c>
      <c r="R639" s="3" t="str">
        <f t="shared" si="102"/>
        <v>SeniorMemoriesHost</v>
      </c>
      <c r="S639" s="3" t="str">
        <f t="shared" si="103"/>
        <v>Instagram</v>
      </c>
      <c r="T639" s="3" t="str">
        <f t="shared" si="104"/>
        <v>#FriendshipAdventures,#SeniorNostalgia</v>
      </c>
      <c r="U639" s="3" t="str">
        <f t="shared" si="105"/>
        <v>USA</v>
      </c>
      <c r="V639" s="3">
        <f t="shared" si="106"/>
        <v>45123.583333333336</v>
      </c>
      <c r="W639" s="3" t="b">
        <f>COUNTIFS($F$2:F639,F639,$E$2:E639,E639)&gt;1</f>
        <v>0</v>
      </c>
      <c r="X639" s="3">
        <f t="shared" si="107"/>
        <v>90</v>
      </c>
      <c r="Y639" s="3">
        <f t="shared" si="108"/>
        <v>0.66666666666666663</v>
      </c>
      <c r="Z639" s="11" t="str">
        <f t="shared" si="99"/>
        <v>Jul 16, 2023</v>
      </c>
      <c r="AA639" s="3" t="str">
        <f t="shared" si="109"/>
        <v>Jul</v>
      </c>
    </row>
    <row r="640" spans="1:27" x14ac:dyDescent="0.25">
      <c r="A640" s="3">
        <f>Raw_Data!A640</f>
        <v>639</v>
      </c>
      <c r="B640" s="3">
        <f>Raw_Data!B640</f>
        <v>643</v>
      </c>
      <c r="C640" s="3" t="str">
        <f>Raw_Data!C640</f>
        <v xml:space="preserve">Joined a seniors' astronomy club, stargazing and finding wonder in the vastness of the cosmos. #AstronomyClub #SeniorStargazer </v>
      </c>
      <c r="D640" s="3" t="str">
        <f>Raw_Data!D640</f>
        <v xml:space="preserve"> Curiosity </v>
      </c>
      <c r="E640" s="10">
        <f>Raw_Data!E640</f>
        <v>45124.927083333336</v>
      </c>
      <c r="F640" s="3" t="str">
        <f>Raw_Data!F640</f>
        <v xml:space="preserve"> SeniorStargazer </v>
      </c>
      <c r="G640" s="3" t="str">
        <f>Raw_Data!G640</f>
        <v xml:space="preserve"> Twitter </v>
      </c>
      <c r="H640" s="3" t="str">
        <f>Raw_Data!H640</f>
        <v xml:space="preserve"> #CelestialWonders #SeniorAstronomy </v>
      </c>
      <c r="I640" s="3">
        <f>Raw_Data!I640</f>
        <v>18</v>
      </c>
      <c r="J640" s="3">
        <f>Raw_Data!J640</f>
        <v>35</v>
      </c>
      <c r="K640" s="3" t="str">
        <f>Raw_Data!K640</f>
        <v xml:space="preserve"> UK</v>
      </c>
      <c r="L640" s="3">
        <f>Raw_Data!L640</f>
        <v>2023</v>
      </c>
      <c r="M640" s="3">
        <f>Raw_Data!M640</f>
        <v>7</v>
      </c>
      <c r="N640" s="3">
        <f>Raw_Data!N640</f>
        <v>17</v>
      </c>
      <c r="O640" s="3">
        <f>Raw_Data!O640</f>
        <v>22</v>
      </c>
      <c r="P640" s="3" t="str">
        <f t="shared" si="100"/>
        <v>Joined a seniors' astronomy club, stargazing and finding wonder in the vastness of the cosmos. #AstronomyClub #SeniorStargazer</v>
      </c>
      <c r="Q640" s="3" t="str">
        <f t="shared" si="101"/>
        <v>Curiosity</v>
      </c>
      <c r="R640" s="3" t="str">
        <f t="shared" si="102"/>
        <v>SeniorStargazer</v>
      </c>
      <c r="S640" s="3" t="str">
        <f t="shared" si="103"/>
        <v>Twitter</v>
      </c>
      <c r="T640" s="3" t="str">
        <f t="shared" si="104"/>
        <v>#CelestialWonders,#SeniorAstronomy</v>
      </c>
      <c r="U640" s="3" t="str">
        <f t="shared" si="105"/>
        <v>UK</v>
      </c>
      <c r="V640" s="3">
        <f t="shared" si="106"/>
        <v>45124.927083333336</v>
      </c>
      <c r="W640" s="3" t="b">
        <f>COUNTIFS($F$2:F640,F640,$E$2:E640,E640)&gt;1</f>
        <v>0</v>
      </c>
      <c r="X640" s="3">
        <f t="shared" si="107"/>
        <v>53</v>
      </c>
      <c r="Y640" s="3">
        <f t="shared" si="108"/>
        <v>0.660377358490566</v>
      </c>
      <c r="Z640" s="11" t="str">
        <f t="shared" si="99"/>
        <v>Jul 17, 2023</v>
      </c>
      <c r="AA640" s="3" t="str">
        <f t="shared" si="109"/>
        <v>Jul</v>
      </c>
    </row>
    <row r="641" spans="1:27" x14ac:dyDescent="0.25">
      <c r="A641" s="3">
        <f>Raw_Data!A641</f>
        <v>640</v>
      </c>
      <c r="B641" s="3">
        <f>Raw_Data!B641</f>
        <v>644</v>
      </c>
      <c r="C641" s="3" t="str">
        <f>Raw_Data!C641</f>
        <v xml:space="preserve">Attended a local jazz festival, tapping toes to the tunes that have stood the test of time. Music, a lifelong love affair. #JazzFestival #SeniorMusicLover </v>
      </c>
      <c r="D641" s="3" t="str">
        <f>Raw_Data!D641</f>
        <v xml:space="preserve"> Joy </v>
      </c>
      <c r="E641" s="10">
        <f>Raw_Data!E641</f>
        <v>45125.6875</v>
      </c>
      <c r="F641" s="3" t="str">
        <f>Raw_Data!F641</f>
        <v xml:space="preserve"> SeniorJazzFestivalGoer </v>
      </c>
      <c r="G641" s="3" t="str">
        <f>Raw_Data!G641</f>
        <v xml:space="preserve"> Facebook </v>
      </c>
      <c r="H641" s="3" t="str">
        <f>Raw_Data!H641</f>
        <v xml:space="preserve"> #TimelessTunes #SeniorJazz </v>
      </c>
      <c r="I641" s="3">
        <f>Raw_Data!I641</f>
        <v>25</v>
      </c>
      <c r="J641" s="3">
        <f>Raw_Data!J641</f>
        <v>50</v>
      </c>
      <c r="K641" s="3" t="str">
        <f>Raw_Data!K641</f>
        <v xml:space="preserve"> USA</v>
      </c>
      <c r="L641" s="3">
        <f>Raw_Data!L641</f>
        <v>2023</v>
      </c>
      <c r="M641" s="3">
        <f>Raw_Data!M641</f>
        <v>7</v>
      </c>
      <c r="N641" s="3">
        <f>Raw_Data!N641</f>
        <v>18</v>
      </c>
      <c r="O641" s="3">
        <f>Raw_Data!O641</f>
        <v>16</v>
      </c>
      <c r="P641" s="3" t="str">
        <f t="shared" si="100"/>
        <v>Attended a local jazz festival, tapping toes to the tunes that have stood the test of time. Music, a lifelong love affair. #JazzFestival #SeniorMusicLover</v>
      </c>
      <c r="Q641" s="3" t="str">
        <f t="shared" si="101"/>
        <v>Joy</v>
      </c>
      <c r="R641" s="3" t="str">
        <f t="shared" si="102"/>
        <v>SeniorJazzFestivalGoer</v>
      </c>
      <c r="S641" s="3" t="str">
        <f t="shared" si="103"/>
        <v>Facebook</v>
      </c>
      <c r="T641" s="3" t="str">
        <f t="shared" si="104"/>
        <v>#TimelessTunes,#SeniorJazz</v>
      </c>
      <c r="U641" s="3" t="str">
        <f t="shared" si="105"/>
        <v>USA</v>
      </c>
      <c r="V641" s="3">
        <f t="shared" si="106"/>
        <v>45125.6875</v>
      </c>
      <c r="W641" s="3" t="b">
        <f>COUNTIFS($F$2:F641,F641,$E$2:E641,E641)&gt;1</f>
        <v>0</v>
      </c>
      <c r="X641" s="3">
        <f t="shared" si="107"/>
        <v>75</v>
      </c>
      <c r="Y641" s="3">
        <f t="shared" si="108"/>
        <v>0.66666666666666663</v>
      </c>
      <c r="Z641" s="11" t="str">
        <f t="shared" si="99"/>
        <v>Jul 18, 2023</v>
      </c>
      <c r="AA641" s="3" t="str">
        <f t="shared" si="109"/>
        <v>Jul</v>
      </c>
    </row>
    <row r="642" spans="1:27" x14ac:dyDescent="0.25">
      <c r="A642" s="3">
        <f>Raw_Data!A642</f>
        <v>641</v>
      </c>
      <c r="B642" s="3">
        <f>Raw_Data!B642</f>
        <v>645</v>
      </c>
      <c r="C642" s="3" t="str">
        <f>Raw_Data!C642</f>
        <v xml:space="preserve">Started a blog sharing the wisdom gained through the years, proving that every day is a chance to learn and grow. #SeniorWisdom #Blog </v>
      </c>
      <c r="D642" s="3" t="str">
        <f>Raw_Data!D642</f>
        <v xml:space="preserve"> Gratitude </v>
      </c>
      <c r="E642" s="10">
        <f>Raw_Data!E642</f>
        <v>45126.822916666664</v>
      </c>
      <c r="F642" s="3" t="str">
        <f>Raw_Data!F642</f>
        <v xml:space="preserve"> WisdomBloggerSenior </v>
      </c>
      <c r="G642" s="3" t="str">
        <f>Raw_Data!G642</f>
        <v xml:space="preserve"> Instagram </v>
      </c>
      <c r="H642" s="3" t="str">
        <f>Raw_Data!H642</f>
        <v xml:space="preserve"> #LifeLessons #SeniorBlog </v>
      </c>
      <c r="I642" s="3">
        <f>Raw_Data!I642</f>
        <v>22</v>
      </c>
      <c r="J642" s="3">
        <f>Raw_Data!J642</f>
        <v>45</v>
      </c>
      <c r="K642" s="3" t="str">
        <f>Raw_Data!K642</f>
        <v xml:space="preserve"> UK</v>
      </c>
      <c r="L642" s="3">
        <f>Raw_Data!L642</f>
        <v>2023</v>
      </c>
      <c r="M642" s="3">
        <f>Raw_Data!M642</f>
        <v>7</v>
      </c>
      <c r="N642" s="3">
        <f>Raw_Data!N642</f>
        <v>19</v>
      </c>
      <c r="O642" s="3">
        <f>Raw_Data!O642</f>
        <v>19</v>
      </c>
      <c r="P642" s="3" t="str">
        <f t="shared" si="100"/>
        <v>Started a blog sharing the wisdom gained through the years, proving that every day is a chance to learn and grow. #SeniorWisdom #Blog</v>
      </c>
      <c r="Q642" s="3" t="str">
        <f t="shared" si="101"/>
        <v>Gratitude</v>
      </c>
      <c r="R642" s="3" t="str">
        <f t="shared" si="102"/>
        <v>WisdomBloggerSenior</v>
      </c>
      <c r="S642" s="3" t="str">
        <f t="shared" si="103"/>
        <v>Instagram</v>
      </c>
      <c r="T642" s="3" t="str">
        <f t="shared" si="104"/>
        <v>#LifeLessons,#SeniorBlog</v>
      </c>
      <c r="U642" s="3" t="str">
        <f t="shared" si="105"/>
        <v>UK</v>
      </c>
      <c r="V642" s="3">
        <f t="shared" si="106"/>
        <v>45126.822916666664</v>
      </c>
      <c r="W642" s="3" t="b">
        <f>COUNTIFS($F$2:F642,F642,$E$2:E642,E642)&gt;1</f>
        <v>0</v>
      </c>
      <c r="X642" s="3">
        <f t="shared" si="107"/>
        <v>67</v>
      </c>
      <c r="Y642" s="3">
        <f t="shared" si="108"/>
        <v>0.67164179104477617</v>
      </c>
      <c r="Z642" s="11" t="str">
        <f t="shared" ref="Z642:Z705" si="110">TEXT(DATE(L642, M642, N642), "mmm d, yyyy")</f>
        <v>Jul 19, 2023</v>
      </c>
      <c r="AA642" s="3" t="str">
        <f t="shared" si="109"/>
        <v>Jul</v>
      </c>
    </row>
    <row r="643" spans="1:27" x14ac:dyDescent="0.25">
      <c r="A643" s="3">
        <f>Raw_Data!A643</f>
        <v>642</v>
      </c>
      <c r="B643" s="3">
        <f>Raw_Data!B643</f>
        <v>646</v>
      </c>
      <c r="C643" s="3" t="str">
        <f>Raw_Data!C643</f>
        <v xml:space="preserve">Participated in a charity run, proving that age is no barrier to supporting meaningful causes. #CharityRun #SeniorRunner </v>
      </c>
      <c r="D643" s="3" t="str">
        <f>Raw_Data!D643</f>
        <v xml:space="preserve"> Excitement </v>
      </c>
      <c r="E643" s="10">
        <f>Raw_Data!E643</f>
        <v>45127.708333333336</v>
      </c>
      <c r="F643" s="3" t="str">
        <f>Raw_Data!F643</f>
        <v xml:space="preserve"> SeniorCharityRunner </v>
      </c>
      <c r="G643" s="3" t="str">
        <f>Raw_Data!G643</f>
        <v xml:space="preserve"> Twitter </v>
      </c>
      <c r="H643" s="3" t="str">
        <f>Raw_Data!H643</f>
        <v xml:space="preserve"> #RunForACause #SeniorSupport </v>
      </c>
      <c r="I643" s="3">
        <f>Raw_Data!I643</f>
        <v>30</v>
      </c>
      <c r="J643" s="3">
        <f>Raw_Data!J643</f>
        <v>60</v>
      </c>
      <c r="K643" s="3" t="str">
        <f>Raw_Data!K643</f>
        <v xml:space="preserve"> Canada</v>
      </c>
      <c r="L643" s="3">
        <f>Raw_Data!L643</f>
        <v>2023</v>
      </c>
      <c r="M643" s="3">
        <f>Raw_Data!M643</f>
        <v>7</v>
      </c>
      <c r="N643" s="3">
        <f>Raw_Data!N643</f>
        <v>20</v>
      </c>
      <c r="O643" s="3">
        <f>Raw_Data!O643</f>
        <v>17</v>
      </c>
      <c r="P643" s="3" t="str">
        <f t="shared" ref="P643:P706" si="111">TRIM(CLEAN(C643))</f>
        <v>Participated in a charity run, proving that age is no barrier to supporting meaningful causes. #CharityRun #SeniorRunner</v>
      </c>
      <c r="Q643" s="3" t="str">
        <f t="shared" ref="Q643:Q706" si="112">PROPER(TRIM(CLEAN(D643)))</f>
        <v>Excitement</v>
      </c>
      <c r="R643" s="3" t="str">
        <f t="shared" ref="R643:R706" si="113">TRIM(CLEAN(F643))</f>
        <v>SeniorCharityRunner</v>
      </c>
      <c r="S643" s="3" t="str">
        <f t="shared" ref="S643:S706" si="114">TRIM(CLEAN(G643))</f>
        <v>Twitter</v>
      </c>
      <c r="T643" s="3" t="str">
        <f t="shared" ref="T643:T706" si="115">SUBSTITUTE(TRIM(CLEAN(H643))," ",",")</f>
        <v>#RunForACause,#SeniorSupport</v>
      </c>
      <c r="U643" s="3" t="str">
        <f t="shared" ref="U643:U706" si="116">TRIM(CLEAN(K643))</f>
        <v>Canada</v>
      </c>
      <c r="V643" s="3">
        <f t="shared" ref="V643:V706" si="117">IFERROR(VALUE(E643),E643)</f>
        <v>45127.708333333336</v>
      </c>
      <c r="W643" s="3" t="b">
        <f>COUNTIFS($F$2:F643,F643,$E$2:E643,E643)&gt;1</f>
        <v>0</v>
      </c>
      <c r="X643" s="3">
        <f t="shared" ref="X643:X706" si="118">I643+J643</f>
        <v>90</v>
      </c>
      <c r="Y643" s="3">
        <f t="shared" ref="Y643:Y706" si="119">IFERROR(J643/(I643+J643),0)</f>
        <v>0.66666666666666663</v>
      </c>
      <c r="Z643" s="11" t="str">
        <f t="shared" si="110"/>
        <v>Jul 20, 2023</v>
      </c>
      <c r="AA643" s="3" t="str">
        <f t="shared" ref="AA643:AA706" si="120">LEFT(Z643,3)</f>
        <v>Jul</v>
      </c>
    </row>
    <row r="644" spans="1:27" x14ac:dyDescent="0.25">
      <c r="A644" s="3">
        <f>Raw_Data!A644</f>
        <v>643</v>
      </c>
      <c r="B644" s="3">
        <f>Raw_Data!B644</f>
        <v>647</v>
      </c>
      <c r="C644" s="3" t="str">
        <f>Raw_Data!C644</f>
        <v xml:space="preserve">Survived a challenging physics exam. Equations, you won't defeat me! </v>
      </c>
      <c r="D644" s="3" t="str">
        <f>Raw_Data!D644</f>
        <v xml:space="preserve"> Relief </v>
      </c>
      <c r="E644" s="10">
        <f>Raw_Data!E644</f>
        <v>45139.5625</v>
      </c>
      <c r="F644" s="3" t="str">
        <f>Raw_Data!F644</f>
        <v xml:space="preserve"> PhysicsWhizHighSchool </v>
      </c>
      <c r="G644" s="3" t="str">
        <f>Raw_Data!G644</f>
        <v xml:space="preserve"> Instagram </v>
      </c>
      <c r="H644" s="3" t="str">
        <f>Raw_Data!H644</f>
        <v xml:space="preserve"> #PhysicsSurvivor #HighSchoolAdventures </v>
      </c>
      <c r="I644" s="3">
        <f>Raw_Data!I644</f>
        <v>20</v>
      </c>
      <c r="J644" s="3">
        <f>Raw_Data!J644</f>
        <v>40</v>
      </c>
      <c r="K644" s="3" t="str">
        <f>Raw_Data!K644</f>
        <v xml:space="preserve"> USA</v>
      </c>
      <c r="L644" s="3">
        <f>Raw_Data!L644</f>
        <v>2023</v>
      </c>
      <c r="M644" s="3">
        <f>Raw_Data!M644</f>
        <v>8</v>
      </c>
      <c r="N644" s="3">
        <f>Raw_Data!N644</f>
        <v>1</v>
      </c>
      <c r="O644" s="3">
        <f>Raw_Data!O644</f>
        <v>13</v>
      </c>
      <c r="P644" s="3" t="str">
        <f t="shared" si="111"/>
        <v>Survived a challenging physics exam. Equations, you won't defeat me!</v>
      </c>
      <c r="Q644" s="3" t="str">
        <f t="shared" si="112"/>
        <v>Relief</v>
      </c>
      <c r="R644" s="3" t="str">
        <f t="shared" si="113"/>
        <v>PhysicsWhizHighSchool</v>
      </c>
      <c r="S644" s="3" t="str">
        <f t="shared" si="114"/>
        <v>Instagram</v>
      </c>
      <c r="T644" s="3" t="str">
        <f t="shared" si="115"/>
        <v>#PhysicsSurvivor,#HighSchoolAdventures</v>
      </c>
      <c r="U644" s="3" t="str">
        <f t="shared" si="116"/>
        <v>USA</v>
      </c>
      <c r="V644" s="3">
        <f t="shared" si="117"/>
        <v>45139.5625</v>
      </c>
      <c r="W644" s="3" t="b">
        <f>COUNTIFS($F$2:F644,F644,$E$2:E644,E644)&gt;1</f>
        <v>0</v>
      </c>
      <c r="X644" s="3">
        <f t="shared" si="118"/>
        <v>60</v>
      </c>
      <c r="Y644" s="3">
        <f t="shared" si="119"/>
        <v>0.66666666666666663</v>
      </c>
      <c r="Z644" s="11" t="str">
        <f t="shared" si="110"/>
        <v>Aug 1, 2023</v>
      </c>
      <c r="AA644" s="3" t="str">
        <f t="shared" si="120"/>
        <v>Aug</v>
      </c>
    </row>
    <row r="645" spans="1:27" x14ac:dyDescent="0.25">
      <c r="A645" s="3">
        <f>Raw_Data!A645</f>
        <v>644</v>
      </c>
      <c r="B645" s="3">
        <f>Raw_Data!B645</f>
        <v>648</v>
      </c>
      <c r="C645" s="3" t="str">
        <f>Raw_Data!C645</f>
        <v xml:space="preserve">Exploring the world of coding. Debugging is an adventure on its own! #CodingJourney #HighSchoolCoder </v>
      </c>
      <c r="D645" s="3" t="str">
        <f>Raw_Data!D645</f>
        <v xml:space="preserve"> Excitement </v>
      </c>
      <c r="E645" s="10">
        <f>Raw_Data!E645</f>
        <v>45140.614583333336</v>
      </c>
      <c r="F645" s="3" t="str">
        <f>Raw_Data!F645</f>
        <v xml:space="preserve"> CodeExplorerHighSchool </v>
      </c>
      <c r="G645" s="3" t="str">
        <f>Raw_Data!G645</f>
        <v xml:space="preserve"> Twitter </v>
      </c>
      <c r="H645" s="3" t="str">
        <f>Raw_Data!H645</f>
        <v xml:space="preserve"> #CodingAdventure #HighSchoolCoderLife </v>
      </c>
      <c r="I645" s="3">
        <f>Raw_Data!I645</f>
        <v>25</v>
      </c>
      <c r="J645" s="3">
        <f>Raw_Data!J645</f>
        <v>50</v>
      </c>
      <c r="K645" s="3" t="str">
        <f>Raw_Data!K645</f>
        <v xml:space="preserve"> UK</v>
      </c>
      <c r="L645" s="3">
        <f>Raw_Data!L645</f>
        <v>2023</v>
      </c>
      <c r="M645" s="3">
        <f>Raw_Data!M645</f>
        <v>8</v>
      </c>
      <c r="N645" s="3">
        <f>Raw_Data!N645</f>
        <v>2</v>
      </c>
      <c r="O645" s="3">
        <f>Raw_Data!O645</f>
        <v>14</v>
      </c>
      <c r="P645" s="3" t="str">
        <f t="shared" si="111"/>
        <v>Exploring the world of coding. Debugging is an adventure on its own! #CodingJourney #HighSchoolCoder</v>
      </c>
      <c r="Q645" s="3" t="str">
        <f t="shared" si="112"/>
        <v>Excitement</v>
      </c>
      <c r="R645" s="3" t="str">
        <f t="shared" si="113"/>
        <v>CodeExplorerHighSchool</v>
      </c>
      <c r="S645" s="3" t="str">
        <f t="shared" si="114"/>
        <v>Twitter</v>
      </c>
      <c r="T645" s="3" t="str">
        <f t="shared" si="115"/>
        <v>#CodingAdventure,#HighSchoolCoderLife</v>
      </c>
      <c r="U645" s="3" t="str">
        <f t="shared" si="116"/>
        <v>UK</v>
      </c>
      <c r="V645" s="3">
        <f t="shared" si="117"/>
        <v>45140.614583333336</v>
      </c>
      <c r="W645" s="3" t="b">
        <f>COUNTIFS($F$2:F645,F645,$E$2:E645,E645)&gt;1</f>
        <v>0</v>
      </c>
      <c r="X645" s="3">
        <f t="shared" si="118"/>
        <v>75</v>
      </c>
      <c r="Y645" s="3">
        <f t="shared" si="119"/>
        <v>0.66666666666666663</v>
      </c>
      <c r="Z645" s="11" t="str">
        <f t="shared" si="110"/>
        <v>Aug 2, 2023</v>
      </c>
      <c r="AA645" s="3" t="str">
        <f t="shared" si="120"/>
        <v>Aug</v>
      </c>
    </row>
    <row r="646" spans="1:27" x14ac:dyDescent="0.25">
      <c r="A646" s="3">
        <f>Raw_Data!A646</f>
        <v>645</v>
      </c>
      <c r="B646" s="3">
        <f>Raw_Data!B646</f>
        <v>649</v>
      </c>
      <c r="C646" s="3" t="str">
        <f>Raw_Data!C646</f>
        <v xml:space="preserve">Joined the school debate team. Words are my weapons, and I'm ready for battle! </v>
      </c>
      <c r="D646" s="3" t="str">
        <f>Raw_Data!D646</f>
        <v xml:space="preserve"> Excitement </v>
      </c>
      <c r="E646" s="10">
        <f>Raw_Data!E646</f>
        <v>45141.510416666664</v>
      </c>
      <c r="F646" s="3" t="str">
        <f>Raw_Data!F646</f>
        <v xml:space="preserve"> DebateWarriorHighSchool </v>
      </c>
      <c r="G646" s="3" t="str">
        <f>Raw_Data!G646</f>
        <v xml:space="preserve"> Facebook </v>
      </c>
      <c r="H646" s="3" t="str">
        <f>Raw_Data!H646</f>
        <v xml:space="preserve"> #DebateWarrior #HighSchoolDebater </v>
      </c>
      <c r="I646" s="3">
        <f>Raw_Data!I646</f>
        <v>18</v>
      </c>
      <c r="J646" s="3">
        <f>Raw_Data!J646</f>
        <v>35</v>
      </c>
      <c r="K646" s="3" t="str">
        <f>Raw_Data!K646</f>
        <v xml:space="preserve"> Canada</v>
      </c>
      <c r="L646" s="3">
        <f>Raw_Data!L646</f>
        <v>2023</v>
      </c>
      <c r="M646" s="3">
        <f>Raw_Data!M646</f>
        <v>8</v>
      </c>
      <c r="N646" s="3">
        <f>Raw_Data!N646</f>
        <v>3</v>
      </c>
      <c r="O646" s="3">
        <f>Raw_Data!O646</f>
        <v>12</v>
      </c>
      <c r="P646" s="3" t="str">
        <f t="shared" si="111"/>
        <v>Joined the school debate team. Words are my weapons, and I'm ready for battle!</v>
      </c>
      <c r="Q646" s="3" t="str">
        <f t="shared" si="112"/>
        <v>Excitement</v>
      </c>
      <c r="R646" s="3" t="str">
        <f t="shared" si="113"/>
        <v>DebateWarriorHighSchool</v>
      </c>
      <c r="S646" s="3" t="str">
        <f t="shared" si="114"/>
        <v>Facebook</v>
      </c>
      <c r="T646" s="3" t="str">
        <f t="shared" si="115"/>
        <v>#DebateWarrior,#HighSchoolDebater</v>
      </c>
      <c r="U646" s="3" t="str">
        <f t="shared" si="116"/>
        <v>Canada</v>
      </c>
      <c r="V646" s="3">
        <f t="shared" si="117"/>
        <v>45141.510416666664</v>
      </c>
      <c r="W646" s="3" t="b">
        <f>COUNTIFS($F$2:F646,F646,$E$2:E646,E646)&gt;1</f>
        <v>0</v>
      </c>
      <c r="X646" s="3">
        <f t="shared" si="118"/>
        <v>53</v>
      </c>
      <c r="Y646" s="3">
        <f t="shared" si="119"/>
        <v>0.660377358490566</v>
      </c>
      <c r="Z646" s="11" t="str">
        <f t="shared" si="110"/>
        <v>Aug 3, 2023</v>
      </c>
      <c r="AA646" s="3" t="str">
        <f t="shared" si="120"/>
        <v>Aug</v>
      </c>
    </row>
    <row r="647" spans="1:27" x14ac:dyDescent="0.25">
      <c r="A647" s="3">
        <f>Raw_Data!A647</f>
        <v>646</v>
      </c>
      <c r="B647" s="3">
        <f>Raw_Data!B647</f>
        <v>650</v>
      </c>
      <c r="C647" s="3" t="str">
        <f>Raw_Data!C647</f>
        <v xml:space="preserve">Started a photography club at school. Capturing moments, one snapshot at a time! </v>
      </c>
      <c r="D647" s="3" t="str">
        <f>Raw_Data!D647</f>
        <v xml:space="preserve"> Joy </v>
      </c>
      <c r="E647" s="10">
        <f>Raw_Data!E647</f>
        <v>45142.6875</v>
      </c>
      <c r="F647" s="3" t="str">
        <f>Raw_Data!F647</f>
        <v xml:space="preserve"> PhotoClubHighSchool </v>
      </c>
      <c r="G647" s="3" t="str">
        <f>Raw_Data!G647</f>
        <v xml:space="preserve"> Instagram </v>
      </c>
      <c r="H647" s="3" t="str">
        <f>Raw_Data!H647</f>
        <v xml:space="preserve"> #PhotographyClub #HighSchoolPhotographer </v>
      </c>
      <c r="I647" s="3">
        <f>Raw_Data!I647</f>
        <v>22</v>
      </c>
      <c r="J647" s="3">
        <f>Raw_Data!J647</f>
        <v>45</v>
      </c>
      <c r="K647" s="3" t="str">
        <f>Raw_Data!K647</f>
        <v xml:space="preserve"> USA</v>
      </c>
      <c r="L647" s="3">
        <f>Raw_Data!L647</f>
        <v>2023</v>
      </c>
      <c r="M647" s="3">
        <f>Raw_Data!M647</f>
        <v>8</v>
      </c>
      <c r="N647" s="3">
        <f>Raw_Data!N647</f>
        <v>4</v>
      </c>
      <c r="O647" s="3">
        <f>Raw_Data!O647</f>
        <v>16</v>
      </c>
      <c r="P647" s="3" t="str">
        <f t="shared" si="111"/>
        <v>Started a photography club at school. Capturing moments, one snapshot at a time!</v>
      </c>
      <c r="Q647" s="3" t="str">
        <f t="shared" si="112"/>
        <v>Joy</v>
      </c>
      <c r="R647" s="3" t="str">
        <f t="shared" si="113"/>
        <v>PhotoClubHighSchool</v>
      </c>
      <c r="S647" s="3" t="str">
        <f t="shared" si="114"/>
        <v>Instagram</v>
      </c>
      <c r="T647" s="3" t="str">
        <f t="shared" si="115"/>
        <v>#PhotographyClub,#HighSchoolPhotographer</v>
      </c>
      <c r="U647" s="3" t="str">
        <f t="shared" si="116"/>
        <v>USA</v>
      </c>
      <c r="V647" s="3">
        <f t="shared" si="117"/>
        <v>45142.6875</v>
      </c>
      <c r="W647" s="3" t="b">
        <f>COUNTIFS($F$2:F647,F647,$E$2:E647,E647)&gt;1</f>
        <v>0</v>
      </c>
      <c r="X647" s="3">
        <f t="shared" si="118"/>
        <v>67</v>
      </c>
      <c r="Y647" s="3">
        <f t="shared" si="119"/>
        <v>0.67164179104477617</v>
      </c>
      <c r="Z647" s="11" t="str">
        <f t="shared" si="110"/>
        <v>Aug 4, 2023</v>
      </c>
      <c r="AA647" s="3" t="str">
        <f t="shared" si="120"/>
        <v>Aug</v>
      </c>
    </row>
    <row r="648" spans="1:27" x14ac:dyDescent="0.25">
      <c r="A648" s="3">
        <f>Raw_Data!A648</f>
        <v>647</v>
      </c>
      <c r="B648" s="3">
        <f>Raw_Data!B648</f>
        <v>651</v>
      </c>
      <c r="C648" s="3" t="str">
        <f>Raw_Data!C648</f>
        <v xml:space="preserve">Daydreaming about the upcoming prom. The dress, the dance â€“ it's a fairytale in the making! </v>
      </c>
      <c r="D648" s="3" t="str">
        <f>Raw_Data!D648</f>
        <v xml:space="preserve"> Excitement </v>
      </c>
      <c r="E648" s="10">
        <f>Raw_Data!E648</f>
        <v>45143.822916666664</v>
      </c>
      <c r="F648" s="3" t="str">
        <f>Raw_Data!F648</f>
        <v xml:space="preserve"> PromDreamerHighSchool </v>
      </c>
      <c r="G648" s="3" t="str">
        <f>Raw_Data!G648</f>
        <v xml:space="preserve"> Twitter </v>
      </c>
      <c r="H648" s="3" t="str">
        <f>Raw_Data!H648</f>
        <v xml:space="preserve"> #PromDreams #HighSchoolFairytale </v>
      </c>
      <c r="I648" s="3">
        <f>Raw_Data!I648</f>
        <v>30</v>
      </c>
      <c r="J648" s="3">
        <f>Raw_Data!J648</f>
        <v>60</v>
      </c>
      <c r="K648" s="3" t="str">
        <f>Raw_Data!K648</f>
        <v xml:space="preserve"> Canada</v>
      </c>
      <c r="L648" s="3">
        <f>Raw_Data!L648</f>
        <v>2023</v>
      </c>
      <c r="M648" s="3">
        <f>Raw_Data!M648</f>
        <v>8</v>
      </c>
      <c r="N648" s="3">
        <f>Raw_Data!N648</f>
        <v>5</v>
      </c>
      <c r="O648" s="3">
        <f>Raw_Data!O648</f>
        <v>19</v>
      </c>
      <c r="P648" s="3" t="str">
        <f t="shared" si="111"/>
        <v>Daydreaming about the upcoming prom. The dress, the dance â€“ it's a fairytale in the making!</v>
      </c>
      <c r="Q648" s="3" t="str">
        <f t="shared" si="112"/>
        <v>Excitement</v>
      </c>
      <c r="R648" s="3" t="str">
        <f t="shared" si="113"/>
        <v>PromDreamerHighSchool</v>
      </c>
      <c r="S648" s="3" t="str">
        <f t="shared" si="114"/>
        <v>Twitter</v>
      </c>
      <c r="T648" s="3" t="str">
        <f t="shared" si="115"/>
        <v>#PromDreams,#HighSchoolFairytale</v>
      </c>
      <c r="U648" s="3" t="str">
        <f t="shared" si="116"/>
        <v>Canada</v>
      </c>
      <c r="V648" s="3">
        <f t="shared" si="117"/>
        <v>45143.822916666664</v>
      </c>
      <c r="W648" s="3" t="b">
        <f>COUNTIFS($F$2:F648,F648,$E$2:E648,E648)&gt;1</f>
        <v>0</v>
      </c>
      <c r="X648" s="3">
        <f t="shared" si="118"/>
        <v>90</v>
      </c>
      <c r="Y648" s="3">
        <f t="shared" si="119"/>
        <v>0.66666666666666663</v>
      </c>
      <c r="Z648" s="11" t="str">
        <f t="shared" si="110"/>
        <v>Aug 5, 2023</v>
      </c>
      <c r="AA648" s="3" t="str">
        <f t="shared" si="120"/>
        <v>Aug</v>
      </c>
    </row>
    <row r="649" spans="1:27" x14ac:dyDescent="0.25">
      <c r="A649" s="3">
        <f>Raw_Data!A649</f>
        <v>648</v>
      </c>
      <c r="B649" s="3">
        <f>Raw_Data!B649</f>
        <v>652</v>
      </c>
      <c r="C649" s="3" t="str">
        <f>Raw_Data!C649</f>
        <v xml:space="preserve">Convinced the teacher to have class outdoors. Learning equations with a side of fresh air! </v>
      </c>
      <c r="D649" s="3" t="str">
        <f>Raw_Data!D649</f>
        <v xml:space="preserve"> Positive </v>
      </c>
      <c r="E649" s="10">
        <f>Raw_Data!E649</f>
        <v>45144.583333333336</v>
      </c>
      <c r="F649" s="3" t="str">
        <f>Raw_Data!F649</f>
        <v xml:space="preserve"> OutdoorClassHighSchool </v>
      </c>
      <c r="G649" s="3" t="str">
        <f>Raw_Data!G649</f>
        <v xml:space="preserve"> Facebook </v>
      </c>
      <c r="H649" s="3" t="str">
        <f>Raw_Data!H649</f>
        <v xml:space="preserve"> #OutdoorClassroom #HighSchoolExplorer </v>
      </c>
      <c r="I649" s="3">
        <f>Raw_Data!I649</f>
        <v>28</v>
      </c>
      <c r="J649" s="3">
        <f>Raw_Data!J649</f>
        <v>55</v>
      </c>
      <c r="K649" s="3" t="str">
        <f>Raw_Data!K649</f>
        <v xml:space="preserve"> USA</v>
      </c>
      <c r="L649" s="3">
        <f>Raw_Data!L649</f>
        <v>2023</v>
      </c>
      <c r="M649" s="3">
        <f>Raw_Data!M649</f>
        <v>8</v>
      </c>
      <c r="N649" s="3">
        <f>Raw_Data!N649</f>
        <v>6</v>
      </c>
      <c r="O649" s="3">
        <f>Raw_Data!O649</f>
        <v>14</v>
      </c>
      <c r="P649" s="3" t="str">
        <f t="shared" si="111"/>
        <v>Convinced the teacher to have class outdoors. Learning equations with a side of fresh air!</v>
      </c>
      <c r="Q649" s="3" t="str">
        <f t="shared" si="112"/>
        <v>Positive</v>
      </c>
      <c r="R649" s="3" t="str">
        <f t="shared" si="113"/>
        <v>OutdoorClassHighSchool</v>
      </c>
      <c r="S649" s="3" t="str">
        <f t="shared" si="114"/>
        <v>Facebook</v>
      </c>
      <c r="T649" s="3" t="str">
        <f t="shared" si="115"/>
        <v>#OutdoorClassroom,#HighSchoolExplorer</v>
      </c>
      <c r="U649" s="3" t="str">
        <f t="shared" si="116"/>
        <v>USA</v>
      </c>
      <c r="V649" s="3">
        <f t="shared" si="117"/>
        <v>45144.583333333336</v>
      </c>
      <c r="W649" s="3" t="b">
        <f>COUNTIFS($F$2:F649,F649,$E$2:E649,E649)&gt;1</f>
        <v>0</v>
      </c>
      <c r="X649" s="3">
        <f t="shared" si="118"/>
        <v>83</v>
      </c>
      <c r="Y649" s="3">
        <f t="shared" si="119"/>
        <v>0.66265060240963858</v>
      </c>
      <c r="Z649" s="11" t="str">
        <f t="shared" si="110"/>
        <v>Aug 6, 2023</v>
      </c>
      <c r="AA649" s="3" t="str">
        <f t="shared" si="120"/>
        <v>Aug</v>
      </c>
    </row>
    <row r="650" spans="1:27" x14ac:dyDescent="0.25">
      <c r="A650" s="3">
        <f>Raw_Data!A650</f>
        <v>649</v>
      </c>
      <c r="B650" s="3">
        <f>Raw_Data!B650</f>
        <v>653</v>
      </c>
      <c r="C650" s="3" t="str">
        <f>Raw_Data!C650</f>
        <v xml:space="preserve">Accidentally spilled paint in art class. Abstract art, right? #ArtClassAdventures #HighSchoolArtist </v>
      </c>
      <c r="D650" s="3" t="str">
        <f>Raw_Data!D650</f>
        <v xml:space="preserve"> Embarrassed </v>
      </c>
      <c r="E650" s="10">
        <f>Raw_Data!E650</f>
        <v>45145.822916666664</v>
      </c>
      <c r="F650" s="3" t="str">
        <f>Raw_Data!F650</f>
        <v xml:space="preserve"> PaintSpillHighSchool </v>
      </c>
      <c r="G650" s="3" t="str">
        <f>Raw_Data!G650</f>
        <v xml:space="preserve"> Instagram </v>
      </c>
      <c r="H650" s="3" t="str">
        <f>Raw_Data!H650</f>
        <v xml:space="preserve"> #ArtisticMishaps #HighSchoolArt </v>
      </c>
      <c r="I650" s="3">
        <f>Raw_Data!I650</f>
        <v>22</v>
      </c>
      <c r="J650" s="3">
        <f>Raw_Data!J650</f>
        <v>45</v>
      </c>
      <c r="K650" s="3" t="str">
        <f>Raw_Data!K650</f>
        <v xml:space="preserve"> UK</v>
      </c>
      <c r="L650" s="3">
        <f>Raw_Data!L650</f>
        <v>2023</v>
      </c>
      <c r="M650" s="3">
        <f>Raw_Data!M650</f>
        <v>8</v>
      </c>
      <c r="N650" s="3">
        <f>Raw_Data!N650</f>
        <v>7</v>
      </c>
      <c r="O650" s="3">
        <f>Raw_Data!O650</f>
        <v>19</v>
      </c>
      <c r="P650" s="3" t="str">
        <f t="shared" si="111"/>
        <v>Accidentally spilled paint in art class. Abstract art, right? #ArtClassAdventures #HighSchoolArtist</v>
      </c>
      <c r="Q650" s="3" t="str">
        <f t="shared" si="112"/>
        <v>Embarrassed</v>
      </c>
      <c r="R650" s="3" t="str">
        <f t="shared" si="113"/>
        <v>PaintSpillHighSchool</v>
      </c>
      <c r="S650" s="3" t="str">
        <f t="shared" si="114"/>
        <v>Instagram</v>
      </c>
      <c r="T650" s="3" t="str">
        <f t="shared" si="115"/>
        <v>#ArtisticMishaps,#HighSchoolArt</v>
      </c>
      <c r="U650" s="3" t="str">
        <f t="shared" si="116"/>
        <v>UK</v>
      </c>
      <c r="V650" s="3">
        <f t="shared" si="117"/>
        <v>45145.822916666664</v>
      </c>
      <c r="W650" s="3" t="b">
        <f>COUNTIFS($F$2:F650,F650,$E$2:E650,E650)&gt;1</f>
        <v>0</v>
      </c>
      <c r="X650" s="3">
        <f t="shared" si="118"/>
        <v>67</v>
      </c>
      <c r="Y650" s="3">
        <f t="shared" si="119"/>
        <v>0.67164179104477617</v>
      </c>
      <c r="Z650" s="11" t="str">
        <f t="shared" si="110"/>
        <v>Aug 7, 2023</v>
      </c>
      <c r="AA650" s="3" t="str">
        <f t="shared" si="120"/>
        <v>Aug</v>
      </c>
    </row>
    <row r="651" spans="1:27" x14ac:dyDescent="0.25">
      <c r="A651" s="3">
        <f>Raw_Data!A651</f>
        <v>650</v>
      </c>
      <c r="B651" s="3">
        <f>Raw_Data!B651</f>
        <v>654</v>
      </c>
      <c r="C651" s="3" t="str">
        <f>Raw_Data!C651</f>
        <v xml:space="preserve">Trying to master the perfect kickflip on my skateboard. Skating into the weekend like a pro! </v>
      </c>
      <c r="D651" s="3" t="str">
        <f>Raw_Data!D651</f>
        <v xml:space="preserve"> Excitement </v>
      </c>
      <c r="E651" s="10">
        <f>Raw_Data!E651</f>
        <v>45146.666666666664</v>
      </c>
      <c r="F651" s="3" t="str">
        <f>Raw_Data!F651</f>
        <v xml:space="preserve"> SkateProHighSchool </v>
      </c>
      <c r="G651" s="3" t="str">
        <f>Raw_Data!G651</f>
        <v xml:space="preserve"> Twitter </v>
      </c>
      <c r="H651" s="3" t="str">
        <f>Raw_Data!H651</f>
        <v xml:space="preserve"> #SkaterLife #HighSchoolSkater </v>
      </c>
      <c r="I651" s="3">
        <f>Raw_Data!I651</f>
        <v>30</v>
      </c>
      <c r="J651" s="3">
        <f>Raw_Data!J651</f>
        <v>60</v>
      </c>
      <c r="K651" s="3" t="str">
        <f>Raw_Data!K651</f>
        <v xml:space="preserve"> Canada</v>
      </c>
      <c r="L651" s="3">
        <f>Raw_Data!L651</f>
        <v>2023</v>
      </c>
      <c r="M651" s="3">
        <f>Raw_Data!M651</f>
        <v>8</v>
      </c>
      <c r="N651" s="3">
        <f>Raw_Data!N651</f>
        <v>8</v>
      </c>
      <c r="O651" s="3">
        <f>Raw_Data!O651</f>
        <v>16</v>
      </c>
      <c r="P651" s="3" t="str">
        <f t="shared" si="111"/>
        <v>Trying to master the perfect kickflip on my skateboard. Skating into the weekend like a pro!</v>
      </c>
      <c r="Q651" s="3" t="str">
        <f t="shared" si="112"/>
        <v>Excitement</v>
      </c>
      <c r="R651" s="3" t="str">
        <f t="shared" si="113"/>
        <v>SkateProHighSchool</v>
      </c>
      <c r="S651" s="3" t="str">
        <f t="shared" si="114"/>
        <v>Twitter</v>
      </c>
      <c r="T651" s="3" t="str">
        <f t="shared" si="115"/>
        <v>#SkaterLife,#HighSchoolSkater</v>
      </c>
      <c r="U651" s="3" t="str">
        <f t="shared" si="116"/>
        <v>Canada</v>
      </c>
      <c r="V651" s="3">
        <f t="shared" si="117"/>
        <v>45146.666666666664</v>
      </c>
      <c r="W651" s="3" t="b">
        <f>COUNTIFS($F$2:F651,F651,$E$2:E651,E651)&gt;1</f>
        <v>0</v>
      </c>
      <c r="X651" s="3">
        <f t="shared" si="118"/>
        <v>90</v>
      </c>
      <c r="Y651" s="3">
        <f t="shared" si="119"/>
        <v>0.66666666666666663</v>
      </c>
      <c r="Z651" s="11" t="str">
        <f t="shared" si="110"/>
        <v>Aug 8, 2023</v>
      </c>
      <c r="AA651" s="3" t="str">
        <f t="shared" si="120"/>
        <v>Aug</v>
      </c>
    </row>
    <row r="652" spans="1:27" x14ac:dyDescent="0.25">
      <c r="A652" s="3">
        <f>Raw_Data!A652</f>
        <v>651</v>
      </c>
      <c r="B652" s="3">
        <f>Raw_Data!B652</f>
        <v>655</v>
      </c>
      <c r="C652" s="3" t="str">
        <f>Raw_Data!C652</f>
        <v xml:space="preserve">Bonding with friends over the latest K-pop sensation. Fangirling at its finest! </v>
      </c>
      <c r="D652" s="3" t="str">
        <f>Raw_Data!D652</f>
        <v xml:space="preserve"> Joy </v>
      </c>
      <c r="E652" s="10">
        <f>Raw_Data!E652</f>
        <v>45147.9375</v>
      </c>
      <c r="F652" s="3" t="str">
        <f>Raw_Data!F652</f>
        <v xml:space="preserve"> KpopFangirlHighSchool </v>
      </c>
      <c r="G652" s="3" t="str">
        <f>Raw_Data!G652</f>
        <v xml:space="preserve"> Facebook </v>
      </c>
      <c r="H652" s="3" t="str">
        <f>Raw_Data!H652</f>
        <v xml:space="preserve"> #KpopFangirl #HighSchoolMusic </v>
      </c>
      <c r="I652" s="3">
        <f>Raw_Data!I652</f>
        <v>20</v>
      </c>
      <c r="J652" s="3">
        <f>Raw_Data!J652</f>
        <v>40</v>
      </c>
      <c r="K652" s="3" t="str">
        <f>Raw_Data!K652</f>
        <v xml:space="preserve"> USA</v>
      </c>
      <c r="L652" s="3">
        <f>Raw_Data!L652</f>
        <v>2023</v>
      </c>
      <c r="M652" s="3">
        <f>Raw_Data!M652</f>
        <v>8</v>
      </c>
      <c r="N652" s="3">
        <f>Raw_Data!N652</f>
        <v>9</v>
      </c>
      <c r="O652" s="3">
        <f>Raw_Data!O652</f>
        <v>22</v>
      </c>
      <c r="P652" s="3" t="str">
        <f t="shared" si="111"/>
        <v>Bonding with friends over the latest K-pop sensation. Fangirling at its finest!</v>
      </c>
      <c r="Q652" s="3" t="str">
        <f t="shared" si="112"/>
        <v>Joy</v>
      </c>
      <c r="R652" s="3" t="str">
        <f t="shared" si="113"/>
        <v>KpopFangirlHighSchool</v>
      </c>
      <c r="S652" s="3" t="str">
        <f t="shared" si="114"/>
        <v>Facebook</v>
      </c>
      <c r="T652" s="3" t="str">
        <f t="shared" si="115"/>
        <v>#KpopFangirl,#HighSchoolMusic</v>
      </c>
      <c r="U652" s="3" t="str">
        <f t="shared" si="116"/>
        <v>USA</v>
      </c>
      <c r="V652" s="3">
        <f t="shared" si="117"/>
        <v>45147.9375</v>
      </c>
      <c r="W652" s="3" t="b">
        <f>COUNTIFS($F$2:F652,F652,$E$2:E652,E652)&gt;1</f>
        <v>0</v>
      </c>
      <c r="X652" s="3">
        <f t="shared" si="118"/>
        <v>60</v>
      </c>
      <c r="Y652" s="3">
        <f t="shared" si="119"/>
        <v>0.66666666666666663</v>
      </c>
      <c r="Z652" s="11" t="str">
        <f t="shared" si="110"/>
        <v>Aug 9, 2023</v>
      </c>
      <c r="AA652" s="3" t="str">
        <f t="shared" si="120"/>
        <v>Aug</v>
      </c>
    </row>
    <row r="653" spans="1:27" x14ac:dyDescent="0.25">
      <c r="A653" s="3">
        <f>Raw_Data!A653</f>
        <v>652</v>
      </c>
      <c r="B653" s="3">
        <f>Raw_Data!B653</f>
        <v>656</v>
      </c>
      <c r="C653" s="3" t="str">
        <f>Raw_Data!C653</f>
        <v xml:space="preserve">Spent hours perfecting a chemistry experiment. Mixing potions like a wizard! </v>
      </c>
      <c r="D653" s="3" t="str">
        <f>Raw_Data!D653</f>
        <v xml:space="preserve"> Joy </v>
      </c>
      <c r="E653" s="10">
        <f>Raw_Data!E653</f>
        <v>45148.597222222219</v>
      </c>
      <c r="F653" s="3" t="str">
        <f>Raw_Data!F653</f>
        <v xml:space="preserve"> ChemistryWizardHighSchool </v>
      </c>
      <c r="G653" s="3" t="str">
        <f>Raw_Data!G653</f>
        <v xml:space="preserve"> Instagram </v>
      </c>
      <c r="H653" s="3" t="str">
        <f>Raw_Data!H653</f>
        <v xml:space="preserve"> #ChemistryWizard #HighSchoolScientist </v>
      </c>
      <c r="I653" s="3">
        <f>Raw_Data!I653</f>
        <v>28</v>
      </c>
      <c r="J653" s="3">
        <f>Raw_Data!J653</f>
        <v>55</v>
      </c>
      <c r="K653" s="3" t="str">
        <f>Raw_Data!K653</f>
        <v xml:space="preserve"> UK</v>
      </c>
      <c r="L653" s="3">
        <f>Raw_Data!L653</f>
        <v>2023</v>
      </c>
      <c r="M653" s="3">
        <f>Raw_Data!M653</f>
        <v>8</v>
      </c>
      <c r="N653" s="3">
        <f>Raw_Data!N653</f>
        <v>10</v>
      </c>
      <c r="O653" s="3">
        <f>Raw_Data!O653</f>
        <v>14</v>
      </c>
      <c r="P653" s="3" t="str">
        <f t="shared" si="111"/>
        <v>Spent hours perfecting a chemistry experiment. Mixing potions like a wizard!</v>
      </c>
      <c r="Q653" s="3" t="str">
        <f t="shared" si="112"/>
        <v>Joy</v>
      </c>
      <c r="R653" s="3" t="str">
        <f t="shared" si="113"/>
        <v>ChemistryWizardHighSchool</v>
      </c>
      <c r="S653" s="3" t="str">
        <f t="shared" si="114"/>
        <v>Instagram</v>
      </c>
      <c r="T653" s="3" t="str">
        <f t="shared" si="115"/>
        <v>#ChemistryWizard,#HighSchoolScientist</v>
      </c>
      <c r="U653" s="3" t="str">
        <f t="shared" si="116"/>
        <v>UK</v>
      </c>
      <c r="V653" s="3">
        <f t="shared" si="117"/>
        <v>45148.597222222219</v>
      </c>
      <c r="W653" s="3" t="b">
        <f>COUNTIFS($F$2:F653,F653,$E$2:E653,E653)&gt;1</f>
        <v>0</v>
      </c>
      <c r="X653" s="3">
        <f t="shared" si="118"/>
        <v>83</v>
      </c>
      <c r="Y653" s="3">
        <f t="shared" si="119"/>
        <v>0.66265060240963858</v>
      </c>
      <c r="Z653" s="11" t="str">
        <f t="shared" si="110"/>
        <v>Aug 10, 2023</v>
      </c>
      <c r="AA653" s="3" t="str">
        <f t="shared" si="120"/>
        <v>Aug</v>
      </c>
    </row>
    <row r="654" spans="1:27" x14ac:dyDescent="0.25">
      <c r="A654" s="3">
        <f>Raw_Data!A654</f>
        <v>653</v>
      </c>
      <c r="B654" s="3">
        <f>Raw_Data!B654</f>
        <v>657</v>
      </c>
      <c r="C654" s="3" t="str">
        <f>Raw_Data!C654</f>
        <v xml:space="preserve">Successfully organized a surprise birthday party for a friend. Party planning expert mode: Achieved! </v>
      </c>
      <c r="D654" s="3" t="str">
        <f>Raw_Data!D654</f>
        <v xml:space="preserve"> Joy </v>
      </c>
      <c r="E654" s="10">
        <f>Raw_Data!E654</f>
        <v>45149.78125</v>
      </c>
      <c r="F654" s="3" t="str">
        <f>Raw_Data!F654</f>
        <v xml:space="preserve"> BirthdayPartyPlannerHighSchool </v>
      </c>
      <c r="G654" s="3" t="str">
        <f>Raw_Data!G654</f>
        <v xml:space="preserve"> Twitter </v>
      </c>
      <c r="H654" s="3" t="str">
        <f>Raw_Data!H654</f>
        <v xml:space="preserve"> #BirthdayParty #HighSchoolCelebration </v>
      </c>
      <c r="I654" s="3">
        <f>Raw_Data!I654</f>
        <v>22</v>
      </c>
      <c r="J654" s="3">
        <f>Raw_Data!J654</f>
        <v>45</v>
      </c>
      <c r="K654" s="3" t="str">
        <f>Raw_Data!K654</f>
        <v xml:space="preserve"> Canada</v>
      </c>
      <c r="L654" s="3">
        <f>Raw_Data!L654</f>
        <v>2023</v>
      </c>
      <c r="M654" s="3">
        <f>Raw_Data!M654</f>
        <v>8</v>
      </c>
      <c r="N654" s="3">
        <f>Raw_Data!N654</f>
        <v>11</v>
      </c>
      <c r="O654" s="3">
        <f>Raw_Data!O654</f>
        <v>18</v>
      </c>
      <c r="P654" s="3" t="str">
        <f t="shared" si="111"/>
        <v>Successfully organized a surprise birthday party for a friend. Party planning expert mode: Achieved!</v>
      </c>
      <c r="Q654" s="3" t="str">
        <f t="shared" si="112"/>
        <v>Joy</v>
      </c>
      <c r="R654" s="3" t="str">
        <f t="shared" si="113"/>
        <v>BirthdayPartyPlannerHighSchool</v>
      </c>
      <c r="S654" s="3" t="str">
        <f t="shared" si="114"/>
        <v>Twitter</v>
      </c>
      <c r="T654" s="3" t="str">
        <f t="shared" si="115"/>
        <v>#BirthdayParty,#HighSchoolCelebration</v>
      </c>
      <c r="U654" s="3" t="str">
        <f t="shared" si="116"/>
        <v>Canada</v>
      </c>
      <c r="V654" s="3">
        <f t="shared" si="117"/>
        <v>45149.78125</v>
      </c>
      <c r="W654" s="3" t="b">
        <f>COUNTIFS($F$2:F654,F654,$E$2:E654,E654)&gt;1</f>
        <v>0</v>
      </c>
      <c r="X654" s="3">
        <f t="shared" si="118"/>
        <v>67</v>
      </c>
      <c r="Y654" s="3">
        <f t="shared" si="119"/>
        <v>0.67164179104477617</v>
      </c>
      <c r="Z654" s="11" t="str">
        <f t="shared" si="110"/>
        <v>Aug 11, 2023</v>
      </c>
      <c r="AA654" s="3" t="str">
        <f t="shared" si="120"/>
        <v>Aug</v>
      </c>
    </row>
    <row r="655" spans="1:27" x14ac:dyDescent="0.25">
      <c r="A655" s="3">
        <f>Raw_Data!A655</f>
        <v>654</v>
      </c>
      <c r="B655" s="3">
        <f>Raw_Data!B655</f>
        <v>658</v>
      </c>
      <c r="C655" s="3" t="str">
        <f>Raw_Data!C655</f>
        <v xml:space="preserve">Joined the drama club to unleash my inner actor. Lights, camera, action! </v>
      </c>
      <c r="D655" s="3" t="str">
        <f>Raw_Data!D655</f>
        <v xml:space="preserve"> Excitement </v>
      </c>
      <c r="E655" s="10">
        <f>Raw_Data!E655</f>
        <v>45150.572916666664</v>
      </c>
      <c r="F655" s="3" t="str">
        <f>Raw_Data!F655</f>
        <v xml:space="preserve"> DramaClubStarHighSchool </v>
      </c>
      <c r="G655" s="3" t="str">
        <f>Raw_Data!G655</f>
        <v xml:space="preserve"> Facebook </v>
      </c>
      <c r="H655" s="3" t="str">
        <f>Raw_Data!H655</f>
        <v xml:space="preserve"> #DramaClubStar #HighSchoolActor </v>
      </c>
      <c r="I655" s="3">
        <f>Raw_Data!I655</f>
        <v>25</v>
      </c>
      <c r="J655" s="3">
        <f>Raw_Data!J655</f>
        <v>50</v>
      </c>
      <c r="K655" s="3" t="str">
        <f>Raw_Data!K655</f>
        <v xml:space="preserve"> USA</v>
      </c>
      <c r="L655" s="3">
        <f>Raw_Data!L655</f>
        <v>2023</v>
      </c>
      <c r="M655" s="3">
        <f>Raw_Data!M655</f>
        <v>8</v>
      </c>
      <c r="N655" s="3">
        <f>Raw_Data!N655</f>
        <v>12</v>
      </c>
      <c r="O655" s="3">
        <f>Raw_Data!O655</f>
        <v>13</v>
      </c>
      <c r="P655" s="3" t="str">
        <f t="shared" si="111"/>
        <v>Joined the drama club to unleash my inner actor. Lights, camera, action!</v>
      </c>
      <c r="Q655" s="3" t="str">
        <f t="shared" si="112"/>
        <v>Excitement</v>
      </c>
      <c r="R655" s="3" t="str">
        <f t="shared" si="113"/>
        <v>DramaClubStarHighSchool</v>
      </c>
      <c r="S655" s="3" t="str">
        <f t="shared" si="114"/>
        <v>Facebook</v>
      </c>
      <c r="T655" s="3" t="str">
        <f t="shared" si="115"/>
        <v>#DramaClubStar,#HighSchoolActor</v>
      </c>
      <c r="U655" s="3" t="str">
        <f t="shared" si="116"/>
        <v>USA</v>
      </c>
      <c r="V655" s="3">
        <f t="shared" si="117"/>
        <v>45150.572916666664</v>
      </c>
      <c r="W655" s="3" t="b">
        <f>COUNTIFS($F$2:F655,F655,$E$2:E655,E655)&gt;1</f>
        <v>0</v>
      </c>
      <c r="X655" s="3">
        <f t="shared" si="118"/>
        <v>75</v>
      </c>
      <c r="Y655" s="3">
        <f t="shared" si="119"/>
        <v>0.66666666666666663</v>
      </c>
      <c r="Z655" s="11" t="str">
        <f t="shared" si="110"/>
        <v>Aug 12, 2023</v>
      </c>
      <c r="AA655" s="3" t="str">
        <f t="shared" si="120"/>
        <v>Aug</v>
      </c>
    </row>
    <row r="656" spans="1:27" x14ac:dyDescent="0.25">
      <c r="A656" s="3">
        <f>Raw_Data!A656</f>
        <v>655</v>
      </c>
      <c r="B656" s="3">
        <f>Raw_Data!B656</f>
        <v>659</v>
      </c>
      <c r="C656" s="3" t="str">
        <f>Raw_Data!C656</f>
        <v xml:space="preserve">Got my hands on the latest fantasy novel. Diving into realms of magic and adventure! </v>
      </c>
      <c r="D656" s="3" t="str">
        <f>Raw_Data!D656</f>
        <v xml:space="preserve"> Excitement </v>
      </c>
      <c r="E656" s="10">
        <f>Raw_Data!E656</f>
        <v>45151.833333333336</v>
      </c>
      <c r="F656" s="3" t="str">
        <f>Raw_Data!F656</f>
        <v xml:space="preserve"> FantasyBookNerdHighSchool </v>
      </c>
      <c r="G656" s="3" t="str">
        <f>Raw_Data!G656</f>
        <v xml:space="preserve"> Instagram </v>
      </c>
      <c r="H656" s="3" t="str">
        <f>Raw_Data!H656</f>
        <v xml:space="preserve"> #FantasyBookNerd #HighSchoolReader </v>
      </c>
      <c r="I656" s="3">
        <f>Raw_Data!I656</f>
        <v>35</v>
      </c>
      <c r="J656" s="3">
        <f>Raw_Data!J656</f>
        <v>70</v>
      </c>
      <c r="K656" s="3" t="str">
        <f>Raw_Data!K656</f>
        <v xml:space="preserve"> UK</v>
      </c>
      <c r="L656" s="3">
        <f>Raw_Data!L656</f>
        <v>2023</v>
      </c>
      <c r="M656" s="3">
        <f>Raw_Data!M656</f>
        <v>8</v>
      </c>
      <c r="N656" s="3">
        <f>Raw_Data!N656</f>
        <v>13</v>
      </c>
      <c r="O656" s="3">
        <f>Raw_Data!O656</f>
        <v>20</v>
      </c>
      <c r="P656" s="3" t="str">
        <f t="shared" si="111"/>
        <v>Got my hands on the latest fantasy novel. Diving into realms of magic and adventure!</v>
      </c>
      <c r="Q656" s="3" t="str">
        <f t="shared" si="112"/>
        <v>Excitement</v>
      </c>
      <c r="R656" s="3" t="str">
        <f t="shared" si="113"/>
        <v>FantasyBookNerdHighSchool</v>
      </c>
      <c r="S656" s="3" t="str">
        <f t="shared" si="114"/>
        <v>Instagram</v>
      </c>
      <c r="T656" s="3" t="str">
        <f t="shared" si="115"/>
        <v>#FantasyBookNerd,#HighSchoolReader</v>
      </c>
      <c r="U656" s="3" t="str">
        <f t="shared" si="116"/>
        <v>UK</v>
      </c>
      <c r="V656" s="3">
        <f t="shared" si="117"/>
        <v>45151.833333333336</v>
      </c>
      <c r="W656" s="3" t="b">
        <f>COUNTIFS($F$2:F656,F656,$E$2:E656,E656)&gt;1</f>
        <v>0</v>
      </c>
      <c r="X656" s="3">
        <f t="shared" si="118"/>
        <v>105</v>
      </c>
      <c r="Y656" s="3">
        <f t="shared" si="119"/>
        <v>0.66666666666666663</v>
      </c>
      <c r="Z656" s="11" t="str">
        <f t="shared" si="110"/>
        <v>Aug 13, 2023</v>
      </c>
      <c r="AA656" s="3" t="str">
        <f t="shared" si="120"/>
        <v>Aug</v>
      </c>
    </row>
    <row r="657" spans="1:27" x14ac:dyDescent="0.25">
      <c r="A657" s="3">
        <f>Raw_Data!A657</f>
        <v>656</v>
      </c>
      <c r="B657" s="3">
        <f>Raw_Data!B657</f>
        <v>660</v>
      </c>
      <c r="C657" s="3" t="str">
        <f>Raw_Data!C657</f>
        <v xml:space="preserve">Mastering the art of the perfect doodle during boring classes. Doodles: A+! </v>
      </c>
      <c r="D657" s="3" t="str">
        <f>Raw_Data!D657</f>
        <v xml:space="preserve"> Joy </v>
      </c>
      <c r="E657" s="10">
        <f>Raw_Data!E657</f>
        <v>45152.677083333336</v>
      </c>
      <c r="F657" s="3" t="str">
        <f>Raw_Data!F657</f>
        <v xml:space="preserve"> DoodleMasterHighSchool </v>
      </c>
      <c r="G657" s="3" t="str">
        <f>Raw_Data!G657</f>
        <v xml:space="preserve"> Twitter </v>
      </c>
      <c r="H657" s="3" t="str">
        <f>Raw_Data!H657</f>
        <v xml:space="preserve"> #DoodleMaster #HighSchoolArt </v>
      </c>
      <c r="I657" s="3">
        <f>Raw_Data!I657</f>
        <v>20</v>
      </c>
      <c r="J657" s="3">
        <f>Raw_Data!J657</f>
        <v>40</v>
      </c>
      <c r="K657" s="3" t="str">
        <f>Raw_Data!K657</f>
        <v xml:space="preserve"> USA</v>
      </c>
      <c r="L657" s="3">
        <f>Raw_Data!L657</f>
        <v>2023</v>
      </c>
      <c r="M657" s="3">
        <f>Raw_Data!M657</f>
        <v>8</v>
      </c>
      <c r="N657" s="3">
        <f>Raw_Data!N657</f>
        <v>14</v>
      </c>
      <c r="O657" s="3">
        <f>Raw_Data!O657</f>
        <v>16</v>
      </c>
      <c r="P657" s="3" t="str">
        <f t="shared" si="111"/>
        <v>Mastering the art of the perfect doodle during boring classes. Doodles: A+!</v>
      </c>
      <c r="Q657" s="3" t="str">
        <f t="shared" si="112"/>
        <v>Joy</v>
      </c>
      <c r="R657" s="3" t="str">
        <f t="shared" si="113"/>
        <v>DoodleMasterHighSchool</v>
      </c>
      <c r="S657" s="3" t="str">
        <f t="shared" si="114"/>
        <v>Twitter</v>
      </c>
      <c r="T657" s="3" t="str">
        <f t="shared" si="115"/>
        <v>#DoodleMaster,#HighSchoolArt</v>
      </c>
      <c r="U657" s="3" t="str">
        <f t="shared" si="116"/>
        <v>USA</v>
      </c>
      <c r="V657" s="3">
        <f t="shared" si="117"/>
        <v>45152.677083333336</v>
      </c>
      <c r="W657" s="3" t="b">
        <f>COUNTIFS($F$2:F657,F657,$E$2:E657,E657)&gt;1</f>
        <v>0</v>
      </c>
      <c r="X657" s="3">
        <f t="shared" si="118"/>
        <v>60</v>
      </c>
      <c r="Y657" s="3">
        <f t="shared" si="119"/>
        <v>0.66666666666666663</v>
      </c>
      <c r="Z657" s="11" t="str">
        <f t="shared" si="110"/>
        <v>Aug 14, 2023</v>
      </c>
      <c r="AA657" s="3" t="str">
        <f t="shared" si="120"/>
        <v>Aug</v>
      </c>
    </row>
    <row r="658" spans="1:27" x14ac:dyDescent="0.25">
      <c r="A658" s="3">
        <f>Raw_Data!A658</f>
        <v>657</v>
      </c>
      <c r="B658" s="3">
        <f>Raw_Data!B658</f>
        <v>661</v>
      </c>
      <c r="C658" s="3" t="str">
        <f>Raw_Data!C658</f>
        <v xml:space="preserve">Attempting to break the school record for the longest handstand. Wish me luck! </v>
      </c>
      <c r="D658" s="3" t="str">
        <f>Raw_Data!D658</f>
        <v xml:space="preserve"> Excitement </v>
      </c>
      <c r="E658" s="10">
        <f>Raw_Data!E658</f>
        <v>45153.8125</v>
      </c>
      <c r="F658" s="3" t="str">
        <f>Raw_Data!F658</f>
        <v xml:space="preserve"> HandstandChallengeHighSchool </v>
      </c>
      <c r="G658" s="3" t="str">
        <f>Raw_Data!G658</f>
        <v xml:space="preserve"> Facebook </v>
      </c>
      <c r="H658" s="3" t="str">
        <f>Raw_Data!H658</f>
        <v xml:space="preserve"> #HandstandChallenge #HighSchoolAthlete </v>
      </c>
      <c r="I658" s="3">
        <f>Raw_Data!I658</f>
        <v>28</v>
      </c>
      <c r="J658" s="3">
        <f>Raw_Data!J658</f>
        <v>55</v>
      </c>
      <c r="K658" s="3" t="str">
        <f>Raw_Data!K658</f>
        <v xml:space="preserve"> Canada</v>
      </c>
      <c r="L658" s="3">
        <f>Raw_Data!L658</f>
        <v>2023</v>
      </c>
      <c r="M658" s="3">
        <f>Raw_Data!M658</f>
        <v>8</v>
      </c>
      <c r="N658" s="3">
        <f>Raw_Data!N658</f>
        <v>15</v>
      </c>
      <c r="O658" s="3">
        <f>Raw_Data!O658</f>
        <v>19</v>
      </c>
      <c r="P658" s="3" t="str">
        <f t="shared" si="111"/>
        <v>Attempting to break the school record for the longest handstand. Wish me luck!</v>
      </c>
      <c r="Q658" s="3" t="str">
        <f t="shared" si="112"/>
        <v>Excitement</v>
      </c>
      <c r="R658" s="3" t="str">
        <f t="shared" si="113"/>
        <v>HandstandChallengeHighSchool</v>
      </c>
      <c r="S658" s="3" t="str">
        <f t="shared" si="114"/>
        <v>Facebook</v>
      </c>
      <c r="T658" s="3" t="str">
        <f t="shared" si="115"/>
        <v>#HandstandChallenge,#HighSchoolAthlete</v>
      </c>
      <c r="U658" s="3" t="str">
        <f t="shared" si="116"/>
        <v>Canada</v>
      </c>
      <c r="V658" s="3">
        <f t="shared" si="117"/>
        <v>45153.8125</v>
      </c>
      <c r="W658" s="3" t="b">
        <f>COUNTIFS($F$2:F658,F658,$E$2:E658,E658)&gt;1</f>
        <v>0</v>
      </c>
      <c r="X658" s="3">
        <f t="shared" si="118"/>
        <v>83</v>
      </c>
      <c r="Y658" s="3">
        <f t="shared" si="119"/>
        <v>0.66265060240963858</v>
      </c>
      <c r="Z658" s="11" t="str">
        <f t="shared" si="110"/>
        <v>Aug 15, 2023</v>
      </c>
      <c r="AA658" s="3" t="str">
        <f t="shared" si="120"/>
        <v>Aug</v>
      </c>
    </row>
    <row r="659" spans="1:27" x14ac:dyDescent="0.25">
      <c r="A659" s="3">
        <f>Raw_Data!A659</f>
        <v>658</v>
      </c>
      <c r="B659" s="3">
        <f>Raw_Data!B659</f>
        <v>662</v>
      </c>
      <c r="C659" s="3" t="str">
        <f>Raw_Data!C659</f>
        <v xml:space="preserve">Sneaking snacks into class like a pro. The art of snack-smuggling is a sacred skill! </v>
      </c>
      <c r="D659" s="3" t="str">
        <f>Raw_Data!D659</f>
        <v xml:space="preserve"> Mischievous </v>
      </c>
      <c r="E659" s="10">
        <f>Raw_Data!E659</f>
        <v>45154.583333333336</v>
      </c>
      <c r="F659" s="3" t="str">
        <f>Raw_Data!F659</f>
        <v xml:space="preserve"> SnackSmugglerHighSchool </v>
      </c>
      <c r="G659" s="3" t="str">
        <f>Raw_Data!G659</f>
        <v xml:space="preserve"> Instagram </v>
      </c>
      <c r="H659" s="3" t="str">
        <f>Raw_Data!H659</f>
        <v xml:space="preserve"> #SnackSmuggler #HighSchoolSnacks </v>
      </c>
      <c r="I659" s="3">
        <f>Raw_Data!I659</f>
        <v>30</v>
      </c>
      <c r="J659" s="3">
        <f>Raw_Data!J659</f>
        <v>60</v>
      </c>
      <c r="K659" s="3" t="str">
        <f>Raw_Data!K659</f>
        <v xml:space="preserve"> USA</v>
      </c>
      <c r="L659" s="3">
        <f>Raw_Data!L659</f>
        <v>2023</v>
      </c>
      <c r="M659" s="3">
        <f>Raw_Data!M659</f>
        <v>8</v>
      </c>
      <c r="N659" s="3">
        <f>Raw_Data!N659</f>
        <v>16</v>
      </c>
      <c r="O659" s="3">
        <f>Raw_Data!O659</f>
        <v>14</v>
      </c>
      <c r="P659" s="3" t="str">
        <f t="shared" si="111"/>
        <v>Sneaking snacks into class like a pro. The art of snack-smuggling is a sacred skill!</v>
      </c>
      <c r="Q659" s="3" t="str">
        <f t="shared" si="112"/>
        <v>Mischievous</v>
      </c>
      <c r="R659" s="3" t="str">
        <f t="shared" si="113"/>
        <v>SnackSmugglerHighSchool</v>
      </c>
      <c r="S659" s="3" t="str">
        <f t="shared" si="114"/>
        <v>Instagram</v>
      </c>
      <c r="T659" s="3" t="str">
        <f t="shared" si="115"/>
        <v>#SnackSmuggler,#HighSchoolSnacks</v>
      </c>
      <c r="U659" s="3" t="str">
        <f t="shared" si="116"/>
        <v>USA</v>
      </c>
      <c r="V659" s="3">
        <f t="shared" si="117"/>
        <v>45154.583333333336</v>
      </c>
      <c r="W659" s="3" t="b">
        <f>COUNTIFS($F$2:F659,F659,$E$2:E659,E659)&gt;1</f>
        <v>0</v>
      </c>
      <c r="X659" s="3">
        <f t="shared" si="118"/>
        <v>90</v>
      </c>
      <c r="Y659" s="3">
        <f t="shared" si="119"/>
        <v>0.66666666666666663</v>
      </c>
      <c r="Z659" s="11" t="str">
        <f t="shared" si="110"/>
        <v>Aug 16, 2023</v>
      </c>
      <c r="AA659" s="3" t="str">
        <f t="shared" si="120"/>
        <v>Aug</v>
      </c>
    </row>
    <row r="660" spans="1:27" x14ac:dyDescent="0.25">
      <c r="A660" s="3">
        <f>Raw_Data!A660</f>
        <v>659</v>
      </c>
      <c r="B660" s="3">
        <f>Raw_Data!B660</f>
        <v>663</v>
      </c>
      <c r="C660" s="3" t="str">
        <f>Raw_Data!C660</f>
        <v xml:space="preserve">Hosting a sleepover with friends this weekend. Preparing for a night of laughter and memories! </v>
      </c>
      <c r="D660" s="3" t="str">
        <f>Raw_Data!D660</f>
        <v xml:space="preserve"> Excitement </v>
      </c>
      <c r="E660" s="10">
        <f>Raw_Data!E660</f>
        <v>45155.927083333336</v>
      </c>
      <c r="F660" s="3" t="str">
        <f>Raw_Data!F660</f>
        <v xml:space="preserve"> SleepoverHostHighSchool </v>
      </c>
      <c r="G660" s="3" t="str">
        <f>Raw_Data!G660</f>
        <v xml:space="preserve"> Twitter </v>
      </c>
      <c r="H660" s="3" t="str">
        <f>Raw_Data!H660</f>
        <v xml:space="preserve"> #SleepoverFun #HighSchoolMemories </v>
      </c>
      <c r="I660" s="3">
        <f>Raw_Data!I660</f>
        <v>18</v>
      </c>
      <c r="J660" s="3">
        <f>Raw_Data!J660</f>
        <v>35</v>
      </c>
      <c r="K660" s="3" t="str">
        <f>Raw_Data!K660</f>
        <v xml:space="preserve"> UK</v>
      </c>
      <c r="L660" s="3">
        <f>Raw_Data!L660</f>
        <v>2023</v>
      </c>
      <c r="M660" s="3">
        <f>Raw_Data!M660</f>
        <v>8</v>
      </c>
      <c r="N660" s="3">
        <f>Raw_Data!N660</f>
        <v>17</v>
      </c>
      <c r="O660" s="3">
        <f>Raw_Data!O660</f>
        <v>22</v>
      </c>
      <c r="P660" s="3" t="str">
        <f t="shared" si="111"/>
        <v>Hosting a sleepover with friends this weekend. Preparing for a night of laughter and memories!</v>
      </c>
      <c r="Q660" s="3" t="str">
        <f t="shared" si="112"/>
        <v>Excitement</v>
      </c>
      <c r="R660" s="3" t="str">
        <f t="shared" si="113"/>
        <v>SleepoverHostHighSchool</v>
      </c>
      <c r="S660" s="3" t="str">
        <f t="shared" si="114"/>
        <v>Twitter</v>
      </c>
      <c r="T660" s="3" t="str">
        <f t="shared" si="115"/>
        <v>#SleepoverFun,#HighSchoolMemories</v>
      </c>
      <c r="U660" s="3" t="str">
        <f t="shared" si="116"/>
        <v>UK</v>
      </c>
      <c r="V660" s="3">
        <f t="shared" si="117"/>
        <v>45155.927083333336</v>
      </c>
      <c r="W660" s="3" t="b">
        <f>COUNTIFS($F$2:F660,F660,$E$2:E660,E660)&gt;1</f>
        <v>0</v>
      </c>
      <c r="X660" s="3">
        <f t="shared" si="118"/>
        <v>53</v>
      </c>
      <c r="Y660" s="3">
        <f t="shared" si="119"/>
        <v>0.660377358490566</v>
      </c>
      <c r="Z660" s="11" t="str">
        <f t="shared" si="110"/>
        <v>Aug 17, 2023</v>
      </c>
      <c r="AA660" s="3" t="str">
        <f t="shared" si="120"/>
        <v>Aug</v>
      </c>
    </row>
    <row r="661" spans="1:27" x14ac:dyDescent="0.25">
      <c r="A661" s="3">
        <f>Raw_Data!A661</f>
        <v>660</v>
      </c>
      <c r="B661" s="3">
        <f>Raw_Data!B661</f>
        <v>664</v>
      </c>
      <c r="C661" s="3" t="str">
        <f>Raw_Data!C661</f>
        <v xml:space="preserve">Spent hours on a TikTok dance, only to realize I have two left feet. Dance fail: Unleashed! </v>
      </c>
      <c r="D661" s="3" t="str">
        <f>Raw_Data!D661</f>
        <v xml:space="preserve"> Embarrassed </v>
      </c>
      <c r="E661" s="10">
        <f>Raw_Data!E661</f>
        <v>45156.6875</v>
      </c>
      <c r="F661" s="3" t="str">
        <f>Raw_Data!F661</f>
        <v xml:space="preserve"> TikTokFailHighSchool </v>
      </c>
      <c r="G661" s="3" t="str">
        <f>Raw_Data!G661</f>
        <v xml:space="preserve"> Facebook </v>
      </c>
      <c r="H661" s="3" t="str">
        <f>Raw_Data!H661</f>
        <v xml:space="preserve"> #DanceFail #HighSchoolTikTok </v>
      </c>
      <c r="I661" s="3">
        <f>Raw_Data!I661</f>
        <v>25</v>
      </c>
      <c r="J661" s="3">
        <f>Raw_Data!J661</f>
        <v>50</v>
      </c>
      <c r="K661" s="3" t="str">
        <f>Raw_Data!K661</f>
        <v xml:space="preserve"> USA</v>
      </c>
      <c r="L661" s="3">
        <f>Raw_Data!L661</f>
        <v>2023</v>
      </c>
      <c r="M661" s="3">
        <f>Raw_Data!M661</f>
        <v>8</v>
      </c>
      <c r="N661" s="3">
        <f>Raw_Data!N661</f>
        <v>18</v>
      </c>
      <c r="O661" s="3">
        <f>Raw_Data!O661</f>
        <v>16</v>
      </c>
      <c r="P661" s="3" t="str">
        <f t="shared" si="111"/>
        <v>Spent hours on a TikTok dance, only to realize I have two left feet. Dance fail: Unleashed!</v>
      </c>
      <c r="Q661" s="3" t="str">
        <f t="shared" si="112"/>
        <v>Embarrassed</v>
      </c>
      <c r="R661" s="3" t="str">
        <f t="shared" si="113"/>
        <v>TikTokFailHighSchool</v>
      </c>
      <c r="S661" s="3" t="str">
        <f t="shared" si="114"/>
        <v>Facebook</v>
      </c>
      <c r="T661" s="3" t="str">
        <f t="shared" si="115"/>
        <v>#DanceFail,#HighSchoolTikTok</v>
      </c>
      <c r="U661" s="3" t="str">
        <f t="shared" si="116"/>
        <v>USA</v>
      </c>
      <c r="V661" s="3">
        <f t="shared" si="117"/>
        <v>45156.6875</v>
      </c>
      <c r="W661" s="3" t="b">
        <f>COUNTIFS($F$2:F661,F661,$E$2:E661,E661)&gt;1</f>
        <v>0</v>
      </c>
      <c r="X661" s="3">
        <f t="shared" si="118"/>
        <v>75</v>
      </c>
      <c r="Y661" s="3">
        <f t="shared" si="119"/>
        <v>0.66666666666666663</v>
      </c>
      <c r="Z661" s="11" t="str">
        <f t="shared" si="110"/>
        <v>Aug 18, 2023</v>
      </c>
      <c r="AA661" s="3" t="str">
        <f t="shared" si="120"/>
        <v>Aug</v>
      </c>
    </row>
    <row r="662" spans="1:27" x14ac:dyDescent="0.25">
      <c r="A662" s="3">
        <f>Raw_Data!A662</f>
        <v>661</v>
      </c>
      <c r="B662" s="3">
        <f>Raw_Data!B662</f>
        <v>665</v>
      </c>
      <c r="C662" s="3" t="str">
        <f>Raw_Data!C662</f>
        <v xml:space="preserve">Accidentally liked my crush's old photo while stalking their profile. Awkward level: Maximum! </v>
      </c>
      <c r="D662" s="3" t="str">
        <f>Raw_Data!D662</f>
        <v xml:space="preserve"> Embarrassed </v>
      </c>
      <c r="E662" s="10">
        <f>Raw_Data!E662</f>
        <v>45157.822916666664</v>
      </c>
      <c r="F662" s="3" t="str">
        <f>Raw_Data!F662</f>
        <v xml:space="preserve"> SocialMediaBlunderHighSchool </v>
      </c>
      <c r="G662" s="3" t="str">
        <f>Raw_Data!G662</f>
        <v xml:space="preserve"> Instagram </v>
      </c>
      <c r="H662" s="3" t="str">
        <f>Raw_Data!H662</f>
        <v xml:space="preserve"> #SocialMediaBlunder #HighSchoolAwkward </v>
      </c>
      <c r="I662" s="3">
        <f>Raw_Data!I662</f>
        <v>22</v>
      </c>
      <c r="J662" s="3">
        <f>Raw_Data!J662</f>
        <v>45</v>
      </c>
      <c r="K662" s="3" t="str">
        <f>Raw_Data!K662</f>
        <v xml:space="preserve"> UK</v>
      </c>
      <c r="L662" s="3">
        <f>Raw_Data!L662</f>
        <v>2023</v>
      </c>
      <c r="M662" s="3">
        <f>Raw_Data!M662</f>
        <v>8</v>
      </c>
      <c r="N662" s="3">
        <f>Raw_Data!N662</f>
        <v>19</v>
      </c>
      <c r="O662" s="3">
        <f>Raw_Data!O662</f>
        <v>19</v>
      </c>
      <c r="P662" s="3" t="str">
        <f t="shared" si="111"/>
        <v>Accidentally liked my crush's old photo while stalking their profile. Awkward level: Maximum!</v>
      </c>
      <c r="Q662" s="3" t="str">
        <f t="shared" si="112"/>
        <v>Embarrassed</v>
      </c>
      <c r="R662" s="3" t="str">
        <f t="shared" si="113"/>
        <v>SocialMediaBlunderHighSchool</v>
      </c>
      <c r="S662" s="3" t="str">
        <f t="shared" si="114"/>
        <v>Instagram</v>
      </c>
      <c r="T662" s="3" t="str">
        <f t="shared" si="115"/>
        <v>#SocialMediaBlunder,#HighSchoolAwkward</v>
      </c>
      <c r="U662" s="3" t="str">
        <f t="shared" si="116"/>
        <v>UK</v>
      </c>
      <c r="V662" s="3">
        <f t="shared" si="117"/>
        <v>45157.822916666664</v>
      </c>
      <c r="W662" s="3" t="b">
        <f>COUNTIFS($F$2:F662,F662,$E$2:E662,E662)&gt;1</f>
        <v>0</v>
      </c>
      <c r="X662" s="3">
        <f t="shared" si="118"/>
        <v>67</v>
      </c>
      <c r="Y662" s="3">
        <f t="shared" si="119"/>
        <v>0.67164179104477617</v>
      </c>
      <c r="Z662" s="11" t="str">
        <f t="shared" si="110"/>
        <v>Aug 19, 2023</v>
      </c>
      <c r="AA662" s="3" t="str">
        <f t="shared" si="120"/>
        <v>Aug</v>
      </c>
    </row>
    <row r="663" spans="1:27" x14ac:dyDescent="0.25">
      <c r="A663" s="3">
        <f>Raw_Data!A663</f>
        <v>662</v>
      </c>
      <c r="B663" s="3">
        <f>Raw_Data!B663</f>
        <v>666</v>
      </c>
      <c r="C663" s="3" t="str">
        <f>Raw_Data!C663</f>
        <v xml:space="preserve">Tried to impress my crush with a smooth conversation. Ended up spilling my drink. Smooth level: Nonexistent! </v>
      </c>
      <c r="D663" s="3" t="str">
        <f>Raw_Data!D663</f>
        <v xml:space="preserve"> Embarrassed </v>
      </c>
      <c r="E663" s="10">
        <f>Raw_Data!E663</f>
        <v>45158.708333333336</v>
      </c>
      <c r="F663" s="3" t="str">
        <f>Raw_Data!F663</f>
        <v xml:space="preserve"> CrushFailHighSchool </v>
      </c>
      <c r="G663" s="3" t="str">
        <f>Raw_Data!G663</f>
        <v xml:space="preserve"> Twitter </v>
      </c>
      <c r="H663" s="3" t="str">
        <f>Raw_Data!H663</f>
        <v xml:space="preserve"> #CrushFail #HighSchoolEmbarrassment </v>
      </c>
      <c r="I663" s="3">
        <f>Raw_Data!I663</f>
        <v>30</v>
      </c>
      <c r="J663" s="3">
        <f>Raw_Data!J663</f>
        <v>60</v>
      </c>
      <c r="K663" s="3" t="str">
        <f>Raw_Data!K663</f>
        <v xml:space="preserve"> Canada</v>
      </c>
      <c r="L663" s="3">
        <f>Raw_Data!L663</f>
        <v>2023</v>
      </c>
      <c r="M663" s="3">
        <f>Raw_Data!M663</f>
        <v>8</v>
      </c>
      <c r="N663" s="3">
        <f>Raw_Data!N663</f>
        <v>20</v>
      </c>
      <c r="O663" s="3">
        <f>Raw_Data!O663</f>
        <v>17</v>
      </c>
      <c r="P663" s="3" t="str">
        <f t="shared" si="111"/>
        <v>Tried to impress my crush with a smooth conversation. Ended up spilling my drink. Smooth level: Nonexistent!</v>
      </c>
      <c r="Q663" s="3" t="str">
        <f t="shared" si="112"/>
        <v>Embarrassed</v>
      </c>
      <c r="R663" s="3" t="str">
        <f t="shared" si="113"/>
        <v>CrushFailHighSchool</v>
      </c>
      <c r="S663" s="3" t="str">
        <f t="shared" si="114"/>
        <v>Twitter</v>
      </c>
      <c r="T663" s="3" t="str">
        <f t="shared" si="115"/>
        <v>#CrushFail,#HighSchoolEmbarrassment</v>
      </c>
      <c r="U663" s="3" t="str">
        <f t="shared" si="116"/>
        <v>Canada</v>
      </c>
      <c r="V663" s="3">
        <f t="shared" si="117"/>
        <v>45158.708333333336</v>
      </c>
      <c r="W663" s="3" t="b">
        <f>COUNTIFS($F$2:F663,F663,$E$2:E663,E663)&gt;1</f>
        <v>0</v>
      </c>
      <c r="X663" s="3">
        <f t="shared" si="118"/>
        <v>90</v>
      </c>
      <c r="Y663" s="3">
        <f t="shared" si="119"/>
        <v>0.66666666666666663</v>
      </c>
      <c r="Z663" s="11" t="str">
        <f t="shared" si="110"/>
        <v>Aug 20, 2023</v>
      </c>
      <c r="AA663" s="3" t="str">
        <f t="shared" si="120"/>
        <v>Aug</v>
      </c>
    </row>
    <row r="664" spans="1:27" x14ac:dyDescent="0.25">
      <c r="A664" s="3">
        <f>Raw_Data!A664</f>
        <v>663</v>
      </c>
      <c r="B664" s="3">
        <f>Raw_Data!B664</f>
        <v>667</v>
      </c>
      <c r="C664" s="3" t="str">
        <f>Raw_Data!C664</f>
        <v xml:space="preserve">Mastered the art of creating paper airplanes during lecture. Paper planes: Soaring to new heights! </v>
      </c>
      <c r="D664" s="3" t="str">
        <f>Raw_Data!D664</f>
        <v xml:space="preserve"> Joy </v>
      </c>
      <c r="E664" s="10">
        <f>Raw_Data!E664</f>
        <v>45159.65625</v>
      </c>
      <c r="F664" s="3" t="str">
        <f>Raw_Data!F664</f>
        <v xml:space="preserve"> PaperPlaneExpertHighSchool </v>
      </c>
      <c r="G664" s="3" t="str">
        <f>Raw_Data!G664</f>
        <v xml:space="preserve"> Instagram </v>
      </c>
      <c r="H664" s="3" t="str">
        <f>Raw_Data!H664</f>
        <v xml:space="preserve"> #PaperPlaneExpert #HighSchoolArt </v>
      </c>
      <c r="I664" s="3">
        <f>Raw_Data!I664</f>
        <v>15</v>
      </c>
      <c r="J664" s="3">
        <f>Raw_Data!J664</f>
        <v>30</v>
      </c>
      <c r="K664" s="3" t="str">
        <f>Raw_Data!K664</f>
        <v xml:space="preserve"> USA</v>
      </c>
      <c r="L664" s="3">
        <f>Raw_Data!L664</f>
        <v>2023</v>
      </c>
      <c r="M664" s="3">
        <f>Raw_Data!M664</f>
        <v>8</v>
      </c>
      <c r="N664" s="3">
        <f>Raw_Data!N664</f>
        <v>21</v>
      </c>
      <c r="O664" s="3">
        <f>Raw_Data!O664</f>
        <v>15</v>
      </c>
      <c r="P664" s="3" t="str">
        <f t="shared" si="111"/>
        <v>Mastered the art of creating paper airplanes during lecture. Paper planes: Soaring to new heights!</v>
      </c>
      <c r="Q664" s="3" t="str">
        <f t="shared" si="112"/>
        <v>Joy</v>
      </c>
      <c r="R664" s="3" t="str">
        <f t="shared" si="113"/>
        <v>PaperPlaneExpertHighSchool</v>
      </c>
      <c r="S664" s="3" t="str">
        <f t="shared" si="114"/>
        <v>Instagram</v>
      </c>
      <c r="T664" s="3" t="str">
        <f t="shared" si="115"/>
        <v>#PaperPlaneExpert,#HighSchoolArt</v>
      </c>
      <c r="U664" s="3" t="str">
        <f t="shared" si="116"/>
        <v>USA</v>
      </c>
      <c r="V664" s="3">
        <f t="shared" si="117"/>
        <v>45159.65625</v>
      </c>
      <c r="W664" s="3" t="b">
        <f>COUNTIFS($F$2:F664,F664,$E$2:E664,E664)&gt;1</f>
        <v>0</v>
      </c>
      <c r="X664" s="3">
        <f t="shared" si="118"/>
        <v>45</v>
      </c>
      <c r="Y664" s="3">
        <f t="shared" si="119"/>
        <v>0.66666666666666663</v>
      </c>
      <c r="Z664" s="11" t="str">
        <f t="shared" si="110"/>
        <v>Aug 21, 2023</v>
      </c>
      <c r="AA664" s="3" t="str">
        <f t="shared" si="120"/>
        <v>Aug</v>
      </c>
    </row>
    <row r="665" spans="1:27" x14ac:dyDescent="0.25">
      <c r="A665" s="3">
        <f>Raw_Data!A665</f>
        <v>664</v>
      </c>
      <c r="B665" s="3">
        <f>Raw_Data!B665</f>
        <v>668</v>
      </c>
      <c r="C665" s="3" t="str">
        <f>Raw_Data!C665</f>
        <v xml:space="preserve">Trying to set a new trend by juggling textbooks between classes. Academic juggling: A unique skill! </v>
      </c>
      <c r="D665" s="3" t="str">
        <f>Raw_Data!D665</f>
        <v xml:space="preserve"> Excitement </v>
      </c>
      <c r="E665" s="10">
        <f>Raw_Data!E665</f>
        <v>45160.520833333336</v>
      </c>
      <c r="F665" s="3" t="str">
        <f>Raw_Data!F665</f>
        <v xml:space="preserve"> JugglingProHighSchool </v>
      </c>
      <c r="G665" s="3" t="str">
        <f>Raw_Data!G665</f>
        <v xml:space="preserve"> Facebook </v>
      </c>
      <c r="H665" s="3" t="str">
        <f>Raw_Data!H665</f>
        <v xml:space="preserve"> #TextbookJuggling #HighSchoolSkills </v>
      </c>
      <c r="I665" s="3">
        <f>Raw_Data!I665</f>
        <v>22</v>
      </c>
      <c r="J665" s="3">
        <f>Raw_Data!J665</f>
        <v>40</v>
      </c>
      <c r="K665" s="3" t="str">
        <f>Raw_Data!K665</f>
        <v xml:space="preserve"> Canada</v>
      </c>
      <c r="L665" s="3">
        <f>Raw_Data!L665</f>
        <v>2023</v>
      </c>
      <c r="M665" s="3">
        <f>Raw_Data!M665</f>
        <v>8</v>
      </c>
      <c r="N665" s="3">
        <f>Raw_Data!N665</f>
        <v>22</v>
      </c>
      <c r="O665" s="3">
        <f>Raw_Data!O665</f>
        <v>12</v>
      </c>
      <c r="P665" s="3" t="str">
        <f t="shared" si="111"/>
        <v>Trying to set a new trend by juggling textbooks between classes. Academic juggling: A unique skill!</v>
      </c>
      <c r="Q665" s="3" t="str">
        <f t="shared" si="112"/>
        <v>Excitement</v>
      </c>
      <c r="R665" s="3" t="str">
        <f t="shared" si="113"/>
        <v>JugglingProHighSchool</v>
      </c>
      <c r="S665" s="3" t="str">
        <f t="shared" si="114"/>
        <v>Facebook</v>
      </c>
      <c r="T665" s="3" t="str">
        <f t="shared" si="115"/>
        <v>#TextbookJuggling,#HighSchoolSkills</v>
      </c>
      <c r="U665" s="3" t="str">
        <f t="shared" si="116"/>
        <v>Canada</v>
      </c>
      <c r="V665" s="3">
        <f t="shared" si="117"/>
        <v>45160.520833333336</v>
      </c>
      <c r="W665" s="3" t="b">
        <f>COUNTIFS($F$2:F665,F665,$E$2:E665,E665)&gt;1</f>
        <v>0</v>
      </c>
      <c r="X665" s="3">
        <f t="shared" si="118"/>
        <v>62</v>
      </c>
      <c r="Y665" s="3">
        <f t="shared" si="119"/>
        <v>0.64516129032258063</v>
      </c>
      <c r="Z665" s="11" t="str">
        <f t="shared" si="110"/>
        <v>Aug 22, 2023</v>
      </c>
      <c r="AA665" s="3" t="str">
        <f t="shared" si="120"/>
        <v>Aug</v>
      </c>
    </row>
    <row r="666" spans="1:27" x14ac:dyDescent="0.25">
      <c r="A666" s="3">
        <f>Raw_Data!A666</f>
        <v>665</v>
      </c>
      <c r="B666" s="3">
        <f>Raw_Data!B666</f>
        <v>669</v>
      </c>
      <c r="C666" s="3" t="str">
        <f>Raw_Data!C666</f>
        <v xml:space="preserve">Hiding a snack stash in my backpack for emergency cravings. Snack ninja mode: Activated! </v>
      </c>
      <c r="D666" s="3" t="str">
        <f>Raw_Data!D666</f>
        <v xml:space="preserve"> Mischievous </v>
      </c>
      <c r="E666" s="10">
        <f>Raw_Data!E666</f>
        <v>45161.697916666664</v>
      </c>
      <c r="F666" s="3" t="str">
        <f>Raw_Data!F666</f>
        <v xml:space="preserve"> SnackNinjaHighSchool </v>
      </c>
      <c r="G666" s="3" t="str">
        <f>Raw_Data!G666</f>
        <v xml:space="preserve"> Twitter </v>
      </c>
      <c r="H666" s="3" t="str">
        <f>Raw_Data!H666</f>
        <v xml:space="preserve"> #SnackNinja #HighSchoolSnacks </v>
      </c>
      <c r="I666" s="3">
        <f>Raw_Data!I666</f>
        <v>28</v>
      </c>
      <c r="J666" s="3">
        <f>Raw_Data!J666</f>
        <v>55</v>
      </c>
      <c r="K666" s="3" t="str">
        <f>Raw_Data!K666</f>
        <v xml:space="preserve"> USA</v>
      </c>
      <c r="L666" s="3">
        <f>Raw_Data!L666</f>
        <v>2023</v>
      </c>
      <c r="M666" s="3">
        <f>Raw_Data!M666</f>
        <v>8</v>
      </c>
      <c r="N666" s="3">
        <f>Raw_Data!N666</f>
        <v>23</v>
      </c>
      <c r="O666" s="3">
        <f>Raw_Data!O666</f>
        <v>16</v>
      </c>
      <c r="P666" s="3" t="str">
        <f t="shared" si="111"/>
        <v>Hiding a snack stash in my backpack for emergency cravings. Snack ninja mode: Activated!</v>
      </c>
      <c r="Q666" s="3" t="str">
        <f t="shared" si="112"/>
        <v>Mischievous</v>
      </c>
      <c r="R666" s="3" t="str">
        <f t="shared" si="113"/>
        <v>SnackNinjaHighSchool</v>
      </c>
      <c r="S666" s="3" t="str">
        <f t="shared" si="114"/>
        <v>Twitter</v>
      </c>
      <c r="T666" s="3" t="str">
        <f t="shared" si="115"/>
        <v>#SnackNinja,#HighSchoolSnacks</v>
      </c>
      <c r="U666" s="3" t="str">
        <f t="shared" si="116"/>
        <v>USA</v>
      </c>
      <c r="V666" s="3">
        <f t="shared" si="117"/>
        <v>45161.697916666664</v>
      </c>
      <c r="W666" s="3" t="b">
        <f>COUNTIFS($F$2:F666,F666,$E$2:E666,E666)&gt;1</f>
        <v>0</v>
      </c>
      <c r="X666" s="3">
        <f t="shared" si="118"/>
        <v>83</v>
      </c>
      <c r="Y666" s="3">
        <f t="shared" si="119"/>
        <v>0.66265060240963858</v>
      </c>
      <c r="Z666" s="11" t="str">
        <f t="shared" si="110"/>
        <v>Aug 23, 2023</v>
      </c>
      <c r="AA666" s="3" t="str">
        <f t="shared" si="120"/>
        <v>Aug</v>
      </c>
    </row>
    <row r="667" spans="1:27" x14ac:dyDescent="0.25">
      <c r="A667" s="3">
        <f>Raw_Data!A667</f>
        <v>666</v>
      </c>
      <c r="B667" s="3">
        <f>Raw_Data!B667</f>
        <v>670</v>
      </c>
      <c r="C667" s="3" t="str">
        <f>Raw_Data!C667</f>
        <v xml:space="preserve">Planning a surprise scavenger hunt for friends. Anticipating the thrill and excitement! </v>
      </c>
      <c r="D667" s="3" t="str">
        <f>Raw_Data!D667</f>
        <v xml:space="preserve"> Excitement </v>
      </c>
      <c r="E667" s="10">
        <f>Raw_Data!E667</f>
        <v>45162.763888888891</v>
      </c>
      <c r="F667" s="3" t="str">
        <f>Raw_Data!F667</f>
        <v xml:space="preserve"> ScavengerHuntMasterHighSchool </v>
      </c>
      <c r="G667" s="3" t="str">
        <f>Raw_Data!G667</f>
        <v xml:space="preserve"> Instagram </v>
      </c>
      <c r="H667" s="3" t="str">
        <f>Raw_Data!H667</f>
        <v xml:space="preserve"> #SurpriseAdventure #HighSchoolFun </v>
      </c>
      <c r="I667" s="3">
        <f>Raw_Data!I667</f>
        <v>20</v>
      </c>
      <c r="J667" s="3">
        <f>Raw_Data!J667</f>
        <v>38</v>
      </c>
      <c r="K667" s="3" t="str">
        <f>Raw_Data!K667</f>
        <v xml:space="preserve"> UK</v>
      </c>
      <c r="L667" s="3">
        <f>Raw_Data!L667</f>
        <v>2023</v>
      </c>
      <c r="M667" s="3">
        <f>Raw_Data!M667</f>
        <v>8</v>
      </c>
      <c r="N667" s="3">
        <f>Raw_Data!N667</f>
        <v>24</v>
      </c>
      <c r="O667" s="3">
        <f>Raw_Data!O667</f>
        <v>18</v>
      </c>
      <c r="P667" s="3" t="str">
        <f t="shared" si="111"/>
        <v>Planning a surprise scavenger hunt for friends. Anticipating the thrill and excitement!</v>
      </c>
      <c r="Q667" s="3" t="str">
        <f t="shared" si="112"/>
        <v>Excitement</v>
      </c>
      <c r="R667" s="3" t="str">
        <f t="shared" si="113"/>
        <v>ScavengerHuntMasterHighSchool</v>
      </c>
      <c r="S667" s="3" t="str">
        <f t="shared" si="114"/>
        <v>Instagram</v>
      </c>
      <c r="T667" s="3" t="str">
        <f t="shared" si="115"/>
        <v>#SurpriseAdventure,#HighSchoolFun</v>
      </c>
      <c r="U667" s="3" t="str">
        <f t="shared" si="116"/>
        <v>UK</v>
      </c>
      <c r="V667" s="3">
        <f t="shared" si="117"/>
        <v>45162.763888888891</v>
      </c>
      <c r="W667" s="3" t="b">
        <f>COUNTIFS($F$2:F667,F667,$E$2:E667,E667)&gt;1</f>
        <v>0</v>
      </c>
      <c r="X667" s="3">
        <f t="shared" si="118"/>
        <v>58</v>
      </c>
      <c r="Y667" s="3">
        <f t="shared" si="119"/>
        <v>0.65517241379310343</v>
      </c>
      <c r="Z667" s="11" t="str">
        <f t="shared" si="110"/>
        <v>Aug 24, 2023</v>
      </c>
      <c r="AA667" s="3" t="str">
        <f t="shared" si="120"/>
        <v>Aug</v>
      </c>
    </row>
    <row r="668" spans="1:27" x14ac:dyDescent="0.25">
      <c r="A668" s="3">
        <f>Raw_Data!A668</f>
        <v>667</v>
      </c>
      <c r="B668" s="3">
        <f>Raw_Data!B668</f>
        <v>671</v>
      </c>
      <c r="C668" s="3" t="str">
        <f>Raw_Data!C668</f>
        <v xml:space="preserve">Danced in the rain to celebrate the end of exams. Rain dance: Unexpectedly refreshing! </v>
      </c>
      <c r="D668" s="3" t="str">
        <f>Raw_Data!D668</f>
        <v xml:space="preserve"> Joy </v>
      </c>
      <c r="E668" s="10">
        <f>Raw_Data!E668</f>
        <v>45163.59375</v>
      </c>
      <c r="F668" s="3" t="str">
        <f>Raw_Data!F668</f>
        <v xml:space="preserve"> RainDanceCelebrationHighSchool </v>
      </c>
      <c r="G668" s="3" t="str">
        <f>Raw_Data!G668</f>
        <v xml:space="preserve"> Facebook </v>
      </c>
      <c r="H668" s="3" t="str">
        <f>Raw_Data!H668</f>
        <v xml:space="preserve"> #RainDance #HighSchoolJoy </v>
      </c>
      <c r="I668" s="3">
        <f>Raw_Data!I668</f>
        <v>25</v>
      </c>
      <c r="J668" s="3">
        <f>Raw_Data!J668</f>
        <v>50</v>
      </c>
      <c r="K668" s="3" t="str">
        <f>Raw_Data!K668</f>
        <v xml:space="preserve"> Canada</v>
      </c>
      <c r="L668" s="3">
        <f>Raw_Data!L668</f>
        <v>2023</v>
      </c>
      <c r="M668" s="3">
        <f>Raw_Data!M668</f>
        <v>8</v>
      </c>
      <c r="N668" s="3">
        <f>Raw_Data!N668</f>
        <v>25</v>
      </c>
      <c r="O668" s="3">
        <f>Raw_Data!O668</f>
        <v>14</v>
      </c>
      <c r="P668" s="3" t="str">
        <f t="shared" si="111"/>
        <v>Danced in the rain to celebrate the end of exams. Rain dance: Unexpectedly refreshing!</v>
      </c>
      <c r="Q668" s="3" t="str">
        <f t="shared" si="112"/>
        <v>Joy</v>
      </c>
      <c r="R668" s="3" t="str">
        <f t="shared" si="113"/>
        <v>RainDanceCelebrationHighSchool</v>
      </c>
      <c r="S668" s="3" t="str">
        <f t="shared" si="114"/>
        <v>Facebook</v>
      </c>
      <c r="T668" s="3" t="str">
        <f t="shared" si="115"/>
        <v>#RainDance,#HighSchoolJoy</v>
      </c>
      <c r="U668" s="3" t="str">
        <f t="shared" si="116"/>
        <v>Canada</v>
      </c>
      <c r="V668" s="3">
        <f t="shared" si="117"/>
        <v>45163.59375</v>
      </c>
      <c r="W668" s="3" t="b">
        <f>COUNTIFS($F$2:F668,F668,$E$2:E668,E668)&gt;1</f>
        <v>0</v>
      </c>
      <c r="X668" s="3">
        <f t="shared" si="118"/>
        <v>75</v>
      </c>
      <c r="Y668" s="3">
        <f t="shared" si="119"/>
        <v>0.66666666666666663</v>
      </c>
      <c r="Z668" s="11" t="str">
        <f t="shared" si="110"/>
        <v>Aug 25, 2023</v>
      </c>
      <c r="AA668" s="3" t="str">
        <f t="shared" si="120"/>
        <v>Aug</v>
      </c>
    </row>
    <row r="669" spans="1:27" x14ac:dyDescent="0.25">
      <c r="A669" s="3">
        <f>Raw_Data!A669</f>
        <v>668</v>
      </c>
      <c r="B669" s="3">
        <f>Raw_Data!B669</f>
        <v>672</v>
      </c>
      <c r="C669" s="3" t="str">
        <f>Raw_Data!C669</f>
        <v xml:space="preserve">Accidentally sent a text meant for a friend to the class group chat. Texting fail: Oops moment! </v>
      </c>
      <c r="D669" s="3" t="str">
        <f>Raw_Data!D669</f>
        <v xml:space="preserve"> Embarrassed </v>
      </c>
      <c r="E669" s="10">
        <f>Raw_Data!E669</f>
        <v>45164.729166666664</v>
      </c>
      <c r="F669" s="3" t="str">
        <f>Raw_Data!F669</f>
        <v xml:space="preserve"> GroupChatBlunderHighSchool </v>
      </c>
      <c r="G669" s="3" t="str">
        <f>Raw_Data!G669</f>
        <v xml:space="preserve"> Twitter </v>
      </c>
      <c r="H669" s="3" t="str">
        <f>Raw_Data!H669</f>
        <v xml:space="preserve"> #TextingFail #HighSchoolAwkward </v>
      </c>
      <c r="I669" s="3">
        <f>Raw_Data!I669</f>
        <v>18</v>
      </c>
      <c r="J669" s="3">
        <f>Raw_Data!J669</f>
        <v>35</v>
      </c>
      <c r="K669" s="3" t="str">
        <f>Raw_Data!K669</f>
        <v xml:space="preserve"> USA</v>
      </c>
      <c r="L669" s="3">
        <f>Raw_Data!L669</f>
        <v>2023</v>
      </c>
      <c r="M669" s="3">
        <f>Raw_Data!M669</f>
        <v>8</v>
      </c>
      <c r="N669" s="3">
        <f>Raw_Data!N669</f>
        <v>26</v>
      </c>
      <c r="O669" s="3">
        <f>Raw_Data!O669</f>
        <v>17</v>
      </c>
      <c r="P669" s="3" t="str">
        <f t="shared" si="111"/>
        <v>Accidentally sent a text meant for a friend to the class group chat. Texting fail: Oops moment!</v>
      </c>
      <c r="Q669" s="3" t="str">
        <f t="shared" si="112"/>
        <v>Embarrassed</v>
      </c>
      <c r="R669" s="3" t="str">
        <f t="shared" si="113"/>
        <v>GroupChatBlunderHighSchool</v>
      </c>
      <c r="S669" s="3" t="str">
        <f t="shared" si="114"/>
        <v>Twitter</v>
      </c>
      <c r="T669" s="3" t="str">
        <f t="shared" si="115"/>
        <v>#TextingFail,#HighSchoolAwkward</v>
      </c>
      <c r="U669" s="3" t="str">
        <f t="shared" si="116"/>
        <v>USA</v>
      </c>
      <c r="V669" s="3">
        <f t="shared" si="117"/>
        <v>45164.729166666664</v>
      </c>
      <c r="W669" s="3" t="b">
        <f>COUNTIFS($F$2:F669,F669,$E$2:E669,E669)&gt;1</f>
        <v>0</v>
      </c>
      <c r="X669" s="3">
        <f t="shared" si="118"/>
        <v>53</v>
      </c>
      <c r="Y669" s="3">
        <f t="shared" si="119"/>
        <v>0.660377358490566</v>
      </c>
      <c r="Z669" s="11" t="str">
        <f t="shared" si="110"/>
        <v>Aug 26, 2023</v>
      </c>
      <c r="AA669" s="3" t="str">
        <f t="shared" si="120"/>
        <v>Aug</v>
      </c>
    </row>
    <row r="670" spans="1:27" x14ac:dyDescent="0.25">
      <c r="A670" s="3">
        <f>Raw_Data!A670</f>
        <v>669</v>
      </c>
      <c r="B670" s="3">
        <f>Raw_Data!B670</f>
        <v>673</v>
      </c>
      <c r="C670" s="3" t="str">
        <f>Raw_Data!C670</f>
        <v xml:space="preserve">Tried a magic trick to impress classmates. Magic fail: Where did that rabbit go? </v>
      </c>
      <c r="D670" s="3" t="str">
        <f>Raw_Data!D670</f>
        <v xml:space="preserve"> Embarrassed </v>
      </c>
      <c r="E670" s="10">
        <f>Raw_Data!E670</f>
        <v>45165.864583333336</v>
      </c>
      <c r="F670" s="3" t="str">
        <f>Raw_Data!F670</f>
        <v xml:space="preserve"> MagicFailHighSchool </v>
      </c>
      <c r="G670" s="3" t="str">
        <f>Raw_Data!G670</f>
        <v xml:space="preserve"> Instagram </v>
      </c>
      <c r="H670" s="3" t="str">
        <f>Raw_Data!H670</f>
        <v xml:space="preserve"> #MagicFail #HighSchoolMagic </v>
      </c>
      <c r="I670" s="3">
        <f>Raw_Data!I670</f>
        <v>22</v>
      </c>
      <c r="J670" s="3">
        <f>Raw_Data!J670</f>
        <v>45</v>
      </c>
      <c r="K670" s="3" t="str">
        <f>Raw_Data!K670</f>
        <v xml:space="preserve"> UK</v>
      </c>
      <c r="L670" s="3">
        <f>Raw_Data!L670</f>
        <v>2023</v>
      </c>
      <c r="M670" s="3">
        <f>Raw_Data!M670</f>
        <v>8</v>
      </c>
      <c r="N670" s="3">
        <f>Raw_Data!N670</f>
        <v>27</v>
      </c>
      <c r="O670" s="3">
        <f>Raw_Data!O670</f>
        <v>20</v>
      </c>
      <c r="P670" s="3" t="str">
        <f t="shared" si="111"/>
        <v>Tried a magic trick to impress classmates. Magic fail: Where did that rabbit go?</v>
      </c>
      <c r="Q670" s="3" t="str">
        <f t="shared" si="112"/>
        <v>Embarrassed</v>
      </c>
      <c r="R670" s="3" t="str">
        <f t="shared" si="113"/>
        <v>MagicFailHighSchool</v>
      </c>
      <c r="S670" s="3" t="str">
        <f t="shared" si="114"/>
        <v>Instagram</v>
      </c>
      <c r="T670" s="3" t="str">
        <f t="shared" si="115"/>
        <v>#MagicFail,#HighSchoolMagic</v>
      </c>
      <c r="U670" s="3" t="str">
        <f t="shared" si="116"/>
        <v>UK</v>
      </c>
      <c r="V670" s="3">
        <f t="shared" si="117"/>
        <v>45165.864583333336</v>
      </c>
      <c r="W670" s="3" t="b">
        <f>COUNTIFS($F$2:F670,F670,$E$2:E670,E670)&gt;1</f>
        <v>0</v>
      </c>
      <c r="X670" s="3">
        <f t="shared" si="118"/>
        <v>67</v>
      </c>
      <c r="Y670" s="3">
        <f t="shared" si="119"/>
        <v>0.67164179104477617</v>
      </c>
      <c r="Z670" s="11" t="str">
        <f t="shared" si="110"/>
        <v>Aug 27, 2023</v>
      </c>
      <c r="AA670" s="3" t="str">
        <f t="shared" si="120"/>
        <v>Aug</v>
      </c>
    </row>
    <row r="671" spans="1:27" x14ac:dyDescent="0.25">
      <c r="A671" s="3">
        <f>Raw_Data!A671</f>
        <v>670</v>
      </c>
      <c r="B671" s="3">
        <f>Raw_Data!B671</f>
        <v>674</v>
      </c>
      <c r="C671" s="3" t="str">
        <f>Raw_Data!C671</f>
        <v xml:space="preserve">Perfecting the art of creating origami during a dull lecture. Origami mastery: A+! </v>
      </c>
      <c r="D671" s="3" t="str">
        <f>Raw_Data!D671</f>
        <v xml:space="preserve"> Joy </v>
      </c>
      <c r="E671" s="10">
        <f>Raw_Data!E671</f>
        <v>45166.666666666664</v>
      </c>
      <c r="F671" s="3" t="str">
        <f>Raw_Data!F671</f>
        <v xml:space="preserve"> OrigamiProHighSchool </v>
      </c>
      <c r="G671" s="3" t="str">
        <f>Raw_Data!G671</f>
        <v xml:space="preserve"> Twitter </v>
      </c>
      <c r="H671" s="3" t="str">
        <f>Raw_Data!H671</f>
        <v xml:space="preserve"> #OrigamiMaster #HighSchoolArt </v>
      </c>
      <c r="I671" s="3">
        <f>Raw_Data!I671</f>
        <v>18</v>
      </c>
      <c r="J671" s="3">
        <f>Raw_Data!J671</f>
        <v>36</v>
      </c>
      <c r="K671" s="3" t="str">
        <f>Raw_Data!K671</f>
        <v xml:space="preserve"> USA</v>
      </c>
      <c r="L671" s="3">
        <f>Raw_Data!L671</f>
        <v>2023</v>
      </c>
      <c r="M671" s="3">
        <f>Raw_Data!M671</f>
        <v>8</v>
      </c>
      <c r="N671" s="3">
        <f>Raw_Data!N671</f>
        <v>28</v>
      </c>
      <c r="O671" s="3">
        <f>Raw_Data!O671</f>
        <v>16</v>
      </c>
      <c r="P671" s="3" t="str">
        <f t="shared" si="111"/>
        <v>Perfecting the art of creating origami during a dull lecture. Origami mastery: A+!</v>
      </c>
      <c r="Q671" s="3" t="str">
        <f t="shared" si="112"/>
        <v>Joy</v>
      </c>
      <c r="R671" s="3" t="str">
        <f t="shared" si="113"/>
        <v>OrigamiProHighSchool</v>
      </c>
      <c r="S671" s="3" t="str">
        <f t="shared" si="114"/>
        <v>Twitter</v>
      </c>
      <c r="T671" s="3" t="str">
        <f t="shared" si="115"/>
        <v>#OrigamiMaster,#HighSchoolArt</v>
      </c>
      <c r="U671" s="3" t="str">
        <f t="shared" si="116"/>
        <v>USA</v>
      </c>
      <c r="V671" s="3">
        <f t="shared" si="117"/>
        <v>45166.666666666664</v>
      </c>
      <c r="W671" s="3" t="b">
        <f>COUNTIFS($F$2:F671,F671,$E$2:E671,E671)&gt;1</f>
        <v>0</v>
      </c>
      <c r="X671" s="3">
        <f t="shared" si="118"/>
        <v>54</v>
      </c>
      <c r="Y671" s="3">
        <f t="shared" si="119"/>
        <v>0.66666666666666663</v>
      </c>
      <c r="Z671" s="11" t="str">
        <f t="shared" si="110"/>
        <v>Aug 28, 2023</v>
      </c>
      <c r="AA671" s="3" t="str">
        <f t="shared" si="120"/>
        <v>Aug</v>
      </c>
    </row>
    <row r="672" spans="1:27" x14ac:dyDescent="0.25">
      <c r="A672" s="3">
        <f>Raw_Data!A672</f>
        <v>671</v>
      </c>
      <c r="B672" s="3">
        <f>Raw_Data!B672</f>
        <v>675</v>
      </c>
      <c r="C672" s="3" t="str">
        <f>Raw_Data!C672</f>
        <v xml:space="preserve">Attempting to set a new record for the most consecutive hacky sack kicks. Hacky sack skills: Unleashed! </v>
      </c>
      <c r="D672" s="3" t="str">
        <f>Raw_Data!D672</f>
        <v xml:space="preserve"> Excitement </v>
      </c>
      <c r="E672" s="10">
        <f>Raw_Data!E672</f>
        <v>45167.572916666664</v>
      </c>
      <c r="F672" s="3" t="str">
        <f>Raw_Data!F672</f>
        <v xml:space="preserve"> HackySackChampionHighSchool </v>
      </c>
      <c r="G672" s="3" t="str">
        <f>Raw_Data!G672</f>
        <v xml:space="preserve"> Instagram </v>
      </c>
      <c r="H672" s="3" t="str">
        <f>Raw_Data!H672</f>
        <v xml:space="preserve"> #HackySackChallenge #HighSchoolAthlete </v>
      </c>
      <c r="I672" s="3">
        <f>Raw_Data!I672</f>
        <v>26</v>
      </c>
      <c r="J672" s="3">
        <f>Raw_Data!J672</f>
        <v>48</v>
      </c>
      <c r="K672" s="3" t="str">
        <f>Raw_Data!K672</f>
        <v xml:space="preserve"> Canada</v>
      </c>
      <c r="L672" s="3">
        <f>Raw_Data!L672</f>
        <v>2023</v>
      </c>
      <c r="M672" s="3">
        <f>Raw_Data!M672</f>
        <v>8</v>
      </c>
      <c r="N672" s="3">
        <f>Raw_Data!N672</f>
        <v>29</v>
      </c>
      <c r="O672" s="3">
        <f>Raw_Data!O672</f>
        <v>13</v>
      </c>
      <c r="P672" s="3" t="str">
        <f t="shared" si="111"/>
        <v>Attempting to set a new record for the most consecutive hacky sack kicks. Hacky sack skills: Unleashed!</v>
      </c>
      <c r="Q672" s="3" t="str">
        <f t="shared" si="112"/>
        <v>Excitement</v>
      </c>
      <c r="R672" s="3" t="str">
        <f t="shared" si="113"/>
        <v>HackySackChampionHighSchool</v>
      </c>
      <c r="S672" s="3" t="str">
        <f t="shared" si="114"/>
        <v>Instagram</v>
      </c>
      <c r="T672" s="3" t="str">
        <f t="shared" si="115"/>
        <v>#HackySackChallenge,#HighSchoolAthlete</v>
      </c>
      <c r="U672" s="3" t="str">
        <f t="shared" si="116"/>
        <v>Canada</v>
      </c>
      <c r="V672" s="3">
        <f t="shared" si="117"/>
        <v>45167.572916666664</v>
      </c>
      <c r="W672" s="3" t="b">
        <f>COUNTIFS($F$2:F672,F672,$E$2:E672,E672)&gt;1</f>
        <v>0</v>
      </c>
      <c r="X672" s="3">
        <f t="shared" si="118"/>
        <v>74</v>
      </c>
      <c r="Y672" s="3">
        <f t="shared" si="119"/>
        <v>0.64864864864864868</v>
      </c>
      <c r="Z672" s="11" t="str">
        <f t="shared" si="110"/>
        <v>Aug 29, 2023</v>
      </c>
      <c r="AA672" s="3" t="str">
        <f t="shared" si="120"/>
        <v>Aug</v>
      </c>
    </row>
    <row r="673" spans="1:27" x14ac:dyDescent="0.25">
      <c r="A673" s="3">
        <f>Raw_Data!A673</f>
        <v>672</v>
      </c>
      <c r="B673" s="3">
        <f>Raw_Data!B673</f>
        <v>676</v>
      </c>
      <c r="C673" s="3" t="str">
        <f>Raw_Data!C673</f>
        <v xml:space="preserve">Creating a secret handshake with friends. Friendship level: Expert! </v>
      </c>
      <c r="D673" s="3" t="str">
        <f>Raw_Data!D673</f>
        <v xml:space="preserve"> Joy </v>
      </c>
      <c r="E673" s="10">
        <f>Raw_Data!E673</f>
        <v>45168.729166666664</v>
      </c>
      <c r="F673" s="3" t="str">
        <f>Raw_Data!F673</f>
        <v xml:space="preserve"> SecretHandshakeHighSchool </v>
      </c>
      <c r="G673" s="3" t="str">
        <f>Raw_Data!G673</f>
        <v xml:space="preserve"> Facebook </v>
      </c>
      <c r="H673" s="3" t="str">
        <f>Raw_Data!H673</f>
        <v xml:space="preserve"> #FriendshipGoals #HighSchoolMemories </v>
      </c>
      <c r="I673" s="3">
        <f>Raw_Data!I673</f>
        <v>20</v>
      </c>
      <c r="J673" s="3">
        <f>Raw_Data!J673</f>
        <v>40</v>
      </c>
      <c r="K673" s="3" t="str">
        <f>Raw_Data!K673</f>
        <v xml:space="preserve"> USA</v>
      </c>
      <c r="L673" s="3">
        <f>Raw_Data!L673</f>
        <v>2023</v>
      </c>
      <c r="M673" s="3">
        <f>Raw_Data!M673</f>
        <v>8</v>
      </c>
      <c r="N673" s="3">
        <f>Raw_Data!N673</f>
        <v>30</v>
      </c>
      <c r="O673" s="3">
        <f>Raw_Data!O673</f>
        <v>17</v>
      </c>
      <c r="P673" s="3" t="str">
        <f t="shared" si="111"/>
        <v>Creating a secret handshake with friends. Friendship level: Expert!</v>
      </c>
      <c r="Q673" s="3" t="str">
        <f t="shared" si="112"/>
        <v>Joy</v>
      </c>
      <c r="R673" s="3" t="str">
        <f t="shared" si="113"/>
        <v>SecretHandshakeHighSchool</v>
      </c>
      <c r="S673" s="3" t="str">
        <f t="shared" si="114"/>
        <v>Facebook</v>
      </c>
      <c r="T673" s="3" t="str">
        <f t="shared" si="115"/>
        <v>#FriendshipGoals,#HighSchoolMemories</v>
      </c>
      <c r="U673" s="3" t="str">
        <f t="shared" si="116"/>
        <v>USA</v>
      </c>
      <c r="V673" s="3">
        <f t="shared" si="117"/>
        <v>45168.729166666664</v>
      </c>
      <c r="W673" s="3" t="b">
        <f>COUNTIFS($F$2:F673,F673,$E$2:E673,E673)&gt;1</f>
        <v>0</v>
      </c>
      <c r="X673" s="3">
        <f t="shared" si="118"/>
        <v>60</v>
      </c>
      <c r="Y673" s="3">
        <f t="shared" si="119"/>
        <v>0.66666666666666663</v>
      </c>
      <c r="Z673" s="11" t="str">
        <f t="shared" si="110"/>
        <v>Aug 30, 2023</v>
      </c>
      <c r="AA673" s="3" t="str">
        <f t="shared" si="120"/>
        <v>Aug</v>
      </c>
    </row>
    <row r="674" spans="1:27" x14ac:dyDescent="0.25">
      <c r="A674" s="3">
        <f>Raw_Data!A674</f>
        <v>673</v>
      </c>
      <c r="B674" s="3">
        <f>Raw_Data!B674</f>
        <v>677</v>
      </c>
      <c r="C674" s="3" t="str">
        <f>Raw_Data!C674</f>
        <v xml:space="preserve">Embarking on a mission to find the best burger joint in town. Burger connoisseur: Reporting for duty! </v>
      </c>
      <c r="D674" s="3" t="str">
        <f>Raw_Data!D674</f>
        <v xml:space="preserve"> Excitement </v>
      </c>
      <c r="E674" s="10">
        <f>Raw_Data!E674</f>
        <v>45169.84375</v>
      </c>
      <c r="F674" s="3" t="str">
        <f>Raw_Data!F674</f>
        <v xml:space="preserve"> BurgerQuestHighSchool </v>
      </c>
      <c r="G674" s="3" t="str">
        <f>Raw_Data!G674</f>
        <v xml:space="preserve"> Twitter </v>
      </c>
      <c r="H674" s="3" t="str">
        <f>Raw_Data!H674</f>
        <v xml:space="preserve"> #BurgerQuest #HighSchoolFoodie </v>
      </c>
      <c r="I674" s="3">
        <f>Raw_Data!I674</f>
        <v>24</v>
      </c>
      <c r="J674" s="3">
        <f>Raw_Data!J674</f>
        <v>42</v>
      </c>
      <c r="K674" s="3" t="str">
        <f>Raw_Data!K674</f>
        <v xml:space="preserve"> UK</v>
      </c>
      <c r="L674" s="3">
        <f>Raw_Data!L674</f>
        <v>2023</v>
      </c>
      <c r="M674" s="3">
        <f>Raw_Data!M674</f>
        <v>8</v>
      </c>
      <c r="N674" s="3">
        <f>Raw_Data!N674</f>
        <v>31</v>
      </c>
      <c r="O674" s="3">
        <f>Raw_Data!O674</f>
        <v>20</v>
      </c>
      <c r="P674" s="3" t="str">
        <f t="shared" si="111"/>
        <v>Embarking on a mission to find the best burger joint in town. Burger connoisseur: Reporting for duty!</v>
      </c>
      <c r="Q674" s="3" t="str">
        <f t="shared" si="112"/>
        <v>Excitement</v>
      </c>
      <c r="R674" s="3" t="str">
        <f t="shared" si="113"/>
        <v>BurgerQuestHighSchool</v>
      </c>
      <c r="S674" s="3" t="str">
        <f t="shared" si="114"/>
        <v>Twitter</v>
      </c>
      <c r="T674" s="3" t="str">
        <f t="shared" si="115"/>
        <v>#BurgerQuest,#HighSchoolFoodie</v>
      </c>
      <c r="U674" s="3" t="str">
        <f t="shared" si="116"/>
        <v>UK</v>
      </c>
      <c r="V674" s="3">
        <f t="shared" si="117"/>
        <v>45169.84375</v>
      </c>
      <c r="W674" s="3" t="b">
        <f>COUNTIFS($F$2:F674,F674,$E$2:E674,E674)&gt;1</f>
        <v>0</v>
      </c>
      <c r="X674" s="3">
        <f t="shared" si="118"/>
        <v>66</v>
      </c>
      <c r="Y674" s="3">
        <f t="shared" si="119"/>
        <v>0.63636363636363635</v>
      </c>
      <c r="Z674" s="11" t="str">
        <f t="shared" si="110"/>
        <v>Aug 31, 2023</v>
      </c>
      <c r="AA674" s="3" t="str">
        <f t="shared" si="120"/>
        <v>Aug</v>
      </c>
    </row>
    <row r="675" spans="1:27" x14ac:dyDescent="0.25">
      <c r="A675" s="3">
        <f>Raw_Data!A675</f>
        <v>674</v>
      </c>
      <c r="B675" s="3">
        <f>Raw_Data!B675</f>
        <v>678</v>
      </c>
      <c r="C675" s="3" t="str">
        <f>Raw_Data!C675</f>
        <v xml:space="preserve">Practicing a stand-up comedy routine for the upcoming talent show. Comedy gig: In the making! </v>
      </c>
      <c r="D675" s="3" t="str">
        <f>Raw_Data!D675</f>
        <v xml:space="preserve"> Joy </v>
      </c>
      <c r="E675" s="10">
        <f>Raw_Data!E675</f>
        <v>45170.614583333336</v>
      </c>
      <c r="F675" s="3" t="str">
        <f>Raw_Data!F675</f>
        <v xml:space="preserve"> ComedyGeniusHighSchool </v>
      </c>
      <c r="G675" s="3" t="str">
        <f>Raw_Data!G675</f>
        <v xml:space="preserve"> Instagram </v>
      </c>
      <c r="H675" s="3" t="str">
        <f>Raw_Data!H675</f>
        <v xml:space="preserve"> #StandUpComedy #HighSchoolTalent </v>
      </c>
      <c r="I675" s="3">
        <f>Raw_Data!I675</f>
        <v>21</v>
      </c>
      <c r="J675" s="3">
        <f>Raw_Data!J675</f>
        <v>39</v>
      </c>
      <c r="K675" s="3" t="str">
        <f>Raw_Data!K675</f>
        <v xml:space="preserve"> Canada</v>
      </c>
      <c r="L675" s="3">
        <f>Raw_Data!L675</f>
        <v>2023</v>
      </c>
      <c r="M675" s="3">
        <f>Raw_Data!M675</f>
        <v>9</v>
      </c>
      <c r="N675" s="3">
        <f>Raw_Data!N675</f>
        <v>1</v>
      </c>
      <c r="O675" s="3">
        <f>Raw_Data!O675</f>
        <v>14</v>
      </c>
      <c r="P675" s="3" t="str">
        <f t="shared" si="111"/>
        <v>Practicing a stand-up comedy routine for the upcoming talent show. Comedy gig: In the making!</v>
      </c>
      <c r="Q675" s="3" t="str">
        <f t="shared" si="112"/>
        <v>Joy</v>
      </c>
      <c r="R675" s="3" t="str">
        <f t="shared" si="113"/>
        <v>ComedyGeniusHighSchool</v>
      </c>
      <c r="S675" s="3" t="str">
        <f t="shared" si="114"/>
        <v>Instagram</v>
      </c>
      <c r="T675" s="3" t="str">
        <f t="shared" si="115"/>
        <v>#StandUpComedy,#HighSchoolTalent</v>
      </c>
      <c r="U675" s="3" t="str">
        <f t="shared" si="116"/>
        <v>Canada</v>
      </c>
      <c r="V675" s="3">
        <f t="shared" si="117"/>
        <v>45170.614583333336</v>
      </c>
      <c r="W675" s="3" t="b">
        <f>COUNTIFS($F$2:F675,F675,$E$2:E675,E675)&gt;1</f>
        <v>0</v>
      </c>
      <c r="X675" s="3">
        <f t="shared" si="118"/>
        <v>60</v>
      </c>
      <c r="Y675" s="3">
        <f t="shared" si="119"/>
        <v>0.65</v>
      </c>
      <c r="Z675" s="11" t="str">
        <f t="shared" si="110"/>
        <v>Sep 1, 2023</v>
      </c>
      <c r="AA675" s="3" t="str">
        <f t="shared" si="120"/>
        <v>Sep</v>
      </c>
    </row>
    <row r="676" spans="1:27" x14ac:dyDescent="0.25">
      <c r="A676" s="3">
        <f>Raw_Data!A676</f>
        <v>675</v>
      </c>
      <c r="B676" s="3">
        <f>Raw_Data!B676</f>
        <v>679</v>
      </c>
      <c r="C676" s="3" t="str">
        <f>Raw_Data!C676</f>
        <v xml:space="preserve">Accidentally sent a love letter to the wrong person. Love note fail: Maximum embarrassment! </v>
      </c>
      <c r="D676" s="3" t="str">
        <f>Raw_Data!D676</f>
        <v xml:space="preserve"> Embarrassed </v>
      </c>
      <c r="E676" s="10">
        <f>Raw_Data!E676</f>
        <v>45171.770833333336</v>
      </c>
      <c r="F676" s="3" t="str">
        <f>Raw_Data!F676</f>
        <v xml:space="preserve"> LoveLetterBlunderHighSchool </v>
      </c>
      <c r="G676" s="3" t="str">
        <f>Raw_Data!G676</f>
        <v xml:space="preserve"> Facebook </v>
      </c>
      <c r="H676" s="3" t="str">
        <f>Raw_Data!H676</f>
        <v xml:space="preserve"> #LoveLetterFail #HighSchoolAwkward </v>
      </c>
      <c r="I676" s="3">
        <f>Raw_Data!I676</f>
        <v>17</v>
      </c>
      <c r="J676" s="3">
        <f>Raw_Data!J676</f>
        <v>33</v>
      </c>
      <c r="K676" s="3" t="str">
        <f>Raw_Data!K676</f>
        <v xml:space="preserve"> USA</v>
      </c>
      <c r="L676" s="3">
        <f>Raw_Data!L676</f>
        <v>2023</v>
      </c>
      <c r="M676" s="3">
        <f>Raw_Data!M676</f>
        <v>9</v>
      </c>
      <c r="N676" s="3">
        <f>Raw_Data!N676</f>
        <v>2</v>
      </c>
      <c r="O676" s="3">
        <f>Raw_Data!O676</f>
        <v>18</v>
      </c>
      <c r="P676" s="3" t="str">
        <f t="shared" si="111"/>
        <v>Accidentally sent a love letter to the wrong person. Love note fail: Maximum embarrassment!</v>
      </c>
      <c r="Q676" s="3" t="str">
        <f t="shared" si="112"/>
        <v>Embarrassed</v>
      </c>
      <c r="R676" s="3" t="str">
        <f t="shared" si="113"/>
        <v>LoveLetterBlunderHighSchool</v>
      </c>
      <c r="S676" s="3" t="str">
        <f t="shared" si="114"/>
        <v>Facebook</v>
      </c>
      <c r="T676" s="3" t="str">
        <f t="shared" si="115"/>
        <v>#LoveLetterFail,#HighSchoolAwkward</v>
      </c>
      <c r="U676" s="3" t="str">
        <f t="shared" si="116"/>
        <v>USA</v>
      </c>
      <c r="V676" s="3">
        <f t="shared" si="117"/>
        <v>45171.770833333336</v>
      </c>
      <c r="W676" s="3" t="b">
        <f>COUNTIFS($F$2:F676,F676,$E$2:E676,E676)&gt;1</f>
        <v>0</v>
      </c>
      <c r="X676" s="3">
        <f t="shared" si="118"/>
        <v>50</v>
      </c>
      <c r="Y676" s="3">
        <f t="shared" si="119"/>
        <v>0.66</v>
      </c>
      <c r="Z676" s="11" t="str">
        <f t="shared" si="110"/>
        <v>Sep 2, 2023</v>
      </c>
      <c r="AA676" s="3" t="str">
        <f t="shared" si="120"/>
        <v>Sep</v>
      </c>
    </row>
    <row r="677" spans="1:27" x14ac:dyDescent="0.25">
      <c r="A677" s="3">
        <f>Raw_Data!A677</f>
        <v>676</v>
      </c>
      <c r="B677" s="3">
        <f>Raw_Data!B677</f>
        <v>680</v>
      </c>
      <c r="C677" s="3" t="str">
        <f>Raw_Data!C677</f>
        <v xml:space="preserve">Attempting to impress the teacher with an elaborate science experiment. Science geek mode: Activated! </v>
      </c>
      <c r="D677" s="3" t="str">
        <f>Raw_Data!D677</f>
        <v xml:space="preserve"> Excitement </v>
      </c>
      <c r="E677" s="10">
        <f>Raw_Data!E677</f>
        <v>45172.916666666664</v>
      </c>
      <c r="F677" s="3" t="str">
        <f>Raw_Data!F677</f>
        <v xml:space="preserve"> ScienceExperimentProHighSchool </v>
      </c>
      <c r="G677" s="3" t="str">
        <f>Raw_Data!G677</f>
        <v xml:space="preserve"> Twitter </v>
      </c>
      <c r="H677" s="3" t="str">
        <f>Raw_Data!H677</f>
        <v xml:space="preserve"> #ScienceGeek #HighSchoolExperiments </v>
      </c>
      <c r="I677" s="3">
        <f>Raw_Data!I677</f>
        <v>23</v>
      </c>
      <c r="J677" s="3">
        <f>Raw_Data!J677</f>
        <v>44</v>
      </c>
      <c r="K677" s="3" t="str">
        <f>Raw_Data!K677</f>
        <v xml:space="preserve"> UK</v>
      </c>
      <c r="L677" s="3">
        <f>Raw_Data!L677</f>
        <v>2023</v>
      </c>
      <c r="M677" s="3">
        <f>Raw_Data!M677</f>
        <v>9</v>
      </c>
      <c r="N677" s="3">
        <f>Raw_Data!N677</f>
        <v>3</v>
      </c>
      <c r="O677" s="3">
        <f>Raw_Data!O677</f>
        <v>22</v>
      </c>
      <c r="P677" s="3" t="str">
        <f t="shared" si="111"/>
        <v>Attempting to impress the teacher with an elaborate science experiment. Science geek mode: Activated!</v>
      </c>
      <c r="Q677" s="3" t="str">
        <f t="shared" si="112"/>
        <v>Excitement</v>
      </c>
      <c r="R677" s="3" t="str">
        <f t="shared" si="113"/>
        <v>ScienceExperimentProHighSchool</v>
      </c>
      <c r="S677" s="3" t="str">
        <f t="shared" si="114"/>
        <v>Twitter</v>
      </c>
      <c r="T677" s="3" t="str">
        <f t="shared" si="115"/>
        <v>#ScienceGeek,#HighSchoolExperiments</v>
      </c>
      <c r="U677" s="3" t="str">
        <f t="shared" si="116"/>
        <v>UK</v>
      </c>
      <c r="V677" s="3">
        <f t="shared" si="117"/>
        <v>45172.916666666664</v>
      </c>
      <c r="W677" s="3" t="b">
        <f>COUNTIFS($F$2:F677,F677,$E$2:E677,E677)&gt;1</f>
        <v>0</v>
      </c>
      <c r="X677" s="3">
        <f t="shared" si="118"/>
        <v>67</v>
      </c>
      <c r="Y677" s="3">
        <f t="shared" si="119"/>
        <v>0.65671641791044777</v>
      </c>
      <c r="Z677" s="11" t="str">
        <f t="shared" si="110"/>
        <v>Sep 3, 2023</v>
      </c>
      <c r="AA677" s="3" t="str">
        <f t="shared" si="120"/>
        <v>Sep</v>
      </c>
    </row>
    <row r="678" spans="1:27" x14ac:dyDescent="0.25">
      <c r="A678" s="3">
        <f>Raw_Data!A678</f>
        <v>677</v>
      </c>
      <c r="B678" s="3">
        <f>Raw_Data!B678</f>
        <v>681</v>
      </c>
      <c r="C678" s="3" t="str">
        <f>Raw_Data!C678</f>
        <v xml:space="preserve">Crafting intricate friendship bracelets for the whole squad. Friendship level: Expert weaver! </v>
      </c>
      <c r="D678" s="3" t="str">
        <f>Raw_Data!D678</f>
        <v xml:space="preserve"> Joy </v>
      </c>
      <c r="E678" s="10">
        <f>Raw_Data!E678</f>
        <v>45173.635416666664</v>
      </c>
      <c r="F678" s="3" t="str">
        <f>Raw_Data!F678</f>
        <v xml:space="preserve"> BraceletCraftsmanHighSchool </v>
      </c>
      <c r="G678" s="3" t="str">
        <f>Raw_Data!G678</f>
        <v xml:space="preserve"> Instagram </v>
      </c>
      <c r="H678" s="3" t="str">
        <f>Raw_Data!H678</f>
        <v xml:space="preserve"> #FriendshipBracelets #HighSchoolCrafts </v>
      </c>
      <c r="I678" s="3">
        <f>Raw_Data!I678</f>
        <v>19</v>
      </c>
      <c r="J678" s="3">
        <f>Raw_Data!J678</f>
        <v>37</v>
      </c>
      <c r="K678" s="3" t="str">
        <f>Raw_Data!K678</f>
        <v xml:space="preserve"> USA</v>
      </c>
      <c r="L678" s="3">
        <f>Raw_Data!L678</f>
        <v>2023</v>
      </c>
      <c r="M678" s="3">
        <f>Raw_Data!M678</f>
        <v>9</v>
      </c>
      <c r="N678" s="3">
        <f>Raw_Data!N678</f>
        <v>4</v>
      </c>
      <c r="O678" s="3">
        <f>Raw_Data!O678</f>
        <v>15</v>
      </c>
      <c r="P678" s="3" t="str">
        <f t="shared" si="111"/>
        <v>Crafting intricate friendship bracelets for the whole squad. Friendship level: Expert weaver!</v>
      </c>
      <c r="Q678" s="3" t="str">
        <f t="shared" si="112"/>
        <v>Joy</v>
      </c>
      <c r="R678" s="3" t="str">
        <f t="shared" si="113"/>
        <v>BraceletCraftsmanHighSchool</v>
      </c>
      <c r="S678" s="3" t="str">
        <f t="shared" si="114"/>
        <v>Instagram</v>
      </c>
      <c r="T678" s="3" t="str">
        <f t="shared" si="115"/>
        <v>#FriendshipBracelets,#HighSchoolCrafts</v>
      </c>
      <c r="U678" s="3" t="str">
        <f t="shared" si="116"/>
        <v>USA</v>
      </c>
      <c r="V678" s="3">
        <f t="shared" si="117"/>
        <v>45173.635416666664</v>
      </c>
      <c r="W678" s="3" t="b">
        <f>COUNTIFS($F$2:F678,F678,$E$2:E678,E678)&gt;1</f>
        <v>0</v>
      </c>
      <c r="X678" s="3">
        <f t="shared" si="118"/>
        <v>56</v>
      </c>
      <c r="Y678" s="3">
        <f t="shared" si="119"/>
        <v>0.6607142857142857</v>
      </c>
      <c r="Z678" s="11" t="str">
        <f t="shared" si="110"/>
        <v>Sep 4, 2023</v>
      </c>
      <c r="AA678" s="3" t="str">
        <f t="shared" si="120"/>
        <v>Sep</v>
      </c>
    </row>
    <row r="679" spans="1:27" x14ac:dyDescent="0.25">
      <c r="A679" s="3">
        <f>Raw_Data!A679</f>
        <v>678</v>
      </c>
      <c r="B679" s="3">
        <f>Raw_Data!B679</f>
        <v>682</v>
      </c>
      <c r="C679" s="3" t="str">
        <f>Raw_Data!C679</f>
        <v xml:space="preserve">Attempting to beat the record for the most consecutive cartwheels. Cartwheel challenge: Underway! </v>
      </c>
      <c r="D679" s="3" t="str">
        <f>Raw_Data!D679</f>
        <v xml:space="preserve"> Excitement </v>
      </c>
      <c r="E679" s="10">
        <f>Raw_Data!E679</f>
        <v>45174.520833333336</v>
      </c>
      <c r="F679" s="3" t="str">
        <f>Raw_Data!F679</f>
        <v xml:space="preserve"> CartwheelMasterHighSchool </v>
      </c>
      <c r="G679" s="3" t="str">
        <f>Raw_Data!G679</f>
        <v xml:space="preserve"> Twitter </v>
      </c>
      <c r="H679" s="3" t="str">
        <f>Raw_Data!H679</f>
        <v xml:space="preserve"> #CartwheelChallenge #HighSchoolAthlete </v>
      </c>
      <c r="I679" s="3">
        <f>Raw_Data!I679</f>
        <v>27</v>
      </c>
      <c r="J679" s="3">
        <f>Raw_Data!J679</f>
        <v>52</v>
      </c>
      <c r="K679" s="3" t="str">
        <f>Raw_Data!K679</f>
        <v xml:space="preserve"> Canada</v>
      </c>
      <c r="L679" s="3">
        <f>Raw_Data!L679</f>
        <v>2023</v>
      </c>
      <c r="M679" s="3">
        <f>Raw_Data!M679</f>
        <v>9</v>
      </c>
      <c r="N679" s="3">
        <f>Raw_Data!N679</f>
        <v>5</v>
      </c>
      <c r="O679" s="3">
        <f>Raw_Data!O679</f>
        <v>12</v>
      </c>
      <c r="P679" s="3" t="str">
        <f t="shared" si="111"/>
        <v>Attempting to beat the record for the most consecutive cartwheels. Cartwheel challenge: Underway!</v>
      </c>
      <c r="Q679" s="3" t="str">
        <f t="shared" si="112"/>
        <v>Excitement</v>
      </c>
      <c r="R679" s="3" t="str">
        <f t="shared" si="113"/>
        <v>CartwheelMasterHighSchool</v>
      </c>
      <c r="S679" s="3" t="str">
        <f t="shared" si="114"/>
        <v>Twitter</v>
      </c>
      <c r="T679" s="3" t="str">
        <f t="shared" si="115"/>
        <v>#CartwheelChallenge,#HighSchoolAthlete</v>
      </c>
      <c r="U679" s="3" t="str">
        <f t="shared" si="116"/>
        <v>Canada</v>
      </c>
      <c r="V679" s="3">
        <f t="shared" si="117"/>
        <v>45174.520833333336</v>
      </c>
      <c r="W679" s="3" t="b">
        <f>COUNTIFS($F$2:F679,F679,$E$2:E679,E679)&gt;1</f>
        <v>0</v>
      </c>
      <c r="X679" s="3">
        <f t="shared" si="118"/>
        <v>79</v>
      </c>
      <c r="Y679" s="3">
        <f t="shared" si="119"/>
        <v>0.65822784810126578</v>
      </c>
      <c r="Z679" s="11" t="str">
        <f t="shared" si="110"/>
        <v>Sep 5, 2023</v>
      </c>
      <c r="AA679" s="3" t="str">
        <f t="shared" si="120"/>
        <v>Sep</v>
      </c>
    </row>
    <row r="680" spans="1:27" x14ac:dyDescent="0.25">
      <c r="A680" s="3">
        <f>Raw_Data!A680</f>
        <v>679</v>
      </c>
      <c r="B680" s="3">
        <f>Raw_Data!B680</f>
        <v>683</v>
      </c>
      <c r="C680" s="3" t="str">
        <f>Raw_Data!C680</f>
        <v xml:space="preserve">Organizing a movie marathon with friends. Popcorn and cinematic adventures await! </v>
      </c>
      <c r="D680" s="3" t="str">
        <f>Raw_Data!D680</f>
        <v xml:space="preserve"> Joy </v>
      </c>
      <c r="E680" s="10">
        <f>Raw_Data!E680</f>
        <v>45175.697916666664</v>
      </c>
      <c r="F680" s="3" t="str">
        <f>Raw_Data!F680</f>
        <v xml:space="preserve"> MovieMarathonHostHighSchool </v>
      </c>
      <c r="G680" s="3" t="str">
        <f>Raw_Data!G680</f>
        <v xml:space="preserve"> Facebook </v>
      </c>
      <c r="H680" s="3" t="str">
        <f>Raw_Data!H680</f>
        <v xml:space="preserve"> #MovieNight #HighSchoolMemories </v>
      </c>
      <c r="I680" s="3">
        <f>Raw_Data!I680</f>
        <v>22</v>
      </c>
      <c r="J680" s="3">
        <f>Raw_Data!J680</f>
        <v>43</v>
      </c>
      <c r="K680" s="3" t="str">
        <f>Raw_Data!K680</f>
        <v xml:space="preserve"> UK</v>
      </c>
      <c r="L680" s="3">
        <f>Raw_Data!L680</f>
        <v>2023</v>
      </c>
      <c r="M680" s="3">
        <f>Raw_Data!M680</f>
        <v>9</v>
      </c>
      <c r="N680" s="3">
        <f>Raw_Data!N680</f>
        <v>6</v>
      </c>
      <c r="O680" s="3">
        <f>Raw_Data!O680</f>
        <v>16</v>
      </c>
      <c r="P680" s="3" t="str">
        <f t="shared" si="111"/>
        <v>Organizing a movie marathon with friends. Popcorn and cinematic adventures await!</v>
      </c>
      <c r="Q680" s="3" t="str">
        <f t="shared" si="112"/>
        <v>Joy</v>
      </c>
      <c r="R680" s="3" t="str">
        <f t="shared" si="113"/>
        <v>MovieMarathonHostHighSchool</v>
      </c>
      <c r="S680" s="3" t="str">
        <f t="shared" si="114"/>
        <v>Facebook</v>
      </c>
      <c r="T680" s="3" t="str">
        <f t="shared" si="115"/>
        <v>#MovieNight,#HighSchoolMemories</v>
      </c>
      <c r="U680" s="3" t="str">
        <f t="shared" si="116"/>
        <v>UK</v>
      </c>
      <c r="V680" s="3">
        <f t="shared" si="117"/>
        <v>45175.697916666664</v>
      </c>
      <c r="W680" s="3" t="b">
        <f>COUNTIFS($F$2:F680,F680,$E$2:E680,E680)&gt;1</f>
        <v>0</v>
      </c>
      <c r="X680" s="3">
        <f t="shared" si="118"/>
        <v>65</v>
      </c>
      <c r="Y680" s="3">
        <f t="shared" si="119"/>
        <v>0.66153846153846152</v>
      </c>
      <c r="Z680" s="11" t="str">
        <f t="shared" si="110"/>
        <v>Sep 6, 2023</v>
      </c>
      <c r="AA680" s="3" t="str">
        <f t="shared" si="120"/>
        <v>Sep</v>
      </c>
    </row>
    <row r="681" spans="1:27" x14ac:dyDescent="0.25">
      <c r="A681" s="3">
        <f>Raw_Data!A681</f>
        <v>680</v>
      </c>
      <c r="B681" s="3">
        <f>Raw_Data!B681</f>
        <v>684</v>
      </c>
      <c r="C681" s="3" t="str">
        <f>Raw_Data!C681</f>
        <v xml:space="preserve">Experimenting with a new hair color. A bold change for a bold semester! </v>
      </c>
      <c r="D681" s="3" t="str">
        <f>Raw_Data!D681</f>
        <v xml:space="preserve"> Excitement </v>
      </c>
      <c r="E681" s="10">
        <f>Raw_Data!E681</f>
        <v>45176.763888888891</v>
      </c>
      <c r="F681" s="3" t="str">
        <f>Raw_Data!F681</f>
        <v xml:space="preserve"> HairColorExperimentHighSchool </v>
      </c>
      <c r="G681" s="3" t="str">
        <f>Raw_Data!G681</f>
        <v xml:space="preserve"> Instagram </v>
      </c>
      <c r="H681" s="3" t="str">
        <f>Raw_Data!H681</f>
        <v xml:space="preserve"> #HairExperiment #HighSchoolStyle </v>
      </c>
      <c r="I681" s="3">
        <f>Raw_Data!I681</f>
        <v>20</v>
      </c>
      <c r="J681" s="3">
        <f>Raw_Data!J681</f>
        <v>39</v>
      </c>
      <c r="K681" s="3" t="str">
        <f>Raw_Data!K681</f>
        <v xml:space="preserve"> USA</v>
      </c>
      <c r="L681" s="3">
        <f>Raw_Data!L681</f>
        <v>2023</v>
      </c>
      <c r="M681" s="3">
        <f>Raw_Data!M681</f>
        <v>9</v>
      </c>
      <c r="N681" s="3">
        <f>Raw_Data!N681</f>
        <v>7</v>
      </c>
      <c r="O681" s="3">
        <f>Raw_Data!O681</f>
        <v>18</v>
      </c>
      <c r="P681" s="3" t="str">
        <f t="shared" si="111"/>
        <v>Experimenting with a new hair color. A bold change for a bold semester!</v>
      </c>
      <c r="Q681" s="3" t="str">
        <f t="shared" si="112"/>
        <v>Excitement</v>
      </c>
      <c r="R681" s="3" t="str">
        <f t="shared" si="113"/>
        <v>HairColorExperimentHighSchool</v>
      </c>
      <c r="S681" s="3" t="str">
        <f t="shared" si="114"/>
        <v>Instagram</v>
      </c>
      <c r="T681" s="3" t="str">
        <f t="shared" si="115"/>
        <v>#HairExperiment,#HighSchoolStyle</v>
      </c>
      <c r="U681" s="3" t="str">
        <f t="shared" si="116"/>
        <v>USA</v>
      </c>
      <c r="V681" s="3">
        <f t="shared" si="117"/>
        <v>45176.763888888891</v>
      </c>
      <c r="W681" s="3" t="b">
        <f>COUNTIFS($F$2:F681,F681,$E$2:E681,E681)&gt;1</f>
        <v>0</v>
      </c>
      <c r="X681" s="3">
        <f t="shared" si="118"/>
        <v>59</v>
      </c>
      <c r="Y681" s="3">
        <f t="shared" si="119"/>
        <v>0.66101694915254239</v>
      </c>
      <c r="Z681" s="11" t="str">
        <f t="shared" si="110"/>
        <v>Sep 7, 2023</v>
      </c>
      <c r="AA681" s="3" t="str">
        <f t="shared" si="120"/>
        <v>Sep</v>
      </c>
    </row>
    <row r="682" spans="1:27" x14ac:dyDescent="0.25">
      <c r="A682" s="3">
        <f>Raw_Data!A682</f>
        <v>681</v>
      </c>
      <c r="B682" s="3">
        <f>Raw_Data!B682</f>
        <v>685</v>
      </c>
      <c r="C682" s="3" t="str">
        <f>Raw_Data!C682</f>
        <v xml:space="preserve">Building a time capsule to capture memories for the future. Time-traveling emotions! </v>
      </c>
      <c r="D682" s="3" t="str">
        <f>Raw_Data!D682</f>
        <v xml:space="preserve"> Joy </v>
      </c>
      <c r="E682" s="10">
        <f>Raw_Data!E682</f>
        <v>45177.59375</v>
      </c>
      <c r="F682" s="3" t="str">
        <f>Raw_Data!F682</f>
        <v xml:space="preserve"> TimeCapsuleCreatorHighSchool </v>
      </c>
      <c r="G682" s="3" t="str">
        <f>Raw_Data!G682</f>
        <v xml:space="preserve"> Facebook </v>
      </c>
      <c r="H682" s="3" t="str">
        <f>Raw_Data!H682</f>
        <v xml:space="preserve"> #TimeCapsule #HighSchoolNostalgia </v>
      </c>
      <c r="I682" s="3">
        <f>Raw_Data!I682</f>
        <v>26</v>
      </c>
      <c r="J682" s="3">
        <f>Raw_Data!J682</f>
        <v>48</v>
      </c>
      <c r="K682" s="3" t="str">
        <f>Raw_Data!K682</f>
        <v xml:space="preserve"> Canada</v>
      </c>
      <c r="L682" s="3">
        <f>Raw_Data!L682</f>
        <v>2023</v>
      </c>
      <c r="M682" s="3">
        <f>Raw_Data!M682</f>
        <v>9</v>
      </c>
      <c r="N682" s="3">
        <f>Raw_Data!N682</f>
        <v>8</v>
      </c>
      <c r="O682" s="3">
        <f>Raw_Data!O682</f>
        <v>14</v>
      </c>
      <c r="P682" s="3" t="str">
        <f t="shared" si="111"/>
        <v>Building a time capsule to capture memories for the future. Time-traveling emotions!</v>
      </c>
      <c r="Q682" s="3" t="str">
        <f t="shared" si="112"/>
        <v>Joy</v>
      </c>
      <c r="R682" s="3" t="str">
        <f t="shared" si="113"/>
        <v>TimeCapsuleCreatorHighSchool</v>
      </c>
      <c r="S682" s="3" t="str">
        <f t="shared" si="114"/>
        <v>Facebook</v>
      </c>
      <c r="T682" s="3" t="str">
        <f t="shared" si="115"/>
        <v>#TimeCapsule,#HighSchoolNostalgia</v>
      </c>
      <c r="U682" s="3" t="str">
        <f t="shared" si="116"/>
        <v>Canada</v>
      </c>
      <c r="V682" s="3">
        <f t="shared" si="117"/>
        <v>45177.59375</v>
      </c>
      <c r="W682" s="3" t="b">
        <f>COUNTIFS($F$2:F682,F682,$E$2:E682,E682)&gt;1</f>
        <v>0</v>
      </c>
      <c r="X682" s="3">
        <f t="shared" si="118"/>
        <v>74</v>
      </c>
      <c r="Y682" s="3">
        <f t="shared" si="119"/>
        <v>0.64864864864864868</v>
      </c>
      <c r="Z682" s="11" t="str">
        <f t="shared" si="110"/>
        <v>Sep 8, 2023</v>
      </c>
      <c r="AA682" s="3" t="str">
        <f t="shared" si="120"/>
        <v>Sep</v>
      </c>
    </row>
    <row r="683" spans="1:27" x14ac:dyDescent="0.25">
      <c r="A683" s="3">
        <f>Raw_Data!A683</f>
        <v>682</v>
      </c>
      <c r="B683" s="3">
        <f>Raw_Data!B683</f>
        <v>686</v>
      </c>
      <c r="C683" s="3" t="str">
        <f>Raw_Data!C683</f>
        <v xml:space="preserve">Accidentally walked into the wrong classroom on the first day. Classroom mix-up: Awkward start! </v>
      </c>
      <c r="D683" s="3" t="str">
        <f>Raw_Data!D683</f>
        <v xml:space="preserve"> Embarrassed </v>
      </c>
      <c r="E683" s="10">
        <f>Raw_Data!E683</f>
        <v>45178.729166666664</v>
      </c>
      <c r="F683" s="3" t="str">
        <f>Raw_Data!F683</f>
        <v xml:space="preserve"> ClassroomBlunderHighSchool </v>
      </c>
      <c r="G683" s="3" t="str">
        <f>Raw_Data!G683</f>
        <v xml:space="preserve"> Twitter </v>
      </c>
      <c r="H683" s="3" t="str">
        <f>Raw_Data!H683</f>
        <v xml:space="preserve"> #FirstDayOops #HighSchoolEmbarrassment </v>
      </c>
      <c r="I683" s="3">
        <f>Raw_Data!I683</f>
        <v>16</v>
      </c>
      <c r="J683" s="3">
        <f>Raw_Data!J683</f>
        <v>32</v>
      </c>
      <c r="K683" s="3" t="str">
        <f>Raw_Data!K683</f>
        <v xml:space="preserve"> USA</v>
      </c>
      <c r="L683" s="3">
        <f>Raw_Data!L683</f>
        <v>2023</v>
      </c>
      <c r="M683" s="3">
        <f>Raw_Data!M683</f>
        <v>9</v>
      </c>
      <c r="N683" s="3">
        <f>Raw_Data!N683</f>
        <v>9</v>
      </c>
      <c r="O683" s="3">
        <f>Raw_Data!O683</f>
        <v>17</v>
      </c>
      <c r="P683" s="3" t="str">
        <f t="shared" si="111"/>
        <v>Accidentally walked into the wrong classroom on the first day. Classroom mix-up: Awkward start!</v>
      </c>
      <c r="Q683" s="3" t="str">
        <f t="shared" si="112"/>
        <v>Embarrassed</v>
      </c>
      <c r="R683" s="3" t="str">
        <f t="shared" si="113"/>
        <v>ClassroomBlunderHighSchool</v>
      </c>
      <c r="S683" s="3" t="str">
        <f t="shared" si="114"/>
        <v>Twitter</v>
      </c>
      <c r="T683" s="3" t="str">
        <f t="shared" si="115"/>
        <v>#FirstDayOops,#HighSchoolEmbarrassment</v>
      </c>
      <c r="U683" s="3" t="str">
        <f t="shared" si="116"/>
        <v>USA</v>
      </c>
      <c r="V683" s="3">
        <f t="shared" si="117"/>
        <v>45178.729166666664</v>
      </c>
      <c r="W683" s="3" t="b">
        <f>COUNTIFS($F$2:F683,F683,$E$2:E683,E683)&gt;1</f>
        <v>0</v>
      </c>
      <c r="X683" s="3">
        <f t="shared" si="118"/>
        <v>48</v>
      </c>
      <c r="Y683" s="3">
        <f t="shared" si="119"/>
        <v>0.66666666666666663</v>
      </c>
      <c r="Z683" s="11" t="str">
        <f t="shared" si="110"/>
        <v>Sep 9, 2023</v>
      </c>
      <c r="AA683" s="3" t="str">
        <f t="shared" si="120"/>
        <v>Sep</v>
      </c>
    </row>
    <row r="684" spans="1:27" x14ac:dyDescent="0.25">
      <c r="A684" s="3">
        <f>Raw_Data!A684</f>
        <v>683</v>
      </c>
      <c r="B684" s="3">
        <f>Raw_Data!B684</f>
        <v>687</v>
      </c>
      <c r="C684" s="3" t="str">
        <f>Raw_Data!C684</f>
        <v xml:space="preserve">Trying out a new smoothie recipe for a healthy start to the week. Smoothie enthusiast: Level up! </v>
      </c>
      <c r="D684" s="3" t="str">
        <f>Raw_Data!D684</f>
        <v xml:space="preserve"> Excitement </v>
      </c>
      <c r="E684" s="10">
        <f>Raw_Data!E684</f>
        <v>45179.864583333336</v>
      </c>
      <c r="F684" s="3" t="str">
        <f>Raw_Data!F684</f>
        <v xml:space="preserve"> SmoothieConnoisseurHighSchool </v>
      </c>
      <c r="G684" s="3" t="str">
        <f>Raw_Data!G684</f>
        <v xml:space="preserve"> Instagram </v>
      </c>
      <c r="H684" s="3" t="str">
        <f>Raw_Data!H684</f>
        <v xml:space="preserve"> #HealthyLiving #HighSchoolWellness </v>
      </c>
      <c r="I684" s="3">
        <f>Raw_Data!I684</f>
        <v>23</v>
      </c>
      <c r="J684" s="3">
        <f>Raw_Data!J684</f>
        <v>42</v>
      </c>
      <c r="K684" s="3" t="str">
        <f>Raw_Data!K684</f>
        <v xml:space="preserve"> UK</v>
      </c>
      <c r="L684" s="3">
        <f>Raw_Data!L684</f>
        <v>2023</v>
      </c>
      <c r="M684" s="3">
        <f>Raw_Data!M684</f>
        <v>9</v>
      </c>
      <c r="N684" s="3">
        <f>Raw_Data!N684</f>
        <v>10</v>
      </c>
      <c r="O684" s="3">
        <f>Raw_Data!O684</f>
        <v>20</v>
      </c>
      <c r="P684" s="3" t="str">
        <f t="shared" si="111"/>
        <v>Trying out a new smoothie recipe for a healthy start to the week. Smoothie enthusiast: Level up!</v>
      </c>
      <c r="Q684" s="3" t="str">
        <f t="shared" si="112"/>
        <v>Excitement</v>
      </c>
      <c r="R684" s="3" t="str">
        <f t="shared" si="113"/>
        <v>SmoothieConnoisseurHighSchool</v>
      </c>
      <c r="S684" s="3" t="str">
        <f t="shared" si="114"/>
        <v>Instagram</v>
      </c>
      <c r="T684" s="3" t="str">
        <f t="shared" si="115"/>
        <v>#HealthyLiving,#HighSchoolWellness</v>
      </c>
      <c r="U684" s="3" t="str">
        <f t="shared" si="116"/>
        <v>UK</v>
      </c>
      <c r="V684" s="3">
        <f t="shared" si="117"/>
        <v>45179.864583333336</v>
      </c>
      <c r="W684" s="3" t="b">
        <f>COUNTIFS($F$2:F684,F684,$E$2:E684,E684)&gt;1</f>
        <v>0</v>
      </c>
      <c r="X684" s="3">
        <f t="shared" si="118"/>
        <v>65</v>
      </c>
      <c r="Y684" s="3">
        <f t="shared" si="119"/>
        <v>0.64615384615384619</v>
      </c>
      <c r="Z684" s="11" t="str">
        <f t="shared" si="110"/>
        <v>Sep 10, 2023</v>
      </c>
      <c r="AA684" s="3" t="str">
        <f t="shared" si="120"/>
        <v>Sep</v>
      </c>
    </row>
    <row r="685" spans="1:27" x14ac:dyDescent="0.25">
      <c r="A685" s="3">
        <f>Raw_Data!A685</f>
        <v>684</v>
      </c>
      <c r="B685" s="3">
        <f>Raw_Data!B685</f>
        <v>688</v>
      </c>
      <c r="C685" s="3" t="str">
        <f>Raw_Data!C685</f>
        <v xml:space="preserve">Reflecting on the challenges of the school year. Feeling a bit overwhelmed with assignments. </v>
      </c>
      <c r="D685" s="3" t="str">
        <f>Raw_Data!D685</f>
        <v xml:space="preserve"> Sad </v>
      </c>
      <c r="E685" s="10">
        <f>Raw_Data!E685</f>
        <v>45180.65625</v>
      </c>
      <c r="F685" s="3" t="str">
        <f>Raw_Data!F685</f>
        <v xml:space="preserve"> OverwhelmedHighSchoolStudent </v>
      </c>
      <c r="G685" s="3" t="str">
        <f>Raw_Data!G685</f>
        <v xml:space="preserve"> Twitter </v>
      </c>
      <c r="H685" s="3" t="str">
        <f>Raw_Data!H685</f>
        <v xml:space="preserve"> #SchoolChallenges #HighSchoolStruggles </v>
      </c>
      <c r="I685" s="3">
        <f>Raw_Data!I685</f>
        <v>15</v>
      </c>
      <c r="J685" s="3">
        <f>Raw_Data!J685</f>
        <v>28</v>
      </c>
      <c r="K685" s="3" t="str">
        <f>Raw_Data!K685</f>
        <v xml:space="preserve"> USA</v>
      </c>
      <c r="L685" s="3">
        <f>Raw_Data!L685</f>
        <v>2023</v>
      </c>
      <c r="M685" s="3">
        <f>Raw_Data!M685</f>
        <v>9</v>
      </c>
      <c r="N685" s="3">
        <f>Raw_Data!N685</f>
        <v>11</v>
      </c>
      <c r="O685" s="3">
        <f>Raw_Data!O685</f>
        <v>15</v>
      </c>
      <c r="P685" s="3" t="str">
        <f t="shared" si="111"/>
        <v>Reflecting on the challenges of the school year. Feeling a bit overwhelmed with assignments.</v>
      </c>
      <c r="Q685" s="3" t="str">
        <f t="shared" si="112"/>
        <v>Sad</v>
      </c>
      <c r="R685" s="3" t="str">
        <f t="shared" si="113"/>
        <v>OverwhelmedHighSchoolStudent</v>
      </c>
      <c r="S685" s="3" t="str">
        <f t="shared" si="114"/>
        <v>Twitter</v>
      </c>
      <c r="T685" s="3" t="str">
        <f t="shared" si="115"/>
        <v>#SchoolChallenges,#HighSchoolStruggles</v>
      </c>
      <c r="U685" s="3" t="str">
        <f t="shared" si="116"/>
        <v>USA</v>
      </c>
      <c r="V685" s="3">
        <f t="shared" si="117"/>
        <v>45180.65625</v>
      </c>
      <c r="W685" s="3" t="b">
        <f>COUNTIFS($F$2:F685,F685,$E$2:E685,E685)&gt;1</f>
        <v>0</v>
      </c>
      <c r="X685" s="3">
        <f t="shared" si="118"/>
        <v>43</v>
      </c>
      <c r="Y685" s="3">
        <f t="shared" si="119"/>
        <v>0.65116279069767447</v>
      </c>
      <c r="Z685" s="11" t="str">
        <f t="shared" si="110"/>
        <v>Sep 11, 2023</v>
      </c>
      <c r="AA685" s="3" t="str">
        <f t="shared" si="120"/>
        <v>Sep</v>
      </c>
    </row>
    <row r="686" spans="1:27" x14ac:dyDescent="0.25">
      <c r="A686" s="3">
        <f>Raw_Data!A686</f>
        <v>685</v>
      </c>
      <c r="B686" s="3">
        <f>Raw_Data!B686</f>
        <v>689</v>
      </c>
      <c r="C686" s="3" t="str">
        <f>Raw_Data!C686</f>
        <v xml:space="preserve">Encountered some mean-spirited comments online. Dealing with online hate is never easy. </v>
      </c>
      <c r="D686" s="3" t="str">
        <f>Raw_Data!D686</f>
        <v xml:space="preserve"> Hate </v>
      </c>
      <c r="E686" s="10">
        <f>Raw_Data!E686</f>
        <v>45181.520833333336</v>
      </c>
      <c r="F686" s="3" t="str">
        <f>Raw_Data!F686</f>
        <v xml:space="preserve"> DealingWithHateHighSchool </v>
      </c>
      <c r="G686" s="3" t="str">
        <f>Raw_Data!G686</f>
        <v xml:space="preserve"> Instagram </v>
      </c>
      <c r="H686" s="3" t="str">
        <f>Raw_Data!H686</f>
        <v xml:space="preserve"> #OnlineHate #HighSchoolReality </v>
      </c>
      <c r="I686" s="3">
        <f>Raw_Data!I686</f>
        <v>18</v>
      </c>
      <c r="J686" s="3">
        <f>Raw_Data!J686</f>
        <v>36</v>
      </c>
      <c r="K686" s="3" t="str">
        <f>Raw_Data!K686</f>
        <v xml:space="preserve"> Canada</v>
      </c>
      <c r="L686" s="3">
        <f>Raw_Data!L686</f>
        <v>2023</v>
      </c>
      <c r="M686" s="3">
        <f>Raw_Data!M686</f>
        <v>9</v>
      </c>
      <c r="N686" s="3">
        <f>Raw_Data!N686</f>
        <v>12</v>
      </c>
      <c r="O686" s="3">
        <f>Raw_Data!O686</f>
        <v>12</v>
      </c>
      <c r="P686" s="3" t="str">
        <f t="shared" si="111"/>
        <v>Encountered some mean-spirited comments online. Dealing with online hate is never easy.</v>
      </c>
      <c r="Q686" s="3" t="str">
        <f t="shared" si="112"/>
        <v>Hate</v>
      </c>
      <c r="R686" s="3" t="str">
        <f t="shared" si="113"/>
        <v>DealingWithHateHighSchool</v>
      </c>
      <c r="S686" s="3" t="str">
        <f t="shared" si="114"/>
        <v>Instagram</v>
      </c>
      <c r="T686" s="3" t="str">
        <f t="shared" si="115"/>
        <v>#OnlineHate,#HighSchoolReality</v>
      </c>
      <c r="U686" s="3" t="str">
        <f t="shared" si="116"/>
        <v>Canada</v>
      </c>
      <c r="V686" s="3">
        <f t="shared" si="117"/>
        <v>45181.520833333336</v>
      </c>
      <c r="W686" s="3" t="b">
        <f>COUNTIFS($F$2:F686,F686,$E$2:E686,E686)&gt;1</f>
        <v>0</v>
      </c>
      <c r="X686" s="3">
        <f t="shared" si="118"/>
        <v>54</v>
      </c>
      <c r="Y686" s="3">
        <f t="shared" si="119"/>
        <v>0.66666666666666663</v>
      </c>
      <c r="Z686" s="11" t="str">
        <f t="shared" si="110"/>
        <v>Sep 12, 2023</v>
      </c>
      <c r="AA686" s="3" t="str">
        <f t="shared" si="120"/>
        <v>Sep</v>
      </c>
    </row>
    <row r="687" spans="1:27" x14ac:dyDescent="0.25">
      <c r="A687" s="3">
        <f>Raw_Data!A687</f>
        <v>686</v>
      </c>
      <c r="B687" s="3">
        <f>Raw_Data!B687</f>
        <v>690</v>
      </c>
      <c r="C687" s="3" t="str">
        <f>Raw_Data!C687</f>
        <v xml:space="preserve">Had a bad day at school. Everything seems to be going wrong. </v>
      </c>
      <c r="D687" s="3" t="str">
        <f>Raw_Data!D687</f>
        <v xml:space="preserve"> Bad </v>
      </c>
      <c r="E687" s="10">
        <f>Raw_Data!E687</f>
        <v>45182.697916666664</v>
      </c>
      <c r="F687" s="3" t="str">
        <f>Raw_Data!F687</f>
        <v xml:space="preserve"> ToughDayHighSchool </v>
      </c>
      <c r="G687" s="3" t="str">
        <f>Raw_Data!G687</f>
        <v xml:space="preserve"> Facebook </v>
      </c>
      <c r="H687" s="3" t="str">
        <f>Raw_Data!H687</f>
        <v xml:space="preserve"> #BadDay #HighSchoolBlues </v>
      </c>
      <c r="I687" s="3">
        <f>Raw_Data!I687</f>
        <v>20</v>
      </c>
      <c r="J687" s="3">
        <f>Raw_Data!J687</f>
        <v>40</v>
      </c>
      <c r="K687" s="3" t="str">
        <f>Raw_Data!K687</f>
        <v xml:space="preserve"> UK</v>
      </c>
      <c r="L687" s="3">
        <f>Raw_Data!L687</f>
        <v>2023</v>
      </c>
      <c r="M687" s="3">
        <f>Raw_Data!M687</f>
        <v>9</v>
      </c>
      <c r="N687" s="3">
        <f>Raw_Data!N687</f>
        <v>13</v>
      </c>
      <c r="O687" s="3">
        <f>Raw_Data!O687</f>
        <v>16</v>
      </c>
      <c r="P687" s="3" t="str">
        <f t="shared" si="111"/>
        <v>Had a bad day at school. Everything seems to be going wrong.</v>
      </c>
      <c r="Q687" s="3" t="str">
        <f t="shared" si="112"/>
        <v>Bad</v>
      </c>
      <c r="R687" s="3" t="str">
        <f t="shared" si="113"/>
        <v>ToughDayHighSchool</v>
      </c>
      <c r="S687" s="3" t="str">
        <f t="shared" si="114"/>
        <v>Facebook</v>
      </c>
      <c r="T687" s="3" t="str">
        <f t="shared" si="115"/>
        <v>#BadDay,#HighSchoolBlues</v>
      </c>
      <c r="U687" s="3" t="str">
        <f t="shared" si="116"/>
        <v>UK</v>
      </c>
      <c r="V687" s="3">
        <f t="shared" si="117"/>
        <v>45182.697916666664</v>
      </c>
      <c r="W687" s="3" t="b">
        <f>COUNTIFS($F$2:F687,F687,$E$2:E687,E687)&gt;1</f>
        <v>0</v>
      </c>
      <c r="X687" s="3">
        <f t="shared" si="118"/>
        <v>60</v>
      </c>
      <c r="Y687" s="3">
        <f t="shared" si="119"/>
        <v>0.66666666666666663</v>
      </c>
      <c r="Z687" s="11" t="str">
        <f t="shared" si="110"/>
        <v>Sep 13, 2023</v>
      </c>
      <c r="AA687" s="3" t="str">
        <f t="shared" si="120"/>
        <v>Sep</v>
      </c>
    </row>
    <row r="688" spans="1:27" x14ac:dyDescent="0.25">
      <c r="A688" s="3">
        <f>Raw_Data!A688</f>
        <v>687</v>
      </c>
      <c r="B688" s="3">
        <f>Raw_Data!B688</f>
        <v>691</v>
      </c>
      <c r="C688" s="3" t="str">
        <f>Raw_Data!C688</f>
        <v xml:space="preserve">Feeling down after not making the sports team. Disappointment lingers. </v>
      </c>
      <c r="D688" s="3" t="str">
        <f>Raw_Data!D688</f>
        <v xml:space="preserve"> Sad </v>
      </c>
      <c r="E688" s="10">
        <f>Raw_Data!E688</f>
        <v>45183.763888888891</v>
      </c>
      <c r="F688" s="3" t="str">
        <f>Raw_Data!F688</f>
        <v xml:space="preserve"> SportsTeamRejectionHighSchool </v>
      </c>
      <c r="G688" s="3" t="str">
        <f>Raw_Data!G688</f>
        <v xml:space="preserve"> Twitter </v>
      </c>
      <c r="H688" s="3" t="str">
        <f>Raw_Data!H688</f>
        <v xml:space="preserve"> #Disappointment #HighSchoolSports </v>
      </c>
      <c r="I688" s="3">
        <f>Raw_Data!I688</f>
        <v>17</v>
      </c>
      <c r="J688" s="3">
        <f>Raw_Data!J688</f>
        <v>34</v>
      </c>
      <c r="K688" s="3" t="str">
        <f>Raw_Data!K688</f>
        <v xml:space="preserve"> USA</v>
      </c>
      <c r="L688" s="3">
        <f>Raw_Data!L688</f>
        <v>2023</v>
      </c>
      <c r="M688" s="3">
        <f>Raw_Data!M688</f>
        <v>9</v>
      </c>
      <c r="N688" s="3">
        <f>Raw_Data!N688</f>
        <v>14</v>
      </c>
      <c r="O688" s="3">
        <f>Raw_Data!O688</f>
        <v>18</v>
      </c>
      <c r="P688" s="3" t="str">
        <f t="shared" si="111"/>
        <v>Feeling down after not making the sports team. Disappointment lingers.</v>
      </c>
      <c r="Q688" s="3" t="str">
        <f t="shared" si="112"/>
        <v>Sad</v>
      </c>
      <c r="R688" s="3" t="str">
        <f t="shared" si="113"/>
        <v>SportsTeamRejectionHighSchool</v>
      </c>
      <c r="S688" s="3" t="str">
        <f t="shared" si="114"/>
        <v>Twitter</v>
      </c>
      <c r="T688" s="3" t="str">
        <f t="shared" si="115"/>
        <v>#Disappointment,#HighSchoolSports</v>
      </c>
      <c r="U688" s="3" t="str">
        <f t="shared" si="116"/>
        <v>USA</v>
      </c>
      <c r="V688" s="3">
        <f t="shared" si="117"/>
        <v>45183.763888888891</v>
      </c>
      <c r="W688" s="3" t="b">
        <f>COUNTIFS($F$2:F688,F688,$E$2:E688,E688)&gt;1</f>
        <v>0</v>
      </c>
      <c r="X688" s="3">
        <f t="shared" si="118"/>
        <v>51</v>
      </c>
      <c r="Y688" s="3">
        <f t="shared" si="119"/>
        <v>0.66666666666666663</v>
      </c>
      <c r="Z688" s="11" t="str">
        <f t="shared" si="110"/>
        <v>Sep 14, 2023</v>
      </c>
      <c r="AA688" s="3" t="str">
        <f t="shared" si="120"/>
        <v>Sep</v>
      </c>
    </row>
    <row r="689" spans="1:27" x14ac:dyDescent="0.25">
      <c r="A689" s="3">
        <f>Raw_Data!A689</f>
        <v>688</v>
      </c>
      <c r="B689" s="3">
        <f>Raw_Data!B689</f>
        <v>692</v>
      </c>
      <c r="C689" s="3" t="str">
        <f>Raw_Data!C689</f>
        <v xml:space="preserve">Witnessed a heated argument in the cafeteria. Unpleasant atmosphere at lunch. </v>
      </c>
      <c r="D689" s="3" t="str">
        <f>Raw_Data!D689</f>
        <v xml:space="preserve"> Hate </v>
      </c>
      <c r="E689" s="10">
        <f>Raw_Data!E689</f>
        <v>45184.59375</v>
      </c>
      <c r="F689" s="3" t="str">
        <f>Raw_Data!F689</f>
        <v xml:space="preserve"> CafeteriaConflictHighSchool </v>
      </c>
      <c r="G689" s="3" t="str">
        <f>Raw_Data!G689</f>
        <v xml:space="preserve"> Instagram </v>
      </c>
      <c r="H689" s="3" t="str">
        <f>Raw_Data!H689</f>
        <v xml:space="preserve"> #CafeteriaDrama #HighSchoolTension </v>
      </c>
      <c r="I689" s="3">
        <f>Raw_Data!I689</f>
        <v>21</v>
      </c>
      <c r="J689" s="3">
        <f>Raw_Data!J689</f>
        <v>41</v>
      </c>
      <c r="K689" s="3" t="str">
        <f>Raw_Data!K689</f>
        <v xml:space="preserve"> Canada</v>
      </c>
      <c r="L689" s="3">
        <f>Raw_Data!L689</f>
        <v>2023</v>
      </c>
      <c r="M689" s="3">
        <f>Raw_Data!M689</f>
        <v>9</v>
      </c>
      <c r="N689" s="3">
        <f>Raw_Data!N689</f>
        <v>15</v>
      </c>
      <c r="O689" s="3">
        <f>Raw_Data!O689</f>
        <v>14</v>
      </c>
      <c r="P689" s="3" t="str">
        <f t="shared" si="111"/>
        <v>Witnessed a heated argument in the cafeteria. Unpleasant atmosphere at lunch.</v>
      </c>
      <c r="Q689" s="3" t="str">
        <f t="shared" si="112"/>
        <v>Hate</v>
      </c>
      <c r="R689" s="3" t="str">
        <f t="shared" si="113"/>
        <v>CafeteriaConflictHighSchool</v>
      </c>
      <c r="S689" s="3" t="str">
        <f t="shared" si="114"/>
        <v>Instagram</v>
      </c>
      <c r="T689" s="3" t="str">
        <f t="shared" si="115"/>
        <v>#CafeteriaDrama,#HighSchoolTension</v>
      </c>
      <c r="U689" s="3" t="str">
        <f t="shared" si="116"/>
        <v>Canada</v>
      </c>
      <c r="V689" s="3">
        <f t="shared" si="117"/>
        <v>45184.59375</v>
      </c>
      <c r="W689" s="3" t="b">
        <f>COUNTIFS($F$2:F689,F689,$E$2:E689,E689)&gt;1</f>
        <v>0</v>
      </c>
      <c r="X689" s="3">
        <f t="shared" si="118"/>
        <v>62</v>
      </c>
      <c r="Y689" s="3">
        <f t="shared" si="119"/>
        <v>0.66129032258064513</v>
      </c>
      <c r="Z689" s="11" t="str">
        <f t="shared" si="110"/>
        <v>Sep 15, 2023</v>
      </c>
      <c r="AA689" s="3" t="str">
        <f t="shared" si="120"/>
        <v>Sep</v>
      </c>
    </row>
    <row r="690" spans="1:27" x14ac:dyDescent="0.25">
      <c r="A690" s="3">
        <f>Raw_Data!A690</f>
        <v>689</v>
      </c>
      <c r="B690" s="3">
        <f>Raw_Data!B690</f>
        <v>693</v>
      </c>
      <c r="C690" s="3" t="str">
        <f>Raw_Data!C690</f>
        <v xml:space="preserve">Received a not-so-great grade on a major project. Academic frustration setting in. </v>
      </c>
      <c r="D690" s="3" t="str">
        <f>Raw_Data!D690</f>
        <v xml:space="preserve"> Bad </v>
      </c>
      <c r="E690" s="10">
        <f>Raw_Data!E690</f>
        <v>45185.729166666664</v>
      </c>
      <c r="F690" s="3" t="str">
        <f>Raw_Data!F690</f>
        <v xml:space="preserve"> ProjectGradeDisappointmentHighSchool </v>
      </c>
      <c r="G690" s="3" t="str">
        <f>Raw_Data!G690</f>
        <v xml:space="preserve"> Facebook </v>
      </c>
      <c r="H690" s="3" t="str">
        <f>Raw_Data!H690</f>
        <v xml:space="preserve"> #AcademicFrustration #HighSchoolStress </v>
      </c>
      <c r="I690" s="3">
        <f>Raw_Data!I690</f>
        <v>19</v>
      </c>
      <c r="J690" s="3">
        <f>Raw_Data!J690</f>
        <v>38</v>
      </c>
      <c r="K690" s="3" t="str">
        <f>Raw_Data!K690</f>
        <v xml:space="preserve"> UK</v>
      </c>
      <c r="L690" s="3">
        <f>Raw_Data!L690</f>
        <v>2023</v>
      </c>
      <c r="M690" s="3">
        <f>Raw_Data!M690</f>
        <v>9</v>
      </c>
      <c r="N690" s="3">
        <f>Raw_Data!N690</f>
        <v>16</v>
      </c>
      <c r="O690" s="3">
        <f>Raw_Data!O690</f>
        <v>17</v>
      </c>
      <c r="P690" s="3" t="str">
        <f t="shared" si="111"/>
        <v>Received a not-so-great grade on a major project. Academic frustration setting in.</v>
      </c>
      <c r="Q690" s="3" t="str">
        <f t="shared" si="112"/>
        <v>Bad</v>
      </c>
      <c r="R690" s="3" t="str">
        <f t="shared" si="113"/>
        <v>ProjectGradeDisappointmentHighSchool</v>
      </c>
      <c r="S690" s="3" t="str">
        <f t="shared" si="114"/>
        <v>Facebook</v>
      </c>
      <c r="T690" s="3" t="str">
        <f t="shared" si="115"/>
        <v>#AcademicFrustration,#HighSchoolStress</v>
      </c>
      <c r="U690" s="3" t="str">
        <f t="shared" si="116"/>
        <v>UK</v>
      </c>
      <c r="V690" s="3">
        <f t="shared" si="117"/>
        <v>45185.729166666664</v>
      </c>
      <c r="W690" s="3" t="b">
        <f>COUNTIFS($F$2:F690,F690,$E$2:E690,E690)&gt;1</f>
        <v>0</v>
      </c>
      <c r="X690" s="3">
        <f t="shared" si="118"/>
        <v>57</v>
      </c>
      <c r="Y690" s="3">
        <f t="shared" si="119"/>
        <v>0.66666666666666663</v>
      </c>
      <c r="Z690" s="11" t="str">
        <f t="shared" si="110"/>
        <v>Sep 16, 2023</v>
      </c>
      <c r="AA690" s="3" t="str">
        <f t="shared" si="120"/>
        <v>Sep</v>
      </c>
    </row>
    <row r="691" spans="1:27" x14ac:dyDescent="0.25">
      <c r="A691" s="3">
        <f>Raw_Data!A691</f>
        <v>690</v>
      </c>
      <c r="B691" s="3">
        <f>Raw_Data!B691</f>
        <v>694</v>
      </c>
      <c r="C691" s="3" t="str">
        <f>Raw_Data!C691</f>
        <v xml:space="preserve">Dealing with a personal setback. Sometimes life throws unexpected challenges. </v>
      </c>
      <c r="D691" s="3" t="str">
        <f>Raw_Data!D691</f>
        <v xml:space="preserve"> Sad </v>
      </c>
      <c r="E691" s="10">
        <f>Raw_Data!E691</f>
        <v>45186.864583333336</v>
      </c>
      <c r="F691" s="3" t="str">
        <f>Raw_Data!F691</f>
        <v xml:space="preserve"> PersonalSetbackHighSchool </v>
      </c>
      <c r="G691" s="3" t="str">
        <f>Raw_Data!G691</f>
        <v xml:space="preserve"> Twitter </v>
      </c>
      <c r="H691" s="3" t="str">
        <f>Raw_Data!H691</f>
        <v xml:space="preserve"> #LifeChallenges #HighSchoolStruggles </v>
      </c>
      <c r="I691" s="3">
        <f>Raw_Data!I691</f>
        <v>22</v>
      </c>
      <c r="J691" s="3">
        <f>Raw_Data!J691</f>
        <v>44</v>
      </c>
      <c r="K691" s="3" t="str">
        <f>Raw_Data!K691</f>
        <v xml:space="preserve"> USA</v>
      </c>
      <c r="L691" s="3">
        <f>Raw_Data!L691</f>
        <v>2023</v>
      </c>
      <c r="M691" s="3">
        <f>Raw_Data!M691</f>
        <v>9</v>
      </c>
      <c r="N691" s="3">
        <f>Raw_Data!N691</f>
        <v>17</v>
      </c>
      <c r="O691" s="3">
        <f>Raw_Data!O691</f>
        <v>20</v>
      </c>
      <c r="P691" s="3" t="str">
        <f t="shared" si="111"/>
        <v>Dealing with a personal setback. Sometimes life throws unexpected challenges.</v>
      </c>
      <c r="Q691" s="3" t="str">
        <f t="shared" si="112"/>
        <v>Sad</v>
      </c>
      <c r="R691" s="3" t="str">
        <f t="shared" si="113"/>
        <v>PersonalSetbackHighSchool</v>
      </c>
      <c r="S691" s="3" t="str">
        <f t="shared" si="114"/>
        <v>Twitter</v>
      </c>
      <c r="T691" s="3" t="str">
        <f t="shared" si="115"/>
        <v>#LifeChallenges,#HighSchoolStruggles</v>
      </c>
      <c r="U691" s="3" t="str">
        <f t="shared" si="116"/>
        <v>USA</v>
      </c>
      <c r="V691" s="3">
        <f t="shared" si="117"/>
        <v>45186.864583333336</v>
      </c>
      <c r="W691" s="3" t="b">
        <f>COUNTIFS($F$2:F691,F691,$E$2:E691,E691)&gt;1</f>
        <v>0</v>
      </c>
      <c r="X691" s="3">
        <f t="shared" si="118"/>
        <v>66</v>
      </c>
      <c r="Y691" s="3">
        <f t="shared" si="119"/>
        <v>0.66666666666666663</v>
      </c>
      <c r="Z691" s="11" t="str">
        <f t="shared" si="110"/>
        <v>Sep 17, 2023</v>
      </c>
      <c r="AA691" s="3" t="str">
        <f t="shared" si="120"/>
        <v>Sep</v>
      </c>
    </row>
    <row r="692" spans="1:27" x14ac:dyDescent="0.25">
      <c r="A692" s="3">
        <f>Raw_Data!A692</f>
        <v>691</v>
      </c>
      <c r="B692" s="3">
        <f>Raw_Data!B692</f>
        <v>695</v>
      </c>
      <c r="C692" s="3" t="str">
        <f>Raw_Data!C692</f>
        <v xml:space="preserve">Feeling lonely on a Saturday night. Sometimes solitude hits harder than expected. </v>
      </c>
      <c r="D692" s="3" t="str">
        <f>Raw_Data!D692</f>
        <v xml:space="preserve"> Sad </v>
      </c>
      <c r="E692" s="10">
        <f>Raw_Data!E692</f>
        <v>45187.916666666664</v>
      </c>
      <c r="F692" s="3" t="str">
        <f>Raw_Data!F692</f>
        <v xml:space="preserve"> LonelySaturdayHighSchool </v>
      </c>
      <c r="G692" s="3" t="str">
        <f>Raw_Data!G692</f>
        <v xml:space="preserve"> Instagram </v>
      </c>
      <c r="H692" s="3" t="str">
        <f>Raw_Data!H692</f>
        <v xml:space="preserve"> #LonelyNights #HighSchoolEmotions </v>
      </c>
      <c r="I692" s="3">
        <f>Raw_Data!I692</f>
        <v>16</v>
      </c>
      <c r="J692" s="3">
        <f>Raw_Data!J692</f>
        <v>31</v>
      </c>
      <c r="K692" s="3" t="str">
        <f>Raw_Data!K692</f>
        <v xml:space="preserve"> Canada</v>
      </c>
      <c r="L692" s="3">
        <f>Raw_Data!L692</f>
        <v>2023</v>
      </c>
      <c r="M692" s="3">
        <f>Raw_Data!M692</f>
        <v>9</v>
      </c>
      <c r="N692" s="3">
        <f>Raw_Data!N692</f>
        <v>18</v>
      </c>
      <c r="O692" s="3">
        <f>Raw_Data!O692</f>
        <v>22</v>
      </c>
      <c r="P692" s="3" t="str">
        <f t="shared" si="111"/>
        <v>Feeling lonely on a Saturday night. Sometimes solitude hits harder than expected.</v>
      </c>
      <c r="Q692" s="3" t="str">
        <f t="shared" si="112"/>
        <v>Sad</v>
      </c>
      <c r="R692" s="3" t="str">
        <f t="shared" si="113"/>
        <v>LonelySaturdayHighSchool</v>
      </c>
      <c r="S692" s="3" t="str">
        <f t="shared" si="114"/>
        <v>Instagram</v>
      </c>
      <c r="T692" s="3" t="str">
        <f t="shared" si="115"/>
        <v>#LonelyNights,#HighSchoolEmotions</v>
      </c>
      <c r="U692" s="3" t="str">
        <f t="shared" si="116"/>
        <v>Canada</v>
      </c>
      <c r="V692" s="3">
        <f t="shared" si="117"/>
        <v>45187.916666666664</v>
      </c>
      <c r="W692" s="3" t="b">
        <f>COUNTIFS($F$2:F692,F692,$E$2:E692,E692)&gt;1</f>
        <v>0</v>
      </c>
      <c r="X692" s="3">
        <f t="shared" si="118"/>
        <v>47</v>
      </c>
      <c r="Y692" s="3">
        <f t="shared" si="119"/>
        <v>0.65957446808510634</v>
      </c>
      <c r="Z692" s="11" t="str">
        <f t="shared" si="110"/>
        <v>Sep 18, 2023</v>
      </c>
      <c r="AA692" s="3" t="str">
        <f t="shared" si="120"/>
        <v>Sep</v>
      </c>
    </row>
    <row r="693" spans="1:27" x14ac:dyDescent="0.25">
      <c r="A693" s="3">
        <f>Raw_Data!A693</f>
        <v>692</v>
      </c>
      <c r="B693" s="3">
        <f>Raw_Data!B693</f>
        <v>696</v>
      </c>
      <c r="C693" s="3" t="str">
        <f>Raw_Data!C693</f>
        <v xml:space="preserve">Experiencing cyberbullying. Hateful messages online are disheartening. </v>
      </c>
      <c r="D693" s="3" t="str">
        <f>Raw_Data!D693</f>
        <v xml:space="preserve"> Hate </v>
      </c>
      <c r="E693" s="10">
        <f>Raw_Data!E693</f>
        <v>45188.635416666664</v>
      </c>
      <c r="F693" s="3" t="str">
        <f>Raw_Data!F693</f>
        <v xml:space="preserve"> CyberbullyingVictimHighSchool </v>
      </c>
      <c r="G693" s="3" t="str">
        <f>Raw_Data!G693</f>
        <v xml:space="preserve"> Facebook </v>
      </c>
      <c r="H693" s="3" t="str">
        <f>Raw_Data!H693</f>
        <v xml:space="preserve"> #StopCyberbullying #HighSchoolReality </v>
      </c>
      <c r="I693" s="3">
        <f>Raw_Data!I693</f>
        <v>14</v>
      </c>
      <c r="J693" s="3">
        <f>Raw_Data!J693</f>
        <v>27</v>
      </c>
      <c r="K693" s="3" t="str">
        <f>Raw_Data!K693</f>
        <v xml:space="preserve"> UK</v>
      </c>
      <c r="L693" s="3">
        <f>Raw_Data!L693</f>
        <v>2023</v>
      </c>
      <c r="M693" s="3">
        <f>Raw_Data!M693</f>
        <v>9</v>
      </c>
      <c r="N693" s="3">
        <f>Raw_Data!N693</f>
        <v>19</v>
      </c>
      <c r="O693" s="3">
        <f>Raw_Data!O693</f>
        <v>15</v>
      </c>
      <c r="P693" s="3" t="str">
        <f t="shared" si="111"/>
        <v>Experiencing cyberbullying. Hateful messages online are disheartening.</v>
      </c>
      <c r="Q693" s="3" t="str">
        <f t="shared" si="112"/>
        <v>Hate</v>
      </c>
      <c r="R693" s="3" t="str">
        <f t="shared" si="113"/>
        <v>CyberbullyingVictimHighSchool</v>
      </c>
      <c r="S693" s="3" t="str">
        <f t="shared" si="114"/>
        <v>Facebook</v>
      </c>
      <c r="T693" s="3" t="str">
        <f t="shared" si="115"/>
        <v>#StopCyberbullying,#HighSchoolReality</v>
      </c>
      <c r="U693" s="3" t="str">
        <f t="shared" si="116"/>
        <v>UK</v>
      </c>
      <c r="V693" s="3">
        <f t="shared" si="117"/>
        <v>45188.635416666664</v>
      </c>
      <c r="W693" s="3" t="b">
        <f>COUNTIFS($F$2:F693,F693,$E$2:E693,E693)&gt;1</f>
        <v>0</v>
      </c>
      <c r="X693" s="3">
        <f t="shared" si="118"/>
        <v>41</v>
      </c>
      <c r="Y693" s="3">
        <f t="shared" si="119"/>
        <v>0.65853658536585369</v>
      </c>
      <c r="Z693" s="11" t="str">
        <f t="shared" si="110"/>
        <v>Sep 19, 2023</v>
      </c>
      <c r="AA693" s="3" t="str">
        <f t="shared" si="120"/>
        <v>Sep</v>
      </c>
    </row>
    <row r="694" spans="1:27" x14ac:dyDescent="0.25">
      <c r="A694" s="3">
        <f>Raw_Data!A694</f>
        <v>693</v>
      </c>
      <c r="B694" s="3">
        <f>Raw_Data!B694</f>
        <v>697</v>
      </c>
      <c r="C694" s="3" t="str">
        <f>Raw_Data!C694</f>
        <v xml:space="preserve">Caught in a torrential rainstorm without an umbrella. Today's weather is just bad luck. </v>
      </c>
      <c r="D694" s="3" t="str">
        <f>Raw_Data!D694</f>
        <v xml:space="preserve"> Bad </v>
      </c>
      <c r="E694" s="10">
        <f>Raw_Data!E694</f>
        <v>45189.520833333336</v>
      </c>
      <c r="F694" s="3" t="str">
        <f>Raw_Data!F694</f>
        <v xml:space="preserve"> RainyDayBluesHighSchool </v>
      </c>
      <c r="G694" s="3" t="str">
        <f>Raw_Data!G694</f>
        <v xml:space="preserve"> Twitter </v>
      </c>
      <c r="H694" s="3" t="str">
        <f>Raw_Data!H694</f>
        <v xml:space="preserve"> #BadLuck #HighSchoolWeather </v>
      </c>
      <c r="I694" s="3">
        <f>Raw_Data!I694</f>
        <v>18</v>
      </c>
      <c r="J694" s="3">
        <f>Raw_Data!J694</f>
        <v>35</v>
      </c>
      <c r="K694" s="3" t="str">
        <f>Raw_Data!K694</f>
        <v xml:space="preserve"> USA</v>
      </c>
      <c r="L694" s="3">
        <f>Raw_Data!L694</f>
        <v>2023</v>
      </c>
      <c r="M694" s="3">
        <f>Raw_Data!M694</f>
        <v>9</v>
      </c>
      <c r="N694" s="3">
        <f>Raw_Data!N694</f>
        <v>20</v>
      </c>
      <c r="O694" s="3">
        <f>Raw_Data!O694</f>
        <v>12</v>
      </c>
      <c r="P694" s="3" t="str">
        <f t="shared" si="111"/>
        <v>Caught in a torrential rainstorm without an umbrella. Today's weather is just bad luck.</v>
      </c>
      <c r="Q694" s="3" t="str">
        <f t="shared" si="112"/>
        <v>Bad</v>
      </c>
      <c r="R694" s="3" t="str">
        <f t="shared" si="113"/>
        <v>RainyDayBluesHighSchool</v>
      </c>
      <c r="S694" s="3" t="str">
        <f t="shared" si="114"/>
        <v>Twitter</v>
      </c>
      <c r="T694" s="3" t="str">
        <f t="shared" si="115"/>
        <v>#BadLuck,#HighSchoolWeather</v>
      </c>
      <c r="U694" s="3" t="str">
        <f t="shared" si="116"/>
        <v>USA</v>
      </c>
      <c r="V694" s="3">
        <f t="shared" si="117"/>
        <v>45189.520833333336</v>
      </c>
      <c r="W694" s="3" t="b">
        <f>COUNTIFS($F$2:F694,F694,$E$2:E694,E694)&gt;1</f>
        <v>0</v>
      </c>
      <c r="X694" s="3">
        <f t="shared" si="118"/>
        <v>53</v>
      </c>
      <c r="Y694" s="3">
        <f t="shared" si="119"/>
        <v>0.660377358490566</v>
      </c>
      <c r="Z694" s="11" t="str">
        <f t="shared" si="110"/>
        <v>Sep 20, 2023</v>
      </c>
      <c r="AA694" s="3" t="str">
        <f t="shared" si="120"/>
        <v>Sep</v>
      </c>
    </row>
    <row r="695" spans="1:27" x14ac:dyDescent="0.25">
      <c r="A695" s="3">
        <f>Raw_Data!A695</f>
        <v>694</v>
      </c>
      <c r="B695" s="3">
        <f>Raw_Data!B695</f>
        <v>698</v>
      </c>
      <c r="C695" s="3" t="str">
        <f>Raw_Data!C695</f>
        <v xml:space="preserve">Missing an important event due to unforeseen circumstances. A day filled with sadness. </v>
      </c>
      <c r="D695" s="3" t="str">
        <f>Raw_Data!D695</f>
        <v xml:space="preserve"> Sad </v>
      </c>
      <c r="E695" s="10">
        <f>Raw_Data!E695</f>
        <v>45190.697916666664</v>
      </c>
      <c r="F695" s="3" t="str">
        <f>Raw_Data!F695</f>
        <v xml:space="preserve"> MissedOpportunityHighSchool </v>
      </c>
      <c r="G695" s="3" t="str">
        <f>Raw_Data!G695</f>
        <v xml:space="preserve"> Instagram </v>
      </c>
      <c r="H695" s="3" t="str">
        <f>Raw_Data!H695</f>
        <v xml:space="preserve"> #MissedChances #HighSchoolRegret </v>
      </c>
      <c r="I695" s="3">
        <f>Raw_Data!I695</f>
        <v>20</v>
      </c>
      <c r="J695" s="3">
        <f>Raw_Data!J695</f>
        <v>39</v>
      </c>
      <c r="K695" s="3" t="str">
        <f>Raw_Data!K695</f>
        <v xml:space="preserve"> Canada</v>
      </c>
      <c r="L695" s="3">
        <f>Raw_Data!L695</f>
        <v>2023</v>
      </c>
      <c r="M695" s="3">
        <f>Raw_Data!M695</f>
        <v>9</v>
      </c>
      <c r="N695" s="3">
        <f>Raw_Data!N695</f>
        <v>21</v>
      </c>
      <c r="O695" s="3">
        <f>Raw_Data!O695</f>
        <v>16</v>
      </c>
      <c r="P695" s="3" t="str">
        <f t="shared" si="111"/>
        <v>Missing an important event due to unforeseen circumstances. A day filled with sadness.</v>
      </c>
      <c r="Q695" s="3" t="str">
        <f t="shared" si="112"/>
        <v>Sad</v>
      </c>
      <c r="R695" s="3" t="str">
        <f t="shared" si="113"/>
        <v>MissedOpportunityHighSchool</v>
      </c>
      <c r="S695" s="3" t="str">
        <f t="shared" si="114"/>
        <v>Instagram</v>
      </c>
      <c r="T695" s="3" t="str">
        <f t="shared" si="115"/>
        <v>#MissedChances,#HighSchoolRegret</v>
      </c>
      <c r="U695" s="3" t="str">
        <f t="shared" si="116"/>
        <v>Canada</v>
      </c>
      <c r="V695" s="3">
        <f t="shared" si="117"/>
        <v>45190.697916666664</v>
      </c>
      <c r="W695" s="3" t="b">
        <f>COUNTIFS($F$2:F695,F695,$E$2:E695,E695)&gt;1</f>
        <v>0</v>
      </c>
      <c r="X695" s="3">
        <f t="shared" si="118"/>
        <v>59</v>
      </c>
      <c r="Y695" s="3">
        <f t="shared" si="119"/>
        <v>0.66101694915254239</v>
      </c>
      <c r="Z695" s="11" t="str">
        <f t="shared" si="110"/>
        <v>Sep 21, 2023</v>
      </c>
      <c r="AA695" s="3" t="str">
        <f t="shared" si="120"/>
        <v>Sep</v>
      </c>
    </row>
    <row r="696" spans="1:27" x14ac:dyDescent="0.25">
      <c r="A696" s="3">
        <f>Raw_Data!A696</f>
        <v>695</v>
      </c>
      <c r="B696" s="3">
        <f>Raw_Data!B696</f>
        <v>699</v>
      </c>
      <c r="C696" s="3" t="str">
        <f>Raw_Data!C696</f>
        <v xml:space="preserve">Dealing with unfounded rumors circulating about personal life. Rumors can be hurtful. </v>
      </c>
      <c r="D696" s="3" t="str">
        <f>Raw_Data!D696</f>
        <v xml:space="preserve"> Hate </v>
      </c>
      <c r="E696" s="10">
        <f>Raw_Data!E696</f>
        <v>45191.763888888891</v>
      </c>
      <c r="F696" s="3" t="str">
        <f>Raw_Data!F696</f>
        <v xml:space="preserve"> RumorVictimHighSchool </v>
      </c>
      <c r="G696" s="3" t="str">
        <f>Raw_Data!G696</f>
        <v xml:space="preserve"> Facebook </v>
      </c>
      <c r="H696" s="3" t="str">
        <f>Raw_Data!H696</f>
        <v xml:space="preserve"> #RumorMills #HighSchoolDrama </v>
      </c>
      <c r="I696" s="3">
        <f>Raw_Data!I696</f>
        <v>23</v>
      </c>
      <c r="J696" s="3">
        <f>Raw_Data!J696</f>
        <v>46</v>
      </c>
      <c r="K696" s="3" t="str">
        <f>Raw_Data!K696</f>
        <v xml:space="preserve"> UK</v>
      </c>
      <c r="L696" s="3">
        <f>Raw_Data!L696</f>
        <v>2023</v>
      </c>
      <c r="M696" s="3">
        <f>Raw_Data!M696</f>
        <v>9</v>
      </c>
      <c r="N696" s="3">
        <f>Raw_Data!N696</f>
        <v>22</v>
      </c>
      <c r="O696" s="3">
        <f>Raw_Data!O696</f>
        <v>18</v>
      </c>
      <c r="P696" s="3" t="str">
        <f t="shared" si="111"/>
        <v>Dealing with unfounded rumors circulating about personal life. Rumors can be hurtful.</v>
      </c>
      <c r="Q696" s="3" t="str">
        <f t="shared" si="112"/>
        <v>Hate</v>
      </c>
      <c r="R696" s="3" t="str">
        <f t="shared" si="113"/>
        <v>RumorVictimHighSchool</v>
      </c>
      <c r="S696" s="3" t="str">
        <f t="shared" si="114"/>
        <v>Facebook</v>
      </c>
      <c r="T696" s="3" t="str">
        <f t="shared" si="115"/>
        <v>#RumorMills,#HighSchoolDrama</v>
      </c>
      <c r="U696" s="3" t="str">
        <f t="shared" si="116"/>
        <v>UK</v>
      </c>
      <c r="V696" s="3">
        <f t="shared" si="117"/>
        <v>45191.763888888891</v>
      </c>
      <c r="W696" s="3" t="b">
        <f>COUNTIFS($F$2:F696,F696,$E$2:E696,E696)&gt;1</f>
        <v>0</v>
      </c>
      <c r="X696" s="3">
        <f t="shared" si="118"/>
        <v>69</v>
      </c>
      <c r="Y696" s="3">
        <f t="shared" si="119"/>
        <v>0.66666666666666663</v>
      </c>
      <c r="Z696" s="11" t="str">
        <f t="shared" si="110"/>
        <v>Sep 22, 2023</v>
      </c>
      <c r="AA696" s="3" t="str">
        <f t="shared" si="120"/>
        <v>Sep</v>
      </c>
    </row>
    <row r="697" spans="1:27" x14ac:dyDescent="0.25">
      <c r="A697" s="3">
        <f>Raw_Data!A697</f>
        <v>696</v>
      </c>
      <c r="B697" s="3">
        <f>Raw_Data!B697</f>
        <v>700</v>
      </c>
      <c r="C697" s="3" t="str">
        <f>Raw_Data!C697</f>
        <v xml:space="preserve">Got a flat tire on the way to an important meeting. Talk about a series of bad events! </v>
      </c>
      <c r="D697" s="3" t="str">
        <f>Raw_Data!D697</f>
        <v xml:space="preserve"> Bad </v>
      </c>
      <c r="E697" s="10">
        <f>Raw_Data!E697</f>
        <v>45192.59375</v>
      </c>
      <c r="F697" s="3" t="str">
        <f>Raw_Data!F697</f>
        <v xml:space="preserve"> FlatTireWoesHighSchool </v>
      </c>
      <c r="G697" s="3" t="str">
        <f>Raw_Data!G697</f>
        <v xml:space="preserve"> Twitter </v>
      </c>
      <c r="H697" s="3" t="str">
        <f>Raw_Data!H697</f>
        <v xml:space="preserve"> #BadLuckDay #HighSchoolStruggles </v>
      </c>
      <c r="I697" s="3">
        <f>Raw_Data!I697</f>
        <v>25</v>
      </c>
      <c r="J697" s="3">
        <f>Raw_Data!J697</f>
        <v>50</v>
      </c>
      <c r="K697" s="3" t="str">
        <f>Raw_Data!K697</f>
        <v xml:space="preserve"> USA</v>
      </c>
      <c r="L697" s="3">
        <f>Raw_Data!L697</f>
        <v>2023</v>
      </c>
      <c r="M697" s="3">
        <f>Raw_Data!M697</f>
        <v>9</v>
      </c>
      <c r="N697" s="3">
        <f>Raw_Data!N697</f>
        <v>23</v>
      </c>
      <c r="O697" s="3">
        <f>Raw_Data!O697</f>
        <v>14</v>
      </c>
      <c r="P697" s="3" t="str">
        <f t="shared" si="111"/>
        <v>Got a flat tire on the way to an important meeting. Talk about a series of bad events!</v>
      </c>
      <c r="Q697" s="3" t="str">
        <f t="shared" si="112"/>
        <v>Bad</v>
      </c>
      <c r="R697" s="3" t="str">
        <f t="shared" si="113"/>
        <v>FlatTireWoesHighSchool</v>
      </c>
      <c r="S697" s="3" t="str">
        <f t="shared" si="114"/>
        <v>Twitter</v>
      </c>
      <c r="T697" s="3" t="str">
        <f t="shared" si="115"/>
        <v>#BadLuckDay,#HighSchoolStruggles</v>
      </c>
      <c r="U697" s="3" t="str">
        <f t="shared" si="116"/>
        <v>USA</v>
      </c>
      <c r="V697" s="3">
        <f t="shared" si="117"/>
        <v>45192.59375</v>
      </c>
      <c r="W697" s="3" t="b">
        <f>COUNTIFS($F$2:F697,F697,$E$2:E697,E697)&gt;1</f>
        <v>0</v>
      </c>
      <c r="X697" s="3">
        <f t="shared" si="118"/>
        <v>75</v>
      </c>
      <c r="Y697" s="3">
        <f t="shared" si="119"/>
        <v>0.66666666666666663</v>
      </c>
      <c r="Z697" s="11" t="str">
        <f t="shared" si="110"/>
        <v>Sep 23, 2023</v>
      </c>
      <c r="AA697" s="3" t="str">
        <f t="shared" si="120"/>
        <v>Sep</v>
      </c>
    </row>
    <row r="698" spans="1:27" x14ac:dyDescent="0.25">
      <c r="A698" s="3">
        <f>Raw_Data!A698</f>
        <v>697</v>
      </c>
      <c r="B698" s="3">
        <f>Raw_Data!B698</f>
        <v>701</v>
      </c>
      <c r="C698" s="3" t="str">
        <f>Raw_Data!C698</f>
        <v xml:space="preserve">Feeling a sense of emptiness after a close friend moves away. Farewells are always sad. </v>
      </c>
      <c r="D698" s="3" t="str">
        <f>Raw_Data!D698</f>
        <v xml:space="preserve"> Sad </v>
      </c>
      <c r="E698" s="10">
        <f>Raw_Data!E698</f>
        <v>45193.729166666664</v>
      </c>
      <c r="F698" s="3" t="str">
        <f>Raw_Data!F698</f>
        <v xml:space="preserve"> FriendMovingAwayHighSchool </v>
      </c>
      <c r="G698" s="3" t="str">
        <f>Raw_Data!G698</f>
        <v xml:space="preserve"> Instagram </v>
      </c>
      <c r="H698" s="3" t="str">
        <f>Raw_Data!H698</f>
        <v xml:space="preserve"> #SayingGoodbye #HighSchoolEmotions </v>
      </c>
      <c r="I698" s="3">
        <f>Raw_Data!I698</f>
        <v>21</v>
      </c>
      <c r="J698" s="3">
        <f>Raw_Data!J698</f>
        <v>42</v>
      </c>
      <c r="K698" s="3" t="str">
        <f>Raw_Data!K698</f>
        <v xml:space="preserve"> Canada</v>
      </c>
      <c r="L698" s="3">
        <f>Raw_Data!L698</f>
        <v>2023</v>
      </c>
      <c r="M698" s="3">
        <f>Raw_Data!M698</f>
        <v>9</v>
      </c>
      <c r="N698" s="3">
        <f>Raw_Data!N698</f>
        <v>24</v>
      </c>
      <c r="O698" s="3">
        <f>Raw_Data!O698</f>
        <v>17</v>
      </c>
      <c r="P698" s="3" t="str">
        <f t="shared" si="111"/>
        <v>Feeling a sense of emptiness after a close friend moves away. Farewells are always sad.</v>
      </c>
      <c r="Q698" s="3" t="str">
        <f t="shared" si="112"/>
        <v>Sad</v>
      </c>
      <c r="R698" s="3" t="str">
        <f t="shared" si="113"/>
        <v>FriendMovingAwayHighSchool</v>
      </c>
      <c r="S698" s="3" t="str">
        <f t="shared" si="114"/>
        <v>Instagram</v>
      </c>
      <c r="T698" s="3" t="str">
        <f t="shared" si="115"/>
        <v>#SayingGoodbye,#HighSchoolEmotions</v>
      </c>
      <c r="U698" s="3" t="str">
        <f t="shared" si="116"/>
        <v>Canada</v>
      </c>
      <c r="V698" s="3">
        <f t="shared" si="117"/>
        <v>45193.729166666664</v>
      </c>
      <c r="W698" s="3" t="b">
        <f>COUNTIFS($F$2:F698,F698,$E$2:E698,E698)&gt;1</f>
        <v>0</v>
      </c>
      <c r="X698" s="3">
        <f t="shared" si="118"/>
        <v>63</v>
      </c>
      <c r="Y698" s="3">
        <f t="shared" si="119"/>
        <v>0.66666666666666663</v>
      </c>
      <c r="Z698" s="11" t="str">
        <f t="shared" si="110"/>
        <v>Sep 24, 2023</v>
      </c>
      <c r="AA698" s="3" t="str">
        <f t="shared" si="120"/>
        <v>Sep</v>
      </c>
    </row>
    <row r="699" spans="1:27" x14ac:dyDescent="0.25">
      <c r="A699" s="3">
        <f>Raw_Data!A699</f>
        <v>698</v>
      </c>
      <c r="B699" s="3">
        <f>Raw_Data!B699</f>
        <v>702</v>
      </c>
      <c r="C699" s="3" t="str">
        <f>Raw_Data!C699</f>
        <v xml:space="preserve">Facing rejection from a dream college. Disheartened but determined to explore other paths. </v>
      </c>
      <c r="D699" s="3" t="str">
        <f>Raw_Data!D699</f>
        <v xml:space="preserve"> Sad </v>
      </c>
      <c r="E699" s="10">
        <f>Raw_Data!E699</f>
        <v>45194.864583333336</v>
      </c>
      <c r="F699" s="3" t="str">
        <f>Raw_Data!F699</f>
        <v xml:space="preserve"> CollegeRejectionHighSchool </v>
      </c>
      <c r="G699" s="3" t="str">
        <f>Raw_Data!G699</f>
        <v xml:space="preserve"> Facebook </v>
      </c>
      <c r="H699" s="3" t="str">
        <f>Raw_Data!H699</f>
        <v xml:space="preserve"> #CollegeDreams #HighSchoolJourney </v>
      </c>
      <c r="I699" s="3">
        <f>Raw_Data!I699</f>
        <v>19</v>
      </c>
      <c r="J699" s="3">
        <f>Raw_Data!J699</f>
        <v>37</v>
      </c>
      <c r="K699" s="3" t="str">
        <f>Raw_Data!K699</f>
        <v xml:space="preserve"> UK</v>
      </c>
      <c r="L699" s="3">
        <f>Raw_Data!L699</f>
        <v>2023</v>
      </c>
      <c r="M699" s="3">
        <f>Raw_Data!M699</f>
        <v>9</v>
      </c>
      <c r="N699" s="3">
        <f>Raw_Data!N699</f>
        <v>25</v>
      </c>
      <c r="O699" s="3">
        <f>Raw_Data!O699</f>
        <v>20</v>
      </c>
      <c r="P699" s="3" t="str">
        <f t="shared" si="111"/>
        <v>Facing rejection from a dream college. Disheartened but determined to explore other paths.</v>
      </c>
      <c r="Q699" s="3" t="str">
        <f t="shared" si="112"/>
        <v>Sad</v>
      </c>
      <c r="R699" s="3" t="str">
        <f t="shared" si="113"/>
        <v>CollegeRejectionHighSchool</v>
      </c>
      <c r="S699" s="3" t="str">
        <f t="shared" si="114"/>
        <v>Facebook</v>
      </c>
      <c r="T699" s="3" t="str">
        <f t="shared" si="115"/>
        <v>#CollegeDreams,#HighSchoolJourney</v>
      </c>
      <c r="U699" s="3" t="str">
        <f t="shared" si="116"/>
        <v>UK</v>
      </c>
      <c r="V699" s="3">
        <f t="shared" si="117"/>
        <v>45194.864583333336</v>
      </c>
      <c r="W699" s="3" t="b">
        <f>COUNTIFS($F$2:F699,F699,$E$2:E699,E699)&gt;1</f>
        <v>0</v>
      </c>
      <c r="X699" s="3">
        <f t="shared" si="118"/>
        <v>56</v>
      </c>
      <c r="Y699" s="3">
        <f t="shared" si="119"/>
        <v>0.6607142857142857</v>
      </c>
      <c r="Z699" s="11" t="str">
        <f t="shared" si="110"/>
        <v>Sep 25, 2023</v>
      </c>
      <c r="AA699" s="3" t="str">
        <f t="shared" si="120"/>
        <v>Sep</v>
      </c>
    </row>
    <row r="700" spans="1:27" x14ac:dyDescent="0.25">
      <c r="A700" s="3">
        <f>Raw_Data!A700</f>
        <v>699</v>
      </c>
      <c r="B700" s="3">
        <f>Raw_Data!B700</f>
        <v>703</v>
      </c>
      <c r="C700" s="3" t="str">
        <f>Raw_Data!C700</f>
        <v xml:space="preserve">Encountering online toxicity during a gaming session. Hateful comments can ruin the fun. </v>
      </c>
      <c r="D700" s="3" t="str">
        <f>Raw_Data!D700</f>
        <v xml:space="preserve"> Hate </v>
      </c>
      <c r="E700" s="10">
        <f>Raw_Data!E700</f>
        <v>45195.59375</v>
      </c>
      <c r="F700" s="3" t="str">
        <f>Raw_Data!F700</f>
        <v xml:space="preserve"> GamingToxicityHighSchool </v>
      </c>
      <c r="G700" s="3" t="str">
        <f>Raw_Data!G700</f>
        <v xml:space="preserve"> Twitter </v>
      </c>
      <c r="H700" s="3" t="str">
        <f>Raw_Data!H700</f>
        <v xml:space="preserve"> #OnlineGaming #HighSchoolGamer </v>
      </c>
      <c r="I700" s="3">
        <f>Raw_Data!I700</f>
        <v>16</v>
      </c>
      <c r="J700" s="3">
        <f>Raw_Data!J700</f>
        <v>32</v>
      </c>
      <c r="K700" s="3" t="str">
        <f>Raw_Data!K700</f>
        <v xml:space="preserve"> USA</v>
      </c>
      <c r="L700" s="3">
        <f>Raw_Data!L700</f>
        <v>2023</v>
      </c>
      <c r="M700" s="3">
        <f>Raw_Data!M700</f>
        <v>9</v>
      </c>
      <c r="N700" s="3">
        <f>Raw_Data!N700</f>
        <v>26</v>
      </c>
      <c r="O700" s="3">
        <f>Raw_Data!O700</f>
        <v>14</v>
      </c>
      <c r="P700" s="3" t="str">
        <f t="shared" si="111"/>
        <v>Encountering online toxicity during a gaming session. Hateful comments can ruin the fun.</v>
      </c>
      <c r="Q700" s="3" t="str">
        <f t="shared" si="112"/>
        <v>Hate</v>
      </c>
      <c r="R700" s="3" t="str">
        <f t="shared" si="113"/>
        <v>GamingToxicityHighSchool</v>
      </c>
      <c r="S700" s="3" t="str">
        <f t="shared" si="114"/>
        <v>Twitter</v>
      </c>
      <c r="T700" s="3" t="str">
        <f t="shared" si="115"/>
        <v>#OnlineGaming,#HighSchoolGamer</v>
      </c>
      <c r="U700" s="3" t="str">
        <f t="shared" si="116"/>
        <v>USA</v>
      </c>
      <c r="V700" s="3">
        <f t="shared" si="117"/>
        <v>45195.59375</v>
      </c>
      <c r="W700" s="3" t="b">
        <f>COUNTIFS($F$2:F700,F700,$E$2:E700,E700)&gt;1</f>
        <v>0</v>
      </c>
      <c r="X700" s="3">
        <f t="shared" si="118"/>
        <v>48</v>
      </c>
      <c r="Y700" s="3">
        <f t="shared" si="119"/>
        <v>0.66666666666666663</v>
      </c>
      <c r="Z700" s="11" t="str">
        <f t="shared" si="110"/>
        <v>Sep 26, 2023</v>
      </c>
      <c r="AA700" s="3" t="str">
        <f t="shared" si="120"/>
        <v>Sep</v>
      </c>
    </row>
    <row r="701" spans="1:27" x14ac:dyDescent="0.25">
      <c r="A701" s="3">
        <f>Raw_Data!A701</f>
        <v>700</v>
      </c>
      <c r="B701" s="3">
        <f>Raw_Data!B701</f>
        <v>704</v>
      </c>
      <c r="C701" s="3" t="str">
        <f>Raw_Data!C701</f>
        <v xml:space="preserve">Having a bad hair day and feeling self-conscious. Bad hair days can affect confidence. </v>
      </c>
      <c r="D701" s="3" t="str">
        <f>Raw_Data!D701</f>
        <v xml:space="preserve"> Bad </v>
      </c>
      <c r="E701" s="10">
        <f>Raw_Data!E701</f>
        <v>45196.729166666664</v>
      </c>
      <c r="F701" s="3" t="str">
        <f>Raw_Data!F701</f>
        <v xml:space="preserve"> BadHairDayBluesHighSchool </v>
      </c>
      <c r="G701" s="3" t="str">
        <f>Raw_Data!G701</f>
        <v xml:space="preserve"> Instagram </v>
      </c>
      <c r="H701" s="3" t="str">
        <f>Raw_Data!H701</f>
        <v xml:space="preserve"> #BadHairDay #HighSchoolConfidence </v>
      </c>
      <c r="I701" s="3">
        <f>Raw_Data!I701</f>
        <v>18</v>
      </c>
      <c r="J701" s="3">
        <f>Raw_Data!J701</f>
        <v>36</v>
      </c>
      <c r="K701" s="3" t="str">
        <f>Raw_Data!K701</f>
        <v xml:space="preserve"> Canada</v>
      </c>
      <c r="L701" s="3">
        <f>Raw_Data!L701</f>
        <v>2023</v>
      </c>
      <c r="M701" s="3">
        <f>Raw_Data!M701</f>
        <v>9</v>
      </c>
      <c r="N701" s="3">
        <f>Raw_Data!N701</f>
        <v>27</v>
      </c>
      <c r="O701" s="3">
        <f>Raw_Data!O701</f>
        <v>17</v>
      </c>
      <c r="P701" s="3" t="str">
        <f t="shared" si="111"/>
        <v>Having a bad hair day and feeling self-conscious. Bad hair days can affect confidence.</v>
      </c>
      <c r="Q701" s="3" t="str">
        <f t="shared" si="112"/>
        <v>Bad</v>
      </c>
      <c r="R701" s="3" t="str">
        <f t="shared" si="113"/>
        <v>BadHairDayBluesHighSchool</v>
      </c>
      <c r="S701" s="3" t="str">
        <f t="shared" si="114"/>
        <v>Instagram</v>
      </c>
      <c r="T701" s="3" t="str">
        <f t="shared" si="115"/>
        <v>#BadHairDay,#HighSchoolConfidence</v>
      </c>
      <c r="U701" s="3" t="str">
        <f t="shared" si="116"/>
        <v>Canada</v>
      </c>
      <c r="V701" s="3">
        <f t="shared" si="117"/>
        <v>45196.729166666664</v>
      </c>
      <c r="W701" s="3" t="b">
        <f>COUNTIFS($F$2:F701,F701,$E$2:E701,E701)&gt;1</f>
        <v>0</v>
      </c>
      <c r="X701" s="3">
        <f t="shared" si="118"/>
        <v>54</v>
      </c>
      <c r="Y701" s="3">
        <f t="shared" si="119"/>
        <v>0.66666666666666663</v>
      </c>
      <c r="Z701" s="11" t="str">
        <f t="shared" si="110"/>
        <v>Sep 27, 2023</v>
      </c>
      <c r="AA701" s="3" t="str">
        <f t="shared" si="120"/>
        <v>Sep</v>
      </c>
    </row>
    <row r="702" spans="1:27" x14ac:dyDescent="0.25">
      <c r="A702" s="3">
        <f>Raw_Data!A702</f>
        <v>701</v>
      </c>
      <c r="B702" s="3">
        <f>Raw_Data!B702</f>
        <v>705</v>
      </c>
      <c r="C702" s="3" t="str">
        <f>Raw_Data!C702</f>
        <v xml:space="preserve">Feeling a sense of despair after a major project failure. Hard work didn't pay off this time. </v>
      </c>
      <c r="D702" s="3" t="str">
        <f>Raw_Data!D702</f>
        <v xml:space="preserve"> Sad </v>
      </c>
      <c r="E702" s="10">
        <f>Raw_Data!E702</f>
        <v>45197.916666666664</v>
      </c>
      <c r="F702" s="3" t="str">
        <f>Raw_Data!F702</f>
        <v xml:space="preserve"> ProjectFailureDespairHighSchool </v>
      </c>
      <c r="G702" s="3" t="str">
        <f>Raw_Data!G702</f>
        <v xml:space="preserve"> Facebook </v>
      </c>
      <c r="H702" s="3" t="str">
        <f>Raw_Data!H702</f>
        <v xml:space="preserve"> #ProjectStruggles #HighSchoolHardships </v>
      </c>
      <c r="I702" s="3">
        <f>Raw_Data!I702</f>
        <v>21</v>
      </c>
      <c r="J702" s="3">
        <f>Raw_Data!J702</f>
        <v>41</v>
      </c>
      <c r="K702" s="3" t="str">
        <f>Raw_Data!K702</f>
        <v xml:space="preserve"> UK</v>
      </c>
      <c r="L702" s="3">
        <f>Raw_Data!L702</f>
        <v>2023</v>
      </c>
      <c r="M702" s="3">
        <f>Raw_Data!M702</f>
        <v>9</v>
      </c>
      <c r="N702" s="3">
        <f>Raw_Data!N702</f>
        <v>28</v>
      </c>
      <c r="O702" s="3">
        <f>Raw_Data!O702</f>
        <v>22</v>
      </c>
      <c r="P702" s="3" t="str">
        <f t="shared" si="111"/>
        <v>Feeling a sense of despair after a major project failure. Hard work didn't pay off this time.</v>
      </c>
      <c r="Q702" s="3" t="str">
        <f t="shared" si="112"/>
        <v>Sad</v>
      </c>
      <c r="R702" s="3" t="str">
        <f t="shared" si="113"/>
        <v>ProjectFailureDespairHighSchool</v>
      </c>
      <c r="S702" s="3" t="str">
        <f t="shared" si="114"/>
        <v>Facebook</v>
      </c>
      <c r="T702" s="3" t="str">
        <f t="shared" si="115"/>
        <v>#ProjectStruggles,#HighSchoolHardships</v>
      </c>
      <c r="U702" s="3" t="str">
        <f t="shared" si="116"/>
        <v>UK</v>
      </c>
      <c r="V702" s="3">
        <f t="shared" si="117"/>
        <v>45197.916666666664</v>
      </c>
      <c r="W702" s="3" t="b">
        <f>COUNTIFS($F$2:F702,F702,$E$2:E702,E702)&gt;1</f>
        <v>0</v>
      </c>
      <c r="X702" s="3">
        <f t="shared" si="118"/>
        <v>62</v>
      </c>
      <c r="Y702" s="3">
        <f t="shared" si="119"/>
        <v>0.66129032258064513</v>
      </c>
      <c r="Z702" s="11" t="str">
        <f t="shared" si="110"/>
        <v>Sep 28, 2023</v>
      </c>
      <c r="AA702" s="3" t="str">
        <f t="shared" si="120"/>
        <v>Sep</v>
      </c>
    </row>
    <row r="703" spans="1:27" x14ac:dyDescent="0.25">
      <c r="A703" s="3">
        <f>Raw_Data!A703</f>
        <v>702</v>
      </c>
      <c r="B703" s="3">
        <f>Raw_Data!B703</f>
        <v>706</v>
      </c>
      <c r="C703" s="3" t="str">
        <f>Raw_Data!C703</f>
        <v xml:space="preserve">Experiencing hate comments for expressing personal opinions. Online negativity prevails. </v>
      </c>
      <c r="D703" s="3" t="str">
        <f>Raw_Data!D703</f>
        <v xml:space="preserve"> Hate </v>
      </c>
      <c r="E703" s="10">
        <f>Raw_Data!E703</f>
        <v>45198.65625</v>
      </c>
      <c r="F703" s="3" t="str">
        <f>Raw_Data!F703</f>
        <v xml:space="preserve"> OpinionsHateHighSchool </v>
      </c>
      <c r="G703" s="3" t="str">
        <f>Raw_Data!G703</f>
        <v xml:space="preserve"> Twitter </v>
      </c>
      <c r="H703" s="3" t="str">
        <f>Raw_Data!H703</f>
        <v xml:space="preserve"> #OnlineOpinions #HighSchoolCriticism </v>
      </c>
      <c r="I703" s="3">
        <f>Raw_Data!I703</f>
        <v>24</v>
      </c>
      <c r="J703" s="3">
        <f>Raw_Data!J703</f>
        <v>48</v>
      </c>
      <c r="K703" s="3" t="str">
        <f>Raw_Data!K703</f>
        <v xml:space="preserve"> USA</v>
      </c>
      <c r="L703" s="3">
        <f>Raw_Data!L703</f>
        <v>2023</v>
      </c>
      <c r="M703" s="3">
        <f>Raw_Data!M703</f>
        <v>9</v>
      </c>
      <c r="N703" s="3">
        <f>Raw_Data!N703</f>
        <v>29</v>
      </c>
      <c r="O703" s="3">
        <f>Raw_Data!O703</f>
        <v>15</v>
      </c>
      <c r="P703" s="3" t="str">
        <f t="shared" si="111"/>
        <v>Experiencing hate comments for expressing personal opinions. Online negativity prevails.</v>
      </c>
      <c r="Q703" s="3" t="str">
        <f t="shared" si="112"/>
        <v>Hate</v>
      </c>
      <c r="R703" s="3" t="str">
        <f t="shared" si="113"/>
        <v>OpinionsHateHighSchool</v>
      </c>
      <c r="S703" s="3" t="str">
        <f t="shared" si="114"/>
        <v>Twitter</v>
      </c>
      <c r="T703" s="3" t="str">
        <f t="shared" si="115"/>
        <v>#OnlineOpinions,#HighSchoolCriticism</v>
      </c>
      <c r="U703" s="3" t="str">
        <f t="shared" si="116"/>
        <v>USA</v>
      </c>
      <c r="V703" s="3">
        <f t="shared" si="117"/>
        <v>45198.65625</v>
      </c>
      <c r="W703" s="3" t="b">
        <f>COUNTIFS($F$2:F703,F703,$E$2:E703,E703)&gt;1</f>
        <v>0</v>
      </c>
      <c r="X703" s="3">
        <f t="shared" si="118"/>
        <v>72</v>
      </c>
      <c r="Y703" s="3">
        <f t="shared" si="119"/>
        <v>0.66666666666666663</v>
      </c>
      <c r="Z703" s="11" t="str">
        <f t="shared" si="110"/>
        <v>Sep 29, 2023</v>
      </c>
      <c r="AA703" s="3" t="str">
        <f t="shared" si="120"/>
        <v>Sep</v>
      </c>
    </row>
    <row r="704" spans="1:27" x14ac:dyDescent="0.25">
      <c r="A704" s="3">
        <f>Raw_Data!A704</f>
        <v>703</v>
      </c>
      <c r="B704" s="3">
        <f>Raw_Data!B704</f>
        <v>707</v>
      </c>
      <c r="C704" s="3" t="str">
        <f>Raw_Data!C704</f>
        <v xml:space="preserve">Having a string of bad luck with constant technology malfunctions. Tech troubles galore! </v>
      </c>
      <c r="D704" s="3" t="str">
        <f>Raw_Data!D704</f>
        <v xml:space="preserve"> Bad </v>
      </c>
      <c r="E704" s="10">
        <f>Raw_Data!E704</f>
        <v>45199.763888888891</v>
      </c>
      <c r="F704" s="3" t="str">
        <f>Raw_Data!F704</f>
        <v xml:space="preserve"> TechMalfunctionWoesHighSchool </v>
      </c>
      <c r="G704" s="3" t="str">
        <f>Raw_Data!G704</f>
        <v xml:space="preserve"> Instagram </v>
      </c>
      <c r="H704" s="3" t="str">
        <f>Raw_Data!H704</f>
        <v xml:space="preserve"> #TechIssues #HighSchoolTech </v>
      </c>
      <c r="I704" s="3">
        <f>Raw_Data!I704</f>
        <v>22</v>
      </c>
      <c r="J704" s="3">
        <f>Raw_Data!J704</f>
        <v>43</v>
      </c>
      <c r="K704" s="3" t="str">
        <f>Raw_Data!K704</f>
        <v xml:space="preserve"> Canada</v>
      </c>
      <c r="L704" s="3">
        <f>Raw_Data!L704</f>
        <v>2023</v>
      </c>
      <c r="M704" s="3">
        <f>Raw_Data!M704</f>
        <v>9</v>
      </c>
      <c r="N704" s="3">
        <f>Raw_Data!N704</f>
        <v>30</v>
      </c>
      <c r="O704" s="3">
        <f>Raw_Data!O704</f>
        <v>18</v>
      </c>
      <c r="P704" s="3" t="str">
        <f t="shared" si="111"/>
        <v>Having a string of bad luck with constant technology malfunctions. Tech troubles galore!</v>
      </c>
      <c r="Q704" s="3" t="str">
        <f t="shared" si="112"/>
        <v>Bad</v>
      </c>
      <c r="R704" s="3" t="str">
        <f t="shared" si="113"/>
        <v>TechMalfunctionWoesHighSchool</v>
      </c>
      <c r="S704" s="3" t="str">
        <f t="shared" si="114"/>
        <v>Instagram</v>
      </c>
      <c r="T704" s="3" t="str">
        <f t="shared" si="115"/>
        <v>#TechIssues,#HighSchoolTech</v>
      </c>
      <c r="U704" s="3" t="str">
        <f t="shared" si="116"/>
        <v>Canada</v>
      </c>
      <c r="V704" s="3">
        <f t="shared" si="117"/>
        <v>45199.763888888891</v>
      </c>
      <c r="W704" s="3" t="b">
        <f>COUNTIFS($F$2:F704,F704,$E$2:E704,E704)&gt;1</f>
        <v>0</v>
      </c>
      <c r="X704" s="3">
        <f t="shared" si="118"/>
        <v>65</v>
      </c>
      <c r="Y704" s="3">
        <f t="shared" si="119"/>
        <v>0.66153846153846152</v>
      </c>
      <c r="Z704" s="11" t="str">
        <f t="shared" si="110"/>
        <v>Sep 30, 2023</v>
      </c>
      <c r="AA704" s="3" t="str">
        <f t="shared" si="120"/>
        <v>Sep</v>
      </c>
    </row>
    <row r="705" spans="1:27" x14ac:dyDescent="0.25">
      <c r="A705" s="3">
        <f>Raw_Data!A705</f>
        <v>704</v>
      </c>
      <c r="B705" s="3">
        <f>Raw_Data!B705</f>
        <v>708</v>
      </c>
      <c r="C705" s="3" t="str">
        <f>Raw_Data!C705</f>
        <v xml:space="preserve">Missing out on a long-anticipated event due to unexpected circumstances. A day filled with sadness. </v>
      </c>
      <c r="D705" s="3" t="str">
        <f>Raw_Data!D705</f>
        <v xml:space="preserve"> Sad </v>
      </c>
      <c r="E705" s="10">
        <f>Raw_Data!E705</f>
        <v>45200.59375</v>
      </c>
      <c r="F705" s="3" t="str">
        <f>Raw_Data!F705</f>
        <v xml:space="preserve"> MissedEventBluesHighSchool </v>
      </c>
      <c r="G705" s="3" t="str">
        <f>Raw_Data!G705</f>
        <v xml:space="preserve"> Facebook </v>
      </c>
      <c r="H705" s="3" t="str">
        <f>Raw_Data!H705</f>
        <v xml:space="preserve"> #MissedMoments #HighSchoolRegret </v>
      </c>
      <c r="I705" s="3">
        <f>Raw_Data!I705</f>
        <v>20</v>
      </c>
      <c r="J705" s="3">
        <f>Raw_Data!J705</f>
        <v>39</v>
      </c>
      <c r="K705" s="3" t="str">
        <f>Raw_Data!K705</f>
        <v xml:space="preserve"> UK</v>
      </c>
      <c r="L705" s="3">
        <f>Raw_Data!L705</f>
        <v>2023</v>
      </c>
      <c r="M705" s="3">
        <f>Raw_Data!M705</f>
        <v>10</v>
      </c>
      <c r="N705" s="3">
        <f>Raw_Data!N705</f>
        <v>1</v>
      </c>
      <c r="O705" s="3">
        <f>Raw_Data!O705</f>
        <v>14</v>
      </c>
      <c r="P705" s="3" t="str">
        <f t="shared" si="111"/>
        <v>Missing out on a long-anticipated event due to unexpected circumstances. A day filled with sadness.</v>
      </c>
      <c r="Q705" s="3" t="str">
        <f t="shared" si="112"/>
        <v>Sad</v>
      </c>
      <c r="R705" s="3" t="str">
        <f t="shared" si="113"/>
        <v>MissedEventBluesHighSchool</v>
      </c>
      <c r="S705" s="3" t="str">
        <f t="shared" si="114"/>
        <v>Facebook</v>
      </c>
      <c r="T705" s="3" t="str">
        <f t="shared" si="115"/>
        <v>#MissedMoments,#HighSchoolRegret</v>
      </c>
      <c r="U705" s="3" t="str">
        <f t="shared" si="116"/>
        <v>UK</v>
      </c>
      <c r="V705" s="3">
        <f t="shared" si="117"/>
        <v>45200.59375</v>
      </c>
      <c r="W705" s="3" t="b">
        <f>COUNTIFS($F$2:F705,F705,$E$2:E705,E705)&gt;1</f>
        <v>0</v>
      </c>
      <c r="X705" s="3">
        <f t="shared" si="118"/>
        <v>59</v>
      </c>
      <c r="Y705" s="3">
        <f t="shared" si="119"/>
        <v>0.66101694915254239</v>
      </c>
      <c r="Z705" s="11" t="str">
        <f t="shared" si="110"/>
        <v>Oct 1, 2023</v>
      </c>
      <c r="AA705" s="3" t="str">
        <f t="shared" si="120"/>
        <v>Oct</v>
      </c>
    </row>
    <row r="706" spans="1:27" x14ac:dyDescent="0.25">
      <c r="A706" s="3">
        <f>Raw_Data!A706</f>
        <v>705</v>
      </c>
      <c r="B706" s="3">
        <f>Raw_Data!B706</f>
        <v>709</v>
      </c>
      <c r="C706" s="3" t="str">
        <f>Raw_Data!C706</f>
        <v xml:space="preserve">Trying out a new study technique for upcoming exams. Exploring different learning strategies. </v>
      </c>
      <c r="D706" s="3" t="str">
        <f>Raw_Data!D706</f>
        <v xml:space="preserve"> Neutral </v>
      </c>
      <c r="E706" s="10">
        <f>Raw_Data!E706</f>
        <v>45201.697916666664</v>
      </c>
      <c r="F706" s="3" t="str">
        <f>Raw_Data!F706</f>
        <v xml:space="preserve"> StudyTechniqueExperimentHighSchool </v>
      </c>
      <c r="G706" s="3" t="str">
        <f>Raw_Data!G706</f>
        <v xml:space="preserve"> Instagram </v>
      </c>
      <c r="H706" s="3" t="str">
        <f>Raw_Data!H706</f>
        <v xml:space="preserve"> #StudyStrategies #HighSchoolExams </v>
      </c>
      <c r="I706" s="3">
        <f>Raw_Data!I706</f>
        <v>23</v>
      </c>
      <c r="J706" s="3">
        <f>Raw_Data!J706</f>
        <v>42</v>
      </c>
      <c r="K706" s="3" t="str">
        <f>Raw_Data!K706</f>
        <v xml:space="preserve"> USA</v>
      </c>
      <c r="L706" s="3">
        <f>Raw_Data!L706</f>
        <v>2023</v>
      </c>
      <c r="M706" s="3">
        <f>Raw_Data!M706</f>
        <v>10</v>
      </c>
      <c r="N706" s="3">
        <f>Raw_Data!N706</f>
        <v>2</v>
      </c>
      <c r="O706" s="3">
        <f>Raw_Data!O706</f>
        <v>16</v>
      </c>
      <c r="P706" s="3" t="str">
        <f t="shared" si="111"/>
        <v>Trying out a new study technique for upcoming exams. Exploring different learning strategies.</v>
      </c>
      <c r="Q706" s="3" t="str">
        <f t="shared" si="112"/>
        <v>Neutral</v>
      </c>
      <c r="R706" s="3" t="str">
        <f t="shared" si="113"/>
        <v>StudyTechniqueExperimentHighSchool</v>
      </c>
      <c r="S706" s="3" t="str">
        <f t="shared" si="114"/>
        <v>Instagram</v>
      </c>
      <c r="T706" s="3" t="str">
        <f t="shared" si="115"/>
        <v>#StudyStrategies,#HighSchoolExams</v>
      </c>
      <c r="U706" s="3" t="str">
        <f t="shared" si="116"/>
        <v>USA</v>
      </c>
      <c r="V706" s="3">
        <f t="shared" si="117"/>
        <v>45201.697916666664</v>
      </c>
      <c r="W706" s="3" t="b">
        <f>COUNTIFS($F$2:F706,F706,$E$2:E706,E706)&gt;1</f>
        <v>0</v>
      </c>
      <c r="X706" s="3">
        <f t="shared" si="118"/>
        <v>65</v>
      </c>
      <c r="Y706" s="3">
        <f t="shared" si="119"/>
        <v>0.64615384615384619</v>
      </c>
      <c r="Z706" s="11" t="str">
        <f t="shared" ref="Z706:Z733" si="121">TEXT(DATE(L706, M706, N706), "mmm d, yyyy")</f>
        <v>Oct 2, 2023</v>
      </c>
      <c r="AA706" s="3" t="str">
        <f t="shared" si="120"/>
        <v>Oct</v>
      </c>
    </row>
    <row r="707" spans="1:27" x14ac:dyDescent="0.25">
      <c r="A707" s="3">
        <f>Raw_Data!A707</f>
        <v>706</v>
      </c>
      <c r="B707" s="3">
        <f>Raw_Data!B707</f>
        <v>710</v>
      </c>
      <c r="C707" s="3" t="str">
        <f>Raw_Data!C707</f>
        <v xml:space="preserve">Organizing a community cleanup event for a cleaner neighborhood. Promoting environmental awareness. </v>
      </c>
      <c r="D707" s="3" t="str">
        <f>Raw_Data!D707</f>
        <v xml:space="preserve"> Neutral </v>
      </c>
      <c r="E707" s="10">
        <f>Raw_Data!E707</f>
        <v>45202.520833333336</v>
      </c>
      <c r="F707" s="3" t="str">
        <f>Raw_Data!F707</f>
        <v xml:space="preserve"> CommunityCleanupHighSchool </v>
      </c>
      <c r="G707" s="3" t="str">
        <f>Raw_Data!G707</f>
        <v xml:space="preserve"> Twitter </v>
      </c>
      <c r="H707" s="3" t="str">
        <f>Raw_Data!H707</f>
        <v xml:space="preserve"> #EnvironmentalEfforts #HighSchoolCommunity </v>
      </c>
      <c r="I707" s="3">
        <f>Raw_Data!I707</f>
        <v>26</v>
      </c>
      <c r="J707" s="3">
        <f>Raw_Data!J707</f>
        <v>50</v>
      </c>
      <c r="K707" s="3" t="str">
        <f>Raw_Data!K707</f>
        <v xml:space="preserve"> Canada</v>
      </c>
      <c r="L707" s="3">
        <f>Raw_Data!L707</f>
        <v>2023</v>
      </c>
      <c r="M707" s="3">
        <f>Raw_Data!M707</f>
        <v>10</v>
      </c>
      <c r="N707" s="3">
        <f>Raw_Data!N707</f>
        <v>3</v>
      </c>
      <c r="O707" s="3">
        <f>Raw_Data!O707</f>
        <v>12</v>
      </c>
      <c r="P707" s="3" t="str">
        <f t="shared" ref="P707:P733" si="122">TRIM(CLEAN(C707))</f>
        <v>Organizing a community cleanup event for a cleaner neighborhood. Promoting environmental awareness.</v>
      </c>
      <c r="Q707" s="3" t="str">
        <f t="shared" ref="Q707:Q733" si="123">PROPER(TRIM(CLEAN(D707)))</f>
        <v>Neutral</v>
      </c>
      <c r="R707" s="3" t="str">
        <f t="shared" ref="R707:R733" si="124">TRIM(CLEAN(F707))</f>
        <v>CommunityCleanupHighSchool</v>
      </c>
      <c r="S707" s="3" t="str">
        <f t="shared" ref="S707:S733" si="125">TRIM(CLEAN(G707))</f>
        <v>Twitter</v>
      </c>
      <c r="T707" s="3" t="str">
        <f t="shared" ref="T707:T733" si="126">SUBSTITUTE(TRIM(CLEAN(H707))," ",",")</f>
        <v>#EnvironmentalEfforts,#HighSchoolCommunity</v>
      </c>
      <c r="U707" s="3" t="str">
        <f t="shared" ref="U707:U733" si="127">TRIM(CLEAN(K707))</f>
        <v>Canada</v>
      </c>
      <c r="V707" s="3">
        <f t="shared" ref="V707:V733" si="128">IFERROR(VALUE(E707),E707)</f>
        <v>45202.520833333336</v>
      </c>
      <c r="W707" s="3" t="b">
        <f>COUNTIFS($F$2:F707,F707,$E$2:E707,E707)&gt;1</f>
        <v>0</v>
      </c>
      <c r="X707" s="3">
        <f t="shared" ref="X707:X733" si="129">I707+J707</f>
        <v>76</v>
      </c>
      <c r="Y707" s="3">
        <f t="shared" ref="Y707:Y733" si="130">IFERROR(J707/(I707+J707),0)</f>
        <v>0.65789473684210531</v>
      </c>
      <c r="Z707" s="11" t="str">
        <f t="shared" si="121"/>
        <v>Oct 3, 2023</v>
      </c>
      <c r="AA707" s="3" t="str">
        <f t="shared" ref="AA707:AA733" si="131">LEFT(Z707,3)</f>
        <v>Oct</v>
      </c>
    </row>
    <row r="708" spans="1:27" x14ac:dyDescent="0.25">
      <c r="A708" s="3">
        <f>Raw_Data!A708</f>
        <v>707</v>
      </c>
      <c r="B708" s="3">
        <f>Raw_Data!B708</f>
        <v>711</v>
      </c>
      <c r="C708" s="3" t="str">
        <f>Raw_Data!C708</f>
        <v xml:space="preserve">Sharing favorite book recommendations with classmates. Building a mini book club. </v>
      </c>
      <c r="D708" s="3" t="str">
        <f>Raw_Data!D708</f>
        <v xml:space="preserve"> Neutral </v>
      </c>
      <c r="E708" s="10">
        <f>Raw_Data!E708</f>
        <v>45203.763888888891</v>
      </c>
      <c r="F708" s="3" t="str">
        <f>Raw_Data!F708</f>
        <v xml:space="preserve"> BookRecommendationsHighSchool </v>
      </c>
      <c r="G708" s="3" t="str">
        <f>Raw_Data!G708</f>
        <v xml:space="preserve"> Facebook </v>
      </c>
      <c r="H708" s="3" t="str">
        <f>Raw_Data!H708</f>
        <v xml:space="preserve"> #BookClub #HighSchoolReads </v>
      </c>
      <c r="I708" s="3">
        <f>Raw_Data!I708</f>
        <v>19</v>
      </c>
      <c r="J708" s="3">
        <f>Raw_Data!J708</f>
        <v>38</v>
      </c>
      <c r="K708" s="3" t="str">
        <f>Raw_Data!K708</f>
        <v xml:space="preserve"> UK</v>
      </c>
      <c r="L708" s="3">
        <f>Raw_Data!L708</f>
        <v>2023</v>
      </c>
      <c r="M708" s="3">
        <f>Raw_Data!M708</f>
        <v>10</v>
      </c>
      <c r="N708" s="3">
        <f>Raw_Data!N708</f>
        <v>4</v>
      </c>
      <c r="O708" s="3">
        <f>Raw_Data!O708</f>
        <v>18</v>
      </c>
      <c r="P708" s="3" t="str">
        <f t="shared" si="122"/>
        <v>Sharing favorite book recommendations with classmates. Building a mini book club.</v>
      </c>
      <c r="Q708" s="3" t="str">
        <f t="shared" si="123"/>
        <v>Neutral</v>
      </c>
      <c r="R708" s="3" t="str">
        <f t="shared" si="124"/>
        <v>BookRecommendationsHighSchool</v>
      </c>
      <c r="S708" s="3" t="str">
        <f t="shared" si="125"/>
        <v>Facebook</v>
      </c>
      <c r="T708" s="3" t="str">
        <f t="shared" si="126"/>
        <v>#BookClub,#HighSchoolReads</v>
      </c>
      <c r="U708" s="3" t="str">
        <f t="shared" si="127"/>
        <v>UK</v>
      </c>
      <c r="V708" s="3">
        <f t="shared" si="128"/>
        <v>45203.763888888891</v>
      </c>
      <c r="W708" s="3" t="b">
        <f>COUNTIFS($F$2:F708,F708,$E$2:E708,E708)&gt;1</f>
        <v>0</v>
      </c>
      <c r="X708" s="3">
        <f t="shared" si="129"/>
        <v>57</v>
      </c>
      <c r="Y708" s="3">
        <f t="shared" si="130"/>
        <v>0.66666666666666663</v>
      </c>
      <c r="Z708" s="11" t="str">
        <f t="shared" si="121"/>
        <v>Oct 4, 2023</v>
      </c>
      <c r="AA708" s="3" t="str">
        <f t="shared" si="131"/>
        <v>Oct</v>
      </c>
    </row>
    <row r="709" spans="1:27" x14ac:dyDescent="0.25">
      <c r="A709" s="3">
        <f>Raw_Data!A709</f>
        <v>708</v>
      </c>
      <c r="B709" s="3">
        <f>Raw_Data!B709</f>
        <v>712</v>
      </c>
      <c r="C709" s="3" t="str">
        <f>Raw_Data!C709</f>
        <v xml:space="preserve">Experimenting with a new recipe for a school bake sale. Baking adventures in the kitchen. </v>
      </c>
      <c r="D709" s="3" t="str">
        <f>Raw_Data!D709</f>
        <v xml:space="preserve"> Neutral </v>
      </c>
      <c r="E709" s="10">
        <f>Raw_Data!E709</f>
        <v>45204.59375</v>
      </c>
      <c r="F709" s="3" t="str">
        <f>Raw_Data!F709</f>
        <v xml:space="preserve"> BakeSaleRecipeExperimentHighSchool </v>
      </c>
      <c r="G709" s="3" t="str">
        <f>Raw_Data!G709</f>
        <v xml:space="preserve"> Instagram </v>
      </c>
      <c r="H709" s="3" t="str">
        <f>Raw_Data!H709</f>
        <v xml:space="preserve"> #BakingAdventures #HighSchoolBakes </v>
      </c>
      <c r="I709" s="3">
        <f>Raw_Data!I709</f>
        <v>21</v>
      </c>
      <c r="J709" s="3">
        <f>Raw_Data!J709</f>
        <v>43</v>
      </c>
      <c r="K709" s="3" t="str">
        <f>Raw_Data!K709</f>
        <v xml:space="preserve"> USA</v>
      </c>
      <c r="L709" s="3">
        <f>Raw_Data!L709</f>
        <v>2023</v>
      </c>
      <c r="M709" s="3">
        <f>Raw_Data!M709</f>
        <v>10</v>
      </c>
      <c r="N709" s="3">
        <f>Raw_Data!N709</f>
        <v>5</v>
      </c>
      <c r="O709" s="3">
        <f>Raw_Data!O709</f>
        <v>14</v>
      </c>
      <c r="P709" s="3" t="str">
        <f t="shared" si="122"/>
        <v>Experimenting with a new recipe for a school bake sale. Baking adventures in the kitchen.</v>
      </c>
      <c r="Q709" s="3" t="str">
        <f t="shared" si="123"/>
        <v>Neutral</v>
      </c>
      <c r="R709" s="3" t="str">
        <f t="shared" si="124"/>
        <v>BakeSaleRecipeExperimentHighSchool</v>
      </c>
      <c r="S709" s="3" t="str">
        <f t="shared" si="125"/>
        <v>Instagram</v>
      </c>
      <c r="T709" s="3" t="str">
        <f t="shared" si="126"/>
        <v>#BakingAdventures,#HighSchoolBakes</v>
      </c>
      <c r="U709" s="3" t="str">
        <f t="shared" si="127"/>
        <v>USA</v>
      </c>
      <c r="V709" s="3">
        <f t="shared" si="128"/>
        <v>45204.59375</v>
      </c>
      <c r="W709" s="3" t="b">
        <f>COUNTIFS($F$2:F709,F709,$E$2:E709,E709)&gt;1</f>
        <v>0</v>
      </c>
      <c r="X709" s="3">
        <f t="shared" si="129"/>
        <v>64</v>
      </c>
      <c r="Y709" s="3">
        <f t="shared" si="130"/>
        <v>0.671875</v>
      </c>
      <c r="Z709" s="11" t="str">
        <f t="shared" si="121"/>
        <v>Oct 5, 2023</v>
      </c>
      <c r="AA709" s="3" t="str">
        <f t="shared" si="131"/>
        <v>Oct</v>
      </c>
    </row>
    <row r="710" spans="1:27" x14ac:dyDescent="0.25">
      <c r="A710" s="3">
        <f>Raw_Data!A710</f>
        <v>709</v>
      </c>
      <c r="B710" s="3">
        <f>Raw_Data!B710</f>
        <v>713</v>
      </c>
      <c r="C710" s="3" t="str">
        <f>Raw_Data!C710</f>
        <v xml:space="preserve">Collaborating on a school project with peers. Teamwork makes the dream work. </v>
      </c>
      <c r="D710" s="3" t="str">
        <f>Raw_Data!D710</f>
        <v xml:space="preserve"> Neutral </v>
      </c>
      <c r="E710" s="10">
        <f>Raw_Data!E710</f>
        <v>45205.729166666664</v>
      </c>
      <c r="F710" s="3" t="str">
        <f>Raw_Data!F710</f>
        <v xml:space="preserve"> SchoolProjectCollaborationHighSchool </v>
      </c>
      <c r="G710" s="3" t="str">
        <f>Raw_Data!G710</f>
        <v xml:space="preserve"> Twitter </v>
      </c>
      <c r="H710" s="3" t="str">
        <f>Raw_Data!H710</f>
        <v xml:space="preserve"> #Teamwork #HighSchoolProjects </v>
      </c>
      <c r="I710" s="3">
        <f>Raw_Data!I710</f>
        <v>18</v>
      </c>
      <c r="J710" s="3">
        <f>Raw_Data!J710</f>
        <v>36</v>
      </c>
      <c r="K710" s="3" t="str">
        <f>Raw_Data!K710</f>
        <v xml:space="preserve"> Canada</v>
      </c>
      <c r="L710" s="3">
        <f>Raw_Data!L710</f>
        <v>2023</v>
      </c>
      <c r="M710" s="3">
        <f>Raw_Data!M710</f>
        <v>10</v>
      </c>
      <c r="N710" s="3">
        <f>Raw_Data!N710</f>
        <v>6</v>
      </c>
      <c r="O710" s="3">
        <f>Raw_Data!O710</f>
        <v>17</v>
      </c>
      <c r="P710" s="3" t="str">
        <f t="shared" si="122"/>
        <v>Collaborating on a school project with peers. Teamwork makes the dream work.</v>
      </c>
      <c r="Q710" s="3" t="str">
        <f t="shared" si="123"/>
        <v>Neutral</v>
      </c>
      <c r="R710" s="3" t="str">
        <f t="shared" si="124"/>
        <v>SchoolProjectCollaborationHighSchool</v>
      </c>
      <c r="S710" s="3" t="str">
        <f t="shared" si="125"/>
        <v>Twitter</v>
      </c>
      <c r="T710" s="3" t="str">
        <f t="shared" si="126"/>
        <v>#Teamwork,#HighSchoolProjects</v>
      </c>
      <c r="U710" s="3" t="str">
        <f t="shared" si="127"/>
        <v>Canada</v>
      </c>
      <c r="V710" s="3">
        <f t="shared" si="128"/>
        <v>45205.729166666664</v>
      </c>
      <c r="W710" s="3" t="b">
        <f>COUNTIFS($F$2:F710,F710,$E$2:E710,E710)&gt;1</f>
        <v>0</v>
      </c>
      <c r="X710" s="3">
        <f t="shared" si="129"/>
        <v>54</v>
      </c>
      <c r="Y710" s="3">
        <f t="shared" si="130"/>
        <v>0.66666666666666663</v>
      </c>
      <c r="Z710" s="11" t="str">
        <f t="shared" si="121"/>
        <v>Oct 6, 2023</v>
      </c>
      <c r="AA710" s="3" t="str">
        <f t="shared" si="131"/>
        <v>Oct</v>
      </c>
    </row>
    <row r="711" spans="1:27" x14ac:dyDescent="0.25">
      <c r="A711" s="3">
        <f>Raw_Data!A711</f>
        <v>710</v>
      </c>
      <c r="B711" s="3">
        <f>Raw_Data!B711</f>
        <v>714</v>
      </c>
      <c r="C711" s="3" t="str">
        <f>Raw_Data!C711</f>
        <v xml:space="preserve">Attending a school club meeting to explore new interests. Dabbling in extracurricular activities. </v>
      </c>
      <c r="D711" s="3" t="str">
        <f>Raw_Data!D711</f>
        <v xml:space="preserve"> Neutral </v>
      </c>
      <c r="E711" s="10">
        <f>Raw_Data!E711</f>
        <v>45206.864583333336</v>
      </c>
      <c r="F711" s="3" t="str">
        <f>Raw_Data!F711</f>
        <v xml:space="preserve"> ExtracurricularExplorationHighSchool </v>
      </c>
      <c r="G711" s="3" t="str">
        <f>Raw_Data!G711</f>
        <v xml:space="preserve"> Instagram </v>
      </c>
      <c r="H711" s="3" t="str">
        <f>Raw_Data!H711</f>
        <v xml:space="preserve"> #SchoolClubs #HighSchoolInterests </v>
      </c>
      <c r="I711" s="3">
        <f>Raw_Data!I711</f>
        <v>22</v>
      </c>
      <c r="J711" s="3">
        <f>Raw_Data!J711</f>
        <v>45</v>
      </c>
      <c r="K711" s="3" t="str">
        <f>Raw_Data!K711</f>
        <v xml:space="preserve"> UK</v>
      </c>
      <c r="L711" s="3">
        <f>Raw_Data!L711</f>
        <v>2023</v>
      </c>
      <c r="M711" s="3">
        <f>Raw_Data!M711</f>
        <v>10</v>
      </c>
      <c r="N711" s="3">
        <f>Raw_Data!N711</f>
        <v>7</v>
      </c>
      <c r="O711" s="3">
        <f>Raw_Data!O711</f>
        <v>20</v>
      </c>
      <c r="P711" s="3" t="str">
        <f t="shared" si="122"/>
        <v>Attending a school club meeting to explore new interests. Dabbling in extracurricular activities.</v>
      </c>
      <c r="Q711" s="3" t="str">
        <f t="shared" si="123"/>
        <v>Neutral</v>
      </c>
      <c r="R711" s="3" t="str">
        <f t="shared" si="124"/>
        <v>ExtracurricularExplorationHighSchool</v>
      </c>
      <c r="S711" s="3" t="str">
        <f t="shared" si="125"/>
        <v>Instagram</v>
      </c>
      <c r="T711" s="3" t="str">
        <f t="shared" si="126"/>
        <v>#SchoolClubs,#HighSchoolInterests</v>
      </c>
      <c r="U711" s="3" t="str">
        <f t="shared" si="127"/>
        <v>UK</v>
      </c>
      <c r="V711" s="3">
        <f t="shared" si="128"/>
        <v>45206.864583333336</v>
      </c>
      <c r="W711" s="3" t="b">
        <f>COUNTIFS($F$2:F711,F711,$E$2:E711,E711)&gt;1</f>
        <v>0</v>
      </c>
      <c r="X711" s="3">
        <f t="shared" si="129"/>
        <v>67</v>
      </c>
      <c r="Y711" s="3">
        <f t="shared" si="130"/>
        <v>0.67164179104477617</v>
      </c>
      <c r="Z711" s="11" t="str">
        <f t="shared" si="121"/>
        <v>Oct 7, 2023</v>
      </c>
      <c r="AA711" s="3" t="str">
        <f t="shared" si="131"/>
        <v>Oct</v>
      </c>
    </row>
    <row r="712" spans="1:27" x14ac:dyDescent="0.25">
      <c r="A712" s="3">
        <f>Raw_Data!A712</f>
        <v>711</v>
      </c>
      <c r="B712" s="3">
        <f>Raw_Data!B712</f>
        <v>715</v>
      </c>
      <c r="C712" s="3" t="str">
        <f>Raw_Data!C712</f>
        <v xml:space="preserve">Exploring a new part-time job opportunity for gaining work experience. Career development in progress. </v>
      </c>
      <c r="D712" s="3" t="str">
        <f>Raw_Data!D712</f>
        <v xml:space="preserve"> Neutral </v>
      </c>
      <c r="E712" s="10">
        <f>Raw_Data!E712</f>
        <v>45207.635416666664</v>
      </c>
      <c r="F712" s="3" t="str">
        <f>Raw_Data!F712</f>
        <v xml:space="preserve"> PartTimeJobExplorationHighSchool </v>
      </c>
      <c r="G712" s="3" t="str">
        <f>Raw_Data!G712</f>
        <v xml:space="preserve"> Facebook </v>
      </c>
      <c r="H712" s="3" t="str">
        <f>Raw_Data!H712</f>
        <v xml:space="preserve"> #CareerDevelopment #HighSchoolJobs </v>
      </c>
      <c r="I712" s="3">
        <f>Raw_Data!I712</f>
        <v>24</v>
      </c>
      <c r="J712" s="3">
        <f>Raw_Data!J712</f>
        <v>48</v>
      </c>
      <c r="K712" s="3" t="str">
        <f>Raw_Data!K712</f>
        <v xml:space="preserve"> USA</v>
      </c>
      <c r="L712" s="3">
        <f>Raw_Data!L712</f>
        <v>2023</v>
      </c>
      <c r="M712" s="3">
        <f>Raw_Data!M712</f>
        <v>10</v>
      </c>
      <c r="N712" s="3">
        <f>Raw_Data!N712</f>
        <v>8</v>
      </c>
      <c r="O712" s="3">
        <f>Raw_Data!O712</f>
        <v>15</v>
      </c>
      <c r="P712" s="3" t="str">
        <f t="shared" si="122"/>
        <v>Exploring a new part-time job opportunity for gaining work experience. Career development in progress.</v>
      </c>
      <c r="Q712" s="3" t="str">
        <f t="shared" si="123"/>
        <v>Neutral</v>
      </c>
      <c r="R712" s="3" t="str">
        <f t="shared" si="124"/>
        <v>PartTimeJobExplorationHighSchool</v>
      </c>
      <c r="S712" s="3" t="str">
        <f t="shared" si="125"/>
        <v>Facebook</v>
      </c>
      <c r="T712" s="3" t="str">
        <f t="shared" si="126"/>
        <v>#CareerDevelopment,#HighSchoolJobs</v>
      </c>
      <c r="U712" s="3" t="str">
        <f t="shared" si="127"/>
        <v>USA</v>
      </c>
      <c r="V712" s="3">
        <f t="shared" si="128"/>
        <v>45207.635416666664</v>
      </c>
      <c r="W712" s="3" t="b">
        <f>COUNTIFS($F$2:F712,F712,$E$2:E712,E712)&gt;1</f>
        <v>0</v>
      </c>
      <c r="X712" s="3">
        <f t="shared" si="129"/>
        <v>72</v>
      </c>
      <c r="Y712" s="3">
        <f t="shared" si="130"/>
        <v>0.66666666666666663</v>
      </c>
      <c r="Z712" s="11" t="str">
        <f t="shared" si="121"/>
        <v>Oct 8, 2023</v>
      </c>
      <c r="AA712" s="3" t="str">
        <f t="shared" si="131"/>
        <v>Oct</v>
      </c>
    </row>
    <row r="713" spans="1:27" x14ac:dyDescent="0.25">
      <c r="A713" s="3">
        <f>Raw_Data!A713</f>
        <v>712</v>
      </c>
      <c r="B713" s="3">
        <f>Raw_Data!B713</f>
        <v>716</v>
      </c>
      <c r="C713" s="3" t="str">
        <f>Raw_Data!C713</f>
        <v xml:space="preserve">Attending a school assembly to stay informed about upcoming events and announcements. Staying connected with school activities. </v>
      </c>
      <c r="D713" s="3" t="str">
        <f>Raw_Data!D713</f>
        <v xml:space="preserve"> Neutral </v>
      </c>
      <c r="E713" s="10">
        <f>Raw_Data!E713</f>
        <v>45208.916666666664</v>
      </c>
      <c r="F713" s="3" t="str">
        <f>Raw_Data!F713</f>
        <v xml:space="preserve"> SchoolAssemblyParticipationHighSchool </v>
      </c>
      <c r="G713" s="3" t="str">
        <f>Raw_Data!G713</f>
        <v xml:space="preserve"> Twitter </v>
      </c>
      <c r="H713" s="3" t="str">
        <f>Raw_Data!H713</f>
        <v xml:space="preserve"> #SchoolEvents #HighSchoolConnectivity </v>
      </c>
      <c r="I713" s="3">
        <f>Raw_Data!I713</f>
        <v>20</v>
      </c>
      <c r="J713" s="3">
        <f>Raw_Data!J713</f>
        <v>40</v>
      </c>
      <c r="K713" s="3" t="str">
        <f>Raw_Data!K713</f>
        <v xml:space="preserve"> Canada</v>
      </c>
      <c r="L713" s="3">
        <f>Raw_Data!L713</f>
        <v>2023</v>
      </c>
      <c r="M713" s="3">
        <f>Raw_Data!M713</f>
        <v>10</v>
      </c>
      <c r="N713" s="3">
        <f>Raw_Data!N713</f>
        <v>9</v>
      </c>
      <c r="O713" s="3">
        <f>Raw_Data!O713</f>
        <v>22</v>
      </c>
      <c r="P713" s="3" t="str">
        <f t="shared" si="122"/>
        <v>Attending a school assembly to stay informed about upcoming events and announcements. Staying connected with school activities.</v>
      </c>
      <c r="Q713" s="3" t="str">
        <f t="shared" si="123"/>
        <v>Neutral</v>
      </c>
      <c r="R713" s="3" t="str">
        <f t="shared" si="124"/>
        <v>SchoolAssemblyParticipationHighSchool</v>
      </c>
      <c r="S713" s="3" t="str">
        <f t="shared" si="125"/>
        <v>Twitter</v>
      </c>
      <c r="T713" s="3" t="str">
        <f t="shared" si="126"/>
        <v>#SchoolEvents,#HighSchoolConnectivity</v>
      </c>
      <c r="U713" s="3" t="str">
        <f t="shared" si="127"/>
        <v>Canada</v>
      </c>
      <c r="V713" s="3">
        <f t="shared" si="128"/>
        <v>45208.916666666664</v>
      </c>
      <c r="W713" s="3" t="b">
        <f>COUNTIFS($F$2:F713,F713,$E$2:E713,E713)&gt;1</f>
        <v>0</v>
      </c>
      <c r="X713" s="3">
        <f t="shared" si="129"/>
        <v>60</v>
      </c>
      <c r="Y713" s="3">
        <f t="shared" si="130"/>
        <v>0.66666666666666663</v>
      </c>
      <c r="Z713" s="11" t="str">
        <f t="shared" si="121"/>
        <v>Oct 9, 2023</v>
      </c>
      <c r="AA713" s="3" t="str">
        <f t="shared" si="131"/>
        <v>Oct</v>
      </c>
    </row>
    <row r="714" spans="1:27" x14ac:dyDescent="0.25">
      <c r="A714" s="3">
        <f>Raw_Data!A714</f>
        <v>713</v>
      </c>
      <c r="B714" s="3">
        <f>Raw_Data!B714</f>
        <v>717</v>
      </c>
      <c r="C714" s="3" t="str">
        <f>Raw_Data!C714</f>
        <v xml:space="preserve">Exploring a new hobby of photography during free time. Capturing moments through a lens. </v>
      </c>
      <c r="D714" s="3" t="str">
        <f>Raw_Data!D714</f>
        <v xml:space="preserve"> Neutral </v>
      </c>
      <c r="E714" s="10">
        <f>Raw_Data!E714</f>
        <v>45209.59375</v>
      </c>
      <c r="F714" s="3" t="str">
        <f>Raw_Data!F714</f>
        <v xml:space="preserve"> PhotographyHobbyHighSchool </v>
      </c>
      <c r="G714" s="3" t="str">
        <f>Raw_Data!G714</f>
        <v xml:space="preserve"> Instagram </v>
      </c>
      <c r="H714" s="3" t="str">
        <f>Raw_Data!H714</f>
        <v xml:space="preserve"> #PhotographyJourney #HighSchoolHobbies </v>
      </c>
      <c r="I714" s="3">
        <f>Raw_Data!I714</f>
        <v>25</v>
      </c>
      <c r="J714" s="3">
        <f>Raw_Data!J714</f>
        <v>49</v>
      </c>
      <c r="K714" s="3" t="str">
        <f>Raw_Data!K714</f>
        <v xml:space="preserve"> UK</v>
      </c>
      <c r="L714" s="3">
        <f>Raw_Data!L714</f>
        <v>2023</v>
      </c>
      <c r="M714" s="3">
        <f>Raw_Data!M714</f>
        <v>10</v>
      </c>
      <c r="N714" s="3">
        <f>Raw_Data!N714</f>
        <v>10</v>
      </c>
      <c r="O714" s="3">
        <f>Raw_Data!O714</f>
        <v>14</v>
      </c>
      <c r="P714" s="3" t="str">
        <f t="shared" si="122"/>
        <v>Exploring a new hobby of photography during free time. Capturing moments through a lens.</v>
      </c>
      <c r="Q714" s="3" t="str">
        <f t="shared" si="123"/>
        <v>Neutral</v>
      </c>
      <c r="R714" s="3" t="str">
        <f t="shared" si="124"/>
        <v>PhotographyHobbyHighSchool</v>
      </c>
      <c r="S714" s="3" t="str">
        <f t="shared" si="125"/>
        <v>Instagram</v>
      </c>
      <c r="T714" s="3" t="str">
        <f t="shared" si="126"/>
        <v>#PhotographyJourney,#HighSchoolHobbies</v>
      </c>
      <c r="U714" s="3" t="str">
        <f t="shared" si="127"/>
        <v>UK</v>
      </c>
      <c r="V714" s="3">
        <f t="shared" si="128"/>
        <v>45209.59375</v>
      </c>
      <c r="W714" s="3" t="b">
        <f>COUNTIFS($F$2:F714,F714,$E$2:E714,E714)&gt;1</f>
        <v>0</v>
      </c>
      <c r="X714" s="3">
        <f t="shared" si="129"/>
        <v>74</v>
      </c>
      <c r="Y714" s="3">
        <f t="shared" si="130"/>
        <v>0.66216216216216217</v>
      </c>
      <c r="Z714" s="11" t="str">
        <f t="shared" si="121"/>
        <v>Oct 10, 2023</v>
      </c>
      <c r="AA714" s="3" t="str">
        <f t="shared" si="131"/>
        <v>Oct</v>
      </c>
    </row>
    <row r="715" spans="1:27" x14ac:dyDescent="0.25">
      <c r="A715" s="3">
        <f>Raw_Data!A715</f>
        <v>714</v>
      </c>
      <c r="B715" s="3">
        <f>Raw_Data!B715</f>
        <v>718</v>
      </c>
      <c r="C715" s="3" t="str">
        <f>Raw_Data!C715</f>
        <v xml:space="preserve">Participating in a science fair to showcase a unique experiment. Sharing knowledge with peers. </v>
      </c>
      <c r="D715" s="3" t="str">
        <f>Raw_Data!D715</f>
        <v xml:space="preserve"> Neutral </v>
      </c>
      <c r="E715" s="10">
        <f>Raw_Data!E715</f>
        <v>45210.697916666664</v>
      </c>
      <c r="F715" s="3" t="str">
        <f>Raw_Data!F715</f>
        <v xml:space="preserve"> ScienceFairParticipationHighSchool </v>
      </c>
      <c r="G715" s="3" t="str">
        <f>Raw_Data!G715</f>
        <v xml:space="preserve"> Facebook </v>
      </c>
      <c r="H715" s="3" t="str">
        <f>Raw_Data!H715</f>
        <v xml:space="preserve"> #ScienceFair #HighSchoolScience </v>
      </c>
      <c r="I715" s="3">
        <f>Raw_Data!I715</f>
        <v>19</v>
      </c>
      <c r="J715" s="3">
        <f>Raw_Data!J715</f>
        <v>37</v>
      </c>
      <c r="K715" s="3" t="str">
        <f>Raw_Data!K715</f>
        <v xml:space="preserve"> USA</v>
      </c>
      <c r="L715" s="3">
        <f>Raw_Data!L715</f>
        <v>2023</v>
      </c>
      <c r="M715" s="3">
        <f>Raw_Data!M715</f>
        <v>10</v>
      </c>
      <c r="N715" s="3">
        <f>Raw_Data!N715</f>
        <v>11</v>
      </c>
      <c r="O715" s="3">
        <f>Raw_Data!O715</f>
        <v>16</v>
      </c>
      <c r="P715" s="3" t="str">
        <f t="shared" si="122"/>
        <v>Participating in a science fair to showcase a unique experiment. Sharing knowledge with peers.</v>
      </c>
      <c r="Q715" s="3" t="str">
        <f t="shared" si="123"/>
        <v>Neutral</v>
      </c>
      <c r="R715" s="3" t="str">
        <f t="shared" si="124"/>
        <v>ScienceFairParticipationHighSchool</v>
      </c>
      <c r="S715" s="3" t="str">
        <f t="shared" si="125"/>
        <v>Facebook</v>
      </c>
      <c r="T715" s="3" t="str">
        <f t="shared" si="126"/>
        <v>#ScienceFair,#HighSchoolScience</v>
      </c>
      <c r="U715" s="3" t="str">
        <f t="shared" si="127"/>
        <v>USA</v>
      </c>
      <c r="V715" s="3">
        <f t="shared" si="128"/>
        <v>45210.697916666664</v>
      </c>
      <c r="W715" s="3" t="b">
        <f>COUNTIFS($F$2:F715,F715,$E$2:E715,E715)&gt;1</f>
        <v>0</v>
      </c>
      <c r="X715" s="3">
        <f t="shared" si="129"/>
        <v>56</v>
      </c>
      <c r="Y715" s="3">
        <f t="shared" si="130"/>
        <v>0.6607142857142857</v>
      </c>
      <c r="Z715" s="11" t="str">
        <f t="shared" si="121"/>
        <v>Oct 11, 2023</v>
      </c>
      <c r="AA715" s="3" t="str">
        <f t="shared" si="131"/>
        <v>Oct</v>
      </c>
    </row>
    <row r="716" spans="1:27" x14ac:dyDescent="0.25">
      <c r="A716" s="3">
        <f>Raw_Data!A716</f>
        <v>715</v>
      </c>
      <c r="B716" s="3">
        <f>Raw_Data!B716</f>
        <v>719</v>
      </c>
      <c r="C716" s="3" t="str">
        <f>Raw_Data!C716</f>
        <v xml:space="preserve">Attending a workshop on time management to enhance organizational skills. Striving for efficiency. </v>
      </c>
      <c r="D716" s="3" t="str">
        <f>Raw_Data!D716</f>
        <v xml:space="preserve"> Neutral </v>
      </c>
      <c r="E716" s="10">
        <f>Raw_Data!E716</f>
        <v>45211.763888888891</v>
      </c>
      <c r="F716" s="3" t="str">
        <f>Raw_Data!F716</f>
        <v xml:space="preserve"> TimeManagementWorkshopHighSchool </v>
      </c>
      <c r="G716" s="3" t="str">
        <f>Raw_Data!G716</f>
        <v xml:space="preserve"> Twitter </v>
      </c>
      <c r="H716" s="3" t="str">
        <f>Raw_Data!H716</f>
        <v xml:space="preserve"> #EfficiencyGoals #HighSchoolSkills </v>
      </c>
      <c r="I716" s="3">
        <f>Raw_Data!I716</f>
        <v>23</v>
      </c>
      <c r="J716" s="3">
        <f>Raw_Data!J716</f>
        <v>44</v>
      </c>
      <c r="K716" s="3" t="str">
        <f>Raw_Data!K716</f>
        <v xml:space="preserve"> Canada</v>
      </c>
      <c r="L716" s="3">
        <f>Raw_Data!L716</f>
        <v>2023</v>
      </c>
      <c r="M716" s="3">
        <f>Raw_Data!M716</f>
        <v>10</v>
      </c>
      <c r="N716" s="3">
        <f>Raw_Data!N716</f>
        <v>12</v>
      </c>
      <c r="O716" s="3">
        <f>Raw_Data!O716</f>
        <v>18</v>
      </c>
      <c r="P716" s="3" t="str">
        <f t="shared" si="122"/>
        <v>Attending a workshop on time management to enhance organizational skills. Striving for efficiency.</v>
      </c>
      <c r="Q716" s="3" t="str">
        <f t="shared" si="123"/>
        <v>Neutral</v>
      </c>
      <c r="R716" s="3" t="str">
        <f t="shared" si="124"/>
        <v>TimeManagementWorkshopHighSchool</v>
      </c>
      <c r="S716" s="3" t="str">
        <f t="shared" si="125"/>
        <v>Twitter</v>
      </c>
      <c r="T716" s="3" t="str">
        <f t="shared" si="126"/>
        <v>#EfficiencyGoals,#HighSchoolSkills</v>
      </c>
      <c r="U716" s="3" t="str">
        <f t="shared" si="127"/>
        <v>Canada</v>
      </c>
      <c r="V716" s="3">
        <f t="shared" si="128"/>
        <v>45211.763888888891</v>
      </c>
      <c r="W716" s="3" t="b">
        <f>COUNTIFS($F$2:F716,F716,$E$2:E716,E716)&gt;1</f>
        <v>0</v>
      </c>
      <c r="X716" s="3">
        <f t="shared" si="129"/>
        <v>67</v>
      </c>
      <c r="Y716" s="3">
        <f t="shared" si="130"/>
        <v>0.65671641791044777</v>
      </c>
      <c r="Z716" s="11" t="str">
        <f t="shared" si="121"/>
        <v>Oct 12, 2023</v>
      </c>
      <c r="AA716" s="3" t="str">
        <f t="shared" si="131"/>
        <v>Oct</v>
      </c>
    </row>
    <row r="717" spans="1:27" x14ac:dyDescent="0.25">
      <c r="A717" s="3">
        <f>Raw_Data!A717</f>
        <v>716</v>
      </c>
      <c r="B717" s="3">
        <f>Raw_Data!B717</f>
        <v>720</v>
      </c>
      <c r="C717" s="3" t="str">
        <f>Raw_Data!C717</f>
        <v xml:space="preserve">Volunteering at a local charity event to give back to the community. Contributing to social causes. </v>
      </c>
      <c r="D717" s="3" t="str">
        <f>Raw_Data!D717</f>
        <v xml:space="preserve"> Neutral </v>
      </c>
      <c r="E717" s="10">
        <f>Raw_Data!E717</f>
        <v>45212.520833333336</v>
      </c>
      <c r="F717" s="3" t="str">
        <f>Raw_Data!F717</f>
        <v xml:space="preserve"> CharityEventVolunteerHighSchool </v>
      </c>
      <c r="G717" s="3" t="str">
        <f>Raw_Data!G717</f>
        <v xml:space="preserve"> Instagram </v>
      </c>
      <c r="H717" s="3" t="str">
        <f>Raw_Data!H717</f>
        <v xml:space="preserve"> #CommunityService #HighSchoolVolunteer </v>
      </c>
      <c r="I717" s="3">
        <f>Raw_Data!I717</f>
        <v>20</v>
      </c>
      <c r="J717" s="3">
        <f>Raw_Data!J717</f>
        <v>39</v>
      </c>
      <c r="K717" s="3" t="str">
        <f>Raw_Data!K717</f>
        <v xml:space="preserve"> UK</v>
      </c>
      <c r="L717" s="3">
        <f>Raw_Data!L717</f>
        <v>2023</v>
      </c>
      <c r="M717" s="3">
        <f>Raw_Data!M717</f>
        <v>10</v>
      </c>
      <c r="N717" s="3">
        <f>Raw_Data!N717</f>
        <v>13</v>
      </c>
      <c r="O717" s="3">
        <f>Raw_Data!O717</f>
        <v>12</v>
      </c>
      <c r="P717" s="3" t="str">
        <f t="shared" si="122"/>
        <v>Volunteering at a local charity event to give back to the community. Contributing to social causes.</v>
      </c>
      <c r="Q717" s="3" t="str">
        <f t="shared" si="123"/>
        <v>Neutral</v>
      </c>
      <c r="R717" s="3" t="str">
        <f t="shared" si="124"/>
        <v>CharityEventVolunteerHighSchool</v>
      </c>
      <c r="S717" s="3" t="str">
        <f t="shared" si="125"/>
        <v>Instagram</v>
      </c>
      <c r="T717" s="3" t="str">
        <f t="shared" si="126"/>
        <v>#CommunityService,#HighSchoolVolunteer</v>
      </c>
      <c r="U717" s="3" t="str">
        <f t="shared" si="127"/>
        <v>UK</v>
      </c>
      <c r="V717" s="3">
        <f t="shared" si="128"/>
        <v>45212.520833333336</v>
      </c>
      <c r="W717" s="3" t="b">
        <f>COUNTIFS($F$2:F717,F717,$E$2:E717,E717)&gt;1</f>
        <v>0</v>
      </c>
      <c r="X717" s="3">
        <f t="shared" si="129"/>
        <v>59</v>
      </c>
      <c r="Y717" s="3">
        <f t="shared" si="130"/>
        <v>0.66101694915254239</v>
      </c>
      <c r="Z717" s="11" t="str">
        <f t="shared" si="121"/>
        <v>Oct 13, 2023</v>
      </c>
      <c r="AA717" s="3" t="str">
        <f t="shared" si="131"/>
        <v>Oct</v>
      </c>
    </row>
    <row r="718" spans="1:27" x14ac:dyDescent="0.25">
      <c r="A718" s="3">
        <f>Raw_Data!A718</f>
        <v>717</v>
      </c>
      <c r="B718" s="3">
        <f>Raw_Data!B718</f>
        <v>721</v>
      </c>
      <c r="C718" s="3" t="str">
        <f>Raw_Data!C718</f>
        <v xml:space="preserve">Collaborating on a group project to promote teamwork and shared responsibilities. Group effort in action. </v>
      </c>
      <c r="D718" s="3" t="str">
        <f>Raw_Data!D718</f>
        <v xml:space="preserve"> Neutral </v>
      </c>
      <c r="E718" s="10">
        <f>Raw_Data!E718</f>
        <v>45213.729166666664</v>
      </c>
      <c r="F718" s="3" t="str">
        <f>Raw_Data!F718</f>
        <v xml:space="preserve"> GroupProjectCollaborationHighSchool </v>
      </c>
      <c r="G718" s="3" t="str">
        <f>Raw_Data!G718</f>
        <v xml:space="preserve"> Facebook </v>
      </c>
      <c r="H718" s="3" t="str">
        <f>Raw_Data!H718</f>
        <v xml:space="preserve"> #TeamSpirit #HighSchoolProjects </v>
      </c>
      <c r="I718" s="3">
        <f>Raw_Data!I718</f>
        <v>18</v>
      </c>
      <c r="J718" s="3">
        <f>Raw_Data!J718</f>
        <v>35</v>
      </c>
      <c r="K718" s="3" t="str">
        <f>Raw_Data!K718</f>
        <v xml:space="preserve"> USA</v>
      </c>
      <c r="L718" s="3">
        <f>Raw_Data!L718</f>
        <v>2023</v>
      </c>
      <c r="M718" s="3">
        <f>Raw_Data!M718</f>
        <v>10</v>
      </c>
      <c r="N718" s="3">
        <f>Raw_Data!N718</f>
        <v>14</v>
      </c>
      <c r="O718" s="3">
        <f>Raw_Data!O718</f>
        <v>17</v>
      </c>
      <c r="P718" s="3" t="str">
        <f t="shared" si="122"/>
        <v>Collaborating on a group project to promote teamwork and shared responsibilities. Group effort in action.</v>
      </c>
      <c r="Q718" s="3" t="str">
        <f t="shared" si="123"/>
        <v>Neutral</v>
      </c>
      <c r="R718" s="3" t="str">
        <f t="shared" si="124"/>
        <v>GroupProjectCollaborationHighSchool</v>
      </c>
      <c r="S718" s="3" t="str">
        <f t="shared" si="125"/>
        <v>Facebook</v>
      </c>
      <c r="T718" s="3" t="str">
        <f t="shared" si="126"/>
        <v>#TeamSpirit,#HighSchoolProjects</v>
      </c>
      <c r="U718" s="3" t="str">
        <f t="shared" si="127"/>
        <v>USA</v>
      </c>
      <c r="V718" s="3">
        <f t="shared" si="128"/>
        <v>45213.729166666664</v>
      </c>
      <c r="W718" s="3" t="b">
        <f>COUNTIFS($F$2:F718,F718,$E$2:E718,E718)&gt;1</f>
        <v>0</v>
      </c>
      <c r="X718" s="3">
        <f t="shared" si="129"/>
        <v>53</v>
      </c>
      <c r="Y718" s="3">
        <f t="shared" si="130"/>
        <v>0.660377358490566</v>
      </c>
      <c r="Z718" s="11" t="str">
        <f t="shared" si="121"/>
        <v>Oct 14, 2023</v>
      </c>
      <c r="AA718" s="3" t="str">
        <f t="shared" si="131"/>
        <v>Oct</v>
      </c>
    </row>
    <row r="719" spans="1:27" x14ac:dyDescent="0.25">
      <c r="A719" s="3">
        <f>Raw_Data!A719</f>
        <v>718</v>
      </c>
      <c r="B719" s="3">
        <f>Raw_Data!B719</f>
        <v>722</v>
      </c>
      <c r="C719" s="3" t="str">
        <f>Raw_Data!C719</f>
        <v xml:space="preserve">Participating in a debate club to enhance critical thinking and communication skills. Intellectual engagement in progress. </v>
      </c>
      <c r="D719" s="3" t="str">
        <f>Raw_Data!D719</f>
        <v xml:space="preserve"> Neutral </v>
      </c>
      <c r="E719" s="10">
        <f>Raw_Data!E719</f>
        <v>45214.864583333336</v>
      </c>
      <c r="F719" s="3" t="str">
        <f>Raw_Data!F719</f>
        <v xml:space="preserve"> DebateClubParticipationHighSchool </v>
      </c>
      <c r="G719" s="3" t="str">
        <f>Raw_Data!G719</f>
        <v xml:space="preserve"> Twitter </v>
      </c>
      <c r="H719" s="3" t="str">
        <f>Raw_Data!H719</f>
        <v xml:space="preserve"> #DebateSkills #HighSchoolIntellect </v>
      </c>
      <c r="I719" s="3">
        <f>Raw_Data!I719</f>
        <v>22</v>
      </c>
      <c r="J719" s="3">
        <f>Raw_Data!J719</f>
        <v>43</v>
      </c>
      <c r="K719" s="3" t="str">
        <f>Raw_Data!K719</f>
        <v xml:space="preserve"> Canada</v>
      </c>
      <c r="L719" s="3">
        <f>Raw_Data!L719</f>
        <v>2023</v>
      </c>
      <c r="M719" s="3">
        <f>Raw_Data!M719</f>
        <v>10</v>
      </c>
      <c r="N719" s="3">
        <f>Raw_Data!N719</f>
        <v>15</v>
      </c>
      <c r="O719" s="3">
        <f>Raw_Data!O719</f>
        <v>20</v>
      </c>
      <c r="P719" s="3" t="str">
        <f t="shared" si="122"/>
        <v>Participating in a debate club to enhance critical thinking and communication skills. Intellectual engagement in progress.</v>
      </c>
      <c r="Q719" s="3" t="str">
        <f t="shared" si="123"/>
        <v>Neutral</v>
      </c>
      <c r="R719" s="3" t="str">
        <f t="shared" si="124"/>
        <v>DebateClubParticipationHighSchool</v>
      </c>
      <c r="S719" s="3" t="str">
        <f t="shared" si="125"/>
        <v>Twitter</v>
      </c>
      <c r="T719" s="3" t="str">
        <f t="shared" si="126"/>
        <v>#DebateSkills,#HighSchoolIntellect</v>
      </c>
      <c r="U719" s="3" t="str">
        <f t="shared" si="127"/>
        <v>Canada</v>
      </c>
      <c r="V719" s="3">
        <f t="shared" si="128"/>
        <v>45214.864583333336</v>
      </c>
      <c r="W719" s="3" t="b">
        <f>COUNTIFS($F$2:F719,F719,$E$2:E719,E719)&gt;1</f>
        <v>0</v>
      </c>
      <c r="X719" s="3">
        <f t="shared" si="129"/>
        <v>65</v>
      </c>
      <c r="Y719" s="3">
        <f t="shared" si="130"/>
        <v>0.66153846153846152</v>
      </c>
      <c r="Z719" s="11" t="str">
        <f t="shared" si="121"/>
        <v>Oct 15, 2023</v>
      </c>
      <c r="AA719" s="3" t="str">
        <f t="shared" si="131"/>
        <v>Oct</v>
      </c>
    </row>
    <row r="720" spans="1:27" x14ac:dyDescent="0.25">
      <c r="A720" s="3">
        <f>Raw_Data!A720</f>
        <v>719</v>
      </c>
      <c r="B720" s="3">
        <f>Raw_Data!B720</f>
        <v>723</v>
      </c>
      <c r="C720" s="3" t="str">
        <f>Raw_Data!C720</f>
        <v xml:space="preserve">Celebrating a friend's birthday with a surprise party. Joyful moments and laughter all around! </v>
      </c>
      <c r="D720" s="3" t="str">
        <f>Raw_Data!D720</f>
        <v xml:space="preserve"> Happy </v>
      </c>
      <c r="E720" s="10">
        <f>Raw_Data!E720</f>
        <v>45215.65625</v>
      </c>
      <c r="F720" s="3" t="str">
        <f>Raw_Data!F720</f>
        <v xml:space="preserve"> BirthdaySurpriseHighSchool </v>
      </c>
      <c r="G720" s="3" t="str">
        <f>Raw_Data!G720</f>
        <v xml:space="preserve"> Instagram </v>
      </c>
      <c r="H720" s="3" t="str">
        <f>Raw_Data!H720</f>
        <v xml:space="preserve"> #SurpriseParty #HighSchoolCelebration </v>
      </c>
      <c r="I720" s="3">
        <f>Raw_Data!I720</f>
        <v>27</v>
      </c>
      <c r="J720" s="3">
        <f>Raw_Data!J720</f>
        <v>52</v>
      </c>
      <c r="K720" s="3" t="str">
        <f>Raw_Data!K720</f>
        <v xml:space="preserve"> UK</v>
      </c>
      <c r="L720" s="3">
        <f>Raw_Data!L720</f>
        <v>2023</v>
      </c>
      <c r="M720" s="3">
        <f>Raw_Data!M720</f>
        <v>10</v>
      </c>
      <c r="N720" s="3">
        <f>Raw_Data!N720</f>
        <v>16</v>
      </c>
      <c r="O720" s="3">
        <f>Raw_Data!O720</f>
        <v>15</v>
      </c>
      <c r="P720" s="3" t="str">
        <f t="shared" si="122"/>
        <v>Celebrating a friend's birthday with a surprise party. Joyful moments and laughter all around!</v>
      </c>
      <c r="Q720" s="3" t="str">
        <f t="shared" si="123"/>
        <v>Happy</v>
      </c>
      <c r="R720" s="3" t="str">
        <f t="shared" si="124"/>
        <v>BirthdaySurpriseHighSchool</v>
      </c>
      <c r="S720" s="3" t="str">
        <f t="shared" si="125"/>
        <v>Instagram</v>
      </c>
      <c r="T720" s="3" t="str">
        <f t="shared" si="126"/>
        <v>#SurpriseParty,#HighSchoolCelebration</v>
      </c>
      <c r="U720" s="3" t="str">
        <f t="shared" si="127"/>
        <v>UK</v>
      </c>
      <c r="V720" s="3">
        <f t="shared" si="128"/>
        <v>45215.65625</v>
      </c>
      <c r="W720" s="3" t="b">
        <f>COUNTIFS($F$2:F720,F720,$E$2:E720,E720)&gt;1</f>
        <v>0</v>
      </c>
      <c r="X720" s="3">
        <f t="shared" si="129"/>
        <v>79</v>
      </c>
      <c r="Y720" s="3">
        <f t="shared" si="130"/>
        <v>0.65822784810126578</v>
      </c>
      <c r="Z720" s="11" t="str">
        <f t="shared" si="121"/>
        <v>Oct 16, 2023</v>
      </c>
      <c r="AA720" s="3" t="str">
        <f t="shared" si="131"/>
        <v>Oct</v>
      </c>
    </row>
    <row r="721" spans="1:27" x14ac:dyDescent="0.25">
      <c r="A721" s="3">
        <f>Raw_Data!A721</f>
        <v>720</v>
      </c>
      <c r="B721" s="3">
        <f>Raw_Data!B721</f>
        <v>724</v>
      </c>
      <c r="C721" s="3" t="str">
        <f>Raw_Data!C721</f>
        <v xml:space="preserve">Successfully completing a challenging coding project. Excitement for overcoming coding hurdles! </v>
      </c>
      <c r="D721" s="3" t="str">
        <f>Raw_Data!D721</f>
        <v xml:space="preserve"> Happy </v>
      </c>
      <c r="E721" s="10">
        <f>Raw_Data!E721</f>
        <v>45216.520833333336</v>
      </c>
      <c r="F721" s="3" t="str">
        <f>Raw_Data!F721</f>
        <v xml:space="preserve"> CodingSuccessHighSchool </v>
      </c>
      <c r="G721" s="3" t="str">
        <f>Raw_Data!G721</f>
        <v xml:space="preserve"> Twitter </v>
      </c>
      <c r="H721" s="3" t="str">
        <f>Raw_Data!H721</f>
        <v xml:space="preserve"> #CodingTriumph #HighSchoolTech </v>
      </c>
      <c r="I721" s="3">
        <f>Raw_Data!I721</f>
        <v>24</v>
      </c>
      <c r="J721" s="3">
        <f>Raw_Data!J721</f>
        <v>48</v>
      </c>
      <c r="K721" s="3" t="str">
        <f>Raw_Data!K721</f>
        <v xml:space="preserve"> USA</v>
      </c>
      <c r="L721" s="3">
        <f>Raw_Data!L721</f>
        <v>2023</v>
      </c>
      <c r="M721" s="3">
        <f>Raw_Data!M721</f>
        <v>10</v>
      </c>
      <c r="N721" s="3">
        <f>Raw_Data!N721</f>
        <v>17</v>
      </c>
      <c r="O721" s="3">
        <f>Raw_Data!O721</f>
        <v>12</v>
      </c>
      <c r="P721" s="3" t="str">
        <f t="shared" si="122"/>
        <v>Successfully completing a challenging coding project. Excitement for overcoming coding hurdles!</v>
      </c>
      <c r="Q721" s="3" t="str">
        <f t="shared" si="123"/>
        <v>Happy</v>
      </c>
      <c r="R721" s="3" t="str">
        <f t="shared" si="124"/>
        <v>CodingSuccessHighSchool</v>
      </c>
      <c r="S721" s="3" t="str">
        <f t="shared" si="125"/>
        <v>Twitter</v>
      </c>
      <c r="T721" s="3" t="str">
        <f t="shared" si="126"/>
        <v>#CodingTriumph,#HighSchoolTech</v>
      </c>
      <c r="U721" s="3" t="str">
        <f t="shared" si="127"/>
        <v>USA</v>
      </c>
      <c r="V721" s="3">
        <f t="shared" si="128"/>
        <v>45216.520833333336</v>
      </c>
      <c r="W721" s="3" t="b">
        <f>COUNTIFS($F$2:F721,F721,$E$2:E721,E721)&gt;1</f>
        <v>0</v>
      </c>
      <c r="X721" s="3">
        <f t="shared" si="129"/>
        <v>72</v>
      </c>
      <c r="Y721" s="3">
        <f t="shared" si="130"/>
        <v>0.66666666666666663</v>
      </c>
      <c r="Z721" s="11" t="str">
        <f t="shared" si="121"/>
        <v>Oct 17, 2023</v>
      </c>
      <c r="AA721" s="3" t="str">
        <f t="shared" si="131"/>
        <v>Oct</v>
      </c>
    </row>
    <row r="722" spans="1:27" x14ac:dyDescent="0.25">
      <c r="A722" s="3">
        <f>Raw_Data!A722</f>
        <v>721</v>
      </c>
      <c r="B722" s="3">
        <f>Raw_Data!B722</f>
        <v>725</v>
      </c>
      <c r="C722" s="3" t="str">
        <f>Raw_Data!C722</f>
        <v xml:space="preserve">Attending a school talent show to support classmates. Applauding the diverse talents on display! </v>
      </c>
      <c r="D722" s="3" t="str">
        <f>Raw_Data!D722</f>
        <v xml:space="preserve"> Happy </v>
      </c>
      <c r="E722" s="10">
        <f>Raw_Data!E722</f>
        <v>45217.697916666664</v>
      </c>
      <c r="F722" s="3" t="str">
        <f>Raw_Data!F722</f>
        <v xml:space="preserve"> TalentShowSupportHighSchool </v>
      </c>
      <c r="G722" s="3" t="str">
        <f>Raw_Data!G722</f>
        <v xml:space="preserve"> Facebook </v>
      </c>
      <c r="H722" s="3" t="str">
        <f>Raw_Data!H722</f>
        <v xml:space="preserve"> #TalentShow #HighSchoolEntertainment </v>
      </c>
      <c r="I722" s="3">
        <f>Raw_Data!I722</f>
        <v>19</v>
      </c>
      <c r="J722" s="3">
        <f>Raw_Data!J722</f>
        <v>38</v>
      </c>
      <c r="K722" s="3" t="str">
        <f>Raw_Data!K722</f>
        <v xml:space="preserve"> Canada</v>
      </c>
      <c r="L722" s="3">
        <f>Raw_Data!L722</f>
        <v>2023</v>
      </c>
      <c r="M722" s="3">
        <f>Raw_Data!M722</f>
        <v>10</v>
      </c>
      <c r="N722" s="3">
        <f>Raw_Data!N722</f>
        <v>18</v>
      </c>
      <c r="O722" s="3">
        <f>Raw_Data!O722</f>
        <v>16</v>
      </c>
      <c r="P722" s="3" t="str">
        <f t="shared" si="122"/>
        <v>Attending a school talent show to support classmates. Applauding the diverse talents on display!</v>
      </c>
      <c r="Q722" s="3" t="str">
        <f t="shared" si="123"/>
        <v>Happy</v>
      </c>
      <c r="R722" s="3" t="str">
        <f t="shared" si="124"/>
        <v>TalentShowSupportHighSchool</v>
      </c>
      <c r="S722" s="3" t="str">
        <f t="shared" si="125"/>
        <v>Facebook</v>
      </c>
      <c r="T722" s="3" t="str">
        <f t="shared" si="126"/>
        <v>#TalentShow,#HighSchoolEntertainment</v>
      </c>
      <c r="U722" s="3" t="str">
        <f t="shared" si="127"/>
        <v>Canada</v>
      </c>
      <c r="V722" s="3">
        <f t="shared" si="128"/>
        <v>45217.697916666664</v>
      </c>
      <c r="W722" s="3" t="b">
        <f>COUNTIFS($F$2:F722,F722,$E$2:E722,E722)&gt;1</f>
        <v>0</v>
      </c>
      <c r="X722" s="3">
        <f t="shared" si="129"/>
        <v>57</v>
      </c>
      <c r="Y722" s="3">
        <f t="shared" si="130"/>
        <v>0.66666666666666663</v>
      </c>
      <c r="Z722" s="11" t="str">
        <f t="shared" si="121"/>
        <v>Oct 18, 2023</v>
      </c>
      <c r="AA722" s="3" t="str">
        <f t="shared" si="131"/>
        <v>Oct</v>
      </c>
    </row>
    <row r="723" spans="1:27" x14ac:dyDescent="0.25">
      <c r="A723" s="3">
        <f>Raw_Data!A723</f>
        <v>722</v>
      </c>
      <c r="B723" s="3">
        <f>Raw_Data!B723</f>
        <v>726</v>
      </c>
      <c r="C723" s="3" t="str">
        <f>Raw_Data!C723</f>
        <v xml:space="preserve">Exploring a new hiking trail with friends over the weekend. Nature, laughter, and good vibes! </v>
      </c>
      <c r="D723" s="3" t="str">
        <f>Raw_Data!D723</f>
        <v xml:space="preserve"> Happy </v>
      </c>
      <c r="E723" s="10">
        <f>Raw_Data!E723</f>
        <v>45218.763888888891</v>
      </c>
      <c r="F723" s="3" t="str">
        <f>Raw_Data!F723</f>
        <v xml:space="preserve"> WeekendHikeHighSchool </v>
      </c>
      <c r="G723" s="3" t="str">
        <f>Raw_Data!G723</f>
        <v xml:space="preserve"> Instagram </v>
      </c>
      <c r="H723" s="3" t="str">
        <f>Raw_Data!H723</f>
        <v xml:space="preserve"> #NatureAdventures #HighSchoolFriends </v>
      </c>
      <c r="I723" s="3">
        <f>Raw_Data!I723</f>
        <v>21</v>
      </c>
      <c r="J723" s="3">
        <f>Raw_Data!J723</f>
        <v>42</v>
      </c>
      <c r="K723" s="3" t="str">
        <f>Raw_Data!K723</f>
        <v xml:space="preserve"> UK</v>
      </c>
      <c r="L723" s="3">
        <f>Raw_Data!L723</f>
        <v>2023</v>
      </c>
      <c r="M723" s="3">
        <f>Raw_Data!M723</f>
        <v>10</v>
      </c>
      <c r="N723" s="3">
        <f>Raw_Data!N723</f>
        <v>19</v>
      </c>
      <c r="O723" s="3">
        <f>Raw_Data!O723</f>
        <v>18</v>
      </c>
      <c r="P723" s="3" t="str">
        <f t="shared" si="122"/>
        <v>Exploring a new hiking trail with friends over the weekend. Nature, laughter, and good vibes!</v>
      </c>
      <c r="Q723" s="3" t="str">
        <f t="shared" si="123"/>
        <v>Happy</v>
      </c>
      <c r="R723" s="3" t="str">
        <f t="shared" si="124"/>
        <v>WeekendHikeHighSchool</v>
      </c>
      <c r="S723" s="3" t="str">
        <f t="shared" si="125"/>
        <v>Instagram</v>
      </c>
      <c r="T723" s="3" t="str">
        <f t="shared" si="126"/>
        <v>#NatureAdventures,#HighSchoolFriends</v>
      </c>
      <c r="U723" s="3" t="str">
        <f t="shared" si="127"/>
        <v>UK</v>
      </c>
      <c r="V723" s="3">
        <f t="shared" si="128"/>
        <v>45218.763888888891</v>
      </c>
      <c r="W723" s="3" t="b">
        <f>COUNTIFS($F$2:F723,F723,$E$2:E723,E723)&gt;1</f>
        <v>0</v>
      </c>
      <c r="X723" s="3">
        <f t="shared" si="129"/>
        <v>63</v>
      </c>
      <c r="Y723" s="3">
        <f t="shared" si="130"/>
        <v>0.66666666666666663</v>
      </c>
      <c r="Z723" s="11" t="str">
        <f t="shared" si="121"/>
        <v>Oct 19, 2023</v>
      </c>
      <c r="AA723" s="3" t="str">
        <f t="shared" si="131"/>
        <v>Oct</v>
      </c>
    </row>
    <row r="724" spans="1:27" x14ac:dyDescent="0.25">
      <c r="A724" s="3">
        <f>Raw_Data!A724</f>
        <v>723</v>
      </c>
      <c r="B724" s="3">
        <f>Raw_Data!B724</f>
        <v>727</v>
      </c>
      <c r="C724" s="3" t="str">
        <f>Raw_Data!C724</f>
        <v xml:space="preserve">Winning a friendly sports competition against rival schools. Victory celebrations in full swing! </v>
      </c>
      <c r="D724" s="3" t="str">
        <f>Raw_Data!D724</f>
        <v xml:space="preserve"> Happy </v>
      </c>
      <c r="E724" s="10">
        <f>Raw_Data!E724</f>
        <v>45219.59375</v>
      </c>
      <c r="F724" s="3" t="str">
        <f>Raw_Data!F724</f>
        <v xml:space="preserve"> SportsVictoryHighSchool </v>
      </c>
      <c r="G724" s="3" t="str">
        <f>Raw_Data!G724</f>
        <v xml:space="preserve"> Twitter </v>
      </c>
      <c r="H724" s="3" t="str">
        <f>Raw_Data!H724</f>
        <v xml:space="preserve"> #SportsTriumph #HighSchoolAthletics </v>
      </c>
      <c r="I724" s="3">
        <f>Raw_Data!I724</f>
        <v>26</v>
      </c>
      <c r="J724" s="3">
        <f>Raw_Data!J724</f>
        <v>50</v>
      </c>
      <c r="K724" s="3" t="str">
        <f>Raw_Data!K724</f>
        <v xml:space="preserve"> USA</v>
      </c>
      <c r="L724" s="3">
        <f>Raw_Data!L724</f>
        <v>2023</v>
      </c>
      <c r="M724" s="3">
        <f>Raw_Data!M724</f>
        <v>10</v>
      </c>
      <c r="N724" s="3">
        <f>Raw_Data!N724</f>
        <v>20</v>
      </c>
      <c r="O724" s="3">
        <f>Raw_Data!O724</f>
        <v>14</v>
      </c>
      <c r="P724" s="3" t="str">
        <f t="shared" si="122"/>
        <v>Winning a friendly sports competition against rival schools. Victory celebrations in full swing!</v>
      </c>
      <c r="Q724" s="3" t="str">
        <f t="shared" si="123"/>
        <v>Happy</v>
      </c>
      <c r="R724" s="3" t="str">
        <f t="shared" si="124"/>
        <v>SportsVictoryHighSchool</v>
      </c>
      <c r="S724" s="3" t="str">
        <f t="shared" si="125"/>
        <v>Twitter</v>
      </c>
      <c r="T724" s="3" t="str">
        <f t="shared" si="126"/>
        <v>#SportsTriumph,#HighSchoolAthletics</v>
      </c>
      <c r="U724" s="3" t="str">
        <f t="shared" si="127"/>
        <v>USA</v>
      </c>
      <c r="V724" s="3">
        <f t="shared" si="128"/>
        <v>45219.59375</v>
      </c>
      <c r="W724" s="3" t="b">
        <f>COUNTIFS($F$2:F724,F724,$E$2:E724,E724)&gt;1</f>
        <v>0</v>
      </c>
      <c r="X724" s="3">
        <f t="shared" si="129"/>
        <v>76</v>
      </c>
      <c r="Y724" s="3">
        <f t="shared" si="130"/>
        <v>0.65789473684210531</v>
      </c>
      <c r="Z724" s="11" t="str">
        <f t="shared" si="121"/>
        <v>Oct 20, 2023</v>
      </c>
      <c r="AA724" s="3" t="str">
        <f t="shared" si="131"/>
        <v>Oct</v>
      </c>
    </row>
    <row r="725" spans="1:27" x14ac:dyDescent="0.25">
      <c r="A725" s="3">
        <f>Raw_Data!A725</f>
        <v>724</v>
      </c>
      <c r="B725" s="3">
        <f>Raw_Data!B725</f>
        <v>728</v>
      </c>
      <c r="C725" s="3" t="str">
        <f>Raw_Data!C725</f>
        <v xml:space="preserve">Receiving a heartfelt letter from a pen pal in another country. Connecting across the globe! </v>
      </c>
      <c r="D725" s="3" t="str">
        <f>Raw_Data!D725</f>
        <v xml:space="preserve"> Happy </v>
      </c>
      <c r="E725" s="10">
        <f>Raw_Data!E725</f>
        <v>45220.729166666664</v>
      </c>
      <c r="F725" s="3" t="str">
        <f>Raw_Data!F725</f>
        <v xml:space="preserve"> PenPalConnectionHighSchool </v>
      </c>
      <c r="G725" s="3" t="str">
        <f>Raw_Data!G725</f>
        <v xml:space="preserve"> Facebook </v>
      </c>
      <c r="H725" s="3" t="str">
        <f>Raw_Data!H725</f>
        <v xml:space="preserve"> #GlobalFriendship #HighSchoolCorrespondence </v>
      </c>
      <c r="I725" s="3">
        <f>Raw_Data!I725</f>
        <v>23</v>
      </c>
      <c r="J725" s="3">
        <f>Raw_Data!J725</f>
        <v>45</v>
      </c>
      <c r="K725" s="3" t="str">
        <f>Raw_Data!K725</f>
        <v xml:space="preserve"> Canada</v>
      </c>
      <c r="L725" s="3">
        <f>Raw_Data!L725</f>
        <v>2023</v>
      </c>
      <c r="M725" s="3">
        <f>Raw_Data!M725</f>
        <v>10</v>
      </c>
      <c r="N725" s="3">
        <f>Raw_Data!N725</f>
        <v>21</v>
      </c>
      <c r="O725" s="3">
        <f>Raw_Data!O725</f>
        <v>17</v>
      </c>
      <c r="P725" s="3" t="str">
        <f t="shared" si="122"/>
        <v>Receiving a heartfelt letter from a pen pal in another country. Connecting across the globe!</v>
      </c>
      <c r="Q725" s="3" t="str">
        <f t="shared" si="123"/>
        <v>Happy</v>
      </c>
      <c r="R725" s="3" t="str">
        <f t="shared" si="124"/>
        <v>PenPalConnectionHighSchool</v>
      </c>
      <c r="S725" s="3" t="str">
        <f t="shared" si="125"/>
        <v>Facebook</v>
      </c>
      <c r="T725" s="3" t="str">
        <f t="shared" si="126"/>
        <v>#GlobalFriendship,#HighSchoolCorrespondence</v>
      </c>
      <c r="U725" s="3" t="str">
        <f t="shared" si="127"/>
        <v>Canada</v>
      </c>
      <c r="V725" s="3">
        <f t="shared" si="128"/>
        <v>45220.729166666664</v>
      </c>
      <c r="W725" s="3" t="b">
        <f>COUNTIFS($F$2:F725,F725,$E$2:E725,E725)&gt;1</f>
        <v>0</v>
      </c>
      <c r="X725" s="3">
        <f t="shared" si="129"/>
        <v>68</v>
      </c>
      <c r="Y725" s="3">
        <f t="shared" si="130"/>
        <v>0.66176470588235292</v>
      </c>
      <c r="Z725" s="11" t="str">
        <f t="shared" si="121"/>
        <v>Oct 21, 2023</v>
      </c>
      <c r="AA725" s="3" t="str">
        <f t="shared" si="131"/>
        <v>Oct</v>
      </c>
    </row>
    <row r="726" spans="1:27" x14ac:dyDescent="0.25">
      <c r="A726" s="3">
        <f>Raw_Data!A726</f>
        <v>725</v>
      </c>
      <c r="B726" s="3">
        <f>Raw_Data!B726</f>
        <v>729</v>
      </c>
      <c r="C726" s="3" t="str">
        <f>Raw_Data!C726</f>
        <v xml:space="preserve">Creating a beautiful mural with fellow art enthusiasts. The power of collaboration and creativity! </v>
      </c>
      <c r="D726" s="3" t="str">
        <f>Raw_Data!D726</f>
        <v xml:space="preserve"> Happy </v>
      </c>
      <c r="E726" s="10">
        <f>Raw_Data!E726</f>
        <v>45221.864583333336</v>
      </c>
      <c r="F726" s="3" t="str">
        <f>Raw_Data!F726</f>
        <v xml:space="preserve"> MuralCreationHighSchool </v>
      </c>
      <c r="G726" s="3" t="str">
        <f>Raw_Data!G726</f>
        <v xml:space="preserve"> Instagram </v>
      </c>
      <c r="H726" s="3" t="str">
        <f>Raw_Data!H726</f>
        <v xml:space="preserve"> #ArtCollaboration #HighSchoolCreativity </v>
      </c>
      <c r="I726" s="3">
        <f>Raw_Data!I726</f>
        <v>22</v>
      </c>
      <c r="J726" s="3">
        <f>Raw_Data!J726</f>
        <v>43</v>
      </c>
      <c r="K726" s="3" t="str">
        <f>Raw_Data!K726</f>
        <v xml:space="preserve"> UK</v>
      </c>
      <c r="L726" s="3">
        <f>Raw_Data!L726</f>
        <v>2023</v>
      </c>
      <c r="M726" s="3">
        <f>Raw_Data!M726</f>
        <v>10</v>
      </c>
      <c r="N726" s="3">
        <f>Raw_Data!N726</f>
        <v>22</v>
      </c>
      <c r="O726" s="3">
        <f>Raw_Data!O726</f>
        <v>20</v>
      </c>
      <c r="P726" s="3" t="str">
        <f t="shared" si="122"/>
        <v>Creating a beautiful mural with fellow art enthusiasts. The power of collaboration and creativity!</v>
      </c>
      <c r="Q726" s="3" t="str">
        <f t="shared" si="123"/>
        <v>Happy</v>
      </c>
      <c r="R726" s="3" t="str">
        <f t="shared" si="124"/>
        <v>MuralCreationHighSchool</v>
      </c>
      <c r="S726" s="3" t="str">
        <f t="shared" si="125"/>
        <v>Instagram</v>
      </c>
      <c r="T726" s="3" t="str">
        <f t="shared" si="126"/>
        <v>#ArtCollaboration,#HighSchoolCreativity</v>
      </c>
      <c r="U726" s="3" t="str">
        <f t="shared" si="127"/>
        <v>UK</v>
      </c>
      <c r="V726" s="3">
        <f t="shared" si="128"/>
        <v>45221.864583333336</v>
      </c>
      <c r="W726" s="3" t="b">
        <f>COUNTIFS($F$2:F726,F726,$E$2:E726,E726)&gt;1</f>
        <v>0</v>
      </c>
      <c r="X726" s="3">
        <f t="shared" si="129"/>
        <v>65</v>
      </c>
      <c r="Y726" s="3">
        <f t="shared" si="130"/>
        <v>0.66153846153846152</v>
      </c>
      <c r="Z726" s="11" t="str">
        <f t="shared" si="121"/>
        <v>Oct 22, 2023</v>
      </c>
      <c r="AA726" s="3" t="str">
        <f t="shared" si="131"/>
        <v>Oct</v>
      </c>
    </row>
    <row r="727" spans="1:27" x14ac:dyDescent="0.25">
      <c r="A727" s="3">
        <f>Raw_Data!A727</f>
        <v>726</v>
      </c>
      <c r="B727" s="3">
        <f>Raw_Data!B727</f>
        <v>730</v>
      </c>
      <c r="C727" s="3" t="str">
        <f>Raw_Data!C727</f>
        <v xml:space="preserve">Participating in a school-wide art exhibition. Witnessing creativity and spreading positive vibes! </v>
      </c>
      <c r="D727" s="3" t="str">
        <f>Raw_Data!D727</f>
        <v xml:space="preserve"> Happy </v>
      </c>
      <c r="E727" s="10">
        <f>Raw_Data!E727</f>
        <v>42318.697916666664</v>
      </c>
      <c r="F727" s="3" t="str">
        <f>Raw_Data!F727</f>
        <v xml:space="preserve"> ArtExhibitionJoyHighSchool </v>
      </c>
      <c r="G727" s="3" t="str">
        <f>Raw_Data!G727</f>
        <v xml:space="preserve"> Instagram </v>
      </c>
      <c r="H727" s="3" t="str">
        <f>Raw_Data!H727</f>
        <v xml:space="preserve"> #ArtisticExpression #HighSchoolCreativity </v>
      </c>
      <c r="I727" s="3">
        <f>Raw_Data!I727</f>
        <v>23</v>
      </c>
      <c r="J727" s="3">
        <f>Raw_Data!J727</f>
        <v>44</v>
      </c>
      <c r="K727" s="3" t="str">
        <f>Raw_Data!K727</f>
        <v xml:space="preserve"> USA</v>
      </c>
      <c r="L727" s="3">
        <f>Raw_Data!L727</f>
        <v>2015</v>
      </c>
      <c r="M727" s="3">
        <f>Raw_Data!M727</f>
        <v>11</v>
      </c>
      <c r="N727" s="3">
        <f>Raw_Data!N727</f>
        <v>10</v>
      </c>
      <c r="O727" s="3">
        <f>Raw_Data!O727</f>
        <v>16</v>
      </c>
      <c r="P727" s="3" t="str">
        <f t="shared" si="122"/>
        <v>Participating in a school-wide art exhibition. Witnessing creativity and spreading positive vibes!</v>
      </c>
      <c r="Q727" s="3" t="str">
        <f t="shared" si="123"/>
        <v>Happy</v>
      </c>
      <c r="R727" s="3" t="str">
        <f t="shared" si="124"/>
        <v>ArtExhibitionJoyHighSchool</v>
      </c>
      <c r="S727" s="3" t="str">
        <f t="shared" si="125"/>
        <v>Instagram</v>
      </c>
      <c r="T727" s="3" t="str">
        <f t="shared" si="126"/>
        <v>#ArtisticExpression,#HighSchoolCreativity</v>
      </c>
      <c r="U727" s="3" t="str">
        <f t="shared" si="127"/>
        <v>USA</v>
      </c>
      <c r="V727" s="3">
        <f t="shared" si="128"/>
        <v>42318.697916666664</v>
      </c>
      <c r="W727" s="3" t="b">
        <f>COUNTIFS($F$2:F727,F727,$E$2:E727,E727)&gt;1</f>
        <v>0</v>
      </c>
      <c r="X727" s="3">
        <f t="shared" si="129"/>
        <v>67</v>
      </c>
      <c r="Y727" s="3">
        <f t="shared" si="130"/>
        <v>0.65671641791044777</v>
      </c>
      <c r="Z727" s="11" t="str">
        <f t="shared" si="121"/>
        <v>Nov 10, 2015</v>
      </c>
      <c r="AA727" s="3" t="str">
        <f t="shared" si="131"/>
        <v>Nov</v>
      </c>
    </row>
    <row r="728" spans="1:27" x14ac:dyDescent="0.25">
      <c r="A728" s="3">
        <f>Raw_Data!A728</f>
        <v>727</v>
      </c>
      <c r="B728" s="3">
        <f>Raw_Data!B728</f>
        <v>731</v>
      </c>
      <c r="C728" s="3" t="str">
        <f>Raw_Data!C728</f>
        <v xml:space="preserve">Achieving a personal best in a track and field competition. The thrill of victory and self-improvement! </v>
      </c>
      <c r="D728" s="3" t="str">
        <f>Raw_Data!D728</f>
        <v xml:space="preserve"> Happy </v>
      </c>
      <c r="E728" s="10">
        <f>Raw_Data!E728</f>
        <v>42627.520833333336</v>
      </c>
      <c r="F728" s="3" t="str">
        <f>Raw_Data!F728</f>
        <v xml:space="preserve"> TrackFieldSuccessHighSchool </v>
      </c>
      <c r="G728" s="3" t="str">
        <f>Raw_Data!G728</f>
        <v xml:space="preserve"> Twitter </v>
      </c>
      <c r="H728" s="3" t="str">
        <f>Raw_Data!H728</f>
        <v xml:space="preserve"> #AthleticAchievement #HighSchoolSports </v>
      </c>
      <c r="I728" s="3">
        <f>Raw_Data!I728</f>
        <v>26</v>
      </c>
      <c r="J728" s="3">
        <f>Raw_Data!J728</f>
        <v>51</v>
      </c>
      <c r="K728" s="3" t="str">
        <f>Raw_Data!K728</f>
        <v xml:space="preserve"> Canada</v>
      </c>
      <c r="L728" s="3">
        <f>Raw_Data!L728</f>
        <v>2016</v>
      </c>
      <c r="M728" s="3">
        <f>Raw_Data!M728</f>
        <v>9</v>
      </c>
      <c r="N728" s="3">
        <f>Raw_Data!N728</f>
        <v>14</v>
      </c>
      <c r="O728" s="3">
        <f>Raw_Data!O728</f>
        <v>12</v>
      </c>
      <c r="P728" s="3" t="str">
        <f t="shared" si="122"/>
        <v>Achieving a personal best in a track and field competition. The thrill of victory and self-improvement!</v>
      </c>
      <c r="Q728" s="3" t="str">
        <f t="shared" si="123"/>
        <v>Happy</v>
      </c>
      <c r="R728" s="3" t="str">
        <f t="shared" si="124"/>
        <v>TrackFieldSuccessHighSchool</v>
      </c>
      <c r="S728" s="3" t="str">
        <f t="shared" si="125"/>
        <v>Twitter</v>
      </c>
      <c r="T728" s="3" t="str">
        <f t="shared" si="126"/>
        <v>#AthleticAchievement,#HighSchoolSports</v>
      </c>
      <c r="U728" s="3" t="str">
        <f t="shared" si="127"/>
        <v>Canada</v>
      </c>
      <c r="V728" s="3">
        <f t="shared" si="128"/>
        <v>42627.520833333336</v>
      </c>
      <c r="W728" s="3" t="b">
        <f>COUNTIFS($F$2:F728,F728,$E$2:E728,E728)&gt;1</f>
        <v>0</v>
      </c>
      <c r="X728" s="3">
        <f t="shared" si="129"/>
        <v>77</v>
      </c>
      <c r="Y728" s="3">
        <f t="shared" si="130"/>
        <v>0.66233766233766234</v>
      </c>
      <c r="Z728" s="11" t="str">
        <f t="shared" si="121"/>
        <v>Sep 14, 2016</v>
      </c>
      <c r="AA728" s="3" t="str">
        <f t="shared" si="131"/>
        <v>Sep</v>
      </c>
    </row>
    <row r="729" spans="1:27" x14ac:dyDescent="0.25">
      <c r="A729" s="3">
        <f>Raw_Data!A729</f>
        <v>728</v>
      </c>
      <c r="B729" s="3">
        <f>Raw_Data!B729</f>
        <v>732</v>
      </c>
      <c r="C729" s="3" t="str">
        <f>Raw_Data!C729</f>
        <v xml:space="preserve">Collaborating on a science project that received recognition at a regional fair. Science triumphs and smiles! </v>
      </c>
      <c r="D729" s="3" t="str">
        <f>Raw_Data!D729</f>
        <v xml:space="preserve"> Happy </v>
      </c>
      <c r="E729" s="10">
        <f>Raw_Data!E729</f>
        <v>42965.763888888891</v>
      </c>
      <c r="F729" s="3" t="str">
        <f>Raw_Data!F729</f>
        <v xml:space="preserve"> ScienceProjectSuccessHighSchool </v>
      </c>
      <c r="G729" s="3" t="str">
        <f>Raw_Data!G729</f>
        <v xml:space="preserve"> Facebook </v>
      </c>
      <c r="H729" s="3" t="str">
        <f>Raw_Data!H729</f>
        <v xml:space="preserve"> #ScienceFairWinner #HighSchoolScience </v>
      </c>
      <c r="I729" s="3">
        <f>Raw_Data!I729</f>
        <v>20</v>
      </c>
      <c r="J729" s="3">
        <f>Raw_Data!J729</f>
        <v>39</v>
      </c>
      <c r="K729" s="3" t="str">
        <f>Raw_Data!K729</f>
        <v xml:space="preserve"> UK</v>
      </c>
      <c r="L729" s="3">
        <f>Raw_Data!L729</f>
        <v>2017</v>
      </c>
      <c r="M729" s="3">
        <f>Raw_Data!M729</f>
        <v>8</v>
      </c>
      <c r="N729" s="3">
        <f>Raw_Data!N729</f>
        <v>18</v>
      </c>
      <c r="O729" s="3">
        <f>Raw_Data!O729</f>
        <v>18</v>
      </c>
      <c r="P729" s="3" t="str">
        <f t="shared" si="122"/>
        <v>Collaborating on a science project that received recognition at a regional fair. Science triumphs and smiles!</v>
      </c>
      <c r="Q729" s="3" t="str">
        <f t="shared" si="123"/>
        <v>Happy</v>
      </c>
      <c r="R729" s="3" t="str">
        <f t="shared" si="124"/>
        <v>ScienceProjectSuccessHighSchool</v>
      </c>
      <c r="S729" s="3" t="str">
        <f t="shared" si="125"/>
        <v>Facebook</v>
      </c>
      <c r="T729" s="3" t="str">
        <f t="shared" si="126"/>
        <v>#ScienceFairWinner,#HighSchoolScience</v>
      </c>
      <c r="U729" s="3" t="str">
        <f t="shared" si="127"/>
        <v>UK</v>
      </c>
      <c r="V729" s="3">
        <f t="shared" si="128"/>
        <v>42965.763888888891</v>
      </c>
      <c r="W729" s="3" t="b">
        <f>COUNTIFS($F$2:F729,F729,$E$2:E729,E729)&gt;1</f>
        <v>0</v>
      </c>
      <c r="X729" s="3">
        <f t="shared" si="129"/>
        <v>59</v>
      </c>
      <c r="Y729" s="3">
        <f t="shared" si="130"/>
        <v>0.66101694915254239</v>
      </c>
      <c r="Z729" s="11" t="str">
        <f t="shared" si="121"/>
        <v>Aug 18, 2017</v>
      </c>
      <c r="AA729" s="3" t="str">
        <f t="shared" si="131"/>
        <v>Aug</v>
      </c>
    </row>
    <row r="730" spans="1:27" x14ac:dyDescent="0.25">
      <c r="A730" s="3">
        <f>Raw_Data!A730</f>
        <v>729</v>
      </c>
      <c r="B730" s="3">
        <f>Raw_Data!B730</f>
        <v>733</v>
      </c>
      <c r="C730" s="3" t="str">
        <f>Raw_Data!C730</f>
        <v xml:space="preserve">Attending a surprise birthday party organized by friends. Surrounded by love, laughter, and good company! </v>
      </c>
      <c r="D730" s="3" t="str">
        <f>Raw_Data!D730</f>
        <v xml:space="preserve"> Happy </v>
      </c>
      <c r="E730" s="10">
        <f>Raw_Data!E730</f>
        <v>43273.59375</v>
      </c>
      <c r="F730" s="3" t="str">
        <f>Raw_Data!F730</f>
        <v xml:space="preserve"> BirthdayPartyJoyHighSchool </v>
      </c>
      <c r="G730" s="3" t="str">
        <f>Raw_Data!G730</f>
        <v xml:space="preserve"> Instagram </v>
      </c>
      <c r="H730" s="3" t="str">
        <f>Raw_Data!H730</f>
        <v xml:space="preserve"> #SurpriseCelebration #HighSchoolFriendship </v>
      </c>
      <c r="I730" s="3">
        <f>Raw_Data!I730</f>
        <v>25</v>
      </c>
      <c r="J730" s="3">
        <f>Raw_Data!J730</f>
        <v>48</v>
      </c>
      <c r="K730" s="3" t="str">
        <f>Raw_Data!K730</f>
        <v xml:space="preserve"> USA</v>
      </c>
      <c r="L730" s="3">
        <f>Raw_Data!L730</f>
        <v>2018</v>
      </c>
      <c r="M730" s="3">
        <f>Raw_Data!M730</f>
        <v>6</v>
      </c>
      <c r="N730" s="3">
        <f>Raw_Data!N730</f>
        <v>22</v>
      </c>
      <c r="O730" s="3">
        <f>Raw_Data!O730</f>
        <v>14</v>
      </c>
      <c r="P730" s="3" t="str">
        <f t="shared" si="122"/>
        <v>Attending a surprise birthday party organized by friends. Surrounded by love, laughter, and good company!</v>
      </c>
      <c r="Q730" s="3" t="str">
        <f t="shared" si="123"/>
        <v>Happy</v>
      </c>
      <c r="R730" s="3" t="str">
        <f t="shared" si="124"/>
        <v>BirthdayPartyJoyHighSchool</v>
      </c>
      <c r="S730" s="3" t="str">
        <f t="shared" si="125"/>
        <v>Instagram</v>
      </c>
      <c r="T730" s="3" t="str">
        <f t="shared" si="126"/>
        <v>#SurpriseCelebration,#HighSchoolFriendship</v>
      </c>
      <c r="U730" s="3" t="str">
        <f t="shared" si="127"/>
        <v>USA</v>
      </c>
      <c r="V730" s="3">
        <f t="shared" si="128"/>
        <v>43273.59375</v>
      </c>
      <c r="W730" s="3" t="b">
        <f>COUNTIFS($F$2:F730,F730,$E$2:E730,E730)&gt;1</f>
        <v>0</v>
      </c>
      <c r="X730" s="3">
        <f t="shared" si="129"/>
        <v>73</v>
      </c>
      <c r="Y730" s="3">
        <f t="shared" si="130"/>
        <v>0.65753424657534243</v>
      </c>
      <c r="Z730" s="11" t="str">
        <f t="shared" si="121"/>
        <v>Jun 22, 2018</v>
      </c>
      <c r="AA730" s="3" t="str">
        <f t="shared" si="131"/>
        <v>Jun</v>
      </c>
    </row>
    <row r="731" spans="1:27" x14ac:dyDescent="0.25">
      <c r="A731" s="3">
        <f>Raw_Data!A731</f>
        <v>730</v>
      </c>
      <c r="B731" s="3">
        <f>Raw_Data!B731</f>
        <v>734</v>
      </c>
      <c r="C731" s="3" t="str">
        <f>Raw_Data!C731</f>
        <v xml:space="preserve">Successfully fundraising for a school charity initiative. The joy of giving back to the community! </v>
      </c>
      <c r="D731" s="3" t="str">
        <f>Raw_Data!D731</f>
        <v xml:space="preserve"> Happy </v>
      </c>
      <c r="E731" s="10">
        <f>Raw_Data!E731</f>
        <v>43560.729166666664</v>
      </c>
      <c r="F731" s="3" t="str">
        <f>Raw_Data!F731</f>
        <v xml:space="preserve"> CharityFundraisingTriumphHighSchool </v>
      </c>
      <c r="G731" s="3" t="str">
        <f>Raw_Data!G731</f>
        <v xml:space="preserve"> Twitter </v>
      </c>
      <c r="H731" s="3" t="str">
        <f>Raw_Data!H731</f>
        <v xml:space="preserve"> #CommunityGiving #HighSchoolPhilanthropy </v>
      </c>
      <c r="I731" s="3">
        <f>Raw_Data!I731</f>
        <v>22</v>
      </c>
      <c r="J731" s="3">
        <f>Raw_Data!J731</f>
        <v>42</v>
      </c>
      <c r="K731" s="3" t="str">
        <f>Raw_Data!K731</f>
        <v xml:space="preserve"> Canada</v>
      </c>
      <c r="L731" s="3">
        <f>Raw_Data!L731</f>
        <v>2019</v>
      </c>
      <c r="M731" s="3">
        <f>Raw_Data!M731</f>
        <v>4</v>
      </c>
      <c r="N731" s="3">
        <f>Raw_Data!N731</f>
        <v>5</v>
      </c>
      <c r="O731" s="3">
        <f>Raw_Data!O731</f>
        <v>17</v>
      </c>
      <c r="P731" s="3" t="str">
        <f t="shared" si="122"/>
        <v>Successfully fundraising for a school charity initiative. The joy of giving back to the community!</v>
      </c>
      <c r="Q731" s="3" t="str">
        <f t="shared" si="123"/>
        <v>Happy</v>
      </c>
      <c r="R731" s="3" t="str">
        <f t="shared" si="124"/>
        <v>CharityFundraisingTriumphHighSchool</v>
      </c>
      <c r="S731" s="3" t="str">
        <f t="shared" si="125"/>
        <v>Twitter</v>
      </c>
      <c r="T731" s="3" t="str">
        <f t="shared" si="126"/>
        <v>#CommunityGiving,#HighSchoolPhilanthropy</v>
      </c>
      <c r="U731" s="3" t="str">
        <f t="shared" si="127"/>
        <v>Canada</v>
      </c>
      <c r="V731" s="3">
        <f t="shared" si="128"/>
        <v>43560.729166666664</v>
      </c>
      <c r="W731" s="3" t="b">
        <f>COUNTIFS($F$2:F731,F731,$E$2:E731,E731)&gt;1</f>
        <v>0</v>
      </c>
      <c r="X731" s="3">
        <f t="shared" si="129"/>
        <v>64</v>
      </c>
      <c r="Y731" s="3">
        <f t="shared" si="130"/>
        <v>0.65625</v>
      </c>
      <c r="Z731" s="11" t="str">
        <f t="shared" si="121"/>
        <v>Apr 5, 2019</v>
      </c>
      <c r="AA731" s="3" t="str">
        <f t="shared" si="131"/>
        <v>Apr</v>
      </c>
    </row>
    <row r="732" spans="1:27" x14ac:dyDescent="0.25">
      <c r="A732" s="3">
        <f>Raw_Data!A732</f>
        <v>731</v>
      </c>
      <c r="B732" s="3">
        <f>Raw_Data!B732</f>
        <v>735</v>
      </c>
      <c r="C732" s="3" t="str">
        <f>Raw_Data!C732</f>
        <v xml:space="preserve">Participating in a multicultural festival, celebrating diversity with music, dance, and delicious food! </v>
      </c>
      <c r="D732" s="3" t="str">
        <f>Raw_Data!D732</f>
        <v xml:space="preserve"> Happy </v>
      </c>
      <c r="E732" s="10">
        <f>Raw_Data!E732</f>
        <v>43890.864583333336</v>
      </c>
      <c r="F732" s="3" t="str">
        <f>Raw_Data!F732</f>
        <v xml:space="preserve"> MulticulturalFestivalJoyHighSchool </v>
      </c>
      <c r="G732" s="3" t="str">
        <f>Raw_Data!G732</f>
        <v xml:space="preserve"> Facebook </v>
      </c>
      <c r="H732" s="3" t="str">
        <f>Raw_Data!H732</f>
        <v xml:space="preserve"> #CulturalCelebration #HighSchoolUnity </v>
      </c>
      <c r="I732" s="3">
        <f>Raw_Data!I732</f>
        <v>21</v>
      </c>
      <c r="J732" s="3">
        <f>Raw_Data!J732</f>
        <v>43</v>
      </c>
      <c r="K732" s="3" t="str">
        <f>Raw_Data!K732</f>
        <v xml:space="preserve"> UK</v>
      </c>
      <c r="L732" s="3">
        <f>Raw_Data!L732</f>
        <v>2020</v>
      </c>
      <c r="M732" s="3">
        <f>Raw_Data!M732</f>
        <v>2</v>
      </c>
      <c r="N732" s="3">
        <f>Raw_Data!N732</f>
        <v>29</v>
      </c>
      <c r="O732" s="3">
        <f>Raw_Data!O732</f>
        <v>20</v>
      </c>
      <c r="P732" s="3" t="str">
        <f t="shared" si="122"/>
        <v>Participating in a multicultural festival, celebrating diversity with music, dance, and delicious food!</v>
      </c>
      <c r="Q732" s="3" t="str">
        <f t="shared" si="123"/>
        <v>Happy</v>
      </c>
      <c r="R732" s="3" t="str">
        <f t="shared" si="124"/>
        <v>MulticulturalFestivalJoyHighSchool</v>
      </c>
      <c r="S732" s="3" t="str">
        <f t="shared" si="125"/>
        <v>Facebook</v>
      </c>
      <c r="T732" s="3" t="str">
        <f t="shared" si="126"/>
        <v>#CulturalCelebration,#HighSchoolUnity</v>
      </c>
      <c r="U732" s="3" t="str">
        <f t="shared" si="127"/>
        <v>UK</v>
      </c>
      <c r="V732" s="3">
        <f t="shared" si="128"/>
        <v>43890.864583333336</v>
      </c>
      <c r="W732" s="3" t="b">
        <f>COUNTIFS($F$2:F732,F732,$E$2:E732,E732)&gt;1</f>
        <v>0</v>
      </c>
      <c r="X732" s="3">
        <f t="shared" si="129"/>
        <v>64</v>
      </c>
      <c r="Y732" s="3">
        <f t="shared" si="130"/>
        <v>0.671875</v>
      </c>
      <c r="Z732" s="11" t="str">
        <f t="shared" si="121"/>
        <v>Feb 29, 2020</v>
      </c>
      <c r="AA732" s="3" t="str">
        <f t="shared" si="131"/>
        <v>Feb</v>
      </c>
    </row>
    <row r="733" spans="1:27" x14ac:dyDescent="0.25">
      <c r="A733" s="3">
        <f>Raw_Data!A733</f>
        <v>732</v>
      </c>
      <c r="B733" s="3">
        <f>Raw_Data!B733</f>
        <v>736</v>
      </c>
      <c r="C733" s="3" t="str">
        <f>Raw_Data!C733</f>
        <v xml:space="preserve">Organizing a virtual talent show during challenging times, bringing smiles to classmates' faces! </v>
      </c>
      <c r="D733" s="3" t="str">
        <f>Raw_Data!D733</f>
        <v xml:space="preserve"> Happy </v>
      </c>
      <c r="E733" s="10">
        <f>Raw_Data!E733</f>
        <v>44150.635416666664</v>
      </c>
      <c r="F733" s="3" t="str">
        <f>Raw_Data!F733</f>
        <v xml:space="preserve"> VirtualTalentShowSuccessHighSchool </v>
      </c>
      <c r="G733" s="3" t="str">
        <f>Raw_Data!G733</f>
        <v xml:space="preserve"> Instagram </v>
      </c>
      <c r="H733" s="3" t="str">
        <f>Raw_Data!H733</f>
        <v xml:space="preserve"> #VirtualEntertainment #HighSchoolPositivity </v>
      </c>
      <c r="I733" s="3">
        <f>Raw_Data!I733</f>
        <v>24</v>
      </c>
      <c r="J733" s="3">
        <f>Raw_Data!J733</f>
        <v>47</v>
      </c>
      <c r="K733" s="3" t="str">
        <f>Raw_Data!K733</f>
        <v xml:space="preserve"> USA</v>
      </c>
      <c r="L733" s="3">
        <f>Raw_Data!L733</f>
        <v>2020</v>
      </c>
      <c r="M733" s="3">
        <f>Raw_Data!M733</f>
        <v>11</v>
      </c>
      <c r="N733" s="3">
        <f>Raw_Data!N733</f>
        <v>15</v>
      </c>
      <c r="O733" s="3">
        <f>Raw_Data!O733</f>
        <v>15</v>
      </c>
      <c r="P733" s="3" t="str">
        <f t="shared" si="122"/>
        <v>Organizing a virtual talent show during challenging times, bringing smiles to classmates' faces!</v>
      </c>
      <c r="Q733" s="3" t="str">
        <f t="shared" si="123"/>
        <v>Happy</v>
      </c>
      <c r="R733" s="3" t="str">
        <f t="shared" si="124"/>
        <v>VirtualTalentShowSuccessHighSchool</v>
      </c>
      <c r="S733" s="3" t="str">
        <f t="shared" si="125"/>
        <v>Instagram</v>
      </c>
      <c r="T733" s="3" t="str">
        <f t="shared" si="126"/>
        <v>#VirtualEntertainment,#HighSchoolPositivity</v>
      </c>
      <c r="U733" s="3" t="str">
        <f t="shared" si="127"/>
        <v>USA</v>
      </c>
      <c r="V733" s="3">
        <f t="shared" si="128"/>
        <v>44150.635416666664</v>
      </c>
      <c r="W733" s="3" t="b">
        <f>COUNTIFS($F$2:F733,F733,$E$2:E733,E733)&gt;1</f>
        <v>0</v>
      </c>
      <c r="X733" s="3">
        <f t="shared" si="129"/>
        <v>71</v>
      </c>
      <c r="Y733" s="3">
        <f t="shared" si="130"/>
        <v>0.6619718309859155</v>
      </c>
      <c r="Z733" s="11" t="str">
        <f t="shared" si="121"/>
        <v>Nov 15, 2020</v>
      </c>
      <c r="AA733" s="3" t="str">
        <f t="shared" si="131"/>
        <v>Nov</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4BD4-D055-455D-9C56-DBE8C24E6A65}">
  <dimension ref="A1:X733"/>
  <sheetViews>
    <sheetView workbookViewId="0">
      <selection activeCell="E9" sqref="E9"/>
    </sheetView>
  </sheetViews>
  <sheetFormatPr defaultRowHeight="15" x14ac:dyDescent="0.25"/>
  <cols>
    <col min="1" max="1" width="18.42578125" bestFit="1" customWidth="1"/>
    <col min="7" max="7" width="15.28515625" bestFit="1" customWidth="1"/>
    <col min="8" max="8" width="20.5703125" bestFit="1" customWidth="1"/>
    <col min="9" max="9" width="16" bestFit="1" customWidth="1"/>
    <col min="15" max="15" width="13.5703125" bestFit="1" customWidth="1"/>
    <col min="16" max="16" width="13.85546875" bestFit="1" customWidth="1"/>
    <col min="17" max="17" width="15.140625" bestFit="1" customWidth="1"/>
  </cols>
  <sheetData>
    <row r="1" spans="1:24" x14ac:dyDescent="0.25">
      <c r="A1" s="8" t="s">
        <v>2511</v>
      </c>
      <c r="B1" s="8" t="s">
        <v>2</v>
      </c>
      <c r="C1" s="8" t="s">
        <v>5</v>
      </c>
      <c r="D1" s="8" t="s">
        <v>8</v>
      </c>
      <c r="E1" s="8" t="s">
        <v>7</v>
      </c>
      <c r="F1" s="8" t="s">
        <v>2509</v>
      </c>
      <c r="G1" s="8" t="s">
        <v>2512</v>
      </c>
      <c r="H1" s="8" t="s">
        <v>2513</v>
      </c>
      <c r="I1" s="8" t="s">
        <v>2514</v>
      </c>
      <c r="J1" s="8" t="s">
        <v>2515</v>
      </c>
      <c r="K1" s="8" t="s">
        <v>2516</v>
      </c>
      <c r="L1" s="8" t="s">
        <v>2517</v>
      </c>
      <c r="M1" s="8" t="s">
        <v>2518</v>
      </c>
      <c r="N1" s="8" t="s">
        <v>2519</v>
      </c>
      <c r="O1" s="8" t="s">
        <v>2520</v>
      </c>
      <c r="P1" s="8" t="s">
        <v>2521</v>
      </c>
      <c r="Q1" s="8" t="s">
        <v>2522</v>
      </c>
      <c r="R1" s="7"/>
      <c r="S1" s="7"/>
      <c r="T1" s="7"/>
      <c r="U1" s="7"/>
      <c r="V1" s="7"/>
      <c r="W1" s="7"/>
      <c r="X1" s="7"/>
    </row>
    <row r="2" spans="1:24" x14ac:dyDescent="0.25">
      <c r="A2" s="3">
        <f xml:space="preserve"> Clean_Data!A2</f>
        <v>0</v>
      </c>
      <c r="B2" s="3" t="str">
        <f xml:space="preserve"> Clean_Data!Q2</f>
        <v>Positive</v>
      </c>
      <c r="C2" s="3" t="str">
        <f xml:space="preserve"> Clean_Data!S2</f>
        <v>Twitter</v>
      </c>
      <c r="D2" s="3">
        <f xml:space="preserve"> Clean_Data!J2</f>
        <v>30</v>
      </c>
      <c r="E2" s="3">
        <f>Clean_Data!I2</f>
        <v>15</v>
      </c>
      <c r="F2" s="3">
        <f xml:space="preserve"> Clean_Data!X2</f>
        <v>45</v>
      </c>
      <c r="G2" s="3" t="str" cm="1">
        <f t="array" ref="G2" xml:space="preserve"> _xlfn.IFS(OR(B2="Positive",B2="Joy",B2="Happy",B2="Happiness"),"Favorable",OR(B2="Negative",B2="Sad",B2="Grief",B2="Despair",B2="Hate"),"Unfavorable",TRUE,"Other")</f>
        <v>Favorable</v>
      </c>
      <c r="H2" s="3" t="str">
        <f xml:space="preserve"> IF(F2&gt;=50,"High Engagement","Standard Engagement")</f>
        <v>Standard Engagement</v>
      </c>
      <c r="I2" s="3" t="str">
        <f xml:space="preserve"> IF(F2&gt;=100,"Viral",IF(F2&gt;=50,"High",IF(F2&gt;=20,"Medium","Low")))</f>
        <v>Medium</v>
      </c>
      <c r="J2" s="3" t="b">
        <f xml:space="preserve"> AND(OR(C2="USA",C2="UK"),F2&gt;=50)</f>
        <v>0</v>
      </c>
      <c r="K2" s="3" t="b">
        <f xml:space="preserve"> OR(C2="Twitter",C2="Instagram")</f>
        <v>1</v>
      </c>
      <c r="L2" s="3" t="b">
        <f xml:space="preserve"> NOT(G2="Unfavorable")</f>
        <v>1</v>
      </c>
      <c r="M2" s="3" t="b">
        <f xml:space="preserve"> ISERROR(1/(D2-D2))</f>
        <v>1</v>
      </c>
      <c r="N2" s="3" t="b">
        <f xml:space="preserve"> ISBLANK(B2)</f>
        <v>0</v>
      </c>
      <c r="O2" s="3" t="b">
        <f xml:space="preserve"> ISNUMBER(D2)</f>
        <v>1</v>
      </c>
      <c r="P2" s="3" t="str">
        <f xml:space="preserve"> CHOOSE(MATCH(C2,{"Twitter","Instagram","Facebook"},0),"TW","IG","FB")</f>
        <v>TW</v>
      </c>
      <c r="Q2" s="3" t="str" cm="1">
        <f t="array" ref="Q2" xml:space="preserve"> _xlfn.SWITCH(C2,"Twitter","Microblog","Instagram","Visual Social","Facebook","Social Network","Other")</f>
        <v>Microblog</v>
      </c>
    </row>
    <row r="3" spans="1:24" x14ac:dyDescent="0.25">
      <c r="A3" s="3">
        <f xml:space="preserve"> Clean_Data!A3</f>
        <v>1</v>
      </c>
      <c r="B3" s="3" t="str">
        <f xml:space="preserve"> Clean_Data!Q3</f>
        <v>Negative</v>
      </c>
      <c r="C3" s="3" t="str">
        <f xml:space="preserve"> Clean_Data!S3</f>
        <v>Twitter</v>
      </c>
      <c r="D3" s="3">
        <f xml:space="preserve"> Clean_Data!J3</f>
        <v>10</v>
      </c>
      <c r="E3" s="3">
        <f>Clean_Data!I3</f>
        <v>5</v>
      </c>
      <c r="F3" s="3">
        <f xml:space="preserve"> Clean_Data!X3</f>
        <v>15</v>
      </c>
      <c r="G3" s="3" t="str" cm="1">
        <f t="array" ref="G3" xml:space="preserve"> _xlfn.IFS(OR(B3="Positive",B3="Joy",B3="Happy",B3="Happiness"),"Favorable",OR(B3="Negative",B3="Sad",B3="Grief",B3="Despair",B3="Hate"),"Unfavorable",TRUE,"Other")</f>
        <v>Unfavorable</v>
      </c>
      <c r="H3" s="3" t="str">
        <f t="shared" ref="H3:H66" si="0" xml:space="preserve"> IF(F3&gt;=50,"High Engagement","Standard Engagement")</f>
        <v>Standard Engagement</v>
      </c>
      <c r="I3" s="3" t="str">
        <f t="shared" ref="I3:I66" si="1" xml:space="preserve"> IF(F3&gt;=100,"Viral",IF(F3&gt;=50,"High",IF(F3&gt;=20,"Medium","Low")))</f>
        <v>Low</v>
      </c>
      <c r="J3" s="3" t="b">
        <f t="shared" ref="J3:J66" si="2" xml:space="preserve"> AND(OR(C3="USA",C3="UK"),F3&gt;=50)</f>
        <v>0</v>
      </c>
      <c r="K3" s="3" t="b">
        <f t="shared" ref="K3:K66" si="3" xml:space="preserve"> OR(C3="Twitter",C3="Instagram")</f>
        <v>1</v>
      </c>
      <c r="L3" s="3" t="b">
        <f t="shared" ref="L3:L66" si="4" xml:space="preserve"> NOT(G3="Unfavorable")</f>
        <v>0</v>
      </c>
      <c r="M3" s="3" t="b">
        <f t="shared" ref="M3:M66" si="5" xml:space="preserve"> ISERROR(1/(D3-D3))</f>
        <v>1</v>
      </c>
      <c r="N3" s="3" t="b">
        <f t="shared" ref="N3:N66" si="6" xml:space="preserve"> ISBLANK(B3)</f>
        <v>0</v>
      </c>
      <c r="O3" s="3" t="b">
        <f t="shared" ref="O3:O66" si="7" xml:space="preserve"> ISNUMBER(D3)</f>
        <v>1</v>
      </c>
      <c r="P3" s="3" t="str">
        <f xml:space="preserve"> CHOOSE(MATCH(C3,{"Twitter","Instagram","Facebook"},0),"TW","IG","FB")</f>
        <v>TW</v>
      </c>
      <c r="Q3" s="3" t="str" cm="1">
        <f t="array" ref="Q3" xml:space="preserve"> _xlfn.SWITCH(C3,"Twitter","Microblog","Instagram","Visual Social","Facebook","Social Network","Other")</f>
        <v>Microblog</v>
      </c>
    </row>
    <row r="4" spans="1:24" x14ac:dyDescent="0.25">
      <c r="A4" s="3">
        <f xml:space="preserve"> Clean_Data!A4</f>
        <v>2</v>
      </c>
      <c r="B4" s="3" t="str">
        <f xml:space="preserve"> Clean_Data!Q4</f>
        <v>Positive</v>
      </c>
      <c r="C4" s="3" t="str">
        <f xml:space="preserve"> Clean_Data!S4</f>
        <v>Instagram</v>
      </c>
      <c r="D4" s="3">
        <f xml:space="preserve"> Clean_Data!J4</f>
        <v>40</v>
      </c>
      <c r="E4" s="3">
        <f>Clean_Data!I4</f>
        <v>20</v>
      </c>
      <c r="F4" s="3">
        <f xml:space="preserve"> Clean_Data!X4</f>
        <v>60</v>
      </c>
      <c r="G4" s="3" t="str" cm="1">
        <f t="array" ref="G4" xml:space="preserve"> _xlfn.IFS(OR(B4="Positive",B4="Joy",B4="Happy",B4="Happiness"),"Favorable",OR(B4="Negative",B4="Sad",B4="Grief",B4="Despair",B4="Hate"),"Unfavorable",TRUE,"Other")</f>
        <v>Favorable</v>
      </c>
      <c r="H4" s="3" t="str">
        <f t="shared" si="0"/>
        <v>High Engagement</v>
      </c>
      <c r="I4" s="3" t="str">
        <f t="shared" si="1"/>
        <v>High</v>
      </c>
      <c r="J4" s="3" t="b">
        <f t="shared" si="2"/>
        <v>0</v>
      </c>
      <c r="K4" s="3" t="b">
        <f t="shared" si="3"/>
        <v>1</v>
      </c>
      <c r="L4" s="3" t="b">
        <f t="shared" si="4"/>
        <v>1</v>
      </c>
      <c r="M4" s="3" t="b">
        <f t="shared" si="5"/>
        <v>1</v>
      </c>
      <c r="N4" s="3" t="b">
        <f t="shared" si="6"/>
        <v>0</v>
      </c>
      <c r="O4" s="3" t="b">
        <f t="shared" si="7"/>
        <v>1</v>
      </c>
      <c r="P4" s="3" t="str">
        <f xml:space="preserve"> CHOOSE(MATCH(C4,{"Twitter","Instagram","Facebook"},0),"TW","IG","FB")</f>
        <v>IG</v>
      </c>
      <c r="Q4" s="3" t="str" cm="1">
        <f t="array" ref="Q4" xml:space="preserve"> _xlfn.SWITCH(C4,"Twitter","Microblog","Instagram","Visual Social","Facebook","Social Network","Other")</f>
        <v>Visual Social</v>
      </c>
    </row>
    <row r="5" spans="1:24" x14ac:dyDescent="0.25">
      <c r="A5" s="3">
        <f xml:space="preserve"> Clean_Data!A5</f>
        <v>3</v>
      </c>
      <c r="B5" s="3" t="str">
        <f xml:space="preserve"> Clean_Data!Q5</f>
        <v>Positive</v>
      </c>
      <c r="C5" s="3" t="str">
        <f xml:space="preserve"> Clean_Data!S5</f>
        <v>Facebook</v>
      </c>
      <c r="D5" s="3">
        <f xml:space="preserve"> Clean_Data!J5</f>
        <v>15</v>
      </c>
      <c r="E5" s="3">
        <f>Clean_Data!I5</f>
        <v>8</v>
      </c>
      <c r="F5" s="3">
        <f xml:space="preserve"> Clean_Data!X5</f>
        <v>23</v>
      </c>
      <c r="G5" s="3" t="str" cm="1">
        <f t="array" ref="G5" xml:space="preserve"> _xlfn.IFS(OR(B5="Positive",B5="Joy",B5="Happy",B5="Happiness"),"Favorable",OR(B5="Negative",B5="Sad",B5="Grief",B5="Despair",B5="Hate"),"Unfavorable",TRUE,"Other")</f>
        <v>Favorable</v>
      </c>
      <c r="H5" s="3" t="str">
        <f t="shared" si="0"/>
        <v>Standard Engagement</v>
      </c>
      <c r="I5" s="3" t="str">
        <f t="shared" si="1"/>
        <v>Medium</v>
      </c>
      <c r="J5" s="3" t="b">
        <f t="shared" si="2"/>
        <v>0</v>
      </c>
      <c r="K5" s="3" t="b">
        <f t="shared" si="3"/>
        <v>0</v>
      </c>
      <c r="L5" s="3" t="b">
        <f t="shared" si="4"/>
        <v>1</v>
      </c>
      <c r="M5" s="3" t="b">
        <f t="shared" si="5"/>
        <v>1</v>
      </c>
      <c r="N5" s="3" t="b">
        <f t="shared" si="6"/>
        <v>0</v>
      </c>
      <c r="O5" s="3" t="b">
        <f t="shared" si="7"/>
        <v>1</v>
      </c>
      <c r="P5" s="3" t="str">
        <f xml:space="preserve"> CHOOSE(MATCH(C5,{"Twitter","Instagram","Facebook"},0),"TW","IG","FB")</f>
        <v>FB</v>
      </c>
      <c r="Q5" s="3" t="str" cm="1">
        <f t="array" ref="Q5" xml:space="preserve"> _xlfn.SWITCH(C5,"Twitter","Microblog","Instagram","Visual Social","Facebook","Social Network","Other")</f>
        <v>Social Network</v>
      </c>
    </row>
    <row r="6" spans="1:24" x14ac:dyDescent="0.25">
      <c r="A6" s="3">
        <f xml:space="preserve"> Clean_Data!A6</f>
        <v>4</v>
      </c>
      <c r="B6" s="3" t="str">
        <f xml:space="preserve"> Clean_Data!Q6</f>
        <v>Neutral</v>
      </c>
      <c r="C6" s="3" t="str">
        <f xml:space="preserve"> Clean_Data!S6</f>
        <v>Instagram</v>
      </c>
      <c r="D6" s="3">
        <f xml:space="preserve"> Clean_Data!J6</f>
        <v>25</v>
      </c>
      <c r="E6" s="3">
        <f>Clean_Data!I6</f>
        <v>12</v>
      </c>
      <c r="F6" s="3">
        <f xml:space="preserve"> Clean_Data!X6</f>
        <v>37</v>
      </c>
      <c r="G6" s="3" t="str" cm="1">
        <f t="array" ref="G6" xml:space="preserve"> _xlfn.IFS(OR(B6="Positive",B6="Joy",B6="Happy",B6="Happiness"),"Favorable",OR(B6="Negative",B6="Sad",B6="Grief",B6="Despair",B6="Hate"),"Unfavorable",TRUE,"Other")</f>
        <v>Other</v>
      </c>
      <c r="H6" s="3" t="str">
        <f t="shared" si="0"/>
        <v>Standard Engagement</v>
      </c>
      <c r="I6" s="3" t="str">
        <f t="shared" si="1"/>
        <v>Medium</v>
      </c>
      <c r="J6" s="3" t="b">
        <f t="shared" si="2"/>
        <v>0</v>
      </c>
      <c r="K6" s="3" t="b">
        <f t="shared" si="3"/>
        <v>1</v>
      </c>
      <c r="L6" s="3" t="b">
        <f t="shared" si="4"/>
        <v>1</v>
      </c>
      <c r="M6" s="3" t="b">
        <f t="shared" si="5"/>
        <v>1</v>
      </c>
      <c r="N6" s="3" t="b">
        <f t="shared" si="6"/>
        <v>0</v>
      </c>
      <c r="O6" s="3" t="b">
        <f t="shared" si="7"/>
        <v>1</v>
      </c>
      <c r="P6" s="3" t="str">
        <f xml:space="preserve"> CHOOSE(MATCH(C6,{"Twitter","Instagram","Facebook"},0),"TW","IG","FB")</f>
        <v>IG</v>
      </c>
      <c r="Q6" s="3" t="str" cm="1">
        <f t="array" ref="Q6" xml:space="preserve"> _xlfn.SWITCH(C6,"Twitter","Microblog","Instagram","Visual Social","Facebook","Social Network","Other")</f>
        <v>Visual Social</v>
      </c>
    </row>
    <row r="7" spans="1:24" x14ac:dyDescent="0.25">
      <c r="A7" s="3">
        <f xml:space="preserve"> Clean_Data!A7</f>
        <v>5</v>
      </c>
      <c r="B7" s="3" t="str">
        <f xml:space="preserve"> Clean_Data!Q7</f>
        <v>Positive</v>
      </c>
      <c r="C7" s="3" t="str">
        <f xml:space="preserve"> Clean_Data!S7</f>
        <v>Twitter</v>
      </c>
      <c r="D7" s="3">
        <f xml:space="preserve"> Clean_Data!J7</f>
        <v>50</v>
      </c>
      <c r="E7" s="3">
        <f>Clean_Data!I7</f>
        <v>25</v>
      </c>
      <c r="F7" s="3">
        <f xml:space="preserve"> Clean_Data!X7</f>
        <v>75</v>
      </c>
      <c r="G7" s="3" t="str" cm="1">
        <f t="array" ref="G7" xml:space="preserve"> _xlfn.IFS(OR(B7="Positive",B7="Joy",B7="Happy",B7="Happiness"),"Favorable",OR(B7="Negative",B7="Sad",B7="Grief",B7="Despair",B7="Hate"),"Unfavorable",TRUE,"Other")</f>
        <v>Favorable</v>
      </c>
      <c r="H7" s="3" t="str">
        <f t="shared" si="0"/>
        <v>High Engagement</v>
      </c>
      <c r="I7" s="3" t="str">
        <f t="shared" si="1"/>
        <v>High</v>
      </c>
      <c r="J7" s="3" t="b">
        <f t="shared" si="2"/>
        <v>0</v>
      </c>
      <c r="K7" s="3" t="b">
        <f t="shared" si="3"/>
        <v>1</v>
      </c>
      <c r="L7" s="3" t="b">
        <f t="shared" si="4"/>
        <v>1</v>
      </c>
      <c r="M7" s="3" t="b">
        <f t="shared" si="5"/>
        <v>1</v>
      </c>
      <c r="N7" s="3" t="b">
        <f t="shared" si="6"/>
        <v>0</v>
      </c>
      <c r="O7" s="3" t="b">
        <f t="shared" si="7"/>
        <v>1</v>
      </c>
      <c r="P7" s="3" t="str">
        <f xml:space="preserve"> CHOOSE(MATCH(C7,{"Twitter","Instagram","Facebook"},0),"TW","IG","FB")</f>
        <v>TW</v>
      </c>
      <c r="Q7" s="3" t="str" cm="1">
        <f t="array" ref="Q7" xml:space="preserve"> _xlfn.SWITCH(C7,"Twitter","Microblog","Instagram","Visual Social","Facebook","Social Network","Other")</f>
        <v>Microblog</v>
      </c>
    </row>
    <row r="8" spans="1:24" x14ac:dyDescent="0.25">
      <c r="A8" s="3">
        <f xml:space="preserve"> Clean_Data!A8</f>
        <v>6</v>
      </c>
      <c r="B8" s="3" t="str">
        <f xml:space="preserve"> Clean_Data!Q8</f>
        <v>Positive</v>
      </c>
      <c r="C8" s="3" t="str">
        <f xml:space="preserve"> Clean_Data!S8</f>
        <v>Facebook</v>
      </c>
      <c r="D8" s="3">
        <f xml:space="preserve"> Clean_Data!J8</f>
        <v>20</v>
      </c>
      <c r="E8" s="3">
        <f>Clean_Data!I8</f>
        <v>10</v>
      </c>
      <c r="F8" s="3">
        <f xml:space="preserve"> Clean_Data!X8</f>
        <v>30</v>
      </c>
      <c r="G8" s="3" t="str" cm="1">
        <f t="array" ref="G8" xml:space="preserve"> _xlfn.IFS(OR(B8="Positive",B8="Joy",B8="Happy",B8="Happiness"),"Favorable",OR(B8="Negative",B8="Sad",B8="Grief",B8="Despair",B8="Hate"),"Unfavorable",TRUE,"Other")</f>
        <v>Favorable</v>
      </c>
      <c r="H8" s="3" t="str">
        <f t="shared" si="0"/>
        <v>Standard Engagement</v>
      </c>
      <c r="I8" s="3" t="str">
        <f t="shared" si="1"/>
        <v>Medium</v>
      </c>
      <c r="J8" s="3" t="b">
        <f t="shared" si="2"/>
        <v>0</v>
      </c>
      <c r="K8" s="3" t="b">
        <f t="shared" si="3"/>
        <v>0</v>
      </c>
      <c r="L8" s="3" t="b">
        <f t="shared" si="4"/>
        <v>1</v>
      </c>
      <c r="M8" s="3" t="b">
        <f t="shared" si="5"/>
        <v>1</v>
      </c>
      <c r="N8" s="3" t="b">
        <f t="shared" si="6"/>
        <v>0</v>
      </c>
      <c r="O8" s="3" t="b">
        <f t="shared" si="7"/>
        <v>1</v>
      </c>
      <c r="P8" s="3" t="str">
        <f xml:space="preserve"> CHOOSE(MATCH(C8,{"Twitter","Instagram","Facebook"},0),"TW","IG","FB")</f>
        <v>FB</v>
      </c>
      <c r="Q8" s="3" t="str" cm="1">
        <f t="array" ref="Q8" xml:space="preserve"> _xlfn.SWITCH(C8,"Twitter","Microblog","Instagram","Visual Social","Facebook","Social Network","Other")</f>
        <v>Social Network</v>
      </c>
    </row>
    <row r="9" spans="1:24" x14ac:dyDescent="0.25">
      <c r="A9" s="3">
        <f xml:space="preserve"> Clean_Data!A9</f>
        <v>7</v>
      </c>
      <c r="B9" s="3" t="str">
        <f xml:space="preserve"> Clean_Data!Q9</f>
        <v>Positive</v>
      </c>
      <c r="C9" s="3" t="str">
        <f xml:space="preserve"> Clean_Data!S9</f>
        <v>Instagram</v>
      </c>
      <c r="D9" s="3">
        <f xml:space="preserve"> Clean_Data!J9</f>
        <v>30</v>
      </c>
      <c r="E9" s="3">
        <f>Clean_Data!I9</f>
        <v>15</v>
      </c>
      <c r="F9" s="3">
        <f xml:space="preserve"> Clean_Data!X9</f>
        <v>45</v>
      </c>
      <c r="G9" s="3" t="str" cm="1">
        <f t="array" ref="G9" xml:space="preserve"> _xlfn.IFS(OR(B9="Positive",B9="Joy",B9="Happy",B9="Happiness"),"Favorable",OR(B9="Negative",B9="Sad",B9="Grief",B9="Despair",B9="Hate"),"Unfavorable",TRUE,"Other")</f>
        <v>Favorable</v>
      </c>
      <c r="H9" s="3" t="str">
        <f t="shared" si="0"/>
        <v>Standard Engagement</v>
      </c>
      <c r="I9" s="3" t="str">
        <f t="shared" si="1"/>
        <v>Medium</v>
      </c>
      <c r="J9" s="3" t="b">
        <f t="shared" si="2"/>
        <v>0</v>
      </c>
      <c r="K9" s="3" t="b">
        <f t="shared" si="3"/>
        <v>1</v>
      </c>
      <c r="L9" s="3" t="b">
        <f t="shared" si="4"/>
        <v>1</v>
      </c>
      <c r="M9" s="3" t="b">
        <f t="shared" si="5"/>
        <v>1</v>
      </c>
      <c r="N9" s="3" t="b">
        <f t="shared" si="6"/>
        <v>0</v>
      </c>
      <c r="O9" s="3" t="b">
        <f t="shared" si="7"/>
        <v>1</v>
      </c>
      <c r="P9" s="3" t="str">
        <f xml:space="preserve"> CHOOSE(MATCH(C9,{"Twitter","Instagram","Facebook"},0),"TW","IG","FB")</f>
        <v>IG</v>
      </c>
      <c r="Q9" s="3" t="str" cm="1">
        <f t="array" ref="Q9" xml:space="preserve"> _xlfn.SWITCH(C9,"Twitter","Microblog","Instagram","Visual Social","Facebook","Social Network","Other")</f>
        <v>Visual Social</v>
      </c>
    </row>
    <row r="10" spans="1:24" x14ac:dyDescent="0.25">
      <c r="A10" s="3">
        <f xml:space="preserve"> Clean_Data!A10</f>
        <v>8</v>
      </c>
      <c r="B10" s="3" t="str">
        <f xml:space="preserve"> Clean_Data!Q10</f>
        <v>Negative</v>
      </c>
      <c r="C10" s="3" t="str">
        <f xml:space="preserve"> Clean_Data!S10</f>
        <v>Twitter</v>
      </c>
      <c r="D10" s="3">
        <f xml:space="preserve"> Clean_Data!J10</f>
        <v>60</v>
      </c>
      <c r="E10" s="3">
        <f>Clean_Data!I10</f>
        <v>30</v>
      </c>
      <c r="F10" s="3">
        <f xml:space="preserve"> Clean_Data!X10</f>
        <v>90</v>
      </c>
      <c r="G10" s="3" t="str" cm="1">
        <f t="array" ref="G10" xml:space="preserve"> _xlfn.IFS(OR(B10="Positive",B10="Joy",B10="Happy",B10="Happiness"),"Favorable",OR(B10="Negative",B10="Sad",B10="Grief",B10="Despair",B10="Hate"),"Unfavorable",TRUE,"Other")</f>
        <v>Unfavorable</v>
      </c>
      <c r="H10" s="3" t="str">
        <f t="shared" si="0"/>
        <v>High Engagement</v>
      </c>
      <c r="I10" s="3" t="str">
        <f t="shared" si="1"/>
        <v>High</v>
      </c>
      <c r="J10" s="3" t="b">
        <f t="shared" si="2"/>
        <v>0</v>
      </c>
      <c r="K10" s="3" t="b">
        <f t="shared" si="3"/>
        <v>1</v>
      </c>
      <c r="L10" s="3" t="b">
        <f t="shared" si="4"/>
        <v>0</v>
      </c>
      <c r="M10" s="3" t="b">
        <f t="shared" si="5"/>
        <v>1</v>
      </c>
      <c r="N10" s="3" t="b">
        <f t="shared" si="6"/>
        <v>0</v>
      </c>
      <c r="O10" s="3" t="b">
        <f t="shared" si="7"/>
        <v>1</v>
      </c>
      <c r="P10" s="3" t="str">
        <f xml:space="preserve"> CHOOSE(MATCH(C10,{"Twitter","Instagram","Facebook"},0),"TW","IG","FB")</f>
        <v>TW</v>
      </c>
      <c r="Q10" s="3" t="str" cm="1">
        <f t="array" ref="Q10" xml:space="preserve"> _xlfn.SWITCH(C10,"Twitter","Microblog","Instagram","Visual Social","Facebook","Social Network","Other")</f>
        <v>Microblog</v>
      </c>
    </row>
    <row r="11" spans="1:24" x14ac:dyDescent="0.25">
      <c r="A11" s="3">
        <f xml:space="preserve"> Clean_Data!A11</f>
        <v>9</v>
      </c>
      <c r="B11" s="3" t="str">
        <f xml:space="preserve"> Clean_Data!Q11</f>
        <v>Neutral</v>
      </c>
      <c r="C11" s="3" t="str">
        <f xml:space="preserve"> Clean_Data!S11</f>
        <v>Facebook</v>
      </c>
      <c r="D11" s="3">
        <f xml:space="preserve"> Clean_Data!J11</f>
        <v>35</v>
      </c>
      <c r="E11" s="3">
        <f>Clean_Data!I11</f>
        <v>18</v>
      </c>
      <c r="F11" s="3">
        <f xml:space="preserve"> Clean_Data!X11</f>
        <v>53</v>
      </c>
      <c r="G11" s="3" t="str" cm="1">
        <f t="array" ref="G11" xml:space="preserve"> _xlfn.IFS(OR(B11="Positive",B11="Joy",B11="Happy",B11="Happiness"),"Favorable",OR(B11="Negative",B11="Sad",B11="Grief",B11="Despair",B11="Hate"),"Unfavorable",TRUE,"Other")</f>
        <v>Other</v>
      </c>
      <c r="H11" s="3" t="str">
        <f t="shared" si="0"/>
        <v>High Engagement</v>
      </c>
      <c r="I11" s="3" t="str">
        <f t="shared" si="1"/>
        <v>High</v>
      </c>
      <c r="J11" s="3" t="b">
        <f t="shared" si="2"/>
        <v>0</v>
      </c>
      <c r="K11" s="3" t="b">
        <f t="shared" si="3"/>
        <v>0</v>
      </c>
      <c r="L11" s="3" t="b">
        <f t="shared" si="4"/>
        <v>1</v>
      </c>
      <c r="M11" s="3" t="b">
        <f t="shared" si="5"/>
        <v>1</v>
      </c>
      <c r="N11" s="3" t="b">
        <f t="shared" si="6"/>
        <v>0</v>
      </c>
      <c r="O11" s="3" t="b">
        <f t="shared" si="7"/>
        <v>1</v>
      </c>
      <c r="P11" s="3" t="str">
        <f xml:space="preserve"> CHOOSE(MATCH(C11,{"Twitter","Instagram","Facebook"},0),"TW","IG","FB")</f>
        <v>FB</v>
      </c>
      <c r="Q11" s="3" t="str" cm="1">
        <f t="array" ref="Q11" xml:space="preserve"> _xlfn.SWITCH(C11,"Twitter","Microblog","Instagram","Visual Social","Facebook","Social Network","Other")</f>
        <v>Social Network</v>
      </c>
    </row>
    <row r="12" spans="1:24" x14ac:dyDescent="0.25">
      <c r="A12" s="3">
        <f xml:space="preserve"> Clean_Data!A12</f>
        <v>10</v>
      </c>
      <c r="B12" s="3" t="str">
        <f xml:space="preserve"> Clean_Data!Q12</f>
        <v>Positive</v>
      </c>
      <c r="C12" s="3" t="str">
        <f xml:space="preserve"> Clean_Data!S12</f>
        <v>Instagram</v>
      </c>
      <c r="D12" s="3">
        <f xml:space="preserve"> Clean_Data!J12</f>
        <v>45</v>
      </c>
      <c r="E12" s="3">
        <f>Clean_Data!I12</f>
        <v>22</v>
      </c>
      <c r="F12" s="3">
        <f xml:space="preserve"> Clean_Data!X12</f>
        <v>67</v>
      </c>
      <c r="G12" s="3" t="str" cm="1">
        <f t="array" ref="G12" xml:space="preserve"> _xlfn.IFS(OR(B12="Positive",B12="Joy",B12="Happy",B12="Happiness"),"Favorable",OR(B12="Negative",B12="Sad",B12="Grief",B12="Despair",B12="Hate"),"Unfavorable",TRUE,"Other")</f>
        <v>Favorable</v>
      </c>
      <c r="H12" s="3" t="str">
        <f t="shared" si="0"/>
        <v>High Engagement</v>
      </c>
      <c r="I12" s="3" t="str">
        <f t="shared" si="1"/>
        <v>High</v>
      </c>
      <c r="J12" s="3" t="b">
        <f t="shared" si="2"/>
        <v>0</v>
      </c>
      <c r="K12" s="3" t="b">
        <f t="shared" si="3"/>
        <v>1</v>
      </c>
      <c r="L12" s="3" t="b">
        <f t="shared" si="4"/>
        <v>1</v>
      </c>
      <c r="M12" s="3" t="b">
        <f t="shared" si="5"/>
        <v>1</v>
      </c>
      <c r="N12" s="3" t="b">
        <f t="shared" si="6"/>
        <v>0</v>
      </c>
      <c r="O12" s="3" t="b">
        <f t="shared" si="7"/>
        <v>1</v>
      </c>
      <c r="P12" s="3" t="str">
        <f xml:space="preserve"> CHOOSE(MATCH(C12,{"Twitter","Instagram","Facebook"},0),"TW","IG","FB")</f>
        <v>IG</v>
      </c>
      <c r="Q12" s="3" t="str" cm="1">
        <f t="array" ref="Q12" xml:space="preserve"> _xlfn.SWITCH(C12,"Twitter","Microblog","Instagram","Visual Social","Facebook","Social Network","Other")</f>
        <v>Visual Social</v>
      </c>
    </row>
    <row r="13" spans="1:24" x14ac:dyDescent="0.25">
      <c r="A13" s="3">
        <f xml:space="preserve"> Clean_Data!A13</f>
        <v>11</v>
      </c>
      <c r="B13" s="3" t="str">
        <f xml:space="preserve"> Clean_Data!Q13</f>
        <v>Negative</v>
      </c>
      <c r="C13" s="3" t="str">
        <f xml:space="preserve"> Clean_Data!S13</f>
        <v>Twitter</v>
      </c>
      <c r="D13" s="3">
        <f xml:space="preserve"> Clean_Data!J13</f>
        <v>15</v>
      </c>
      <c r="E13" s="3">
        <f>Clean_Data!I13</f>
        <v>7</v>
      </c>
      <c r="F13" s="3">
        <f xml:space="preserve"> Clean_Data!X13</f>
        <v>22</v>
      </c>
      <c r="G13" s="3" t="str" cm="1">
        <f t="array" ref="G13" xml:space="preserve"> _xlfn.IFS(OR(B13="Positive",B13="Joy",B13="Happy",B13="Happiness"),"Favorable",OR(B13="Negative",B13="Sad",B13="Grief",B13="Despair",B13="Hate"),"Unfavorable",TRUE,"Other")</f>
        <v>Unfavorable</v>
      </c>
      <c r="H13" s="3" t="str">
        <f t="shared" si="0"/>
        <v>Standard Engagement</v>
      </c>
      <c r="I13" s="3" t="str">
        <f t="shared" si="1"/>
        <v>Medium</v>
      </c>
      <c r="J13" s="3" t="b">
        <f t="shared" si="2"/>
        <v>0</v>
      </c>
      <c r="K13" s="3" t="b">
        <f t="shared" si="3"/>
        <v>1</v>
      </c>
      <c r="L13" s="3" t="b">
        <f t="shared" si="4"/>
        <v>0</v>
      </c>
      <c r="M13" s="3" t="b">
        <f t="shared" si="5"/>
        <v>1</v>
      </c>
      <c r="N13" s="3" t="b">
        <f t="shared" si="6"/>
        <v>0</v>
      </c>
      <c r="O13" s="3" t="b">
        <f t="shared" si="7"/>
        <v>1</v>
      </c>
      <c r="P13" s="3" t="str">
        <f xml:space="preserve"> CHOOSE(MATCH(C13,{"Twitter","Instagram","Facebook"},0),"TW","IG","FB")</f>
        <v>TW</v>
      </c>
      <c r="Q13" s="3" t="str" cm="1">
        <f t="array" ref="Q13" xml:space="preserve"> _xlfn.SWITCH(C13,"Twitter","Microblog","Instagram","Visual Social","Facebook","Social Network","Other")</f>
        <v>Microblog</v>
      </c>
    </row>
    <row r="14" spans="1:24" x14ac:dyDescent="0.25">
      <c r="A14" s="3">
        <f xml:space="preserve"> Clean_Data!A14</f>
        <v>12</v>
      </c>
      <c r="B14" s="3" t="str">
        <f xml:space="preserve"> Clean_Data!Q14</f>
        <v>Positive</v>
      </c>
      <c r="C14" s="3" t="str">
        <f xml:space="preserve"> Clean_Data!S14</f>
        <v>Facebook</v>
      </c>
      <c r="D14" s="3">
        <f xml:space="preserve"> Clean_Data!J14</f>
        <v>25</v>
      </c>
      <c r="E14" s="3">
        <f>Clean_Data!I14</f>
        <v>12</v>
      </c>
      <c r="F14" s="3">
        <f xml:space="preserve"> Clean_Data!X14</f>
        <v>37</v>
      </c>
      <c r="G14" s="3" t="str" cm="1">
        <f t="array" ref="G14" xml:space="preserve"> _xlfn.IFS(OR(B14="Positive",B14="Joy",B14="Happy",B14="Happiness"),"Favorable",OR(B14="Negative",B14="Sad",B14="Grief",B14="Despair",B14="Hate"),"Unfavorable",TRUE,"Other")</f>
        <v>Favorable</v>
      </c>
      <c r="H14" s="3" t="str">
        <f t="shared" si="0"/>
        <v>Standard Engagement</v>
      </c>
      <c r="I14" s="3" t="str">
        <f t="shared" si="1"/>
        <v>Medium</v>
      </c>
      <c r="J14" s="3" t="b">
        <f t="shared" si="2"/>
        <v>0</v>
      </c>
      <c r="K14" s="3" t="b">
        <f t="shared" si="3"/>
        <v>0</v>
      </c>
      <c r="L14" s="3" t="b">
        <f t="shared" si="4"/>
        <v>1</v>
      </c>
      <c r="M14" s="3" t="b">
        <f t="shared" si="5"/>
        <v>1</v>
      </c>
      <c r="N14" s="3" t="b">
        <f t="shared" si="6"/>
        <v>0</v>
      </c>
      <c r="O14" s="3" t="b">
        <f t="shared" si="7"/>
        <v>1</v>
      </c>
      <c r="P14" s="3" t="str">
        <f xml:space="preserve"> CHOOSE(MATCH(C14,{"Twitter","Instagram","Facebook"},0),"TW","IG","FB")</f>
        <v>FB</v>
      </c>
      <c r="Q14" s="3" t="str" cm="1">
        <f t="array" ref="Q14" xml:space="preserve"> _xlfn.SWITCH(C14,"Twitter","Microblog","Instagram","Visual Social","Facebook","Social Network","Other")</f>
        <v>Social Network</v>
      </c>
    </row>
    <row r="15" spans="1:24" x14ac:dyDescent="0.25">
      <c r="A15" s="3">
        <f xml:space="preserve"> Clean_Data!A15</f>
        <v>13</v>
      </c>
      <c r="B15" s="3" t="str">
        <f xml:space="preserve"> Clean_Data!Q15</f>
        <v>Positive</v>
      </c>
      <c r="C15" s="3" t="str">
        <f xml:space="preserve"> Clean_Data!S15</f>
        <v>Instagram</v>
      </c>
      <c r="D15" s="3">
        <f xml:space="preserve"> Clean_Data!J15</f>
        <v>55</v>
      </c>
      <c r="E15" s="3">
        <f>Clean_Data!I15</f>
        <v>28</v>
      </c>
      <c r="F15" s="3">
        <f xml:space="preserve"> Clean_Data!X15</f>
        <v>83</v>
      </c>
      <c r="G15" s="3" t="str" cm="1">
        <f t="array" ref="G15" xml:space="preserve"> _xlfn.IFS(OR(B15="Positive",B15="Joy",B15="Happy",B15="Happiness"),"Favorable",OR(B15="Negative",B15="Sad",B15="Grief",B15="Despair",B15="Hate"),"Unfavorable",TRUE,"Other")</f>
        <v>Favorable</v>
      </c>
      <c r="H15" s="3" t="str">
        <f t="shared" si="0"/>
        <v>High Engagement</v>
      </c>
      <c r="I15" s="3" t="str">
        <f t="shared" si="1"/>
        <v>High</v>
      </c>
      <c r="J15" s="3" t="b">
        <f t="shared" si="2"/>
        <v>0</v>
      </c>
      <c r="K15" s="3" t="b">
        <f t="shared" si="3"/>
        <v>1</v>
      </c>
      <c r="L15" s="3" t="b">
        <f t="shared" si="4"/>
        <v>1</v>
      </c>
      <c r="M15" s="3" t="b">
        <f t="shared" si="5"/>
        <v>1</v>
      </c>
      <c r="N15" s="3" t="b">
        <f t="shared" si="6"/>
        <v>0</v>
      </c>
      <c r="O15" s="3" t="b">
        <f t="shared" si="7"/>
        <v>1</v>
      </c>
      <c r="P15" s="3" t="str">
        <f xml:space="preserve"> CHOOSE(MATCH(C15,{"Twitter","Instagram","Facebook"},0),"TW","IG","FB")</f>
        <v>IG</v>
      </c>
      <c r="Q15" s="3" t="str" cm="1">
        <f t="array" ref="Q15" xml:space="preserve"> _xlfn.SWITCH(C15,"Twitter","Microblog","Instagram","Visual Social","Facebook","Social Network","Other")</f>
        <v>Visual Social</v>
      </c>
    </row>
    <row r="16" spans="1:24" x14ac:dyDescent="0.25">
      <c r="A16" s="3">
        <f xml:space="preserve"> Clean_Data!A16</f>
        <v>14</v>
      </c>
      <c r="B16" s="3" t="str">
        <f xml:space="preserve"> Clean_Data!Q16</f>
        <v>Neutral</v>
      </c>
      <c r="C16" s="3" t="str">
        <f xml:space="preserve"> Clean_Data!S16</f>
        <v>Twitter</v>
      </c>
      <c r="D16" s="3">
        <f xml:space="preserve"> Clean_Data!J16</f>
        <v>30</v>
      </c>
      <c r="E16" s="3">
        <f>Clean_Data!I16</f>
        <v>15</v>
      </c>
      <c r="F16" s="3">
        <f xml:space="preserve"> Clean_Data!X16</f>
        <v>45</v>
      </c>
      <c r="G16" s="3" t="str" cm="1">
        <f t="array" ref="G16" xml:space="preserve"> _xlfn.IFS(OR(B16="Positive",B16="Joy",B16="Happy",B16="Happiness"),"Favorable",OR(B16="Negative",B16="Sad",B16="Grief",B16="Despair",B16="Hate"),"Unfavorable",TRUE,"Other")</f>
        <v>Other</v>
      </c>
      <c r="H16" s="3" t="str">
        <f t="shared" si="0"/>
        <v>Standard Engagement</v>
      </c>
      <c r="I16" s="3" t="str">
        <f t="shared" si="1"/>
        <v>Medium</v>
      </c>
      <c r="J16" s="3" t="b">
        <f t="shared" si="2"/>
        <v>0</v>
      </c>
      <c r="K16" s="3" t="b">
        <f t="shared" si="3"/>
        <v>1</v>
      </c>
      <c r="L16" s="3" t="b">
        <f t="shared" si="4"/>
        <v>1</v>
      </c>
      <c r="M16" s="3" t="b">
        <f t="shared" si="5"/>
        <v>1</v>
      </c>
      <c r="N16" s="3" t="b">
        <f t="shared" si="6"/>
        <v>0</v>
      </c>
      <c r="O16" s="3" t="b">
        <f t="shared" si="7"/>
        <v>1</v>
      </c>
      <c r="P16" s="3" t="str">
        <f xml:space="preserve"> CHOOSE(MATCH(C16,{"Twitter","Instagram","Facebook"},0),"TW","IG","FB")</f>
        <v>TW</v>
      </c>
      <c r="Q16" s="3" t="str" cm="1">
        <f t="array" ref="Q16" xml:space="preserve"> _xlfn.SWITCH(C16,"Twitter","Microblog","Instagram","Visual Social","Facebook","Social Network","Other")</f>
        <v>Microblog</v>
      </c>
    </row>
    <row r="17" spans="1:17" x14ac:dyDescent="0.25">
      <c r="A17" s="3">
        <f xml:space="preserve"> Clean_Data!A17</f>
        <v>15</v>
      </c>
      <c r="B17" s="3" t="str">
        <f xml:space="preserve"> Clean_Data!Q17</f>
        <v>Positive</v>
      </c>
      <c r="C17" s="3" t="str">
        <f xml:space="preserve"> Clean_Data!S17</f>
        <v>Facebook</v>
      </c>
      <c r="D17" s="3">
        <f xml:space="preserve"> Clean_Data!J17</f>
        <v>40</v>
      </c>
      <c r="E17" s="3">
        <f>Clean_Data!I17</f>
        <v>20</v>
      </c>
      <c r="F17" s="3">
        <f xml:space="preserve"> Clean_Data!X17</f>
        <v>60</v>
      </c>
      <c r="G17" s="3" t="str" cm="1">
        <f t="array" ref="G17" xml:space="preserve"> _xlfn.IFS(OR(B17="Positive",B17="Joy",B17="Happy",B17="Happiness"),"Favorable",OR(B17="Negative",B17="Sad",B17="Grief",B17="Despair",B17="Hate"),"Unfavorable",TRUE,"Other")</f>
        <v>Favorable</v>
      </c>
      <c r="H17" s="3" t="str">
        <f t="shared" si="0"/>
        <v>High Engagement</v>
      </c>
      <c r="I17" s="3" t="str">
        <f t="shared" si="1"/>
        <v>High</v>
      </c>
      <c r="J17" s="3" t="b">
        <f t="shared" si="2"/>
        <v>0</v>
      </c>
      <c r="K17" s="3" t="b">
        <f t="shared" si="3"/>
        <v>0</v>
      </c>
      <c r="L17" s="3" t="b">
        <f t="shared" si="4"/>
        <v>1</v>
      </c>
      <c r="M17" s="3" t="b">
        <f t="shared" si="5"/>
        <v>1</v>
      </c>
      <c r="N17" s="3" t="b">
        <f t="shared" si="6"/>
        <v>0</v>
      </c>
      <c r="O17" s="3" t="b">
        <f t="shared" si="7"/>
        <v>1</v>
      </c>
      <c r="P17" s="3" t="str">
        <f xml:space="preserve"> CHOOSE(MATCH(C17,{"Twitter","Instagram","Facebook"},0),"TW","IG","FB")</f>
        <v>FB</v>
      </c>
      <c r="Q17" s="3" t="str" cm="1">
        <f t="array" ref="Q17" xml:space="preserve"> _xlfn.SWITCH(C17,"Twitter","Microblog","Instagram","Visual Social","Facebook","Social Network","Other")</f>
        <v>Social Network</v>
      </c>
    </row>
    <row r="18" spans="1:17" x14ac:dyDescent="0.25">
      <c r="A18" s="3">
        <f xml:space="preserve"> Clean_Data!A18</f>
        <v>16</v>
      </c>
      <c r="B18" s="3" t="str">
        <f xml:space="preserve"> Clean_Data!Q18</f>
        <v>Positive</v>
      </c>
      <c r="C18" s="3" t="str">
        <f xml:space="preserve"> Clean_Data!S18</f>
        <v>Instagram</v>
      </c>
      <c r="D18" s="3">
        <f xml:space="preserve"> Clean_Data!J18</f>
        <v>30</v>
      </c>
      <c r="E18" s="3">
        <f>Clean_Data!I18</f>
        <v>15</v>
      </c>
      <c r="F18" s="3">
        <f xml:space="preserve"> Clean_Data!X18</f>
        <v>45</v>
      </c>
      <c r="G18" s="3" t="str" cm="1">
        <f t="array" ref="G18" xml:space="preserve"> _xlfn.IFS(OR(B18="Positive",B18="Joy",B18="Happy",B18="Happiness"),"Favorable",OR(B18="Negative",B18="Sad",B18="Grief",B18="Despair",B18="Hate"),"Unfavorable",TRUE,"Other")</f>
        <v>Favorable</v>
      </c>
      <c r="H18" s="3" t="str">
        <f t="shared" si="0"/>
        <v>Standard Engagement</v>
      </c>
      <c r="I18" s="3" t="str">
        <f t="shared" si="1"/>
        <v>Medium</v>
      </c>
      <c r="J18" s="3" t="b">
        <f t="shared" si="2"/>
        <v>0</v>
      </c>
      <c r="K18" s="3" t="b">
        <f t="shared" si="3"/>
        <v>1</v>
      </c>
      <c r="L18" s="3" t="b">
        <f t="shared" si="4"/>
        <v>1</v>
      </c>
      <c r="M18" s="3" t="b">
        <f t="shared" si="5"/>
        <v>1</v>
      </c>
      <c r="N18" s="3" t="b">
        <f t="shared" si="6"/>
        <v>0</v>
      </c>
      <c r="O18" s="3" t="b">
        <f t="shared" si="7"/>
        <v>1</v>
      </c>
      <c r="P18" s="3" t="str">
        <f xml:space="preserve"> CHOOSE(MATCH(C18,{"Twitter","Instagram","Facebook"},0),"TW","IG","FB")</f>
        <v>IG</v>
      </c>
      <c r="Q18" s="3" t="str" cm="1">
        <f t="array" ref="Q18" xml:space="preserve"> _xlfn.SWITCH(C18,"Twitter","Microblog","Instagram","Visual Social","Facebook","Social Network","Other")</f>
        <v>Visual Social</v>
      </c>
    </row>
    <row r="19" spans="1:17" x14ac:dyDescent="0.25">
      <c r="A19" s="3">
        <f xml:space="preserve"> Clean_Data!A19</f>
        <v>17</v>
      </c>
      <c r="B19" s="3" t="str">
        <f xml:space="preserve"> Clean_Data!Q19</f>
        <v>Positive</v>
      </c>
      <c r="C19" s="3" t="str">
        <f xml:space="preserve"> Clean_Data!S19</f>
        <v>Twitter</v>
      </c>
      <c r="D19" s="3">
        <f xml:space="preserve"> Clean_Data!J19</f>
        <v>35</v>
      </c>
      <c r="E19" s="3">
        <f>Clean_Data!I19</f>
        <v>18</v>
      </c>
      <c r="F19" s="3">
        <f xml:space="preserve"> Clean_Data!X19</f>
        <v>53</v>
      </c>
      <c r="G19" s="3" t="str" cm="1">
        <f t="array" ref="G19" xml:space="preserve"> _xlfn.IFS(OR(B19="Positive",B19="Joy",B19="Happy",B19="Happiness"),"Favorable",OR(B19="Negative",B19="Sad",B19="Grief",B19="Despair",B19="Hate"),"Unfavorable",TRUE,"Other")</f>
        <v>Favorable</v>
      </c>
      <c r="H19" s="3" t="str">
        <f t="shared" si="0"/>
        <v>High Engagement</v>
      </c>
      <c r="I19" s="3" t="str">
        <f t="shared" si="1"/>
        <v>High</v>
      </c>
      <c r="J19" s="3" t="b">
        <f t="shared" si="2"/>
        <v>0</v>
      </c>
      <c r="K19" s="3" t="b">
        <f t="shared" si="3"/>
        <v>1</v>
      </c>
      <c r="L19" s="3" t="b">
        <f t="shared" si="4"/>
        <v>1</v>
      </c>
      <c r="M19" s="3" t="b">
        <f t="shared" si="5"/>
        <v>1</v>
      </c>
      <c r="N19" s="3" t="b">
        <f t="shared" si="6"/>
        <v>0</v>
      </c>
      <c r="O19" s="3" t="b">
        <f t="shared" si="7"/>
        <v>1</v>
      </c>
      <c r="P19" s="3" t="str">
        <f xml:space="preserve"> CHOOSE(MATCH(C19,{"Twitter","Instagram","Facebook"},0),"TW","IG","FB")</f>
        <v>TW</v>
      </c>
      <c r="Q19" s="3" t="str" cm="1">
        <f t="array" ref="Q19" xml:space="preserve"> _xlfn.SWITCH(C19,"Twitter","Microblog","Instagram","Visual Social","Facebook","Social Network","Other")</f>
        <v>Microblog</v>
      </c>
    </row>
    <row r="20" spans="1:17" x14ac:dyDescent="0.25">
      <c r="A20" s="3">
        <f xml:space="preserve"> Clean_Data!A20</f>
        <v>18</v>
      </c>
      <c r="B20" s="3" t="str">
        <f xml:space="preserve"> Clean_Data!Q20</f>
        <v>Neutral</v>
      </c>
      <c r="C20" s="3" t="str">
        <f xml:space="preserve"> Clean_Data!S20</f>
        <v>Facebook</v>
      </c>
      <c r="D20" s="3">
        <f xml:space="preserve"> Clean_Data!J20</f>
        <v>50</v>
      </c>
      <c r="E20" s="3">
        <f>Clean_Data!I20</f>
        <v>25</v>
      </c>
      <c r="F20" s="3">
        <f xml:space="preserve"> Clean_Data!X20</f>
        <v>75</v>
      </c>
      <c r="G20" s="3" t="str" cm="1">
        <f t="array" ref="G20" xml:space="preserve"> _xlfn.IFS(OR(B20="Positive",B20="Joy",B20="Happy",B20="Happiness"),"Favorable",OR(B20="Negative",B20="Sad",B20="Grief",B20="Despair",B20="Hate"),"Unfavorable",TRUE,"Other")</f>
        <v>Other</v>
      </c>
      <c r="H20" s="3" t="str">
        <f t="shared" si="0"/>
        <v>High Engagement</v>
      </c>
      <c r="I20" s="3" t="str">
        <f t="shared" si="1"/>
        <v>High</v>
      </c>
      <c r="J20" s="3" t="b">
        <f t="shared" si="2"/>
        <v>0</v>
      </c>
      <c r="K20" s="3" t="b">
        <f t="shared" si="3"/>
        <v>0</v>
      </c>
      <c r="L20" s="3" t="b">
        <f t="shared" si="4"/>
        <v>1</v>
      </c>
      <c r="M20" s="3" t="b">
        <f t="shared" si="5"/>
        <v>1</v>
      </c>
      <c r="N20" s="3" t="b">
        <f t="shared" si="6"/>
        <v>0</v>
      </c>
      <c r="O20" s="3" t="b">
        <f t="shared" si="7"/>
        <v>1</v>
      </c>
      <c r="P20" s="3" t="str">
        <f xml:space="preserve"> CHOOSE(MATCH(C20,{"Twitter","Instagram","Facebook"},0),"TW","IG","FB")</f>
        <v>FB</v>
      </c>
      <c r="Q20" s="3" t="str" cm="1">
        <f t="array" ref="Q20" xml:space="preserve"> _xlfn.SWITCH(C20,"Twitter","Microblog","Instagram","Visual Social","Facebook","Social Network","Other")</f>
        <v>Social Network</v>
      </c>
    </row>
    <row r="21" spans="1:17" x14ac:dyDescent="0.25">
      <c r="A21" s="3">
        <f xml:space="preserve"> Clean_Data!A21</f>
        <v>19</v>
      </c>
      <c r="B21" s="3" t="str">
        <f xml:space="preserve"> Clean_Data!Q21</f>
        <v>Negative</v>
      </c>
      <c r="C21" s="3" t="str">
        <f xml:space="preserve"> Clean_Data!S21</f>
        <v>Instagram</v>
      </c>
      <c r="D21" s="3">
        <f xml:space="preserve"> Clean_Data!J21</f>
        <v>15</v>
      </c>
      <c r="E21" s="3">
        <f>Clean_Data!I21</f>
        <v>8</v>
      </c>
      <c r="F21" s="3">
        <f xml:space="preserve"> Clean_Data!X21</f>
        <v>23</v>
      </c>
      <c r="G21" s="3" t="str" cm="1">
        <f t="array" ref="G21" xml:space="preserve"> _xlfn.IFS(OR(B21="Positive",B21="Joy",B21="Happy",B21="Happiness"),"Favorable",OR(B21="Negative",B21="Sad",B21="Grief",B21="Despair",B21="Hate"),"Unfavorable",TRUE,"Other")</f>
        <v>Unfavorable</v>
      </c>
      <c r="H21" s="3" t="str">
        <f t="shared" si="0"/>
        <v>Standard Engagement</v>
      </c>
      <c r="I21" s="3" t="str">
        <f t="shared" si="1"/>
        <v>Medium</v>
      </c>
      <c r="J21" s="3" t="b">
        <f t="shared" si="2"/>
        <v>0</v>
      </c>
      <c r="K21" s="3" t="b">
        <f t="shared" si="3"/>
        <v>1</v>
      </c>
      <c r="L21" s="3" t="b">
        <f t="shared" si="4"/>
        <v>0</v>
      </c>
      <c r="M21" s="3" t="b">
        <f t="shared" si="5"/>
        <v>1</v>
      </c>
      <c r="N21" s="3" t="b">
        <f t="shared" si="6"/>
        <v>0</v>
      </c>
      <c r="O21" s="3" t="b">
        <f t="shared" si="7"/>
        <v>1</v>
      </c>
      <c r="P21" s="3" t="str">
        <f xml:space="preserve"> CHOOSE(MATCH(C21,{"Twitter","Instagram","Facebook"},0),"TW","IG","FB")</f>
        <v>IG</v>
      </c>
      <c r="Q21" s="3" t="str" cm="1">
        <f t="array" ref="Q21" xml:space="preserve"> _xlfn.SWITCH(C21,"Twitter","Microblog","Instagram","Visual Social","Facebook","Social Network","Other")</f>
        <v>Visual Social</v>
      </c>
    </row>
    <row r="22" spans="1:17" x14ac:dyDescent="0.25">
      <c r="A22" s="3">
        <f xml:space="preserve"> Clean_Data!A22</f>
        <v>20</v>
      </c>
      <c r="B22" s="3" t="str">
        <f xml:space="preserve"> Clean_Data!Q22</f>
        <v>Positive</v>
      </c>
      <c r="C22" s="3" t="str">
        <f xml:space="preserve"> Clean_Data!S22</f>
        <v>Twitter</v>
      </c>
      <c r="D22" s="3">
        <f xml:space="preserve"> Clean_Data!J22</f>
        <v>45</v>
      </c>
      <c r="E22" s="3">
        <f>Clean_Data!I22</f>
        <v>22</v>
      </c>
      <c r="F22" s="3">
        <f xml:space="preserve"> Clean_Data!X22</f>
        <v>67</v>
      </c>
      <c r="G22" s="3" t="str" cm="1">
        <f t="array" ref="G22" xml:space="preserve"> _xlfn.IFS(OR(B22="Positive",B22="Joy",B22="Happy",B22="Happiness"),"Favorable",OR(B22="Negative",B22="Sad",B22="Grief",B22="Despair",B22="Hate"),"Unfavorable",TRUE,"Other")</f>
        <v>Favorable</v>
      </c>
      <c r="H22" s="3" t="str">
        <f t="shared" si="0"/>
        <v>High Engagement</v>
      </c>
      <c r="I22" s="3" t="str">
        <f t="shared" si="1"/>
        <v>High</v>
      </c>
      <c r="J22" s="3" t="b">
        <f t="shared" si="2"/>
        <v>0</v>
      </c>
      <c r="K22" s="3" t="b">
        <f t="shared" si="3"/>
        <v>1</v>
      </c>
      <c r="L22" s="3" t="b">
        <f t="shared" si="4"/>
        <v>1</v>
      </c>
      <c r="M22" s="3" t="b">
        <f t="shared" si="5"/>
        <v>1</v>
      </c>
      <c r="N22" s="3" t="b">
        <f t="shared" si="6"/>
        <v>0</v>
      </c>
      <c r="O22" s="3" t="b">
        <f t="shared" si="7"/>
        <v>1</v>
      </c>
      <c r="P22" s="3" t="str">
        <f xml:space="preserve"> CHOOSE(MATCH(C22,{"Twitter","Instagram","Facebook"},0),"TW","IG","FB")</f>
        <v>TW</v>
      </c>
      <c r="Q22" s="3" t="str" cm="1">
        <f t="array" ref="Q22" xml:space="preserve"> _xlfn.SWITCH(C22,"Twitter","Microblog","Instagram","Visual Social","Facebook","Social Network","Other")</f>
        <v>Microblog</v>
      </c>
    </row>
    <row r="23" spans="1:17" x14ac:dyDescent="0.25">
      <c r="A23" s="3">
        <f xml:space="preserve"> Clean_Data!A23</f>
        <v>21</v>
      </c>
      <c r="B23" s="3" t="str">
        <f xml:space="preserve"> Clean_Data!Q23</f>
        <v>Positive</v>
      </c>
      <c r="C23" s="3" t="str">
        <f xml:space="preserve"> Clean_Data!S23</f>
        <v>Facebook</v>
      </c>
      <c r="D23" s="3">
        <f xml:space="preserve"> Clean_Data!J23</f>
        <v>30</v>
      </c>
      <c r="E23" s="3">
        <f>Clean_Data!I23</f>
        <v>15</v>
      </c>
      <c r="F23" s="3">
        <f xml:space="preserve"> Clean_Data!X23</f>
        <v>45</v>
      </c>
      <c r="G23" s="3" t="str" cm="1">
        <f t="array" ref="G23" xml:space="preserve"> _xlfn.IFS(OR(B23="Positive",B23="Joy",B23="Happy",B23="Happiness"),"Favorable",OR(B23="Negative",B23="Sad",B23="Grief",B23="Despair",B23="Hate"),"Unfavorable",TRUE,"Other")</f>
        <v>Favorable</v>
      </c>
      <c r="H23" s="3" t="str">
        <f t="shared" si="0"/>
        <v>Standard Engagement</v>
      </c>
      <c r="I23" s="3" t="str">
        <f t="shared" si="1"/>
        <v>Medium</v>
      </c>
      <c r="J23" s="3" t="b">
        <f t="shared" si="2"/>
        <v>0</v>
      </c>
      <c r="K23" s="3" t="b">
        <f t="shared" si="3"/>
        <v>0</v>
      </c>
      <c r="L23" s="3" t="b">
        <f t="shared" si="4"/>
        <v>1</v>
      </c>
      <c r="M23" s="3" t="b">
        <f t="shared" si="5"/>
        <v>1</v>
      </c>
      <c r="N23" s="3" t="b">
        <f t="shared" si="6"/>
        <v>0</v>
      </c>
      <c r="O23" s="3" t="b">
        <f t="shared" si="7"/>
        <v>1</v>
      </c>
      <c r="P23" s="3" t="str">
        <f xml:space="preserve"> CHOOSE(MATCH(C23,{"Twitter","Instagram","Facebook"},0),"TW","IG","FB")</f>
        <v>FB</v>
      </c>
      <c r="Q23" s="3" t="str" cm="1">
        <f t="array" ref="Q23" xml:space="preserve"> _xlfn.SWITCH(C23,"Twitter","Microblog","Instagram","Visual Social","Facebook","Social Network","Other")</f>
        <v>Social Network</v>
      </c>
    </row>
    <row r="24" spans="1:17" x14ac:dyDescent="0.25">
      <c r="A24" s="3">
        <f xml:space="preserve"> Clean_Data!A24</f>
        <v>22</v>
      </c>
      <c r="B24" s="3" t="str">
        <f xml:space="preserve"> Clean_Data!Q24</f>
        <v>Positive</v>
      </c>
      <c r="C24" s="3" t="str">
        <f xml:space="preserve"> Clean_Data!S24</f>
        <v>Instagram</v>
      </c>
      <c r="D24" s="3">
        <f xml:space="preserve"> Clean_Data!J24</f>
        <v>60</v>
      </c>
      <c r="E24" s="3">
        <f>Clean_Data!I24</f>
        <v>30</v>
      </c>
      <c r="F24" s="3">
        <f xml:space="preserve"> Clean_Data!X24</f>
        <v>90</v>
      </c>
      <c r="G24" s="3" t="str" cm="1">
        <f t="array" ref="G24" xml:space="preserve"> _xlfn.IFS(OR(B24="Positive",B24="Joy",B24="Happy",B24="Happiness"),"Favorable",OR(B24="Negative",B24="Sad",B24="Grief",B24="Despair",B24="Hate"),"Unfavorable",TRUE,"Other")</f>
        <v>Favorable</v>
      </c>
      <c r="H24" s="3" t="str">
        <f t="shared" si="0"/>
        <v>High Engagement</v>
      </c>
      <c r="I24" s="3" t="str">
        <f t="shared" si="1"/>
        <v>High</v>
      </c>
      <c r="J24" s="3" t="b">
        <f t="shared" si="2"/>
        <v>0</v>
      </c>
      <c r="K24" s="3" t="b">
        <f t="shared" si="3"/>
        <v>1</v>
      </c>
      <c r="L24" s="3" t="b">
        <f t="shared" si="4"/>
        <v>1</v>
      </c>
      <c r="M24" s="3" t="b">
        <f t="shared" si="5"/>
        <v>1</v>
      </c>
      <c r="N24" s="3" t="b">
        <f t="shared" si="6"/>
        <v>0</v>
      </c>
      <c r="O24" s="3" t="b">
        <f t="shared" si="7"/>
        <v>1</v>
      </c>
      <c r="P24" s="3" t="str">
        <f xml:space="preserve"> CHOOSE(MATCH(C24,{"Twitter","Instagram","Facebook"},0),"TW","IG","FB")</f>
        <v>IG</v>
      </c>
      <c r="Q24" s="3" t="str" cm="1">
        <f t="array" ref="Q24" xml:space="preserve"> _xlfn.SWITCH(C24,"Twitter","Microblog","Instagram","Visual Social","Facebook","Social Network","Other")</f>
        <v>Visual Social</v>
      </c>
    </row>
    <row r="25" spans="1:17" x14ac:dyDescent="0.25">
      <c r="A25" s="3">
        <f xml:space="preserve"> Clean_Data!A25</f>
        <v>23</v>
      </c>
      <c r="B25" s="3" t="str">
        <f xml:space="preserve"> Clean_Data!Q25</f>
        <v>Positive</v>
      </c>
      <c r="C25" s="3" t="str">
        <f xml:space="preserve"> Clean_Data!S25</f>
        <v>Twitter</v>
      </c>
      <c r="D25" s="3">
        <f xml:space="preserve"> Clean_Data!J25</f>
        <v>40</v>
      </c>
      <c r="E25" s="3">
        <f>Clean_Data!I25</f>
        <v>20</v>
      </c>
      <c r="F25" s="3">
        <f xml:space="preserve"> Clean_Data!X25</f>
        <v>60</v>
      </c>
      <c r="G25" s="3" t="str" cm="1">
        <f t="array" ref="G25" xml:space="preserve"> _xlfn.IFS(OR(B25="Positive",B25="Joy",B25="Happy",B25="Happiness"),"Favorable",OR(B25="Negative",B25="Sad",B25="Grief",B25="Despair",B25="Hate"),"Unfavorable",TRUE,"Other")</f>
        <v>Favorable</v>
      </c>
      <c r="H25" s="3" t="str">
        <f t="shared" si="0"/>
        <v>High Engagement</v>
      </c>
      <c r="I25" s="3" t="str">
        <f t="shared" si="1"/>
        <v>High</v>
      </c>
      <c r="J25" s="3" t="b">
        <f t="shared" si="2"/>
        <v>0</v>
      </c>
      <c r="K25" s="3" t="b">
        <f t="shared" si="3"/>
        <v>1</v>
      </c>
      <c r="L25" s="3" t="b">
        <f t="shared" si="4"/>
        <v>1</v>
      </c>
      <c r="M25" s="3" t="b">
        <f t="shared" si="5"/>
        <v>1</v>
      </c>
      <c r="N25" s="3" t="b">
        <f t="shared" si="6"/>
        <v>0</v>
      </c>
      <c r="O25" s="3" t="b">
        <f t="shared" si="7"/>
        <v>1</v>
      </c>
      <c r="P25" s="3" t="str">
        <f xml:space="preserve"> CHOOSE(MATCH(C25,{"Twitter","Instagram","Facebook"},0),"TW","IG","FB")</f>
        <v>TW</v>
      </c>
      <c r="Q25" s="3" t="str" cm="1">
        <f t="array" ref="Q25" xml:space="preserve"> _xlfn.SWITCH(C25,"Twitter","Microblog","Instagram","Visual Social","Facebook","Social Network","Other")</f>
        <v>Microblog</v>
      </c>
    </row>
    <row r="26" spans="1:17" x14ac:dyDescent="0.25">
      <c r="A26" s="3">
        <f xml:space="preserve"> Clean_Data!A26</f>
        <v>24</v>
      </c>
      <c r="B26" s="3" t="str">
        <f xml:space="preserve"> Clean_Data!Q26</f>
        <v>Positive</v>
      </c>
      <c r="C26" s="3" t="str">
        <f xml:space="preserve"> Clean_Data!S26</f>
        <v>Facebook</v>
      </c>
      <c r="D26" s="3">
        <f xml:space="preserve"> Clean_Data!J26</f>
        <v>25</v>
      </c>
      <c r="E26" s="3">
        <f>Clean_Data!I26</f>
        <v>12</v>
      </c>
      <c r="F26" s="3">
        <f xml:space="preserve"> Clean_Data!X26</f>
        <v>37</v>
      </c>
      <c r="G26" s="3" t="str" cm="1">
        <f t="array" ref="G26" xml:space="preserve"> _xlfn.IFS(OR(B26="Positive",B26="Joy",B26="Happy",B26="Happiness"),"Favorable",OR(B26="Negative",B26="Sad",B26="Grief",B26="Despair",B26="Hate"),"Unfavorable",TRUE,"Other")</f>
        <v>Favorable</v>
      </c>
      <c r="H26" s="3" t="str">
        <f t="shared" si="0"/>
        <v>Standard Engagement</v>
      </c>
      <c r="I26" s="3" t="str">
        <f t="shared" si="1"/>
        <v>Medium</v>
      </c>
      <c r="J26" s="3" t="b">
        <f t="shared" si="2"/>
        <v>0</v>
      </c>
      <c r="K26" s="3" t="b">
        <f t="shared" si="3"/>
        <v>0</v>
      </c>
      <c r="L26" s="3" t="b">
        <f t="shared" si="4"/>
        <v>1</v>
      </c>
      <c r="M26" s="3" t="b">
        <f t="shared" si="5"/>
        <v>1</v>
      </c>
      <c r="N26" s="3" t="b">
        <f t="shared" si="6"/>
        <v>0</v>
      </c>
      <c r="O26" s="3" t="b">
        <f t="shared" si="7"/>
        <v>1</v>
      </c>
      <c r="P26" s="3" t="str">
        <f xml:space="preserve"> CHOOSE(MATCH(C26,{"Twitter","Instagram","Facebook"},0),"TW","IG","FB")</f>
        <v>FB</v>
      </c>
      <c r="Q26" s="3" t="str" cm="1">
        <f t="array" ref="Q26" xml:space="preserve"> _xlfn.SWITCH(C26,"Twitter","Microblog","Instagram","Visual Social","Facebook","Social Network","Other")</f>
        <v>Social Network</v>
      </c>
    </row>
    <row r="27" spans="1:17" x14ac:dyDescent="0.25">
      <c r="A27" s="3">
        <f xml:space="preserve"> Clean_Data!A27</f>
        <v>25</v>
      </c>
      <c r="B27" s="3" t="str">
        <f xml:space="preserve"> Clean_Data!Q27</f>
        <v>Positive</v>
      </c>
      <c r="C27" s="3" t="str">
        <f xml:space="preserve"> Clean_Data!S27</f>
        <v>Instagram</v>
      </c>
      <c r="D27" s="3">
        <f xml:space="preserve"> Clean_Data!J27</f>
        <v>30</v>
      </c>
      <c r="E27" s="3">
        <f>Clean_Data!I27</f>
        <v>15</v>
      </c>
      <c r="F27" s="3">
        <f xml:space="preserve"> Clean_Data!X27</f>
        <v>45</v>
      </c>
      <c r="G27" s="3" t="str" cm="1">
        <f t="array" ref="G27" xml:space="preserve"> _xlfn.IFS(OR(B27="Positive",B27="Joy",B27="Happy",B27="Happiness"),"Favorable",OR(B27="Negative",B27="Sad",B27="Grief",B27="Despair",B27="Hate"),"Unfavorable",TRUE,"Other")</f>
        <v>Favorable</v>
      </c>
      <c r="H27" s="3" t="str">
        <f t="shared" si="0"/>
        <v>Standard Engagement</v>
      </c>
      <c r="I27" s="3" t="str">
        <f t="shared" si="1"/>
        <v>Medium</v>
      </c>
      <c r="J27" s="3" t="b">
        <f t="shared" si="2"/>
        <v>0</v>
      </c>
      <c r="K27" s="3" t="b">
        <f t="shared" si="3"/>
        <v>1</v>
      </c>
      <c r="L27" s="3" t="b">
        <f t="shared" si="4"/>
        <v>1</v>
      </c>
      <c r="M27" s="3" t="b">
        <f t="shared" si="5"/>
        <v>1</v>
      </c>
      <c r="N27" s="3" t="b">
        <f t="shared" si="6"/>
        <v>0</v>
      </c>
      <c r="O27" s="3" t="b">
        <f t="shared" si="7"/>
        <v>1</v>
      </c>
      <c r="P27" s="3" t="str">
        <f xml:space="preserve"> CHOOSE(MATCH(C27,{"Twitter","Instagram","Facebook"},0),"TW","IG","FB")</f>
        <v>IG</v>
      </c>
      <c r="Q27" s="3" t="str" cm="1">
        <f t="array" ref="Q27" xml:space="preserve"> _xlfn.SWITCH(C27,"Twitter","Microblog","Instagram","Visual Social","Facebook","Social Network","Other")</f>
        <v>Visual Social</v>
      </c>
    </row>
    <row r="28" spans="1:17" x14ac:dyDescent="0.25">
      <c r="A28" s="3">
        <f xml:space="preserve"> Clean_Data!A28</f>
        <v>27</v>
      </c>
      <c r="B28" s="3" t="str">
        <f xml:space="preserve"> Clean_Data!Q28</f>
        <v>Positive</v>
      </c>
      <c r="C28" s="3" t="str">
        <f xml:space="preserve"> Clean_Data!S28</f>
        <v>Facebook</v>
      </c>
      <c r="D28" s="3">
        <f xml:space="preserve"> Clean_Data!J28</f>
        <v>50</v>
      </c>
      <c r="E28" s="3">
        <f>Clean_Data!I28</f>
        <v>25</v>
      </c>
      <c r="F28" s="3">
        <f xml:space="preserve"> Clean_Data!X28</f>
        <v>75</v>
      </c>
      <c r="G28" s="3" t="str" cm="1">
        <f t="array" ref="G28" xml:space="preserve"> _xlfn.IFS(OR(B28="Positive",B28="Joy",B28="Happy",B28="Happiness"),"Favorable",OR(B28="Negative",B28="Sad",B28="Grief",B28="Despair",B28="Hate"),"Unfavorable",TRUE,"Other")</f>
        <v>Favorable</v>
      </c>
      <c r="H28" s="3" t="str">
        <f t="shared" si="0"/>
        <v>High Engagement</v>
      </c>
      <c r="I28" s="3" t="str">
        <f t="shared" si="1"/>
        <v>High</v>
      </c>
      <c r="J28" s="3" t="b">
        <f t="shared" si="2"/>
        <v>0</v>
      </c>
      <c r="K28" s="3" t="b">
        <f t="shared" si="3"/>
        <v>0</v>
      </c>
      <c r="L28" s="3" t="b">
        <f t="shared" si="4"/>
        <v>1</v>
      </c>
      <c r="M28" s="3" t="b">
        <f t="shared" si="5"/>
        <v>1</v>
      </c>
      <c r="N28" s="3" t="b">
        <f t="shared" si="6"/>
        <v>0</v>
      </c>
      <c r="O28" s="3" t="b">
        <f t="shared" si="7"/>
        <v>1</v>
      </c>
      <c r="P28" s="3" t="str">
        <f xml:space="preserve"> CHOOSE(MATCH(C28,{"Twitter","Instagram","Facebook"},0),"TW","IG","FB")</f>
        <v>FB</v>
      </c>
      <c r="Q28" s="3" t="str" cm="1">
        <f t="array" ref="Q28" xml:space="preserve"> _xlfn.SWITCH(C28,"Twitter","Microblog","Instagram","Visual Social","Facebook","Social Network","Other")</f>
        <v>Social Network</v>
      </c>
    </row>
    <row r="29" spans="1:17" x14ac:dyDescent="0.25">
      <c r="A29" s="3">
        <f xml:space="preserve"> Clean_Data!A29</f>
        <v>28</v>
      </c>
      <c r="B29" s="3" t="str">
        <f xml:space="preserve"> Clean_Data!Q29</f>
        <v>Positive</v>
      </c>
      <c r="C29" s="3" t="str">
        <f xml:space="preserve"> Clean_Data!S29</f>
        <v>Instagram</v>
      </c>
      <c r="D29" s="3">
        <f xml:space="preserve"> Clean_Data!J29</f>
        <v>30</v>
      </c>
      <c r="E29" s="3">
        <f>Clean_Data!I29</f>
        <v>15</v>
      </c>
      <c r="F29" s="3">
        <f xml:space="preserve"> Clean_Data!X29</f>
        <v>45</v>
      </c>
      <c r="G29" s="3" t="str" cm="1">
        <f t="array" ref="G29" xml:space="preserve"> _xlfn.IFS(OR(B29="Positive",B29="Joy",B29="Happy",B29="Happiness"),"Favorable",OR(B29="Negative",B29="Sad",B29="Grief",B29="Despair",B29="Hate"),"Unfavorable",TRUE,"Other")</f>
        <v>Favorable</v>
      </c>
      <c r="H29" s="3" t="str">
        <f t="shared" si="0"/>
        <v>Standard Engagement</v>
      </c>
      <c r="I29" s="3" t="str">
        <f t="shared" si="1"/>
        <v>Medium</v>
      </c>
      <c r="J29" s="3" t="b">
        <f t="shared" si="2"/>
        <v>0</v>
      </c>
      <c r="K29" s="3" t="b">
        <f t="shared" si="3"/>
        <v>1</v>
      </c>
      <c r="L29" s="3" t="b">
        <f t="shared" si="4"/>
        <v>1</v>
      </c>
      <c r="M29" s="3" t="b">
        <f t="shared" si="5"/>
        <v>1</v>
      </c>
      <c r="N29" s="3" t="b">
        <f t="shared" si="6"/>
        <v>0</v>
      </c>
      <c r="O29" s="3" t="b">
        <f t="shared" si="7"/>
        <v>1</v>
      </c>
      <c r="P29" s="3" t="str">
        <f xml:space="preserve"> CHOOSE(MATCH(C29,{"Twitter","Instagram","Facebook"},0),"TW","IG","FB")</f>
        <v>IG</v>
      </c>
      <c r="Q29" s="3" t="str" cm="1">
        <f t="array" ref="Q29" xml:space="preserve"> _xlfn.SWITCH(C29,"Twitter","Microblog","Instagram","Visual Social","Facebook","Social Network","Other")</f>
        <v>Visual Social</v>
      </c>
    </row>
    <row r="30" spans="1:17" x14ac:dyDescent="0.25">
      <c r="A30" s="3">
        <f xml:space="preserve"> Clean_Data!A30</f>
        <v>29</v>
      </c>
      <c r="B30" s="3" t="str">
        <f xml:space="preserve"> Clean_Data!Q30</f>
        <v>Positive</v>
      </c>
      <c r="C30" s="3" t="str">
        <f xml:space="preserve"> Clean_Data!S30</f>
        <v>Twitter</v>
      </c>
      <c r="D30" s="3">
        <f xml:space="preserve"> Clean_Data!J30</f>
        <v>45</v>
      </c>
      <c r="E30" s="3">
        <f>Clean_Data!I30</f>
        <v>22</v>
      </c>
      <c r="F30" s="3">
        <f xml:space="preserve"> Clean_Data!X30</f>
        <v>67</v>
      </c>
      <c r="G30" s="3" t="str" cm="1">
        <f t="array" ref="G30" xml:space="preserve"> _xlfn.IFS(OR(B30="Positive",B30="Joy",B30="Happy",B30="Happiness"),"Favorable",OR(B30="Negative",B30="Sad",B30="Grief",B30="Despair",B30="Hate"),"Unfavorable",TRUE,"Other")</f>
        <v>Favorable</v>
      </c>
      <c r="H30" s="3" t="str">
        <f t="shared" si="0"/>
        <v>High Engagement</v>
      </c>
      <c r="I30" s="3" t="str">
        <f t="shared" si="1"/>
        <v>High</v>
      </c>
      <c r="J30" s="3" t="b">
        <f t="shared" si="2"/>
        <v>0</v>
      </c>
      <c r="K30" s="3" t="b">
        <f t="shared" si="3"/>
        <v>1</v>
      </c>
      <c r="L30" s="3" t="b">
        <f t="shared" si="4"/>
        <v>1</v>
      </c>
      <c r="M30" s="3" t="b">
        <f t="shared" si="5"/>
        <v>1</v>
      </c>
      <c r="N30" s="3" t="b">
        <f t="shared" si="6"/>
        <v>0</v>
      </c>
      <c r="O30" s="3" t="b">
        <f t="shared" si="7"/>
        <v>1</v>
      </c>
      <c r="P30" s="3" t="str">
        <f xml:space="preserve"> CHOOSE(MATCH(C30,{"Twitter","Instagram","Facebook"},0),"TW","IG","FB")</f>
        <v>TW</v>
      </c>
      <c r="Q30" s="3" t="str" cm="1">
        <f t="array" ref="Q30" xml:space="preserve"> _xlfn.SWITCH(C30,"Twitter","Microblog","Instagram","Visual Social","Facebook","Social Network","Other")</f>
        <v>Microblog</v>
      </c>
    </row>
    <row r="31" spans="1:17" x14ac:dyDescent="0.25">
      <c r="A31" s="3">
        <f xml:space="preserve"> Clean_Data!A31</f>
        <v>30</v>
      </c>
      <c r="B31" s="3" t="str">
        <f xml:space="preserve"> Clean_Data!Q31</f>
        <v>Positive</v>
      </c>
      <c r="C31" s="3" t="str">
        <f xml:space="preserve"> Clean_Data!S31</f>
        <v>Facebook</v>
      </c>
      <c r="D31" s="3">
        <f xml:space="preserve"> Clean_Data!J31</f>
        <v>25</v>
      </c>
      <c r="E31" s="3">
        <f>Clean_Data!I31</f>
        <v>12</v>
      </c>
      <c r="F31" s="3">
        <f xml:space="preserve"> Clean_Data!X31</f>
        <v>37</v>
      </c>
      <c r="G31" s="3" t="str" cm="1">
        <f t="array" ref="G31" xml:space="preserve"> _xlfn.IFS(OR(B31="Positive",B31="Joy",B31="Happy",B31="Happiness"),"Favorable",OR(B31="Negative",B31="Sad",B31="Grief",B31="Despair",B31="Hate"),"Unfavorable",TRUE,"Other")</f>
        <v>Favorable</v>
      </c>
      <c r="H31" s="3" t="str">
        <f t="shared" si="0"/>
        <v>Standard Engagement</v>
      </c>
      <c r="I31" s="3" t="str">
        <f t="shared" si="1"/>
        <v>Medium</v>
      </c>
      <c r="J31" s="3" t="b">
        <f t="shared" si="2"/>
        <v>0</v>
      </c>
      <c r="K31" s="3" t="b">
        <f t="shared" si="3"/>
        <v>0</v>
      </c>
      <c r="L31" s="3" t="b">
        <f t="shared" si="4"/>
        <v>1</v>
      </c>
      <c r="M31" s="3" t="b">
        <f t="shared" si="5"/>
        <v>1</v>
      </c>
      <c r="N31" s="3" t="b">
        <f t="shared" si="6"/>
        <v>0</v>
      </c>
      <c r="O31" s="3" t="b">
        <f t="shared" si="7"/>
        <v>1</v>
      </c>
      <c r="P31" s="3" t="str">
        <f xml:space="preserve"> CHOOSE(MATCH(C31,{"Twitter","Instagram","Facebook"},0),"TW","IG","FB")</f>
        <v>FB</v>
      </c>
      <c r="Q31" s="3" t="str" cm="1">
        <f t="array" ref="Q31" xml:space="preserve"> _xlfn.SWITCH(C31,"Twitter","Microblog","Instagram","Visual Social","Facebook","Social Network","Other")</f>
        <v>Social Network</v>
      </c>
    </row>
    <row r="32" spans="1:17" x14ac:dyDescent="0.25">
      <c r="A32" s="3">
        <f xml:space="preserve"> Clean_Data!A32</f>
        <v>31</v>
      </c>
      <c r="B32" s="3" t="str">
        <f xml:space="preserve"> Clean_Data!Q32</f>
        <v>Positive</v>
      </c>
      <c r="C32" s="3" t="str">
        <f xml:space="preserve"> Clean_Data!S32</f>
        <v>Instagram</v>
      </c>
      <c r="D32" s="3">
        <f xml:space="preserve"> Clean_Data!J32</f>
        <v>35</v>
      </c>
      <c r="E32" s="3">
        <f>Clean_Data!I32</f>
        <v>18</v>
      </c>
      <c r="F32" s="3">
        <f xml:space="preserve"> Clean_Data!X32</f>
        <v>53</v>
      </c>
      <c r="G32" s="3" t="str" cm="1">
        <f t="array" ref="G32" xml:space="preserve"> _xlfn.IFS(OR(B32="Positive",B32="Joy",B32="Happy",B32="Happiness"),"Favorable",OR(B32="Negative",B32="Sad",B32="Grief",B32="Despair",B32="Hate"),"Unfavorable",TRUE,"Other")</f>
        <v>Favorable</v>
      </c>
      <c r="H32" s="3" t="str">
        <f t="shared" si="0"/>
        <v>High Engagement</v>
      </c>
      <c r="I32" s="3" t="str">
        <f t="shared" si="1"/>
        <v>High</v>
      </c>
      <c r="J32" s="3" t="b">
        <f t="shared" si="2"/>
        <v>0</v>
      </c>
      <c r="K32" s="3" t="b">
        <f t="shared" si="3"/>
        <v>1</v>
      </c>
      <c r="L32" s="3" t="b">
        <f t="shared" si="4"/>
        <v>1</v>
      </c>
      <c r="M32" s="3" t="b">
        <f t="shared" si="5"/>
        <v>1</v>
      </c>
      <c r="N32" s="3" t="b">
        <f t="shared" si="6"/>
        <v>0</v>
      </c>
      <c r="O32" s="3" t="b">
        <f t="shared" si="7"/>
        <v>1</v>
      </c>
      <c r="P32" s="3" t="str">
        <f xml:space="preserve"> CHOOSE(MATCH(C32,{"Twitter","Instagram","Facebook"},0),"TW","IG","FB")</f>
        <v>IG</v>
      </c>
      <c r="Q32" s="3" t="str" cm="1">
        <f t="array" ref="Q32" xml:space="preserve"> _xlfn.SWITCH(C32,"Twitter","Microblog","Instagram","Visual Social","Facebook","Social Network","Other")</f>
        <v>Visual Social</v>
      </c>
    </row>
    <row r="33" spans="1:17" x14ac:dyDescent="0.25">
      <c r="A33" s="3">
        <f xml:space="preserve"> Clean_Data!A33</f>
        <v>32</v>
      </c>
      <c r="B33" s="3" t="str">
        <f xml:space="preserve"> Clean_Data!Q33</f>
        <v>Positive</v>
      </c>
      <c r="C33" s="3" t="str">
        <f xml:space="preserve"> Clean_Data!S33</f>
        <v>Twitter</v>
      </c>
      <c r="D33" s="3">
        <f xml:space="preserve"> Clean_Data!J33</f>
        <v>30</v>
      </c>
      <c r="E33" s="3">
        <f>Clean_Data!I33</f>
        <v>15</v>
      </c>
      <c r="F33" s="3">
        <f xml:space="preserve"> Clean_Data!X33</f>
        <v>45</v>
      </c>
      <c r="G33" s="3" t="str" cm="1">
        <f t="array" ref="G33" xml:space="preserve"> _xlfn.IFS(OR(B33="Positive",B33="Joy",B33="Happy",B33="Happiness"),"Favorable",OR(B33="Negative",B33="Sad",B33="Grief",B33="Despair",B33="Hate"),"Unfavorable",TRUE,"Other")</f>
        <v>Favorable</v>
      </c>
      <c r="H33" s="3" t="str">
        <f t="shared" si="0"/>
        <v>Standard Engagement</v>
      </c>
      <c r="I33" s="3" t="str">
        <f t="shared" si="1"/>
        <v>Medium</v>
      </c>
      <c r="J33" s="3" t="b">
        <f t="shared" si="2"/>
        <v>0</v>
      </c>
      <c r="K33" s="3" t="b">
        <f t="shared" si="3"/>
        <v>1</v>
      </c>
      <c r="L33" s="3" t="b">
        <f t="shared" si="4"/>
        <v>1</v>
      </c>
      <c r="M33" s="3" t="b">
        <f t="shared" si="5"/>
        <v>1</v>
      </c>
      <c r="N33" s="3" t="b">
        <f t="shared" si="6"/>
        <v>0</v>
      </c>
      <c r="O33" s="3" t="b">
        <f t="shared" si="7"/>
        <v>1</v>
      </c>
      <c r="P33" s="3" t="str">
        <f xml:space="preserve"> CHOOSE(MATCH(C33,{"Twitter","Instagram","Facebook"},0),"TW","IG","FB")</f>
        <v>TW</v>
      </c>
      <c r="Q33" s="3" t="str" cm="1">
        <f t="array" ref="Q33" xml:space="preserve"> _xlfn.SWITCH(C33,"Twitter","Microblog","Instagram","Visual Social","Facebook","Social Network","Other")</f>
        <v>Microblog</v>
      </c>
    </row>
    <row r="34" spans="1:17" x14ac:dyDescent="0.25">
      <c r="A34" s="3">
        <f xml:space="preserve"> Clean_Data!A34</f>
        <v>33</v>
      </c>
      <c r="B34" s="3" t="str">
        <f xml:space="preserve"> Clean_Data!Q34</f>
        <v>Positive</v>
      </c>
      <c r="C34" s="3" t="str">
        <f xml:space="preserve"> Clean_Data!S34</f>
        <v>Facebook</v>
      </c>
      <c r="D34" s="3">
        <f xml:space="preserve"> Clean_Data!J34</f>
        <v>60</v>
      </c>
      <c r="E34" s="3">
        <f>Clean_Data!I34</f>
        <v>30</v>
      </c>
      <c r="F34" s="3">
        <f xml:space="preserve"> Clean_Data!X34</f>
        <v>90</v>
      </c>
      <c r="G34" s="3" t="str" cm="1">
        <f t="array" ref="G34" xml:space="preserve"> _xlfn.IFS(OR(B34="Positive",B34="Joy",B34="Happy",B34="Happiness"),"Favorable",OR(B34="Negative",B34="Sad",B34="Grief",B34="Despair",B34="Hate"),"Unfavorable",TRUE,"Other")</f>
        <v>Favorable</v>
      </c>
      <c r="H34" s="3" t="str">
        <f t="shared" si="0"/>
        <v>High Engagement</v>
      </c>
      <c r="I34" s="3" t="str">
        <f t="shared" si="1"/>
        <v>High</v>
      </c>
      <c r="J34" s="3" t="b">
        <f t="shared" si="2"/>
        <v>0</v>
      </c>
      <c r="K34" s="3" t="b">
        <f t="shared" si="3"/>
        <v>0</v>
      </c>
      <c r="L34" s="3" t="b">
        <f t="shared" si="4"/>
        <v>1</v>
      </c>
      <c r="M34" s="3" t="b">
        <f t="shared" si="5"/>
        <v>1</v>
      </c>
      <c r="N34" s="3" t="b">
        <f t="shared" si="6"/>
        <v>0</v>
      </c>
      <c r="O34" s="3" t="b">
        <f t="shared" si="7"/>
        <v>1</v>
      </c>
      <c r="P34" s="3" t="str">
        <f xml:space="preserve"> CHOOSE(MATCH(C34,{"Twitter","Instagram","Facebook"},0),"TW","IG","FB")</f>
        <v>FB</v>
      </c>
      <c r="Q34" s="3" t="str" cm="1">
        <f t="array" ref="Q34" xml:space="preserve"> _xlfn.SWITCH(C34,"Twitter","Microblog","Instagram","Visual Social","Facebook","Social Network","Other")</f>
        <v>Social Network</v>
      </c>
    </row>
    <row r="35" spans="1:17" x14ac:dyDescent="0.25">
      <c r="A35" s="3">
        <f xml:space="preserve"> Clean_Data!A35</f>
        <v>34</v>
      </c>
      <c r="B35" s="3" t="str">
        <f xml:space="preserve"> Clean_Data!Q35</f>
        <v>Positive</v>
      </c>
      <c r="C35" s="3" t="str">
        <f xml:space="preserve"> Clean_Data!S35</f>
        <v>Instagram</v>
      </c>
      <c r="D35" s="3">
        <f xml:space="preserve"> Clean_Data!J35</f>
        <v>50</v>
      </c>
      <c r="E35" s="3">
        <f>Clean_Data!I35</f>
        <v>25</v>
      </c>
      <c r="F35" s="3">
        <f xml:space="preserve"> Clean_Data!X35</f>
        <v>75</v>
      </c>
      <c r="G35" s="3" t="str" cm="1">
        <f t="array" ref="G35" xml:space="preserve"> _xlfn.IFS(OR(B35="Positive",B35="Joy",B35="Happy",B35="Happiness"),"Favorable",OR(B35="Negative",B35="Sad",B35="Grief",B35="Despair",B35="Hate"),"Unfavorable",TRUE,"Other")</f>
        <v>Favorable</v>
      </c>
      <c r="H35" s="3" t="str">
        <f t="shared" si="0"/>
        <v>High Engagement</v>
      </c>
      <c r="I35" s="3" t="str">
        <f t="shared" si="1"/>
        <v>High</v>
      </c>
      <c r="J35" s="3" t="b">
        <f t="shared" si="2"/>
        <v>0</v>
      </c>
      <c r="K35" s="3" t="b">
        <f t="shared" si="3"/>
        <v>1</v>
      </c>
      <c r="L35" s="3" t="b">
        <f t="shared" si="4"/>
        <v>1</v>
      </c>
      <c r="M35" s="3" t="b">
        <f t="shared" si="5"/>
        <v>1</v>
      </c>
      <c r="N35" s="3" t="b">
        <f t="shared" si="6"/>
        <v>0</v>
      </c>
      <c r="O35" s="3" t="b">
        <f t="shared" si="7"/>
        <v>1</v>
      </c>
      <c r="P35" s="3" t="str">
        <f xml:space="preserve"> CHOOSE(MATCH(C35,{"Twitter","Instagram","Facebook"},0),"TW","IG","FB")</f>
        <v>IG</v>
      </c>
      <c r="Q35" s="3" t="str" cm="1">
        <f t="array" ref="Q35" xml:space="preserve"> _xlfn.SWITCH(C35,"Twitter","Microblog","Instagram","Visual Social","Facebook","Social Network","Other")</f>
        <v>Visual Social</v>
      </c>
    </row>
    <row r="36" spans="1:17" x14ac:dyDescent="0.25">
      <c r="A36" s="3">
        <f xml:space="preserve"> Clean_Data!A36</f>
        <v>35</v>
      </c>
      <c r="B36" s="3" t="str">
        <f xml:space="preserve"> Clean_Data!Q36</f>
        <v>Positive</v>
      </c>
      <c r="C36" s="3" t="str">
        <f xml:space="preserve"> Clean_Data!S36</f>
        <v>Twitter</v>
      </c>
      <c r="D36" s="3">
        <f xml:space="preserve"> Clean_Data!J36</f>
        <v>30</v>
      </c>
      <c r="E36" s="3">
        <f>Clean_Data!I36</f>
        <v>15</v>
      </c>
      <c r="F36" s="3">
        <f xml:space="preserve"> Clean_Data!X36</f>
        <v>45</v>
      </c>
      <c r="G36" s="3" t="str" cm="1">
        <f t="array" ref="G36" xml:space="preserve"> _xlfn.IFS(OR(B36="Positive",B36="Joy",B36="Happy",B36="Happiness"),"Favorable",OR(B36="Negative",B36="Sad",B36="Grief",B36="Despair",B36="Hate"),"Unfavorable",TRUE,"Other")</f>
        <v>Favorable</v>
      </c>
      <c r="H36" s="3" t="str">
        <f t="shared" si="0"/>
        <v>Standard Engagement</v>
      </c>
      <c r="I36" s="3" t="str">
        <f t="shared" si="1"/>
        <v>Medium</v>
      </c>
      <c r="J36" s="3" t="b">
        <f t="shared" si="2"/>
        <v>0</v>
      </c>
      <c r="K36" s="3" t="b">
        <f t="shared" si="3"/>
        <v>1</v>
      </c>
      <c r="L36" s="3" t="b">
        <f t="shared" si="4"/>
        <v>1</v>
      </c>
      <c r="M36" s="3" t="b">
        <f t="shared" si="5"/>
        <v>1</v>
      </c>
      <c r="N36" s="3" t="b">
        <f t="shared" si="6"/>
        <v>0</v>
      </c>
      <c r="O36" s="3" t="b">
        <f t="shared" si="7"/>
        <v>1</v>
      </c>
      <c r="P36" s="3" t="str">
        <f xml:space="preserve"> CHOOSE(MATCH(C36,{"Twitter","Instagram","Facebook"},0),"TW","IG","FB")</f>
        <v>TW</v>
      </c>
      <c r="Q36" s="3" t="str" cm="1">
        <f t="array" ref="Q36" xml:space="preserve"> _xlfn.SWITCH(C36,"Twitter","Microblog","Instagram","Visual Social","Facebook","Social Network","Other")</f>
        <v>Microblog</v>
      </c>
    </row>
    <row r="37" spans="1:17" x14ac:dyDescent="0.25">
      <c r="A37" s="3">
        <f xml:space="preserve"> Clean_Data!A37</f>
        <v>36</v>
      </c>
      <c r="B37" s="3" t="str">
        <f xml:space="preserve"> Clean_Data!Q37</f>
        <v>Positive</v>
      </c>
      <c r="C37" s="3" t="str">
        <f xml:space="preserve"> Clean_Data!S37</f>
        <v>Facebook</v>
      </c>
      <c r="D37" s="3">
        <f xml:space="preserve"> Clean_Data!J37</f>
        <v>45</v>
      </c>
      <c r="E37" s="3">
        <f>Clean_Data!I37</f>
        <v>22</v>
      </c>
      <c r="F37" s="3">
        <f xml:space="preserve"> Clean_Data!X37</f>
        <v>67</v>
      </c>
      <c r="G37" s="3" t="str" cm="1">
        <f t="array" ref="G37" xml:space="preserve"> _xlfn.IFS(OR(B37="Positive",B37="Joy",B37="Happy",B37="Happiness"),"Favorable",OR(B37="Negative",B37="Sad",B37="Grief",B37="Despair",B37="Hate"),"Unfavorable",TRUE,"Other")</f>
        <v>Favorable</v>
      </c>
      <c r="H37" s="3" t="str">
        <f t="shared" si="0"/>
        <v>High Engagement</v>
      </c>
      <c r="I37" s="3" t="str">
        <f t="shared" si="1"/>
        <v>High</v>
      </c>
      <c r="J37" s="3" t="b">
        <f t="shared" si="2"/>
        <v>0</v>
      </c>
      <c r="K37" s="3" t="b">
        <f t="shared" si="3"/>
        <v>0</v>
      </c>
      <c r="L37" s="3" t="b">
        <f t="shared" si="4"/>
        <v>1</v>
      </c>
      <c r="M37" s="3" t="b">
        <f t="shared" si="5"/>
        <v>1</v>
      </c>
      <c r="N37" s="3" t="b">
        <f t="shared" si="6"/>
        <v>0</v>
      </c>
      <c r="O37" s="3" t="b">
        <f t="shared" si="7"/>
        <v>1</v>
      </c>
      <c r="P37" s="3" t="str">
        <f xml:space="preserve"> CHOOSE(MATCH(C37,{"Twitter","Instagram","Facebook"},0),"TW","IG","FB")</f>
        <v>FB</v>
      </c>
      <c r="Q37" s="3" t="str" cm="1">
        <f t="array" ref="Q37" xml:space="preserve"> _xlfn.SWITCH(C37,"Twitter","Microblog","Instagram","Visual Social","Facebook","Social Network","Other")</f>
        <v>Social Network</v>
      </c>
    </row>
    <row r="38" spans="1:17" x14ac:dyDescent="0.25">
      <c r="A38" s="3">
        <f xml:space="preserve"> Clean_Data!A38</f>
        <v>37</v>
      </c>
      <c r="B38" s="3" t="str">
        <f xml:space="preserve"> Clean_Data!Q38</f>
        <v>Positive</v>
      </c>
      <c r="C38" s="3" t="str">
        <f xml:space="preserve"> Clean_Data!S38</f>
        <v>Instagram</v>
      </c>
      <c r="D38" s="3">
        <f xml:space="preserve"> Clean_Data!J38</f>
        <v>35</v>
      </c>
      <c r="E38" s="3">
        <f>Clean_Data!I38</f>
        <v>18</v>
      </c>
      <c r="F38" s="3">
        <f xml:space="preserve"> Clean_Data!X38</f>
        <v>53</v>
      </c>
      <c r="G38" s="3" t="str" cm="1">
        <f t="array" ref="G38" xml:space="preserve"> _xlfn.IFS(OR(B38="Positive",B38="Joy",B38="Happy",B38="Happiness"),"Favorable",OR(B38="Negative",B38="Sad",B38="Grief",B38="Despair",B38="Hate"),"Unfavorable",TRUE,"Other")</f>
        <v>Favorable</v>
      </c>
      <c r="H38" s="3" t="str">
        <f t="shared" si="0"/>
        <v>High Engagement</v>
      </c>
      <c r="I38" s="3" t="str">
        <f t="shared" si="1"/>
        <v>High</v>
      </c>
      <c r="J38" s="3" t="b">
        <f t="shared" si="2"/>
        <v>0</v>
      </c>
      <c r="K38" s="3" t="b">
        <f t="shared" si="3"/>
        <v>1</v>
      </c>
      <c r="L38" s="3" t="b">
        <f t="shared" si="4"/>
        <v>1</v>
      </c>
      <c r="M38" s="3" t="b">
        <f t="shared" si="5"/>
        <v>1</v>
      </c>
      <c r="N38" s="3" t="b">
        <f t="shared" si="6"/>
        <v>0</v>
      </c>
      <c r="O38" s="3" t="b">
        <f t="shared" si="7"/>
        <v>1</v>
      </c>
      <c r="P38" s="3" t="str">
        <f xml:space="preserve"> CHOOSE(MATCH(C38,{"Twitter","Instagram","Facebook"},0),"TW","IG","FB")</f>
        <v>IG</v>
      </c>
      <c r="Q38" s="3" t="str" cm="1">
        <f t="array" ref="Q38" xml:space="preserve"> _xlfn.SWITCH(C38,"Twitter","Microblog","Instagram","Visual Social","Facebook","Social Network","Other")</f>
        <v>Visual Social</v>
      </c>
    </row>
    <row r="39" spans="1:17" x14ac:dyDescent="0.25">
      <c r="A39" s="3">
        <f xml:space="preserve"> Clean_Data!A39</f>
        <v>38</v>
      </c>
      <c r="B39" s="3" t="str">
        <f xml:space="preserve"> Clean_Data!Q39</f>
        <v>Positive</v>
      </c>
      <c r="C39" s="3" t="str">
        <f xml:space="preserve"> Clean_Data!S39</f>
        <v>Twitter</v>
      </c>
      <c r="D39" s="3">
        <f xml:space="preserve"> Clean_Data!J39</f>
        <v>30</v>
      </c>
      <c r="E39" s="3">
        <f>Clean_Data!I39</f>
        <v>15</v>
      </c>
      <c r="F39" s="3">
        <f xml:space="preserve"> Clean_Data!X39</f>
        <v>45</v>
      </c>
      <c r="G39" s="3" t="str" cm="1">
        <f t="array" ref="G39" xml:space="preserve"> _xlfn.IFS(OR(B39="Positive",B39="Joy",B39="Happy",B39="Happiness"),"Favorable",OR(B39="Negative",B39="Sad",B39="Grief",B39="Despair",B39="Hate"),"Unfavorable",TRUE,"Other")</f>
        <v>Favorable</v>
      </c>
      <c r="H39" s="3" t="str">
        <f t="shared" si="0"/>
        <v>Standard Engagement</v>
      </c>
      <c r="I39" s="3" t="str">
        <f t="shared" si="1"/>
        <v>Medium</v>
      </c>
      <c r="J39" s="3" t="b">
        <f t="shared" si="2"/>
        <v>0</v>
      </c>
      <c r="K39" s="3" t="b">
        <f t="shared" si="3"/>
        <v>1</v>
      </c>
      <c r="L39" s="3" t="b">
        <f t="shared" si="4"/>
        <v>1</v>
      </c>
      <c r="M39" s="3" t="b">
        <f t="shared" si="5"/>
        <v>1</v>
      </c>
      <c r="N39" s="3" t="b">
        <f t="shared" si="6"/>
        <v>0</v>
      </c>
      <c r="O39" s="3" t="b">
        <f t="shared" si="7"/>
        <v>1</v>
      </c>
      <c r="P39" s="3" t="str">
        <f xml:space="preserve"> CHOOSE(MATCH(C39,{"Twitter","Instagram","Facebook"},0),"TW","IG","FB")</f>
        <v>TW</v>
      </c>
      <c r="Q39" s="3" t="str" cm="1">
        <f t="array" ref="Q39" xml:space="preserve"> _xlfn.SWITCH(C39,"Twitter","Microblog","Instagram","Visual Social","Facebook","Social Network","Other")</f>
        <v>Microblog</v>
      </c>
    </row>
    <row r="40" spans="1:17" x14ac:dyDescent="0.25">
      <c r="A40" s="3">
        <f xml:space="preserve"> Clean_Data!A40</f>
        <v>39</v>
      </c>
      <c r="B40" s="3" t="str">
        <f xml:space="preserve"> Clean_Data!Q40</f>
        <v>Positive</v>
      </c>
      <c r="C40" s="3" t="str">
        <f xml:space="preserve"> Clean_Data!S40</f>
        <v>Facebook</v>
      </c>
      <c r="D40" s="3">
        <f xml:space="preserve"> Clean_Data!J40</f>
        <v>25</v>
      </c>
      <c r="E40" s="3">
        <f>Clean_Data!I40</f>
        <v>12</v>
      </c>
      <c r="F40" s="3">
        <f xml:space="preserve"> Clean_Data!X40</f>
        <v>37</v>
      </c>
      <c r="G40" s="3" t="str" cm="1">
        <f t="array" ref="G40" xml:space="preserve"> _xlfn.IFS(OR(B40="Positive",B40="Joy",B40="Happy",B40="Happiness"),"Favorable",OR(B40="Negative",B40="Sad",B40="Grief",B40="Despair",B40="Hate"),"Unfavorable",TRUE,"Other")</f>
        <v>Favorable</v>
      </c>
      <c r="H40" s="3" t="str">
        <f t="shared" si="0"/>
        <v>Standard Engagement</v>
      </c>
      <c r="I40" s="3" t="str">
        <f t="shared" si="1"/>
        <v>Medium</v>
      </c>
      <c r="J40" s="3" t="b">
        <f t="shared" si="2"/>
        <v>0</v>
      </c>
      <c r="K40" s="3" t="b">
        <f t="shared" si="3"/>
        <v>0</v>
      </c>
      <c r="L40" s="3" t="b">
        <f t="shared" si="4"/>
        <v>1</v>
      </c>
      <c r="M40" s="3" t="b">
        <f t="shared" si="5"/>
        <v>1</v>
      </c>
      <c r="N40" s="3" t="b">
        <f t="shared" si="6"/>
        <v>0</v>
      </c>
      <c r="O40" s="3" t="b">
        <f t="shared" si="7"/>
        <v>1</v>
      </c>
      <c r="P40" s="3" t="str">
        <f xml:space="preserve"> CHOOSE(MATCH(C40,{"Twitter","Instagram","Facebook"},0),"TW","IG","FB")</f>
        <v>FB</v>
      </c>
      <c r="Q40" s="3" t="str" cm="1">
        <f t="array" ref="Q40" xml:space="preserve"> _xlfn.SWITCH(C40,"Twitter","Microblog","Instagram","Visual Social","Facebook","Social Network","Other")</f>
        <v>Social Network</v>
      </c>
    </row>
    <row r="41" spans="1:17" x14ac:dyDescent="0.25">
      <c r="A41" s="3">
        <f xml:space="preserve"> Clean_Data!A41</f>
        <v>40</v>
      </c>
      <c r="B41" s="3" t="str">
        <f xml:space="preserve"> Clean_Data!Q41</f>
        <v>Positive</v>
      </c>
      <c r="C41" s="3" t="str">
        <f xml:space="preserve"> Clean_Data!S41</f>
        <v>Instagram</v>
      </c>
      <c r="D41" s="3">
        <f xml:space="preserve"> Clean_Data!J41</f>
        <v>60</v>
      </c>
      <c r="E41" s="3">
        <f>Clean_Data!I41</f>
        <v>30</v>
      </c>
      <c r="F41" s="3">
        <f xml:space="preserve"> Clean_Data!X41</f>
        <v>90</v>
      </c>
      <c r="G41" s="3" t="str" cm="1">
        <f t="array" ref="G41" xml:space="preserve"> _xlfn.IFS(OR(B41="Positive",B41="Joy",B41="Happy",B41="Happiness"),"Favorable",OR(B41="Negative",B41="Sad",B41="Grief",B41="Despair",B41="Hate"),"Unfavorable",TRUE,"Other")</f>
        <v>Favorable</v>
      </c>
      <c r="H41" s="3" t="str">
        <f t="shared" si="0"/>
        <v>High Engagement</v>
      </c>
      <c r="I41" s="3" t="str">
        <f t="shared" si="1"/>
        <v>High</v>
      </c>
      <c r="J41" s="3" t="b">
        <f t="shared" si="2"/>
        <v>0</v>
      </c>
      <c r="K41" s="3" t="b">
        <f t="shared" si="3"/>
        <v>1</v>
      </c>
      <c r="L41" s="3" t="b">
        <f t="shared" si="4"/>
        <v>1</v>
      </c>
      <c r="M41" s="3" t="b">
        <f t="shared" si="5"/>
        <v>1</v>
      </c>
      <c r="N41" s="3" t="b">
        <f t="shared" si="6"/>
        <v>0</v>
      </c>
      <c r="O41" s="3" t="b">
        <f t="shared" si="7"/>
        <v>1</v>
      </c>
      <c r="P41" s="3" t="str">
        <f xml:space="preserve"> CHOOSE(MATCH(C41,{"Twitter","Instagram","Facebook"},0),"TW","IG","FB")</f>
        <v>IG</v>
      </c>
      <c r="Q41" s="3" t="str" cm="1">
        <f t="array" ref="Q41" xml:space="preserve"> _xlfn.SWITCH(C41,"Twitter","Microblog","Instagram","Visual Social","Facebook","Social Network","Other")</f>
        <v>Visual Social</v>
      </c>
    </row>
    <row r="42" spans="1:17" x14ac:dyDescent="0.25">
      <c r="A42" s="3">
        <f xml:space="preserve"> Clean_Data!A42</f>
        <v>41</v>
      </c>
      <c r="B42" s="3" t="str">
        <f xml:space="preserve"> Clean_Data!Q42</f>
        <v>Positive</v>
      </c>
      <c r="C42" s="3" t="str">
        <f xml:space="preserve"> Clean_Data!S42</f>
        <v>Twitter</v>
      </c>
      <c r="D42" s="3">
        <f xml:space="preserve"> Clean_Data!J42</f>
        <v>50</v>
      </c>
      <c r="E42" s="3">
        <f>Clean_Data!I42</f>
        <v>25</v>
      </c>
      <c r="F42" s="3">
        <f xml:space="preserve"> Clean_Data!X42</f>
        <v>75</v>
      </c>
      <c r="G42" s="3" t="str" cm="1">
        <f t="array" ref="G42" xml:space="preserve"> _xlfn.IFS(OR(B42="Positive",B42="Joy",B42="Happy",B42="Happiness"),"Favorable",OR(B42="Negative",B42="Sad",B42="Grief",B42="Despair",B42="Hate"),"Unfavorable",TRUE,"Other")</f>
        <v>Favorable</v>
      </c>
      <c r="H42" s="3" t="str">
        <f t="shared" si="0"/>
        <v>High Engagement</v>
      </c>
      <c r="I42" s="3" t="str">
        <f t="shared" si="1"/>
        <v>High</v>
      </c>
      <c r="J42" s="3" t="b">
        <f t="shared" si="2"/>
        <v>0</v>
      </c>
      <c r="K42" s="3" t="b">
        <f t="shared" si="3"/>
        <v>1</v>
      </c>
      <c r="L42" s="3" t="b">
        <f t="shared" si="4"/>
        <v>1</v>
      </c>
      <c r="M42" s="3" t="b">
        <f t="shared" si="5"/>
        <v>1</v>
      </c>
      <c r="N42" s="3" t="b">
        <f t="shared" si="6"/>
        <v>0</v>
      </c>
      <c r="O42" s="3" t="b">
        <f t="shared" si="7"/>
        <v>1</v>
      </c>
      <c r="P42" s="3" t="str">
        <f xml:space="preserve"> CHOOSE(MATCH(C42,{"Twitter","Instagram","Facebook"},0),"TW","IG","FB")</f>
        <v>TW</v>
      </c>
      <c r="Q42" s="3" t="str" cm="1">
        <f t="array" ref="Q42" xml:space="preserve"> _xlfn.SWITCH(C42,"Twitter","Microblog","Instagram","Visual Social","Facebook","Social Network","Other")</f>
        <v>Microblog</v>
      </c>
    </row>
    <row r="43" spans="1:17" x14ac:dyDescent="0.25">
      <c r="A43" s="3">
        <f xml:space="preserve"> Clean_Data!A43</f>
        <v>42</v>
      </c>
      <c r="B43" s="3" t="str">
        <f xml:space="preserve"> Clean_Data!Q43</f>
        <v>Positive</v>
      </c>
      <c r="C43" s="3" t="str">
        <f xml:space="preserve"> Clean_Data!S43</f>
        <v>Facebook</v>
      </c>
      <c r="D43" s="3">
        <f xml:space="preserve"> Clean_Data!J43</f>
        <v>30</v>
      </c>
      <c r="E43" s="3">
        <f>Clean_Data!I43</f>
        <v>15</v>
      </c>
      <c r="F43" s="3">
        <f xml:space="preserve"> Clean_Data!X43</f>
        <v>45</v>
      </c>
      <c r="G43" s="3" t="str" cm="1">
        <f t="array" ref="G43" xml:space="preserve"> _xlfn.IFS(OR(B43="Positive",B43="Joy",B43="Happy",B43="Happiness"),"Favorable",OR(B43="Negative",B43="Sad",B43="Grief",B43="Despair",B43="Hate"),"Unfavorable",TRUE,"Other")</f>
        <v>Favorable</v>
      </c>
      <c r="H43" s="3" t="str">
        <f t="shared" si="0"/>
        <v>Standard Engagement</v>
      </c>
      <c r="I43" s="3" t="str">
        <f t="shared" si="1"/>
        <v>Medium</v>
      </c>
      <c r="J43" s="3" t="b">
        <f t="shared" si="2"/>
        <v>0</v>
      </c>
      <c r="K43" s="3" t="b">
        <f t="shared" si="3"/>
        <v>0</v>
      </c>
      <c r="L43" s="3" t="b">
        <f t="shared" si="4"/>
        <v>1</v>
      </c>
      <c r="M43" s="3" t="b">
        <f t="shared" si="5"/>
        <v>1</v>
      </c>
      <c r="N43" s="3" t="b">
        <f t="shared" si="6"/>
        <v>0</v>
      </c>
      <c r="O43" s="3" t="b">
        <f t="shared" si="7"/>
        <v>1</v>
      </c>
      <c r="P43" s="3" t="str">
        <f xml:space="preserve"> CHOOSE(MATCH(C43,{"Twitter","Instagram","Facebook"},0),"TW","IG","FB")</f>
        <v>FB</v>
      </c>
      <c r="Q43" s="3" t="str" cm="1">
        <f t="array" ref="Q43" xml:space="preserve"> _xlfn.SWITCH(C43,"Twitter","Microblog","Instagram","Visual Social","Facebook","Social Network","Other")</f>
        <v>Social Network</v>
      </c>
    </row>
    <row r="44" spans="1:17" x14ac:dyDescent="0.25">
      <c r="A44" s="3">
        <f xml:space="preserve"> Clean_Data!A44</f>
        <v>43</v>
      </c>
      <c r="B44" s="3" t="str">
        <f xml:space="preserve"> Clean_Data!Q44</f>
        <v>Positive</v>
      </c>
      <c r="C44" s="3" t="str">
        <f xml:space="preserve"> Clean_Data!S44</f>
        <v>Instagram</v>
      </c>
      <c r="D44" s="3">
        <f xml:space="preserve"> Clean_Data!J44</f>
        <v>45</v>
      </c>
      <c r="E44" s="3">
        <f>Clean_Data!I44</f>
        <v>22</v>
      </c>
      <c r="F44" s="3">
        <f xml:space="preserve"> Clean_Data!X44</f>
        <v>67</v>
      </c>
      <c r="G44" s="3" t="str" cm="1">
        <f t="array" ref="G44" xml:space="preserve"> _xlfn.IFS(OR(B44="Positive",B44="Joy",B44="Happy",B44="Happiness"),"Favorable",OR(B44="Negative",B44="Sad",B44="Grief",B44="Despair",B44="Hate"),"Unfavorable",TRUE,"Other")</f>
        <v>Favorable</v>
      </c>
      <c r="H44" s="3" t="str">
        <f t="shared" si="0"/>
        <v>High Engagement</v>
      </c>
      <c r="I44" s="3" t="str">
        <f t="shared" si="1"/>
        <v>High</v>
      </c>
      <c r="J44" s="3" t="b">
        <f t="shared" si="2"/>
        <v>0</v>
      </c>
      <c r="K44" s="3" t="b">
        <f t="shared" si="3"/>
        <v>1</v>
      </c>
      <c r="L44" s="3" t="b">
        <f t="shared" si="4"/>
        <v>1</v>
      </c>
      <c r="M44" s="3" t="b">
        <f t="shared" si="5"/>
        <v>1</v>
      </c>
      <c r="N44" s="3" t="b">
        <f t="shared" si="6"/>
        <v>0</v>
      </c>
      <c r="O44" s="3" t="b">
        <f t="shared" si="7"/>
        <v>1</v>
      </c>
      <c r="P44" s="3" t="str">
        <f xml:space="preserve"> CHOOSE(MATCH(C44,{"Twitter","Instagram","Facebook"},0),"TW","IG","FB")</f>
        <v>IG</v>
      </c>
      <c r="Q44" s="3" t="str" cm="1">
        <f t="array" ref="Q44" xml:space="preserve"> _xlfn.SWITCH(C44,"Twitter","Microblog","Instagram","Visual Social","Facebook","Social Network","Other")</f>
        <v>Visual Social</v>
      </c>
    </row>
    <row r="45" spans="1:17" x14ac:dyDescent="0.25">
      <c r="A45" s="3">
        <f xml:space="preserve"> Clean_Data!A45</f>
        <v>44</v>
      </c>
      <c r="B45" s="3" t="str">
        <f xml:space="preserve"> Clean_Data!Q45</f>
        <v>Positive</v>
      </c>
      <c r="C45" s="3" t="str">
        <f xml:space="preserve"> Clean_Data!S45</f>
        <v>Twitter</v>
      </c>
      <c r="D45" s="3">
        <f xml:space="preserve"> Clean_Data!J45</f>
        <v>35</v>
      </c>
      <c r="E45" s="3">
        <f>Clean_Data!I45</f>
        <v>18</v>
      </c>
      <c r="F45" s="3">
        <f xml:space="preserve"> Clean_Data!X45</f>
        <v>53</v>
      </c>
      <c r="G45" s="3" t="str" cm="1">
        <f t="array" ref="G45" xml:space="preserve"> _xlfn.IFS(OR(B45="Positive",B45="Joy",B45="Happy",B45="Happiness"),"Favorable",OR(B45="Negative",B45="Sad",B45="Grief",B45="Despair",B45="Hate"),"Unfavorable",TRUE,"Other")</f>
        <v>Favorable</v>
      </c>
      <c r="H45" s="3" t="str">
        <f t="shared" si="0"/>
        <v>High Engagement</v>
      </c>
      <c r="I45" s="3" t="str">
        <f t="shared" si="1"/>
        <v>High</v>
      </c>
      <c r="J45" s="3" t="b">
        <f t="shared" si="2"/>
        <v>0</v>
      </c>
      <c r="K45" s="3" t="b">
        <f t="shared" si="3"/>
        <v>1</v>
      </c>
      <c r="L45" s="3" t="b">
        <f t="shared" si="4"/>
        <v>1</v>
      </c>
      <c r="M45" s="3" t="b">
        <f t="shared" si="5"/>
        <v>1</v>
      </c>
      <c r="N45" s="3" t="b">
        <f t="shared" si="6"/>
        <v>0</v>
      </c>
      <c r="O45" s="3" t="b">
        <f t="shared" si="7"/>
        <v>1</v>
      </c>
      <c r="P45" s="3" t="str">
        <f xml:space="preserve"> CHOOSE(MATCH(C45,{"Twitter","Instagram","Facebook"},0),"TW","IG","FB")</f>
        <v>TW</v>
      </c>
      <c r="Q45" s="3" t="str" cm="1">
        <f t="array" ref="Q45" xml:space="preserve"> _xlfn.SWITCH(C45,"Twitter","Microblog","Instagram","Visual Social","Facebook","Social Network","Other")</f>
        <v>Microblog</v>
      </c>
    </row>
    <row r="46" spans="1:17" x14ac:dyDescent="0.25">
      <c r="A46" s="3">
        <f xml:space="preserve"> Clean_Data!A46</f>
        <v>45</v>
      </c>
      <c r="B46" s="3" t="str">
        <f xml:space="preserve"> Clean_Data!Q46</f>
        <v>Positive</v>
      </c>
      <c r="C46" s="3" t="str">
        <f xml:space="preserve"> Clean_Data!S46</f>
        <v>Facebook</v>
      </c>
      <c r="D46" s="3">
        <f xml:space="preserve"> Clean_Data!J46</f>
        <v>30</v>
      </c>
      <c r="E46" s="3">
        <f>Clean_Data!I46</f>
        <v>15</v>
      </c>
      <c r="F46" s="3">
        <f xml:space="preserve"> Clean_Data!X46</f>
        <v>45</v>
      </c>
      <c r="G46" s="3" t="str" cm="1">
        <f t="array" ref="G46" xml:space="preserve"> _xlfn.IFS(OR(B46="Positive",B46="Joy",B46="Happy",B46="Happiness"),"Favorable",OR(B46="Negative",B46="Sad",B46="Grief",B46="Despair",B46="Hate"),"Unfavorable",TRUE,"Other")</f>
        <v>Favorable</v>
      </c>
      <c r="H46" s="3" t="str">
        <f t="shared" si="0"/>
        <v>Standard Engagement</v>
      </c>
      <c r="I46" s="3" t="str">
        <f t="shared" si="1"/>
        <v>Medium</v>
      </c>
      <c r="J46" s="3" t="b">
        <f t="shared" si="2"/>
        <v>0</v>
      </c>
      <c r="K46" s="3" t="b">
        <f t="shared" si="3"/>
        <v>0</v>
      </c>
      <c r="L46" s="3" t="b">
        <f t="shared" si="4"/>
        <v>1</v>
      </c>
      <c r="M46" s="3" t="b">
        <f t="shared" si="5"/>
        <v>1</v>
      </c>
      <c r="N46" s="3" t="b">
        <f t="shared" si="6"/>
        <v>0</v>
      </c>
      <c r="O46" s="3" t="b">
        <f t="shared" si="7"/>
        <v>1</v>
      </c>
      <c r="P46" s="3" t="str">
        <f xml:space="preserve"> CHOOSE(MATCH(C46,{"Twitter","Instagram","Facebook"},0),"TW","IG","FB")</f>
        <v>FB</v>
      </c>
      <c r="Q46" s="3" t="str" cm="1">
        <f t="array" ref="Q46" xml:space="preserve"> _xlfn.SWITCH(C46,"Twitter","Microblog","Instagram","Visual Social","Facebook","Social Network","Other")</f>
        <v>Social Network</v>
      </c>
    </row>
    <row r="47" spans="1:17" x14ac:dyDescent="0.25">
      <c r="A47" s="3">
        <f xml:space="preserve"> Clean_Data!A47</f>
        <v>46</v>
      </c>
      <c r="B47" s="3" t="str">
        <f xml:space="preserve"> Clean_Data!Q47</f>
        <v>Positive</v>
      </c>
      <c r="C47" s="3" t="str">
        <f xml:space="preserve"> Clean_Data!S47</f>
        <v>Instagram</v>
      </c>
      <c r="D47" s="3">
        <f xml:space="preserve"> Clean_Data!J47</f>
        <v>25</v>
      </c>
      <c r="E47" s="3">
        <f>Clean_Data!I47</f>
        <v>12</v>
      </c>
      <c r="F47" s="3">
        <f xml:space="preserve"> Clean_Data!X47</f>
        <v>37</v>
      </c>
      <c r="G47" s="3" t="str" cm="1">
        <f t="array" ref="G47" xml:space="preserve"> _xlfn.IFS(OR(B47="Positive",B47="Joy",B47="Happy",B47="Happiness"),"Favorable",OR(B47="Negative",B47="Sad",B47="Grief",B47="Despair",B47="Hate"),"Unfavorable",TRUE,"Other")</f>
        <v>Favorable</v>
      </c>
      <c r="H47" s="3" t="str">
        <f t="shared" si="0"/>
        <v>Standard Engagement</v>
      </c>
      <c r="I47" s="3" t="str">
        <f t="shared" si="1"/>
        <v>Medium</v>
      </c>
      <c r="J47" s="3" t="b">
        <f t="shared" si="2"/>
        <v>0</v>
      </c>
      <c r="K47" s="3" t="b">
        <f t="shared" si="3"/>
        <v>1</v>
      </c>
      <c r="L47" s="3" t="b">
        <f t="shared" si="4"/>
        <v>1</v>
      </c>
      <c r="M47" s="3" t="b">
        <f t="shared" si="5"/>
        <v>1</v>
      </c>
      <c r="N47" s="3" t="b">
        <f t="shared" si="6"/>
        <v>0</v>
      </c>
      <c r="O47" s="3" t="b">
        <f t="shared" si="7"/>
        <v>1</v>
      </c>
      <c r="P47" s="3" t="str">
        <f xml:space="preserve"> CHOOSE(MATCH(C47,{"Twitter","Instagram","Facebook"},0),"TW","IG","FB")</f>
        <v>IG</v>
      </c>
      <c r="Q47" s="3" t="str" cm="1">
        <f t="array" ref="Q47" xml:space="preserve"> _xlfn.SWITCH(C47,"Twitter","Microblog","Instagram","Visual Social","Facebook","Social Network","Other")</f>
        <v>Visual Social</v>
      </c>
    </row>
    <row r="48" spans="1:17" x14ac:dyDescent="0.25">
      <c r="A48" s="3">
        <f xml:space="preserve"> Clean_Data!A48</f>
        <v>47</v>
      </c>
      <c r="B48" s="3" t="str">
        <f xml:space="preserve"> Clean_Data!Q48</f>
        <v>Positive</v>
      </c>
      <c r="C48" s="3" t="str">
        <f xml:space="preserve"> Clean_Data!S48</f>
        <v>Twitter</v>
      </c>
      <c r="D48" s="3">
        <f xml:space="preserve"> Clean_Data!J48</f>
        <v>55</v>
      </c>
      <c r="E48" s="3">
        <f>Clean_Data!I48</f>
        <v>28</v>
      </c>
      <c r="F48" s="3">
        <f xml:space="preserve"> Clean_Data!X48</f>
        <v>83</v>
      </c>
      <c r="G48" s="3" t="str" cm="1">
        <f t="array" ref="G48" xml:space="preserve"> _xlfn.IFS(OR(B48="Positive",B48="Joy",B48="Happy",B48="Happiness"),"Favorable",OR(B48="Negative",B48="Sad",B48="Grief",B48="Despair",B48="Hate"),"Unfavorable",TRUE,"Other")</f>
        <v>Favorable</v>
      </c>
      <c r="H48" s="3" t="str">
        <f t="shared" si="0"/>
        <v>High Engagement</v>
      </c>
      <c r="I48" s="3" t="str">
        <f t="shared" si="1"/>
        <v>High</v>
      </c>
      <c r="J48" s="3" t="b">
        <f t="shared" si="2"/>
        <v>0</v>
      </c>
      <c r="K48" s="3" t="b">
        <f t="shared" si="3"/>
        <v>1</v>
      </c>
      <c r="L48" s="3" t="b">
        <f t="shared" si="4"/>
        <v>1</v>
      </c>
      <c r="M48" s="3" t="b">
        <f t="shared" si="5"/>
        <v>1</v>
      </c>
      <c r="N48" s="3" t="b">
        <f t="shared" si="6"/>
        <v>0</v>
      </c>
      <c r="O48" s="3" t="b">
        <f t="shared" si="7"/>
        <v>1</v>
      </c>
      <c r="P48" s="3" t="str">
        <f xml:space="preserve"> CHOOSE(MATCH(C48,{"Twitter","Instagram","Facebook"},0),"TW","IG","FB")</f>
        <v>TW</v>
      </c>
      <c r="Q48" s="3" t="str" cm="1">
        <f t="array" ref="Q48" xml:space="preserve"> _xlfn.SWITCH(C48,"Twitter","Microblog","Instagram","Visual Social","Facebook","Social Network","Other")</f>
        <v>Microblog</v>
      </c>
    </row>
    <row r="49" spans="1:17" x14ac:dyDescent="0.25">
      <c r="A49" s="3">
        <f xml:space="preserve"> Clean_Data!A49</f>
        <v>48</v>
      </c>
      <c r="B49" s="3" t="str">
        <f xml:space="preserve"> Clean_Data!Q49</f>
        <v>Positive</v>
      </c>
      <c r="C49" s="3" t="str">
        <f xml:space="preserve"> Clean_Data!S49</f>
        <v>Facebook</v>
      </c>
      <c r="D49" s="3">
        <f xml:space="preserve"> Clean_Data!J49</f>
        <v>30</v>
      </c>
      <c r="E49" s="3">
        <f>Clean_Data!I49</f>
        <v>15</v>
      </c>
      <c r="F49" s="3">
        <f xml:space="preserve"> Clean_Data!X49</f>
        <v>45</v>
      </c>
      <c r="G49" s="3" t="str" cm="1">
        <f t="array" ref="G49" xml:space="preserve"> _xlfn.IFS(OR(B49="Positive",B49="Joy",B49="Happy",B49="Happiness"),"Favorable",OR(B49="Negative",B49="Sad",B49="Grief",B49="Despair",B49="Hate"),"Unfavorable",TRUE,"Other")</f>
        <v>Favorable</v>
      </c>
      <c r="H49" s="3" t="str">
        <f t="shared" si="0"/>
        <v>Standard Engagement</v>
      </c>
      <c r="I49" s="3" t="str">
        <f t="shared" si="1"/>
        <v>Medium</v>
      </c>
      <c r="J49" s="3" t="b">
        <f t="shared" si="2"/>
        <v>0</v>
      </c>
      <c r="K49" s="3" t="b">
        <f t="shared" si="3"/>
        <v>0</v>
      </c>
      <c r="L49" s="3" t="b">
        <f t="shared" si="4"/>
        <v>1</v>
      </c>
      <c r="M49" s="3" t="b">
        <f t="shared" si="5"/>
        <v>1</v>
      </c>
      <c r="N49" s="3" t="b">
        <f t="shared" si="6"/>
        <v>0</v>
      </c>
      <c r="O49" s="3" t="b">
        <f t="shared" si="7"/>
        <v>1</v>
      </c>
      <c r="P49" s="3" t="str">
        <f xml:space="preserve"> CHOOSE(MATCH(C49,{"Twitter","Instagram","Facebook"},0),"TW","IG","FB")</f>
        <v>FB</v>
      </c>
      <c r="Q49" s="3" t="str" cm="1">
        <f t="array" ref="Q49" xml:space="preserve"> _xlfn.SWITCH(C49,"Twitter","Microblog","Instagram","Visual Social","Facebook","Social Network","Other")</f>
        <v>Social Network</v>
      </c>
    </row>
    <row r="50" spans="1:17" x14ac:dyDescent="0.25">
      <c r="A50" s="3">
        <f xml:space="preserve"> Clean_Data!A50</f>
        <v>49</v>
      </c>
      <c r="B50" s="3" t="str">
        <f xml:space="preserve"> Clean_Data!Q50</f>
        <v>Positive</v>
      </c>
      <c r="C50" s="3" t="str">
        <f xml:space="preserve"> Clean_Data!S50</f>
        <v>Instagram</v>
      </c>
      <c r="D50" s="3">
        <f xml:space="preserve"> Clean_Data!J50</f>
        <v>40</v>
      </c>
      <c r="E50" s="3">
        <f>Clean_Data!I50</f>
        <v>20</v>
      </c>
      <c r="F50" s="3">
        <f xml:space="preserve"> Clean_Data!X50</f>
        <v>60</v>
      </c>
      <c r="G50" s="3" t="str" cm="1">
        <f t="array" ref="G50" xml:space="preserve"> _xlfn.IFS(OR(B50="Positive",B50="Joy",B50="Happy",B50="Happiness"),"Favorable",OR(B50="Negative",B50="Sad",B50="Grief",B50="Despair",B50="Hate"),"Unfavorable",TRUE,"Other")</f>
        <v>Favorable</v>
      </c>
      <c r="H50" s="3" t="str">
        <f t="shared" si="0"/>
        <v>High Engagement</v>
      </c>
      <c r="I50" s="3" t="str">
        <f t="shared" si="1"/>
        <v>High</v>
      </c>
      <c r="J50" s="3" t="b">
        <f t="shared" si="2"/>
        <v>0</v>
      </c>
      <c r="K50" s="3" t="b">
        <f t="shared" si="3"/>
        <v>1</v>
      </c>
      <c r="L50" s="3" t="b">
        <f t="shared" si="4"/>
        <v>1</v>
      </c>
      <c r="M50" s="3" t="b">
        <f t="shared" si="5"/>
        <v>1</v>
      </c>
      <c r="N50" s="3" t="b">
        <f t="shared" si="6"/>
        <v>0</v>
      </c>
      <c r="O50" s="3" t="b">
        <f t="shared" si="7"/>
        <v>1</v>
      </c>
      <c r="P50" s="3" t="str">
        <f xml:space="preserve"> CHOOSE(MATCH(C50,{"Twitter","Instagram","Facebook"},0),"TW","IG","FB")</f>
        <v>IG</v>
      </c>
      <c r="Q50" s="3" t="str" cm="1">
        <f t="array" ref="Q50" xml:space="preserve"> _xlfn.SWITCH(C50,"Twitter","Microblog","Instagram","Visual Social","Facebook","Social Network","Other")</f>
        <v>Visual Social</v>
      </c>
    </row>
    <row r="51" spans="1:17" x14ac:dyDescent="0.25">
      <c r="A51" s="3">
        <f xml:space="preserve"> Clean_Data!A51</f>
        <v>50</v>
      </c>
      <c r="B51" s="3" t="str">
        <f xml:space="preserve"> Clean_Data!Q51</f>
        <v>Positive</v>
      </c>
      <c r="C51" s="3" t="str">
        <f xml:space="preserve"> Clean_Data!S51</f>
        <v>Twitter</v>
      </c>
      <c r="D51" s="3">
        <f xml:space="preserve"> Clean_Data!J51</f>
        <v>30</v>
      </c>
      <c r="E51" s="3">
        <f>Clean_Data!I51</f>
        <v>15</v>
      </c>
      <c r="F51" s="3">
        <f xml:space="preserve"> Clean_Data!X51</f>
        <v>45</v>
      </c>
      <c r="G51" s="3" t="str" cm="1">
        <f t="array" ref="G51" xml:space="preserve"> _xlfn.IFS(OR(B51="Positive",B51="Joy",B51="Happy",B51="Happiness"),"Favorable",OR(B51="Negative",B51="Sad",B51="Grief",B51="Despair",B51="Hate"),"Unfavorable",TRUE,"Other")</f>
        <v>Favorable</v>
      </c>
      <c r="H51" s="3" t="str">
        <f t="shared" si="0"/>
        <v>Standard Engagement</v>
      </c>
      <c r="I51" s="3" t="str">
        <f t="shared" si="1"/>
        <v>Medium</v>
      </c>
      <c r="J51" s="3" t="b">
        <f t="shared" si="2"/>
        <v>0</v>
      </c>
      <c r="K51" s="3" t="b">
        <f t="shared" si="3"/>
        <v>1</v>
      </c>
      <c r="L51" s="3" t="b">
        <f t="shared" si="4"/>
        <v>1</v>
      </c>
      <c r="M51" s="3" t="b">
        <f t="shared" si="5"/>
        <v>1</v>
      </c>
      <c r="N51" s="3" t="b">
        <f t="shared" si="6"/>
        <v>0</v>
      </c>
      <c r="O51" s="3" t="b">
        <f t="shared" si="7"/>
        <v>1</v>
      </c>
      <c r="P51" s="3" t="str">
        <f xml:space="preserve"> CHOOSE(MATCH(C51,{"Twitter","Instagram","Facebook"},0),"TW","IG","FB")</f>
        <v>TW</v>
      </c>
      <c r="Q51" s="3" t="str" cm="1">
        <f t="array" ref="Q51" xml:space="preserve"> _xlfn.SWITCH(C51,"Twitter","Microblog","Instagram","Visual Social","Facebook","Social Network","Other")</f>
        <v>Microblog</v>
      </c>
    </row>
    <row r="52" spans="1:17" x14ac:dyDescent="0.25">
      <c r="A52" s="3">
        <f xml:space="preserve"> Clean_Data!A52</f>
        <v>51</v>
      </c>
      <c r="B52" s="3" t="str">
        <f xml:space="preserve"> Clean_Data!Q52</f>
        <v>Positive</v>
      </c>
      <c r="C52" s="3" t="str">
        <f xml:space="preserve"> Clean_Data!S52</f>
        <v>Facebook</v>
      </c>
      <c r="D52" s="3">
        <f xml:space="preserve"> Clean_Data!J52</f>
        <v>45</v>
      </c>
      <c r="E52" s="3">
        <f>Clean_Data!I52</f>
        <v>22</v>
      </c>
      <c r="F52" s="3">
        <f xml:space="preserve"> Clean_Data!X52</f>
        <v>67</v>
      </c>
      <c r="G52" s="3" t="str" cm="1">
        <f t="array" ref="G52" xml:space="preserve"> _xlfn.IFS(OR(B52="Positive",B52="Joy",B52="Happy",B52="Happiness"),"Favorable",OR(B52="Negative",B52="Sad",B52="Grief",B52="Despair",B52="Hate"),"Unfavorable",TRUE,"Other")</f>
        <v>Favorable</v>
      </c>
      <c r="H52" s="3" t="str">
        <f t="shared" si="0"/>
        <v>High Engagement</v>
      </c>
      <c r="I52" s="3" t="str">
        <f t="shared" si="1"/>
        <v>High</v>
      </c>
      <c r="J52" s="3" t="b">
        <f t="shared" si="2"/>
        <v>0</v>
      </c>
      <c r="K52" s="3" t="b">
        <f t="shared" si="3"/>
        <v>0</v>
      </c>
      <c r="L52" s="3" t="b">
        <f t="shared" si="4"/>
        <v>1</v>
      </c>
      <c r="M52" s="3" t="b">
        <f t="shared" si="5"/>
        <v>1</v>
      </c>
      <c r="N52" s="3" t="b">
        <f t="shared" si="6"/>
        <v>0</v>
      </c>
      <c r="O52" s="3" t="b">
        <f t="shared" si="7"/>
        <v>1</v>
      </c>
      <c r="P52" s="3" t="str">
        <f xml:space="preserve"> CHOOSE(MATCH(C52,{"Twitter","Instagram","Facebook"},0),"TW","IG","FB")</f>
        <v>FB</v>
      </c>
      <c r="Q52" s="3" t="str" cm="1">
        <f t="array" ref="Q52" xml:space="preserve"> _xlfn.SWITCH(C52,"Twitter","Microblog","Instagram","Visual Social","Facebook","Social Network","Other")</f>
        <v>Social Network</v>
      </c>
    </row>
    <row r="53" spans="1:17" x14ac:dyDescent="0.25">
      <c r="A53" s="3">
        <f xml:space="preserve"> Clean_Data!A53</f>
        <v>52</v>
      </c>
      <c r="B53" s="3" t="str">
        <f xml:space="preserve"> Clean_Data!Q53</f>
        <v>Positive</v>
      </c>
      <c r="C53" s="3" t="str">
        <f xml:space="preserve"> Clean_Data!S53</f>
        <v>Instagram</v>
      </c>
      <c r="D53" s="3">
        <f xml:space="preserve"> Clean_Data!J53</f>
        <v>35</v>
      </c>
      <c r="E53" s="3">
        <f>Clean_Data!I53</f>
        <v>18</v>
      </c>
      <c r="F53" s="3">
        <f xml:space="preserve"> Clean_Data!X53</f>
        <v>53</v>
      </c>
      <c r="G53" s="3" t="str" cm="1">
        <f t="array" ref="G53" xml:space="preserve"> _xlfn.IFS(OR(B53="Positive",B53="Joy",B53="Happy",B53="Happiness"),"Favorable",OR(B53="Negative",B53="Sad",B53="Grief",B53="Despair",B53="Hate"),"Unfavorable",TRUE,"Other")</f>
        <v>Favorable</v>
      </c>
      <c r="H53" s="3" t="str">
        <f t="shared" si="0"/>
        <v>High Engagement</v>
      </c>
      <c r="I53" s="3" t="str">
        <f t="shared" si="1"/>
        <v>High</v>
      </c>
      <c r="J53" s="3" t="b">
        <f t="shared" si="2"/>
        <v>0</v>
      </c>
      <c r="K53" s="3" t="b">
        <f t="shared" si="3"/>
        <v>1</v>
      </c>
      <c r="L53" s="3" t="b">
        <f t="shared" si="4"/>
        <v>1</v>
      </c>
      <c r="M53" s="3" t="b">
        <f t="shared" si="5"/>
        <v>1</v>
      </c>
      <c r="N53" s="3" t="b">
        <f t="shared" si="6"/>
        <v>0</v>
      </c>
      <c r="O53" s="3" t="b">
        <f t="shared" si="7"/>
        <v>1</v>
      </c>
      <c r="P53" s="3" t="str">
        <f xml:space="preserve"> CHOOSE(MATCH(C53,{"Twitter","Instagram","Facebook"},0),"TW","IG","FB")</f>
        <v>IG</v>
      </c>
      <c r="Q53" s="3" t="str" cm="1">
        <f t="array" ref="Q53" xml:space="preserve"> _xlfn.SWITCH(C53,"Twitter","Microblog","Instagram","Visual Social","Facebook","Social Network","Other")</f>
        <v>Visual Social</v>
      </c>
    </row>
    <row r="54" spans="1:17" x14ac:dyDescent="0.25">
      <c r="A54" s="3">
        <f xml:space="preserve"> Clean_Data!A54</f>
        <v>53</v>
      </c>
      <c r="B54" s="3" t="str">
        <f xml:space="preserve"> Clean_Data!Q54</f>
        <v>Anger</v>
      </c>
      <c r="C54" s="3" t="str">
        <f xml:space="preserve"> Clean_Data!S54</f>
        <v>Twitter</v>
      </c>
      <c r="D54" s="3">
        <f xml:space="preserve"> Clean_Data!J54</f>
        <v>40</v>
      </c>
      <c r="E54" s="3">
        <f>Clean_Data!I54</f>
        <v>20</v>
      </c>
      <c r="F54" s="3">
        <f xml:space="preserve"> Clean_Data!X54</f>
        <v>60</v>
      </c>
      <c r="G54" s="3" t="str" cm="1">
        <f t="array" ref="G54" xml:space="preserve"> _xlfn.IFS(OR(B54="Positive",B54="Joy",B54="Happy",B54="Happiness"),"Favorable",OR(B54="Negative",B54="Sad",B54="Grief",B54="Despair",B54="Hate"),"Unfavorable",TRUE,"Other")</f>
        <v>Other</v>
      </c>
      <c r="H54" s="3" t="str">
        <f t="shared" si="0"/>
        <v>High Engagement</v>
      </c>
      <c r="I54" s="3" t="str">
        <f t="shared" si="1"/>
        <v>High</v>
      </c>
      <c r="J54" s="3" t="b">
        <f t="shared" si="2"/>
        <v>0</v>
      </c>
      <c r="K54" s="3" t="b">
        <f t="shared" si="3"/>
        <v>1</v>
      </c>
      <c r="L54" s="3" t="b">
        <f t="shared" si="4"/>
        <v>1</v>
      </c>
      <c r="M54" s="3" t="b">
        <f t="shared" si="5"/>
        <v>1</v>
      </c>
      <c r="N54" s="3" t="b">
        <f t="shared" si="6"/>
        <v>0</v>
      </c>
      <c r="O54" s="3" t="b">
        <f t="shared" si="7"/>
        <v>1</v>
      </c>
      <c r="P54" s="3" t="str">
        <f xml:space="preserve"> CHOOSE(MATCH(C54,{"Twitter","Instagram","Facebook"},0),"TW","IG","FB")</f>
        <v>TW</v>
      </c>
      <c r="Q54" s="3" t="str" cm="1">
        <f t="array" ref="Q54" xml:space="preserve"> _xlfn.SWITCH(C54,"Twitter","Microblog","Instagram","Visual Social","Facebook","Social Network","Other")</f>
        <v>Microblog</v>
      </c>
    </row>
    <row r="55" spans="1:17" x14ac:dyDescent="0.25">
      <c r="A55" s="3">
        <f xml:space="preserve"> Clean_Data!A55</f>
        <v>54</v>
      </c>
      <c r="B55" s="3" t="str">
        <f xml:space="preserve"> Clean_Data!Q55</f>
        <v>Fear</v>
      </c>
      <c r="C55" s="3" t="str">
        <f xml:space="preserve"> Clean_Data!S55</f>
        <v>Instagram</v>
      </c>
      <c r="D55" s="3">
        <f xml:space="preserve"> Clean_Data!J55</f>
        <v>30</v>
      </c>
      <c r="E55" s="3">
        <f>Clean_Data!I55</f>
        <v>15</v>
      </c>
      <c r="F55" s="3">
        <f xml:space="preserve"> Clean_Data!X55</f>
        <v>45</v>
      </c>
      <c r="G55" s="3" t="str" cm="1">
        <f t="array" ref="G55" xml:space="preserve"> _xlfn.IFS(OR(B55="Positive",B55="Joy",B55="Happy",B55="Happiness"),"Favorable",OR(B55="Negative",B55="Sad",B55="Grief",B55="Despair",B55="Hate"),"Unfavorable",TRUE,"Other")</f>
        <v>Other</v>
      </c>
      <c r="H55" s="3" t="str">
        <f t="shared" si="0"/>
        <v>Standard Engagement</v>
      </c>
      <c r="I55" s="3" t="str">
        <f t="shared" si="1"/>
        <v>Medium</v>
      </c>
      <c r="J55" s="3" t="b">
        <f t="shared" si="2"/>
        <v>0</v>
      </c>
      <c r="K55" s="3" t="b">
        <f t="shared" si="3"/>
        <v>1</v>
      </c>
      <c r="L55" s="3" t="b">
        <f t="shared" si="4"/>
        <v>1</v>
      </c>
      <c r="M55" s="3" t="b">
        <f t="shared" si="5"/>
        <v>1</v>
      </c>
      <c r="N55" s="3" t="b">
        <f t="shared" si="6"/>
        <v>0</v>
      </c>
      <c r="O55" s="3" t="b">
        <f t="shared" si="7"/>
        <v>1</v>
      </c>
      <c r="P55" s="3" t="str">
        <f xml:space="preserve"> CHOOSE(MATCH(C55,{"Twitter","Instagram","Facebook"},0),"TW","IG","FB")</f>
        <v>IG</v>
      </c>
      <c r="Q55" s="3" t="str" cm="1">
        <f t="array" ref="Q55" xml:space="preserve"> _xlfn.SWITCH(C55,"Twitter","Microblog","Instagram","Visual Social","Facebook","Social Network","Other")</f>
        <v>Visual Social</v>
      </c>
    </row>
    <row r="56" spans="1:17" x14ac:dyDescent="0.25">
      <c r="A56" s="3">
        <f xml:space="preserve"> Clean_Data!A56</f>
        <v>55</v>
      </c>
      <c r="B56" s="3" t="str">
        <f xml:space="preserve"> Clean_Data!Q56</f>
        <v>Sadness</v>
      </c>
      <c r="C56" s="3" t="str">
        <f xml:space="preserve"> Clean_Data!S56</f>
        <v>Facebook</v>
      </c>
      <c r="D56" s="3">
        <f xml:space="preserve"> Clean_Data!J56</f>
        <v>50</v>
      </c>
      <c r="E56" s="3">
        <f>Clean_Data!I56</f>
        <v>25</v>
      </c>
      <c r="F56" s="3">
        <f xml:space="preserve"> Clean_Data!X56</f>
        <v>75</v>
      </c>
      <c r="G56" s="3" t="str" cm="1">
        <f t="array" ref="G56" xml:space="preserve"> _xlfn.IFS(OR(B56="Positive",B56="Joy",B56="Happy",B56="Happiness"),"Favorable",OR(B56="Negative",B56="Sad",B56="Grief",B56="Despair",B56="Hate"),"Unfavorable",TRUE,"Other")</f>
        <v>Other</v>
      </c>
      <c r="H56" s="3" t="str">
        <f t="shared" si="0"/>
        <v>High Engagement</v>
      </c>
      <c r="I56" s="3" t="str">
        <f t="shared" si="1"/>
        <v>High</v>
      </c>
      <c r="J56" s="3" t="b">
        <f t="shared" si="2"/>
        <v>0</v>
      </c>
      <c r="K56" s="3" t="b">
        <f t="shared" si="3"/>
        <v>0</v>
      </c>
      <c r="L56" s="3" t="b">
        <f t="shared" si="4"/>
        <v>1</v>
      </c>
      <c r="M56" s="3" t="b">
        <f t="shared" si="5"/>
        <v>1</v>
      </c>
      <c r="N56" s="3" t="b">
        <f t="shared" si="6"/>
        <v>0</v>
      </c>
      <c r="O56" s="3" t="b">
        <f t="shared" si="7"/>
        <v>1</v>
      </c>
      <c r="P56" s="3" t="str">
        <f xml:space="preserve"> CHOOSE(MATCH(C56,{"Twitter","Instagram","Facebook"},0),"TW","IG","FB")</f>
        <v>FB</v>
      </c>
      <c r="Q56" s="3" t="str" cm="1">
        <f t="array" ref="Q56" xml:space="preserve"> _xlfn.SWITCH(C56,"Twitter","Microblog","Instagram","Visual Social","Facebook","Social Network","Other")</f>
        <v>Social Network</v>
      </c>
    </row>
    <row r="57" spans="1:17" x14ac:dyDescent="0.25">
      <c r="A57" s="3">
        <f xml:space="preserve"> Clean_Data!A57</f>
        <v>56</v>
      </c>
      <c r="B57" s="3" t="str">
        <f xml:space="preserve"> Clean_Data!Q57</f>
        <v>Disgust</v>
      </c>
      <c r="C57" s="3" t="str">
        <f xml:space="preserve"> Clean_Data!S57</f>
        <v>Twitter</v>
      </c>
      <c r="D57" s="3">
        <f xml:space="preserve"> Clean_Data!J57</f>
        <v>35</v>
      </c>
      <c r="E57" s="3">
        <f>Clean_Data!I57</f>
        <v>18</v>
      </c>
      <c r="F57" s="3">
        <f xml:space="preserve"> Clean_Data!X57</f>
        <v>53</v>
      </c>
      <c r="G57" s="3" t="str" cm="1">
        <f t="array" ref="G57" xml:space="preserve"> _xlfn.IFS(OR(B57="Positive",B57="Joy",B57="Happy",B57="Happiness"),"Favorable",OR(B57="Negative",B57="Sad",B57="Grief",B57="Despair",B57="Hate"),"Unfavorable",TRUE,"Other")</f>
        <v>Other</v>
      </c>
      <c r="H57" s="3" t="str">
        <f t="shared" si="0"/>
        <v>High Engagement</v>
      </c>
      <c r="I57" s="3" t="str">
        <f t="shared" si="1"/>
        <v>High</v>
      </c>
      <c r="J57" s="3" t="b">
        <f t="shared" si="2"/>
        <v>0</v>
      </c>
      <c r="K57" s="3" t="b">
        <f t="shared" si="3"/>
        <v>1</v>
      </c>
      <c r="L57" s="3" t="b">
        <f t="shared" si="4"/>
        <v>1</v>
      </c>
      <c r="M57" s="3" t="b">
        <f t="shared" si="5"/>
        <v>1</v>
      </c>
      <c r="N57" s="3" t="b">
        <f t="shared" si="6"/>
        <v>0</v>
      </c>
      <c r="O57" s="3" t="b">
        <f t="shared" si="7"/>
        <v>1</v>
      </c>
      <c r="P57" s="3" t="str">
        <f xml:space="preserve"> CHOOSE(MATCH(C57,{"Twitter","Instagram","Facebook"},0),"TW","IG","FB")</f>
        <v>TW</v>
      </c>
      <c r="Q57" s="3" t="str" cm="1">
        <f t="array" ref="Q57" xml:space="preserve"> _xlfn.SWITCH(C57,"Twitter","Microblog","Instagram","Visual Social","Facebook","Social Network","Other")</f>
        <v>Microblog</v>
      </c>
    </row>
    <row r="58" spans="1:17" x14ac:dyDescent="0.25">
      <c r="A58" s="3">
        <f xml:space="preserve"> Clean_Data!A58</f>
        <v>57</v>
      </c>
      <c r="B58" s="3" t="str">
        <f xml:space="preserve"> Clean_Data!Q58</f>
        <v>Happiness</v>
      </c>
      <c r="C58" s="3" t="str">
        <f xml:space="preserve"> Clean_Data!S58</f>
        <v>Instagram</v>
      </c>
      <c r="D58" s="3">
        <f xml:space="preserve"> Clean_Data!J58</f>
        <v>60</v>
      </c>
      <c r="E58" s="3">
        <f>Clean_Data!I58</f>
        <v>30</v>
      </c>
      <c r="F58" s="3">
        <f xml:space="preserve"> Clean_Data!X58</f>
        <v>90</v>
      </c>
      <c r="G58" s="3" t="str" cm="1">
        <f t="array" ref="G58" xml:space="preserve"> _xlfn.IFS(OR(B58="Positive",B58="Joy",B58="Happy",B58="Happiness"),"Favorable",OR(B58="Negative",B58="Sad",B58="Grief",B58="Despair",B58="Hate"),"Unfavorable",TRUE,"Other")</f>
        <v>Favorable</v>
      </c>
      <c r="H58" s="3" t="str">
        <f t="shared" si="0"/>
        <v>High Engagement</v>
      </c>
      <c r="I58" s="3" t="str">
        <f t="shared" si="1"/>
        <v>High</v>
      </c>
      <c r="J58" s="3" t="b">
        <f t="shared" si="2"/>
        <v>0</v>
      </c>
      <c r="K58" s="3" t="b">
        <f t="shared" si="3"/>
        <v>1</v>
      </c>
      <c r="L58" s="3" t="b">
        <f t="shared" si="4"/>
        <v>1</v>
      </c>
      <c r="M58" s="3" t="b">
        <f t="shared" si="5"/>
        <v>1</v>
      </c>
      <c r="N58" s="3" t="b">
        <f t="shared" si="6"/>
        <v>0</v>
      </c>
      <c r="O58" s="3" t="b">
        <f t="shared" si="7"/>
        <v>1</v>
      </c>
      <c r="P58" s="3" t="str">
        <f xml:space="preserve"> CHOOSE(MATCH(C58,{"Twitter","Instagram","Facebook"},0),"TW","IG","FB")</f>
        <v>IG</v>
      </c>
      <c r="Q58" s="3" t="str" cm="1">
        <f t="array" ref="Q58" xml:space="preserve"> _xlfn.SWITCH(C58,"Twitter","Microblog","Instagram","Visual Social","Facebook","Social Network","Other")</f>
        <v>Visual Social</v>
      </c>
    </row>
    <row r="59" spans="1:17" x14ac:dyDescent="0.25">
      <c r="A59" s="3">
        <f xml:space="preserve"> Clean_Data!A59</f>
        <v>58</v>
      </c>
      <c r="B59" s="3" t="str">
        <f xml:space="preserve"> Clean_Data!Q59</f>
        <v>Joy</v>
      </c>
      <c r="C59" s="3" t="str">
        <f xml:space="preserve"> Clean_Data!S59</f>
        <v>Facebook</v>
      </c>
      <c r="D59" s="3">
        <f xml:space="preserve"> Clean_Data!J59</f>
        <v>45</v>
      </c>
      <c r="E59" s="3">
        <f>Clean_Data!I59</f>
        <v>22</v>
      </c>
      <c r="F59" s="3">
        <f xml:space="preserve"> Clean_Data!X59</f>
        <v>67</v>
      </c>
      <c r="G59" s="3" t="str" cm="1">
        <f t="array" ref="G59" xml:space="preserve"> _xlfn.IFS(OR(B59="Positive",B59="Joy",B59="Happy",B59="Happiness"),"Favorable",OR(B59="Negative",B59="Sad",B59="Grief",B59="Despair",B59="Hate"),"Unfavorable",TRUE,"Other")</f>
        <v>Favorable</v>
      </c>
      <c r="H59" s="3" t="str">
        <f t="shared" si="0"/>
        <v>High Engagement</v>
      </c>
      <c r="I59" s="3" t="str">
        <f t="shared" si="1"/>
        <v>High</v>
      </c>
      <c r="J59" s="3" t="b">
        <f t="shared" si="2"/>
        <v>0</v>
      </c>
      <c r="K59" s="3" t="b">
        <f t="shared" si="3"/>
        <v>0</v>
      </c>
      <c r="L59" s="3" t="b">
        <f t="shared" si="4"/>
        <v>1</v>
      </c>
      <c r="M59" s="3" t="b">
        <f t="shared" si="5"/>
        <v>1</v>
      </c>
      <c r="N59" s="3" t="b">
        <f t="shared" si="6"/>
        <v>0</v>
      </c>
      <c r="O59" s="3" t="b">
        <f t="shared" si="7"/>
        <v>1</v>
      </c>
      <c r="P59" s="3" t="str">
        <f xml:space="preserve"> CHOOSE(MATCH(C59,{"Twitter","Instagram","Facebook"},0),"TW","IG","FB")</f>
        <v>FB</v>
      </c>
      <c r="Q59" s="3" t="str" cm="1">
        <f t="array" ref="Q59" xml:space="preserve"> _xlfn.SWITCH(C59,"Twitter","Microblog","Instagram","Visual Social","Facebook","Social Network","Other")</f>
        <v>Social Network</v>
      </c>
    </row>
    <row r="60" spans="1:17" x14ac:dyDescent="0.25">
      <c r="A60" s="3">
        <f xml:space="preserve"> Clean_Data!A60</f>
        <v>59</v>
      </c>
      <c r="B60" s="3" t="str">
        <f xml:space="preserve"> Clean_Data!Q60</f>
        <v>Love</v>
      </c>
      <c r="C60" s="3" t="str">
        <f xml:space="preserve"> Clean_Data!S60</f>
        <v>Twitter</v>
      </c>
      <c r="D60" s="3">
        <f xml:space="preserve"> Clean_Data!J60</f>
        <v>30</v>
      </c>
      <c r="E60" s="3">
        <f>Clean_Data!I60</f>
        <v>15</v>
      </c>
      <c r="F60" s="3">
        <f xml:space="preserve"> Clean_Data!X60</f>
        <v>45</v>
      </c>
      <c r="G60" s="3" t="str" cm="1">
        <f t="array" ref="G60" xml:space="preserve"> _xlfn.IFS(OR(B60="Positive",B60="Joy",B60="Happy",B60="Happiness"),"Favorable",OR(B60="Negative",B60="Sad",B60="Grief",B60="Despair",B60="Hate"),"Unfavorable",TRUE,"Other")</f>
        <v>Other</v>
      </c>
      <c r="H60" s="3" t="str">
        <f t="shared" si="0"/>
        <v>Standard Engagement</v>
      </c>
      <c r="I60" s="3" t="str">
        <f t="shared" si="1"/>
        <v>Medium</v>
      </c>
      <c r="J60" s="3" t="b">
        <f t="shared" si="2"/>
        <v>0</v>
      </c>
      <c r="K60" s="3" t="b">
        <f t="shared" si="3"/>
        <v>1</v>
      </c>
      <c r="L60" s="3" t="b">
        <f t="shared" si="4"/>
        <v>1</v>
      </c>
      <c r="M60" s="3" t="b">
        <f t="shared" si="5"/>
        <v>1</v>
      </c>
      <c r="N60" s="3" t="b">
        <f t="shared" si="6"/>
        <v>0</v>
      </c>
      <c r="O60" s="3" t="b">
        <f t="shared" si="7"/>
        <v>1</v>
      </c>
      <c r="P60" s="3" t="str">
        <f xml:space="preserve"> CHOOSE(MATCH(C60,{"Twitter","Instagram","Facebook"},0),"TW","IG","FB")</f>
        <v>TW</v>
      </c>
      <c r="Q60" s="3" t="str" cm="1">
        <f t="array" ref="Q60" xml:space="preserve"> _xlfn.SWITCH(C60,"Twitter","Microblog","Instagram","Visual Social","Facebook","Social Network","Other")</f>
        <v>Microblog</v>
      </c>
    </row>
    <row r="61" spans="1:17" x14ac:dyDescent="0.25">
      <c r="A61" s="3">
        <f xml:space="preserve"> Clean_Data!A61</f>
        <v>60</v>
      </c>
      <c r="B61" s="3" t="str">
        <f xml:space="preserve"> Clean_Data!Q61</f>
        <v>Amusement</v>
      </c>
      <c r="C61" s="3" t="str">
        <f xml:space="preserve"> Clean_Data!S61</f>
        <v>Instagram</v>
      </c>
      <c r="D61" s="3">
        <f xml:space="preserve"> Clean_Data!J61</f>
        <v>35</v>
      </c>
      <c r="E61" s="3">
        <f>Clean_Data!I61</f>
        <v>18</v>
      </c>
      <c r="F61" s="3">
        <f xml:space="preserve"> Clean_Data!X61</f>
        <v>53</v>
      </c>
      <c r="G61" s="3" t="str" cm="1">
        <f t="array" ref="G61" xml:space="preserve"> _xlfn.IFS(OR(B61="Positive",B61="Joy",B61="Happy",B61="Happiness"),"Favorable",OR(B61="Negative",B61="Sad",B61="Grief",B61="Despair",B61="Hate"),"Unfavorable",TRUE,"Other")</f>
        <v>Other</v>
      </c>
      <c r="H61" s="3" t="str">
        <f t="shared" si="0"/>
        <v>High Engagement</v>
      </c>
      <c r="I61" s="3" t="str">
        <f t="shared" si="1"/>
        <v>High</v>
      </c>
      <c r="J61" s="3" t="b">
        <f t="shared" si="2"/>
        <v>0</v>
      </c>
      <c r="K61" s="3" t="b">
        <f t="shared" si="3"/>
        <v>1</v>
      </c>
      <c r="L61" s="3" t="b">
        <f t="shared" si="4"/>
        <v>1</v>
      </c>
      <c r="M61" s="3" t="b">
        <f t="shared" si="5"/>
        <v>1</v>
      </c>
      <c r="N61" s="3" t="b">
        <f t="shared" si="6"/>
        <v>0</v>
      </c>
      <c r="O61" s="3" t="b">
        <f t="shared" si="7"/>
        <v>1</v>
      </c>
      <c r="P61" s="3" t="str">
        <f xml:space="preserve"> CHOOSE(MATCH(C61,{"Twitter","Instagram","Facebook"},0),"TW","IG","FB")</f>
        <v>IG</v>
      </c>
      <c r="Q61" s="3" t="str" cm="1">
        <f t="array" ref="Q61" xml:space="preserve"> _xlfn.SWITCH(C61,"Twitter","Microblog","Instagram","Visual Social","Facebook","Social Network","Other")</f>
        <v>Visual Social</v>
      </c>
    </row>
    <row r="62" spans="1:17" x14ac:dyDescent="0.25">
      <c r="A62" s="3">
        <f xml:space="preserve"> Clean_Data!A62</f>
        <v>61</v>
      </c>
      <c r="B62" s="3" t="str">
        <f xml:space="preserve"> Clean_Data!Q62</f>
        <v>Enjoyment</v>
      </c>
      <c r="C62" s="3" t="str">
        <f xml:space="preserve"> Clean_Data!S62</f>
        <v>Facebook</v>
      </c>
      <c r="D62" s="3">
        <f xml:space="preserve"> Clean_Data!J62</f>
        <v>50</v>
      </c>
      <c r="E62" s="3">
        <f>Clean_Data!I62</f>
        <v>25</v>
      </c>
      <c r="F62" s="3">
        <f xml:space="preserve"> Clean_Data!X62</f>
        <v>75</v>
      </c>
      <c r="G62" s="3" t="str" cm="1">
        <f t="array" ref="G62" xml:space="preserve"> _xlfn.IFS(OR(B62="Positive",B62="Joy",B62="Happy",B62="Happiness"),"Favorable",OR(B62="Negative",B62="Sad",B62="Grief",B62="Despair",B62="Hate"),"Unfavorable",TRUE,"Other")</f>
        <v>Other</v>
      </c>
      <c r="H62" s="3" t="str">
        <f t="shared" si="0"/>
        <v>High Engagement</v>
      </c>
      <c r="I62" s="3" t="str">
        <f t="shared" si="1"/>
        <v>High</v>
      </c>
      <c r="J62" s="3" t="b">
        <f t="shared" si="2"/>
        <v>0</v>
      </c>
      <c r="K62" s="3" t="b">
        <f t="shared" si="3"/>
        <v>0</v>
      </c>
      <c r="L62" s="3" t="b">
        <f t="shared" si="4"/>
        <v>1</v>
      </c>
      <c r="M62" s="3" t="b">
        <f t="shared" si="5"/>
        <v>1</v>
      </c>
      <c r="N62" s="3" t="b">
        <f t="shared" si="6"/>
        <v>0</v>
      </c>
      <c r="O62" s="3" t="b">
        <f t="shared" si="7"/>
        <v>1</v>
      </c>
      <c r="P62" s="3" t="str">
        <f xml:space="preserve"> CHOOSE(MATCH(C62,{"Twitter","Instagram","Facebook"},0),"TW","IG","FB")</f>
        <v>FB</v>
      </c>
      <c r="Q62" s="3" t="str" cm="1">
        <f t="array" ref="Q62" xml:space="preserve"> _xlfn.SWITCH(C62,"Twitter","Microblog","Instagram","Visual Social","Facebook","Social Network","Other")</f>
        <v>Social Network</v>
      </c>
    </row>
    <row r="63" spans="1:17" x14ac:dyDescent="0.25">
      <c r="A63" s="3">
        <f xml:space="preserve"> Clean_Data!A63</f>
        <v>62</v>
      </c>
      <c r="B63" s="3" t="str">
        <f xml:space="preserve"> Clean_Data!Q63</f>
        <v>Admiration</v>
      </c>
      <c r="C63" s="3" t="str">
        <f xml:space="preserve"> Clean_Data!S63</f>
        <v>Twitter</v>
      </c>
      <c r="D63" s="3">
        <f xml:space="preserve"> Clean_Data!J63</f>
        <v>40</v>
      </c>
      <c r="E63" s="3">
        <f>Clean_Data!I63</f>
        <v>20</v>
      </c>
      <c r="F63" s="3">
        <f xml:space="preserve"> Clean_Data!X63</f>
        <v>60</v>
      </c>
      <c r="G63" s="3" t="str" cm="1">
        <f t="array" ref="G63" xml:space="preserve"> _xlfn.IFS(OR(B63="Positive",B63="Joy",B63="Happy",B63="Happiness"),"Favorable",OR(B63="Negative",B63="Sad",B63="Grief",B63="Despair",B63="Hate"),"Unfavorable",TRUE,"Other")</f>
        <v>Other</v>
      </c>
      <c r="H63" s="3" t="str">
        <f t="shared" si="0"/>
        <v>High Engagement</v>
      </c>
      <c r="I63" s="3" t="str">
        <f t="shared" si="1"/>
        <v>High</v>
      </c>
      <c r="J63" s="3" t="b">
        <f t="shared" si="2"/>
        <v>0</v>
      </c>
      <c r="K63" s="3" t="b">
        <f t="shared" si="3"/>
        <v>1</v>
      </c>
      <c r="L63" s="3" t="b">
        <f t="shared" si="4"/>
        <v>1</v>
      </c>
      <c r="M63" s="3" t="b">
        <f t="shared" si="5"/>
        <v>1</v>
      </c>
      <c r="N63" s="3" t="b">
        <f t="shared" si="6"/>
        <v>0</v>
      </c>
      <c r="O63" s="3" t="b">
        <f t="shared" si="7"/>
        <v>1</v>
      </c>
      <c r="P63" s="3" t="str">
        <f xml:space="preserve"> CHOOSE(MATCH(C63,{"Twitter","Instagram","Facebook"},0),"TW","IG","FB")</f>
        <v>TW</v>
      </c>
      <c r="Q63" s="3" t="str" cm="1">
        <f t="array" ref="Q63" xml:space="preserve"> _xlfn.SWITCH(C63,"Twitter","Microblog","Instagram","Visual Social","Facebook","Social Network","Other")</f>
        <v>Microblog</v>
      </c>
    </row>
    <row r="64" spans="1:17" x14ac:dyDescent="0.25">
      <c r="A64" s="3">
        <f xml:space="preserve"> Clean_Data!A64</f>
        <v>63</v>
      </c>
      <c r="B64" s="3" t="str">
        <f xml:space="preserve"> Clean_Data!Q64</f>
        <v>Affection</v>
      </c>
      <c r="C64" s="3" t="str">
        <f xml:space="preserve"> Clean_Data!S64</f>
        <v>Instagram</v>
      </c>
      <c r="D64" s="3">
        <f xml:space="preserve"> Clean_Data!J64</f>
        <v>30</v>
      </c>
      <c r="E64" s="3">
        <f>Clean_Data!I64</f>
        <v>15</v>
      </c>
      <c r="F64" s="3">
        <f xml:space="preserve"> Clean_Data!X64</f>
        <v>45</v>
      </c>
      <c r="G64" s="3" t="str" cm="1">
        <f t="array" ref="G64" xml:space="preserve"> _xlfn.IFS(OR(B64="Positive",B64="Joy",B64="Happy",B64="Happiness"),"Favorable",OR(B64="Negative",B64="Sad",B64="Grief",B64="Despair",B64="Hate"),"Unfavorable",TRUE,"Other")</f>
        <v>Other</v>
      </c>
      <c r="H64" s="3" t="str">
        <f t="shared" si="0"/>
        <v>Standard Engagement</v>
      </c>
      <c r="I64" s="3" t="str">
        <f t="shared" si="1"/>
        <v>Medium</v>
      </c>
      <c r="J64" s="3" t="b">
        <f t="shared" si="2"/>
        <v>0</v>
      </c>
      <c r="K64" s="3" t="b">
        <f t="shared" si="3"/>
        <v>1</v>
      </c>
      <c r="L64" s="3" t="b">
        <f t="shared" si="4"/>
        <v>1</v>
      </c>
      <c r="M64" s="3" t="b">
        <f t="shared" si="5"/>
        <v>1</v>
      </c>
      <c r="N64" s="3" t="b">
        <f t="shared" si="6"/>
        <v>0</v>
      </c>
      <c r="O64" s="3" t="b">
        <f t="shared" si="7"/>
        <v>1</v>
      </c>
      <c r="P64" s="3" t="str">
        <f xml:space="preserve"> CHOOSE(MATCH(C64,{"Twitter","Instagram","Facebook"},0),"TW","IG","FB")</f>
        <v>IG</v>
      </c>
      <c r="Q64" s="3" t="str" cm="1">
        <f t="array" ref="Q64" xml:space="preserve"> _xlfn.SWITCH(C64,"Twitter","Microblog","Instagram","Visual Social","Facebook","Social Network","Other")</f>
        <v>Visual Social</v>
      </c>
    </row>
    <row r="65" spans="1:17" x14ac:dyDescent="0.25">
      <c r="A65" s="3">
        <f xml:space="preserve"> Clean_Data!A65</f>
        <v>64</v>
      </c>
      <c r="B65" s="3" t="str">
        <f xml:space="preserve"> Clean_Data!Q65</f>
        <v>Awe</v>
      </c>
      <c r="C65" s="3" t="str">
        <f xml:space="preserve"> Clean_Data!S65</f>
        <v>Facebook</v>
      </c>
      <c r="D65" s="3">
        <f xml:space="preserve"> Clean_Data!J65</f>
        <v>45</v>
      </c>
      <c r="E65" s="3">
        <f>Clean_Data!I65</f>
        <v>22</v>
      </c>
      <c r="F65" s="3">
        <f xml:space="preserve"> Clean_Data!X65</f>
        <v>67</v>
      </c>
      <c r="G65" s="3" t="str" cm="1">
        <f t="array" ref="G65" xml:space="preserve"> _xlfn.IFS(OR(B65="Positive",B65="Joy",B65="Happy",B65="Happiness"),"Favorable",OR(B65="Negative",B65="Sad",B65="Grief",B65="Despair",B65="Hate"),"Unfavorable",TRUE,"Other")</f>
        <v>Other</v>
      </c>
      <c r="H65" s="3" t="str">
        <f t="shared" si="0"/>
        <v>High Engagement</v>
      </c>
      <c r="I65" s="3" t="str">
        <f t="shared" si="1"/>
        <v>High</v>
      </c>
      <c r="J65" s="3" t="b">
        <f t="shared" si="2"/>
        <v>0</v>
      </c>
      <c r="K65" s="3" t="b">
        <f t="shared" si="3"/>
        <v>0</v>
      </c>
      <c r="L65" s="3" t="b">
        <f t="shared" si="4"/>
        <v>1</v>
      </c>
      <c r="M65" s="3" t="b">
        <f t="shared" si="5"/>
        <v>1</v>
      </c>
      <c r="N65" s="3" t="b">
        <f t="shared" si="6"/>
        <v>0</v>
      </c>
      <c r="O65" s="3" t="b">
        <f t="shared" si="7"/>
        <v>1</v>
      </c>
      <c r="P65" s="3" t="str">
        <f xml:space="preserve"> CHOOSE(MATCH(C65,{"Twitter","Instagram","Facebook"},0),"TW","IG","FB")</f>
        <v>FB</v>
      </c>
      <c r="Q65" s="3" t="str" cm="1">
        <f t="array" ref="Q65" xml:space="preserve"> _xlfn.SWITCH(C65,"Twitter","Microblog","Instagram","Visual Social","Facebook","Social Network","Other")</f>
        <v>Social Network</v>
      </c>
    </row>
    <row r="66" spans="1:17" x14ac:dyDescent="0.25">
      <c r="A66" s="3">
        <f xml:space="preserve"> Clean_Data!A66</f>
        <v>65</v>
      </c>
      <c r="B66" s="3" t="str">
        <f xml:space="preserve"> Clean_Data!Q66</f>
        <v>Disappointed</v>
      </c>
      <c r="C66" s="3" t="str">
        <f xml:space="preserve"> Clean_Data!S66</f>
        <v>Twitter</v>
      </c>
      <c r="D66" s="3">
        <f xml:space="preserve"> Clean_Data!J66</f>
        <v>35</v>
      </c>
      <c r="E66" s="3">
        <f>Clean_Data!I66</f>
        <v>18</v>
      </c>
      <c r="F66" s="3">
        <f xml:space="preserve"> Clean_Data!X66</f>
        <v>53</v>
      </c>
      <c r="G66" s="3" t="str" cm="1">
        <f t="array" ref="G66" xml:space="preserve"> _xlfn.IFS(OR(B66="Positive",B66="Joy",B66="Happy",B66="Happiness"),"Favorable",OR(B66="Negative",B66="Sad",B66="Grief",B66="Despair",B66="Hate"),"Unfavorable",TRUE,"Other")</f>
        <v>Other</v>
      </c>
      <c r="H66" s="3" t="str">
        <f t="shared" si="0"/>
        <v>High Engagement</v>
      </c>
      <c r="I66" s="3" t="str">
        <f t="shared" si="1"/>
        <v>High</v>
      </c>
      <c r="J66" s="3" t="b">
        <f t="shared" si="2"/>
        <v>0</v>
      </c>
      <c r="K66" s="3" t="b">
        <f t="shared" si="3"/>
        <v>1</v>
      </c>
      <c r="L66" s="3" t="b">
        <f t="shared" si="4"/>
        <v>1</v>
      </c>
      <c r="M66" s="3" t="b">
        <f t="shared" si="5"/>
        <v>1</v>
      </c>
      <c r="N66" s="3" t="b">
        <f t="shared" si="6"/>
        <v>0</v>
      </c>
      <c r="O66" s="3" t="b">
        <f t="shared" si="7"/>
        <v>1</v>
      </c>
      <c r="P66" s="3" t="str">
        <f xml:space="preserve"> CHOOSE(MATCH(C66,{"Twitter","Instagram","Facebook"},0),"TW","IG","FB")</f>
        <v>TW</v>
      </c>
      <c r="Q66" s="3" t="str" cm="1">
        <f t="array" ref="Q66" xml:space="preserve"> _xlfn.SWITCH(C66,"Twitter","Microblog","Instagram","Visual Social","Facebook","Social Network","Other")</f>
        <v>Microblog</v>
      </c>
    </row>
    <row r="67" spans="1:17" x14ac:dyDescent="0.25">
      <c r="A67" s="3">
        <f xml:space="preserve"> Clean_Data!A67</f>
        <v>66</v>
      </c>
      <c r="B67" s="3" t="str">
        <f xml:space="preserve"> Clean_Data!Q67</f>
        <v>Surprise</v>
      </c>
      <c r="C67" s="3" t="str">
        <f xml:space="preserve"> Clean_Data!S67</f>
        <v>Instagram</v>
      </c>
      <c r="D67" s="3">
        <f xml:space="preserve"> Clean_Data!J67</f>
        <v>50</v>
      </c>
      <c r="E67" s="3">
        <f>Clean_Data!I67</f>
        <v>25</v>
      </c>
      <c r="F67" s="3">
        <f xml:space="preserve"> Clean_Data!X67</f>
        <v>75</v>
      </c>
      <c r="G67" s="3" t="str" cm="1">
        <f t="array" ref="G67" xml:space="preserve"> _xlfn.IFS(OR(B67="Positive",B67="Joy",B67="Happy",B67="Happiness"),"Favorable",OR(B67="Negative",B67="Sad",B67="Grief",B67="Despair",B67="Hate"),"Unfavorable",TRUE,"Other")</f>
        <v>Other</v>
      </c>
      <c r="H67" s="3" t="str">
        <f t="shared" ref="H67:H130" si="8" xml:space="preserve"> IF(F67&gt;=50,"High Engagement","Standard Engagement")</f>
        <v>High Engagement</v>
      </c>
      <c r="I67" s="3" t="str">
        <f t="shared" ref="I67:I130" si="9" xml:space="preserve"> IF(F67&gt;=100,"Viral",IF(F67&gt;=50,"High",IF(F67&gt;=20,"Medium","Low")))</f>
        <v>High</v>
      </c>
      <c r="J67" s="3" t="b">
        <f t="shared" ref="J67:J130" si="10" xml:space="preserve"> AND(OR(C67="USA",C67="UK"),F67&gt;=50)</f>
        <v>0</v>
      </c>
      <c r="K67" s="3" t="b">
        <f t="shared" ref="K67:K130" si="11" xml:space="preserve"> OR(C67="Twitter",C67="Instagram")</f>
        <v>1</v>
      </c>
      <c r="L67" s="3" t="b">
        <f t="shared" ref="L67:L130" si="12" xml:space="preserve"> NOT(G67="Unfavorable")</f>
        <v>1</v>
      </c>
      <c r="M67" s="3" t="b">
        <f t="shared" ref="M67:M130" si="13" xml:space="preserve"> ISERROR(1/(D67-D67))</f>
        <v>1</v>
      </c>
      <c r="N67" s="3" t="b">
        <f t="shared" ref="N67:N130" si="14" xml:space="preserve"> ISBLANK(B67)</f>
        <v>0</v>
      </c>
      <c r="O67" s="3" t="b">
        <f t="shared" ref="O67:O130" si="15" xml:space="preserve"> ISNUMBER(D67)</f>
        <v>1</v>
      </c>
      <c r="P67" s="3" t="str">
        <f xml:space="preserve"> CHOOSE(MATCH(C67,{"Twitter","Instagram","Facebook"},0),"TW","IG","FB")</f>
        <v>IG</v>
      </c>
      <c r="Q67" s="3" t="str" cm="1">
        <f t="array" ref="Q67" xml:space="preserve"> _xlfn.SWITCH(C67,"Twitter","Microblog","Instagram","Visual Social","Facebook","Social Network","Other")</f>
        <v>Visual Social</v>
      </c>
    </row>
    <row r="68" spans="1:17" x14ac:dyDescent="0.25">
      <c r="A68" s="3">
        <f xml:space="preserve"> Clean_Data!A68</f>
        <v>67</v>
      </c>
      <c r="B68" s="3" t="str">
        <f xml:space="preserve"> Clean_Data!Q68</f>
        <v>Acceptance</v>
      </c>
      <c r="C68" s="3" t="str">
        <f xml:space="preserve"> Clean_Data!S68</f>
        <v>Facebook</v>
      </c>
      <c r="D68" s="3">
        <f xml:space="preserve"> Clean_Data!J68</f>
        <v>30</v>
      </c>
      <c r="E68" s="3">
        <f>Clean_Data!I68</f>
        <v>15</v>
      </c>
      <c r="F68" s="3">
        <f xml:space="preserve"> Clean_Data!X68</f>
        <v>45</v>
      </c>
      <c r="G68" s="3" t="str" cm="1">
        <f t="array" ref="G68" xml:space="preserve"> _xlfn.IFS(OR(B68="Positive",B68="Joy",B68="Happy",B68="Happiness"),"Favorable",OR(B68="Negative",B68="Sad",B68="Grief",B68="Despair",B68="Hate"),"Unfavorable",TRUE,"Other")</f>
        <v>Other</v>
      </c>
      <c r="H68" s="3" t="str">
        <f t="shared" si="8"/>
        <v>Standard Engagement</v>
      </c>
      <c r="I68" s="3" t="str">
        <f t="shared" si="9"/>
        <v>Medium</v>
      </c>
      <c r="J68" s="3" t="b">
        <f t="shared" si="10"/>
        <v>0</v>
      </c>
      <c r="K68" s="3" t="b">
        <f t="shared" si="11"/>
        <v>0</v>
      </c>
      <c r="L68" s="3" t="b">
        <f t="shared" si="12"/>
        <v>1</v>
      </c>
      <c r="M68" s="3" t="b">
        <f t="shared" si="13"/>
        <v>1</v>
      </c>
      <c r="N68" s="3" t="b">
        <f t="shared" si="14"/>
        <v>0</v>
      </c>
      <c r="O68" s="3" t="b">
        <f t="shared" si="15"/>
        <v>1</v>
      </c>
      <c r="P68" s="3" t="str">
        <f xml:space="preserve"> CHOOSE(MATCH(C68,{"Twitter","Instagram","Facebook"},0),"TW","IG","FB")</f>
        <v>FB</v>
      </c>
      <c r="Q68" s="3" t="str" cm="1">
        <f t="array" ref="Q68" xml:space="preserve"> _xlfn.SWITCH(C68,"Twitter","Microblog","Instagram","Visual Social","Facebook","Social Network","Other")</f>
        <v>Social Network</v>
      </c>
    </row>
    <row r="69" spans="1:17" x14ac:dyDescent="0.25">
      <c r="A69" s="3">
        <f xml:space="preserve"> Clean_Data!A69</f>
        <v>68</v>
      </c>
      <c r="B69" s="3" t="str">
        <f xml:space="preserve"> Clean_Data!Q69</f>
        <v>Adoration</v>
      </c>
      <c r="C69" s="3" t="str">
        <f xml:space="preserve"> Clean_Data!S69</f>
        <v>Twitter</v>
      </c>
      <c r="D69" s="3">
        <f xml:space="preserve"> Clean_Data!J69</f>
        <v>45</v>
      </c>
      <c r="E69" s="3">
        <f>Clean_Data!I69</f>
        <v>22</v>
      </c>
      <c r="F69" s="3">
        <f xml:space="preserve"> Clean_Data!X69</f>
        <v>67</v>
      </c>
      <c r="G69" s="3" t="str" cm="1">
        <f t="array" ref="G69" xml:space="preserve"> _xlfn.IFS(OR(B69="Positive",B69="Joy",B69="Happy",B69="Happiness"),"Favorable",OR(B69="Negative",B69="Sad",B69="Grief",B69="Despair",B69="Hate"),"Unfavorable",TRUE,"Other")</f>
        <v>Other</v>
      </c>
      <c r="H69" s="3" t="str">
        <f t="shared" si="8"/>
        <v>High Engagement</v>
      </c>
      <c r="I69" s="3" t="str">
        <f t="shared" si="9"/>
        <v>High</v>
      </c>
      <c r="J69" s="3" t="b">
        <f t="shared" si="10"/>
        <v>0</v>
      </c>
      <c r="K69" s="3" t="b">
        <f t="shared" si="11"/>
        <v>1</v>
      </c>
      <c r="L69" s="3" t="b">
        <f t="shared" si="12"/>
        <v>1</v>
      </c>
      <c r="M69" s="3" t="b">
        <f t="shared" si="13"/>
        <v>1</v>
      </c>
      <c r="N69" s="3" t="b">
        <f t="shared" si="14"/>
        <v>0</v>
      </c>
      <c r="O69" s="3" t="b">
        <f t="shared" si="15"/>
        <v>1</v>
      </c>
      <c r="P69" s="3" t="str">
        <f xml:space="preserve"> CHOOSE(MATCH(C69,{"Twitter","Instagram","Facebook"},0),"TW","IG","FB")</f>
        <v>TW</v>
      </c>
      <c r="Q69" s="3" t="str" cm="1">
        <f t="array" ref="Q69" xml:space="preserve"> _xlfn.SWITCH(C69,"Twitter","Microblog","Instagram","Visual Social","Facebook","Social Network","Other")</f>
        <v>Microblog</v>
      </c>
    </row>
    <row r="70" spans="1:17" x14ac:dyDescent="0.25">
      <c r="A70" s="3">
        <f xml:space="preserve"> Clean_Data!A70</f>
        <v>69</v>
      </c>
      <c r="B70" s="3" t="str">
        <f xml:space="preserve"> Clean_Data!Q70</f>
        <v>Anticipation</v>
      </c>
      <c r="C70" s="3" t="str">
        <f xml:space="preserve"> Clean_Data!S70</f>
        <v>Instagram</v>
      </c>
      <c r="D70" s="3">
        <f xml:space="preserve"> Clean_Data!J70</f>
        <v>40</v>
      </c>
      <c r="E70" s="3">
        <f>Clean_Data!I70</f>
        <v>20</v>
      </c>
      <c r="F70" s="3">
        <f xml:space="preserve"> Clean_Data!X70</f>
        <v>60</v>
      </c>
      <c r="G70" s="3" t="str" cm="1">
        <f t="array" ref="G70" xml:space="preserve"> _xlfn.IFS(OR(B70="Positive",B70="Joy",B70="Happy",B70="Happiness"),"Favorable",OR(B70="Negative",B70="Sad",B70="Grief",B70="Despair",B70="Hate"),"Unfavorable",TRUE,"Other")</f>
        <v>Other</v>
      </c>
      <c r="H70" s="3" t="str">
        <f t="shared" si="8"/>
        <v>High Engagement</v>
      </c>
      <c r="I70" s="3" t="str">
        <f t="shared" si="9"/>
        <v>High</v>
      </c>
      <c r="J70" s="3" t="b">
        <f t="shared" si="10"/>
        <v>0</v>
      </c>
      <c r="K70" s="3" t="b">
        <f t="shared" si="11"/>
        <v>1</v>
      </c>
      <c r="L70" s="3" t="b">
        <f t="shared" si="12"/>
        <v>1</v>
      </c>
      <c r="M70" s="3" t="b">
        <f t="shared" si="13"/>
        <v>1</v>
      </c>
      <c r="N70" s="3" t="b">
        <f t="shared" si="14"/>
        <v>0</v>
      </c>
      <c r="O70" s="3" t="b">
        <f t="shared" si="15"/>
        <v>1</v>
      </c>
      <c r="P70" s="3" t="str">
        <f xml:space="preserve"> CHOOSE(MATCH(C70,{"Twitter","Instagram","Facebook"},0),"TW","IG","FB")</f>
        <v>IG</v>
      </c>
      <c r="Q70" s="3" t="str" cm="1">
        <f t="array" ref="Q70" xml:space="preserve"> _xlfn.SWITCH(C70,"Twitter","Microblog","Instagram","Visual Social","Facebook","Social Network","Other")</f>
        <v>Visual Social</v>
      </c>
    </row>
    <row r="71" spans="1:17" x14ac:dyDescent="0.25">
      <c r="A71" s="3">
        <f xml:space="preserve"> Clean_Data!A71</f>
        <v>70</v>
      </c>
      <c r="B71" s="3" t="str">
        <f xml:space="preserve"> Clean_Data!Q71</f>
        <v>Bitter</v>
      </c>
      <c r="C71" s="3" t="str">
        <f xml:space="preserve"> Clean_Data!S71</f>
        <v>Facebook</v>
      </c>
      <c r="D71" s="3">
        <f xml:space="preserve"> Clean_Data!J71</f>
        <v>35</v>
      </c>
      <c r="E71" s="3">
        <f>Clean_Data!I71</f>
        <v>18</v>
      </c>
      <c r="F71" s="3">
        <f xml:space="preserve"> Clean_Data!X71</f>
        <v>53</v>
      </c>
      <c r="G71" s="3" t="str" cm="1">
        <f t="array" ref="G71" xml:space="preserve"> _xlfn.IFS(OR(B71="Positive",B71="Joy",B71="Happy",B71="Happiness"),"Favorable",OR(B71="Negative",B71="Sad",B71="Grief",B71="Despair",B71="Hate"),"Unfavorable",TRUE,"Other")</f>
        <v>Other</v>
      </c>
      <c r="H71" s="3" t="str">
        <f t="shared" si="8"/>
        <v>High Engagement</v>
      </c>
      <c r="I71" s="3" t="str">
        <f t="shared" si="9"/>
        <v>High</v>
      </c>
      <c r="J71" s="3" t="b">
        <f t="shared" si="10"/>
        <v>0</v>
      </c>
      <c r="K71" s="3" t="b">
        <f t="shared" si="11"/>
        <v>0</v>
      </c>
      <c r="L71" s="3" t="b">
        <f t="shared" si="12"/>
        <v>1</v>
      </c>
      <c r="M71" s="3" t="b">
        <f t="shared" si="13"/>
        <v>1</v>
      </c>
      <c r="N71" s="3" t="b">
        <f t="shared" si="14"/>
        <v>0</v>
      </c>
      <c r="O71" s="3" t="b">
        <f t="shared" si="15"/>
        <v>1</v>
      </c>
      <c r="P71" s="3" t="str">
        <f xml:space="preserve"> CHOOSE(MATCH(C71,{"Twitter","Instagram","Facebook"},0),"TW","IG","FB")</f>
        <v>FB</v>
      </c>
      <c r="Q71" s="3" t="str" cm="1">
        <f t="array" ref="Q71" xml:space="preserve"> _xlfn.SWITCH(C71,"Twitter","Microblog","Instagram","Visual Social","Facebook","Social Network","Other")</f>
        <v>Social Network</v>
      </c>
    </row>
    <row r="72" spans="1:17" x14ac:dyDescent="0.25">
      <c r="A72" s="3">
        <f xml:space="preserve"> Clean_Data!A72</f>
        <v>71</v>
      </c>
      <c r="B72" s="3" t="str">
        <f xml:space="preserve"> Clean_Data!Q72</f>
        <v>Calmness</v>
      </c>
      <c r="C72" s="3" t="str">
        <f xml:space="preserve"> Clean_Data!S72</f>
        <v>Twitter</v>
      </c>
      <c r="D72" s="3">
        <f xml:space="preserve"> Clean_Data!J72</f>
        <v>30</v>
      </c>
      <c r="E72" s="3">
        <f>Clean_Data!I72</f>
        <v>15</v>
      </c>
      <c r="F72" s="3">
        <f xml:space="preserve"> Clean_Data!X72</f>
        <v>45</v>
      </c>
      <c r="G72" s="3" t="str" cm="1">
        <f t="array" ref="G72" xml:space="preserve"> _xlfn.IFS(OR(B72="Positive",B72="Joy",B72="Happy",B72="Happiness"),"Favorable",OR(B72="Negative",B72="Sad",B72="Grief",B72="Despair",B72="Hate"),"Unfavorable",TRUE,"Other")</f>
        <v>Other</v>
      </c>
      <c r="H72" s="3" t="str">
        <f t="shared" si="8"/>
        <v>Standard Engagement</v>
      </c>
      <c r="I72" s="3" t="str">
        <f t="shared" si="9"/>
        <v>Medium</v>
      </c>
      <c r="J72" s="3" t="b">
        <f t="shared" si="10"/>
        <v>0</v>
      </c>
      <c r="K72" s="3" t="b">
        <f t="shared" si="11"/>
        <v>1</v>
      </c>
      <c r="L72" s="3" t="b">
        <f t="shared" si="12"/>
        <v>1</v>
      </c>
      <c r="M72" s="3" t="b">
        <f t="shared" si="13"/>
        <v>1</v>
      </c>
      <c r="N72" s="3" t="b">
        <f t="shared" si="14"/>
        <v>0</v>
      </c>
      <c r="O72" s="3" t="b">
        <f t="shared" si="15"/>
        <v>1</v>
      </c>
      <c r="P72" s="3" t="str">
        <f xml:space="preserve"> CHOOSE(MATCH(C72,{"Twitter","Instagram","Facebook"},0),"TW","IG","FB")</f>
        <v>TW</v>
      </c>
      <c r="Q72" s="3" t="str" cm="1">
        <f t="array" ref="Q72" xml:space="preserve"> _xlfn.SWITCH(C72,"Twitter","Microblog","Instagram","Visual Social","Facebook","Social Network","Other")</f>
        <v>Microblog</v>
      </c>
    </row>
    <row r="73" spans="1:17" x14ac:dyDescent="0.25">
      <c r="A73" s="3">
        <f xml:space="preserve"> Clean_Data!A73</f>
        <v>72</v>
      </c>
      <c r="B73" s="3" t="str">
        <f xml:space="preserve"> Clean_Data!Q73</f>
        <v>Confusion</v>
      </c>
      <c r="C73" s="3" t="str">
        <f xml:space="preserve"> Clean_Data!S73</f>
        <v>Instagram</v>
      </c>
      <c r="D73" s="3">
        <f xml:space="preserve"> Clean_Data!J73</f>
        <v>50</v>
      </c>
      <c r="E73" s="3">
        <f>Clean_Data!I73</f>
        <v>25</v>
      </c>
      <c r="F73" s="3">
        <f xml:space="preserve"> Clean_Data!X73</f>
        <v>75</v>
      </c>
      <c r="G73" s="3" t="str" cm="1">
        <f t="array" ref="G73" xml:space="preserve"> _xlfn.IFS(OR(B73="Positive",B73="Joy",B73="Happy",B73="Happiness"),"Favorable",OR(B73="Negative",B73="Sad",B73="Grief",B73="Despair",B73="Hate"),"Unfavorable",TRUE,"Other")</f>
        <v>Other</v>
      </c>
      <c r="H73" s="3" t="str">
        <f t="shared" si="8"/>
        <v>High Engagement</v>
      </c>
      <c r="I73" s="3" t="str">
        <f t="shared" si="9"/>
        <v>High</v>
      </c>
      <c r="J73" s="3" t="b">
        <f t="shared" si="10"/>
        <v>0</v>
      </c>
      <c r="K73" s="3" t="b">
        <f t="shared" si="11"/>
        <v>1</v>
      </c>
      <c r="L73" s="3" t="b">
        <f t="shared" si="12"/>
        <v>1</v>
      </c>
      <c r="M73" s="3" t="b">
        <f t="shared" si="13"/>
        <v>1</v>
      </c>
      <c r="N73" s="3" t="b">
        <f t="shared" si="14"/>
        <v>0</v>
      </c>
      <c r="O73" s="3" t="b">
        <f t="shared" si="15"/>
        <v>1</v>
      </c>
      <c r="P73" s="3" t="str">
        <f xml:space="preserve"> CHOOSE(MATCH(C73,{"Twitter","Instagram","Facebook"},0),"TW","IG","FB")</f>
        <v>IG</v>
      </c>
      <c r="Q73" s="3" t="str" cm="1">
        <f t="array" ref="Q73" xml:space="preserve"> _xlfn.SWITCH(C73,"Twitter","Microblog","Instagram","Visual Social","Facebook","Social Network","Other")</f>
        <v>Visual Social</v>
      </c>
    </row>
    <row r="74" spans="1:17" x14ac:dyDescent="0.25">
      <c r="A74" s="3">
        <f xml:space="preserve"> Clean_Data!A74</f>
        <v>73</v>
      </c>
      <c r="B74" s="3" t="str">
        <f xml:space="preserve"> Clean_Data!Q74</f>
        <v>Excitement</v>
      </c>
      <c r="C74" s="3" t="str">
        <f xml:space="preserve"> Clean_Data!S74</f>
        <v>Facebook</v>
      </c>
      <c r="D74" s="3">
        <f xml:space="preserve"> Clean_Data!J74</f>
        <v>45</v>
      </c>
      <c r="E74" s="3">
        <f>Clean_Data!I74</f>
        <v>22</v>
      </c>
      <c r="F74" s="3">
        <f xml:space="preserve"> Clean_Data!X74</f>
        <v>67</v>
      </c>
      <c r="G74" s="3" t="str" cm="1">
        <f t="array" ref="G74" xml:space="preserve"> _xlfn.IFS(OR(B74="Positive",B74="Joy",B74="Happy",B74="Happiness"),"Favorable",OR(B74="Negative",B74="Sad",B74="Grief",B74="Despair",B74="Hate"),"Unfavorable",TRUE,"Other")</f>
        <v>Other</v>
      </c>
      <c r="H74" s="3" t="str">
        <f t="shared" si="8"/>
        <v>High Engagement</v>
      </c>
      <c r="I74" s="3" t="str">
        <f t="shared" si="9"/>
        <v>High</v>
      </c>
      <c r="J74" s="3" t="b">
        <f t="shared" si="10"/>
        <v>0</v>
      </c>
      <c r="K74" s="3" t="b">
        <f t="shared" si="11"/>
        <v>0</v>
      </c>
      <c r="L74" s="3" t="b">
        <f t="shared" si="12"/>
        <v>1</v>
      </c>
      <c r="M74" s="3" t="b">
        <f t="shared" si="13"/>
        <v>1</v>
      </c>
      <c r="N74" s="3" t="b">
        <f t="shared" si="14"/>
        <v>0</v>
      </c>
      <c r="O74" s="3" t="b">
        <f t="shared" si="15"/>
        <v>1</v>
      </c>
      <c r="P74" s="3" t="str">
        <f xml:space="preserve"> CHOOSE(MATCH(C74,{"Twitter","Instagram","Facebook"},0),"TW","IG","FB")</f>
        <v>FB</v>
      </c>
      <c r="Q74" s="3" t="str" cm="1">
        <f t="array" ref="Q74" xml:space="preserve"> _xlfn.SWITCH(C74,"Twitter","Microblog","Instagram","Visual Social","Facebook","Social Network","Other")</f>
        <v>Social Network</v>
      </c>
    </row>
    <row r="75" spans="1:17" x14ac:dyDescent="0.25">
      <c r="A75" s="3">
        <f xml:space="preserve"> Clean_Data!A75</f>
        <v>74</v>
      </c>
      <c r="B75" s="3" t="str">
        <f xml:space="preserve"> Clean_Data!Q75</f>
        <v>Kind</v>
      </c>
      <c r="C75" s="3" t="str">
        <f xml:space="preserve"> Clean_Data!S75</f>
        <v>Twitter</v>
      </c>
      <c r="D75" s="3">
        <f xml:space="preserve"> Clean_Data!J75</f>
        <v>40</v>
      </c>
      <c r="E75" s="3">
        <f>Clean_Data!I75</f>
        <v>20</v>
      </c>
      <c r="F75" s="3">
        <f xml:space="preserve"> Clean_Data!X75</f>
        <v>60</v>
      </c>
      <c r="G75" s="3" t="str" cm="1">
        <f t="array" ref="G75" xml:space="preserve"> _xlfn.IFS(OR(B75="Positive",B75="Joy",B75="Happy",B75="Happiness"),"Favorable",OR(B75="Negative",B75="Sad",B75="Grief",B75="Despair",B75="Hate"),"Unfavorable",TRUE,"Other")</f>
        <v>Other</v>
      </c>
      <c r="H75" s="3" t="str">
        <f t="shared" si="8"/>
        <v>High Engagement</v>
      </c>
      <c r="I75" s="3" t="str">
        <f t="shared" si="9"/>
        <v>High</v>
      </c>
      <c r="J75" s="3" t="b">
        <f t="shared" si="10"/>
        <v>0</v>
      </c>
      <c r="K75" s="3" t="b">
        <f t="shared" si="11"/>
        <v>1</v>
      </c>
      <c r="L75" s="3" t="b">
        <f t="shared" si="12"/>
        <v>1</v>
      </c>
      <c r="M75" s="3" t="b">
        <f t="shared" si="13"/>
        <v>1</v>
      </c>
      <c r="N75" s="3" t="b">
        <f t="shared" si="14"/>
        <v>0</v>
      </c>
      <c r="O75" s="3" t="b">
        <f t="shared" si="15"/>
        <v>1</v>
      </c>
      <c r="P75" s="3" t="str">
        <f xml:space="preserve"> CHOOSE(MATCH(C75,{"Twitter","Instagram","Facebook"},0),"TW","IG","FB")</f>
        <v>TW</v>
      </c>
      <c r="Q75" s="3" t="str" cm="1">
        <f t="array" ref="Q75" xml:space="preserve"> _xlfn.SWITCH(C75,"Twitter","Microblog","Instagram","Visual Social","Facebook","Social Network","Other")</f>
        <v>Microblog</v>
      </c>
    </row>
    <row r="76" spans="1:17" x14ac:dyDescent="0.25">
      <c r="A76" s="3">
        <f xml:space="preserve"> Clean_Data!A76</f>
        <v>75</v>
      </c>
      <c r="B76" s="3" t="str">
        <f xml:space="preserve"> Clean_Data!Q76</f>
        <v>Pride</v>
      </c>
      <c r="C76" s="3" t="str">
        <f xml:space="preserve"> Clean_Data!S76</f>
        <v>Instagram</v>
      </c>
      <c r="D76" s="3">
        <f xml:space="preserve"> Clean_Data!J76</f>
        <v>60</v>
      </c>
      <c r="E76" s="3">
        <f>Clean_Data!I76</f>
        <v>30</v>
      </c>
      <c r="F76" s="3">
        <f xml:space="preserve"> Clean_Data!X76</f>
        <v>90</v>
      </c>
      <c r="G76" s="3" t="str" cm="1">
        <f t="array" ref="G76" xml:space="preserve"> _xlfn.IFS(OR(B76="Positive",B76="Joy",B76="Happy",B76="Happiness"),"Favorable",OR(B76="Negative",B76="Sad",B76="Grief",B76="Despair",B76="Hate"),"Unfavorable",TRUE,"Other")</f>
        <v>Other</v>
      </c>
      <c r="H76" s="3" t="str">
        <f t="shared" si="8"/>
        <v>High Engagement</v>
      </c>
      <c r="I76" s="3" t="str">
        <f t="shared" si="9"/>
        <v>High</v>
      </c>
      <c r="J76" s="3" t="b">
        <f t="shared" si="10"/>
        <v>0</v>
      </c>
      <c r="K76" s="3" t="b">
        <f t="shared" si="11"/>
        <v>1</v>
      </c>
      <c r="L76" s="3" t="b">
        <f t="shared" si="12"/>
        <v>1</v>
      </c>
      <c r="M76" s="3" t="b">
        <f t="shared" si="13"/>
        <v>1</v>
      </c>
      <c r="N76" s="3" t="b">
        <f t="shared" si="14"/>
        <v>0</v>
      </c>
      <c r="O76" s="3" t="b">
        <f t="shared" si="15"/>
        <v>1</v>
      </c>
      <c r="P76" s="3" t="str">
        <f xml:space="preserve"> CHOOSE(MATCH(C76,{"Twitter","Instagram","Facebook"},0),"TW","IG","FB")</f>
        <v>IG</v>
      </c>
      <c r="Q76" s="3" t="str" cm="1">
        <f t="array" ref="Q76" xml:space="preserve"> _xlfn.SWITCH(C76,"Twitter","Microblog","Instagram","Visual Social","Facebook","Social Network","Other")</f>
        <v>Visual Social</v>
      </c>
    </row>
    <row r="77" spans="1:17" x14ac:dyDescent="0.25">
      <c r="A77" s="3">
        <f xml:space="preserve"> Clean_Data!A77</f>
        <v>76</v>
      </c>
      <c r="B77" s="3" t="str">
        <f xml:space="preserve"> Clean_Data!Q77</f>
        <v>Shame</v>
      </c>
      <c r="C77" s="3" t="str">
        <f xml:space="preserve"> Clean_Data!S77</f>
        <v>Facebook</v>
      </c>
      <c r="D77" s="3">
        <f xml:space="preserve"> Clean_Data!J77</f>
        <v>30</v>
      </c>
      <c r="E77" s="3">
        <f>Clean_Data!I77</f>
        <v>15</v>
      </c>
      <c r="F77" s="3">
        <f xml:space="preserve"> Clean_Data!X77</f>
        <v>45</v>
      </c>
      <c r="G77" s="3" t="str" cm="1">
        <f t="array" ref="G77" xml:space="preserve"> _xlfn.IFS(OR(B77="Positive",B77="Joy",B77="Happy",B77="Happiness"),"Favorable",OR(B77="Negative",B77="Sad",B77="Grief",B77="Despair",B77="Hate"),"Unfavorable",TRUE,"Other")</f>
        <v>Other</v>
      </c>
      <c r="H77" s="3" t="str">
        <f t="shared" si="8"/>
        <v>Standard Engagement</v>
      </c>
      <c r="I77" s="3" t="str">
        <f t="shared" si="9"/>
        <v>Medium</v>
      </c>
      <c r="J77" s="3" t="b">
        <f t="shared" si="10"/>
        <v>0</v>
      </c>
      <c r="K77" s="3" t="b">
        <f t="shared" si="11"/>
        <v>0</v>
      </c>
      <c r="L77" s="3" t="b">
        <f t="shared" si="12"/>
        <v>1</v>
      </c>
      <c r="M77" s="3" t="b">
        <f t="shared" si="13"/>
        <v>1</v>
      </c>
      <c r="N77" s="3" t="b">
        <f t="shared" si="14"/>
        <v>0</v>
      </c>
      <c r="O77" s="3" t="b">
        <f t="shared" si="15"/>
        <v>1</v>
      </c>
      <c r="P77" s="3" t="str">
        <f xml:space="preserve"> CHOOSE(MATCH(C77,{"Twitter","Instagram","Facebook"},0),"TW","IG","FB")</f>
        <v>FB</v>
      </c>
      <c r="Q77" s="3" t="str" cm="1">
        <f t="array" ref="Q77" xml:space="preserve"> _xlfn.SWITCH(C77,"Twitter","Microblog","Instagram","Visual Social","Facebook","Social Network","Other")</f>
        <v>Social Network</v>
      </c>
    </row>
    <row r="78" spans="1:17" x14ac:dyDescent="0.25">
      <c r="A78" s="3">
        <f xml:space="preserve"> Clean_Data!A78</f>
        <v>77</v>
      </c>
      <c r="B78" s="3" t="str">
        <f xml:space="preserve"> Clean_Data!Q78</f>
        <v>Anger</v>
      </c>
      <c r="C78" s="3" t="str">
        <f xml:space="preserve"> Clean_Data!S78</f>
        <v>Twitter</v>
      </c>
      <c r="D78" s="3">
        <f xml:space="preserve"> Clean_Data!J78</f>
        <v>40</v>
      </c>
      <c r="E78" s="3">
        <f>Clean_Data!I78</f>
        <v>20</v>
      </c>
      <c r="F78" s="3">
        <f xml:space="preserve"> Clean_Data!X78</f>
        <v>60</v>
      </c>
      <c r="G78" s="3" t="str" cm="1">
        <f t="array" ref="G78" xml:space="preserve"> _xlfn.IFS(OR(B78="Positive",B78="Joy",B78="Happy",B78="Happiness"),"Favorable",OR(B78="Negative",B78="Sad",B78="Grief",B78="Despair",B78="Hate"),"Unfavorable",TRUE,"Other")</f>
        <v>Other</v>
      </c>
      <c r="H78" s="3" t="str">
        <f t="shared" si="8"/>
        <v>High Engagement</v>
      </c>
      <c r="I78" s="3" t="str">
        <f t="shared" si="9"/>
        <v>High</v>
      </c>
      <c r="J78" s="3" t="b">
        <f t="shared" si="10"/>
        <v>0</v>
      </c>
      <c r="K78" s="3" t="b">
        <f t="shared" si="11"/>
        <v>1</v>
      </c>
      <c r="L78" s="3" t="b">
        <f t="shared" si="12"/>
        <v>1</v>
      </c>
      <c r="M78" s="3" t="b">
        <f t="shared" si="13"/>
        <v>1</v>
      </c>
      <c r="N78" s="3" t="b">
        <f t="shared" si="14"/>
        <v>0</v>
      </c>
      <c r="O78" s="3" t="b">
        <f t="shared" si="15"/>
        <v>1</v>
      </c>
      <c r="P78" s="3" t="str">
        <f xml:space="preserve"> CHOOSE(MATCH(C78,{"Twitter","Instagram","Facebook"},0),"TW","IG","FB")</f>
        <v>TW</v>
      </c>
      <c r="Q78" s="3" t="str" cm="1">
        <f t="array" ref="Q78" xml:space="preserve"> _xlfn.SWITCH(C78,"Twitter","Microblog","Instagram","Visual Social","Facebook","Social Network","Other")</f>
        <v>Microblog</v>
      </c>
    </row>
    <row r="79" spans="1:17" x14ac:dyDescent="0.25">
      <c r="A79" s="3">
        <f xml:space="preserve"> Clean_Data!A79</f>
        <v>78</v>
      </c>
      <c r="B79" s="3" t="str">
        <f xml:space="preserve"> Clean_Data!Q79</f>
        <v>Fear</v>
      </c>
      <c r="C79" s="3" t="str">
        <f xml:space="preserve"> Clean_Data!S79</f>
        <v>Instagram</v>
      </c>
      <c r="D79" s="3">
        <f xml:space="preserve"> Clean_Data!J79</f>
        <v>30</v>
      </c>
      <c r="E79" s="3">
        <f>Clean_Data!I79</f>
        <v>15</v>
      </c>
      <c r="F79" s="3">
        <f xml:space="preserve"> Clean_Data!X79</f>
        <v>45</v>
      </c>
      <c r="G79" s="3" t="str" cm="1">
        <f t="array" ref="G79" xml:space="preserve"> _xlfn.IFS(OR(B79="Positive",B79="Joy",B79="Happy",B79="Happiness"),"Favorable",OR(B79="Negative",B79="Sad",B79="Grief",B79="Despair",B79="Hate"),"Unfavorable",TRUE,"Other")</f>
        <v>Other</v>
      </c>
      <c r="H79" s="3" t="str">
        <f t="shared" si="8"/>
        <v>Standard Engagement</v>
      </c>
      <c r="I79" s="3" t="str">
        <f t="shared" si="9"/>
        <v>Medium</v>
      </c>
      <c r="J79" s="3" t="b">
        <f t="shared" si="10"/>
        <v>0</v>
      </c>
      <c r="K79" s="3" t="b">
        <f t="shared" si="11"/>
        <v>1</v>
      </c>
      <c r="L79" s="3" t="b">
        <f t="shared" si="12"/>
        <v>1</v>
      </c>
      <c r="M79" s="3" t="b">
        <f t="shared" si="13"/>
        <v>1</v>
      </c>
      <c r="N79" s="3" t="b">
        <f t="shared" si="14"/>
        <v>0</v>
      </c>
      <c r="O79" s="3" t="b">
        <f t="shared" si="15"/>
        <v>1</v>
      </c>
      <c r="P79" s="3" t="str">
        <f xml:space="preserve"> CHOOSE(MATCH(C79,{"Twitter","Instagram","Facebook"},0),"TW","IG","FB")</f>
        <v>IG</v>
      </c>
      <c r="Q79" s="3" t="str" cm="1">
        <f t="array" ref="Q79" xml:space="preserve"> _xlfn.SWITCH(C79,"Twitter","Microblog","Instagram","Visual Social","Facebook","Social Network","Other")</f>
        <v>Visual Social</v>
      </c>
    </row>
    <row r="80" spans="1:17" x14ac:dyDescent="0.25">
      <c r="A80" s="3">
        <f xml:space="preserve"> Clean_Data!A80</f>
        <v>79</v>
      </c>
      <c r="B80" s="3" t="str">
        <f xml:space="preserve"> Clean_Data!Q80</f>
        <v>Sadness</v>
      </c>
      <c r="C80" s="3" t="str">
        <f xml:space="preserve"> Clean_Data!S80</f>
        <v>Facebook</v>
      </c>
      <c r="D80" s="3">
        <f xml:space="preserve"> Clean_Data!J80</f>
        <v>50</v>
      </c>
      <c r="E80" s="3">
        <f>Clean_Data!I80</f>
        <v>25</v>
      </c>
      <c r="F80" s="3">
        <f xml:space="preserve"> Clean_Data!X80</f>
        <v>75</v>
      </c>
      <c r="G80" s="3" t="str" cm="1">
        <f t="array" ref="G80" xml:space="preserve"> _xlfn.IFS(OR(B80="Positive",B80="Joy",B80="Happy",B80="Happiness"),"Favorable",OR(B80="Negative",B80="Sad",B80="Grief",B80="Despair",B80="Hate"),"Unfavorable",TRUE,"Other")</f>
        <v>Other</v>
      </c>
      <c r="H80" s="3" t="str">
        <f t="shared" si="8"/>
        <v>High Engagement</v>
      </c>
      <c r="I80" s="3" t="str">
        <f t="shared" si="9"/>
        <v>High</v>
      </c>
      <c r="J80" s="3" t="b">
        <f t="shared" si="10"/>
        <v>0</v>
      </c>
      <c r="K80" s="3" t="b">
        <f t="shared" si="11"/>
        <v>0</v>
      </c>
      <c r="L80" s="3" t="b">
        <f t="shared" si="12"/>
        <v>1</v>
      </c>
      <c r="M80" s="3" t="b">
        <f t="shared" si="13"/>
        <v>1</v>
      </c>
      <c r="N80" s="3" t="b">
        <f t="shared" si="14"/>
        <v>0</v>
      </c>
      <c r="O80" s="3" t="b">
        <f t="shared" si="15"/>
        <v>1</v>
      </c>
      <c r="P80" s="3" t="str">
        <f xml:space="preserve"> CHOOSE(MATCH(C80,{"Twitter","Instagram","Facebook"},0),"TW","IG","FB")</f>
        <v>FB</v>
      </c>
      <c r="Q80" s="3" t="str" cm="1">
        <f t="array" ref="Q80" xml:space="preserve"> _xlfn.SWITCH(C80,"Twitter","Microblog","Instagram","Visual Social","Facebook","Social Network","Other")</f>
        <v>Social Network</v>
      </c>
    </row>
    <row r="81" spans="1:17" x14ac:dyDescent="0.25">
      <c r="A81" s="3">
        <f xml:space="preserve"> Clean_Data!A81</f>
        <v>80</v>
      </c>
      <c r="B81" s="3" t="str">
        <f xml:space="preserve"> Clean_Data!Q81</f>
        <v>Disgust</v>
      </c>
      <c r="C81" s="3" t="str">
        <f xml:space="preserve"> Clean_Data!S81</f>
        <v>Twitter</v>
      </c>
      <c r="D81" s="3">
        <f xml:space="preserve"> Clean_Data!J81</f>
        <v>35</v>
      </c>
      <c r="E81" s="3">
        <f>Clean_Data!I81</f>
        <v>18</v>
      </c>
      <c r="F81" s="3">
        <f xml:space="preserve"> Clean_Data!X81</f>
        <v>53</v>
      </c>
      <c r="G81" s="3" t="str" cm="1">
        <f t="array" ref="G81" xml:space="preserve"> _xlfn.IFS(OR(B81="Positive",B81="Joy",B81="Happy",B81="Happiness"),"Favorable",OR(B81="Negative",B81="Sad",B81="Grief",B81="Despair",B81="Hate"),"Unfavorable",TRUE,"Other")</f>
        <v>Other</v>
      </c>
      <c r="H81" s="3" t="str">
        <f t="shared" si="8"/>
        <v>High Engagement</v>
      </c>
      <c r="I81" s="3" t="str">
        <f t="shared" si="9"/>
        <v>High</v>
      </c>
      <c r="J81" s="3" t="b">
        <f t="shared" si="10"/>
        <v>0</v>
      </c>
      <c r="K81" s="3" t="b">
        <f t="shared" si="11"/>
        <v>1</v>
      </c>
      <c r="L81" s="3" t="b">
        <f t="shared" si="12"/>
        <v>1</v>
      </c>
      <c r="M81" s="3" t="b">
        <f t="shared" si="13"/>
        <v>1</v>
      </c>
      <c r="N81" s="3" t="b">
        <f t="shared" si="14"/>
        <v>0</v>
      </c>
      <c r="O81" s="3" t="b">
        <f t="shared" si="15"/>
        <v>1</v>
      </c>
      <c r="P81" s="3" t="str">
        <f xml:space="preserve"> CHOOSE(MATCH(C81,{"Twitter","Instagram","Facebook"},0),"TW","IG","FB")</f>
        <v>TW</v>
      </c>
      <c r="Q81" s="3" t="str" cm="1">
        <f t="array" ref="Q81" xml:space="preserve"> _xlfn.SWITCH(C81,"Twitter","Microblog","Instagram","Visual Social","Facebook","Social Network","Other")</f>
        <v>Microblog</v>
      </c>
    </row>
    <row r="82" spans="1:17" x14ac:dyDescent="0.25">
      <c r="A82" s="3">
        <f xml:space="preserve"> Clean_Data!A82</f>
        <v>81</v>
      </c>
      <c r="B82" s="3" t="str">
        <f xml:space="preserve"> Clean_Data!Q82</f>
        <v>Happiness</v>
      </c>
      <c r="C82" s="3" t="str">
        <f xml:space="preserve"> Clean_Data!S82</f>
        <v>Instagram</v>
      </c>
      <c r="D82" s="3">
        <f xml:space="preserve"> Clean_Data!J82</f>
        <v>60</v>
      </c>
      <c r="E82" s="3">
        <f>Clean_Data!I82</f>
        <v>30</v>
      </c>
      <c r="F82" s="3">
        <f xml:space="preserve"> Clean_Data!X82</f>
        <v>90</v>
      </c>
      <c r="G82" s="3" t="str" cm="1">
        <f t="array" ref="G82" xml:space="preserve"> _xlfn.IFS(OR(B82="Positive",B82="Joy",B82="Happy",B82="Happiness"),"Favorable",OR(B82="Negative",B82="Sad",B82="Grief",B82="Despair",B82="Hate"),"Unfavorable",TRUE,"Other")</f>
        <v>Favorable</v>
      </c>
      <c r="H82" s="3" t="str">
        <f t="shared" si="8"/>
        <v>High Engagement</v>
      </c>
      <c r="I82" s="3" t="str">
        <f t="shared" si="9"/>
        <v>High</v>
      </c>
      <c r="J82" s="3" t="b">
        <f t="shared" si="10"/>
        <v>0</v>
      </c>
      <c r="K82" s="3" t="b">
        <f t="shared" si="11"/>
        <v>1</v>
      </c>
      <c r="L82" s="3" t="b">
        <f t="shared" si="12"/>
        <v>1</v>
      </c>
      <c r="M82" s="3" t="b">
        <f t="shared" si="13"/>
        <v>1</v>
      </c>
      <c r="N82" s="3" t="b">
        <f t="shared" si="14"/>
        <v>0</v>
      </c>
      <c r="O82" s="3" t="b">
        <f t="shared" si="15"/>
        <v>1</v>
      </c>
      <c r="P82" s="3" t="str">
        <f xml:space="preserve"> CHOOSE(MATCH(C82,{"Twitter","Instagram","Facebook"},0),"TW","IG","FB")</f>
        <v>IG</v>
      </c>
      <c r="Q82" s="3" t="str" cm="1">
        <f t="array" ref="Q82" xml:space="preserve"> _xlfn.SWITCH(C82,"Twitter","Microblog","Instagram","Visual Social","Facebook","Social Network","Other")</f>
        <v>Visual Social</v>
      </c>
    </row>
    <row r="83" spans="1:17" x14ac:dyDescent="0.25">
      <c r="A83" s="3">
        <f xml:space="preserve"> Clean_Data!A83</f>
        <v>82</v>
      </c>
      <c r="B83" s="3" t="str">
        <f xml:space="preserve"> Clean_Data!Q83</f>
        <v>Joy</v>
      </c>
      <c r="C83" s="3" t="str">
        <f xml:space="preserve"> Clean_Data!S83</f>
        <v>Facebook</v>
      </c>
      <c r="D83" s="3">
        <f xml:space="preserve"> Clean_Data!J83</f>
        <v>45</v>
      </c>
      <c r="E83" s="3">
        <f>Clean_Data!I83</f>
        <v>22</v>
      </c>
      <c r="F83" s="3">
        <f xml:space="preserve"> Clean_Data!X83</f>
        <v>67</v>
      </c>
      <c r="G83" s="3" t="str" cm="1">
        <f t="array" ref="G83" xml:space="preserve"> _xlfn.IFS(OR(B83="Positive",B83="Joy",B83="Happy",B83="Happiness"),"Favorable",OR(B83="Negative",B83="Sad",B83="Grief",B83="Despair",B83="Hate"),"Unfavorable",TRUE,"Other")</f>
        <v>Favorable</v>
      </c>
      <c r="H83" s="3" t="str">
        <f t="shared" si="8"/>
        <v>High Engagement</v>
      </c>
      <c r="I83" s="3" t="str">
        <f t="shared" si="9"/>
        <v>High</v>
      </c>
      <c r="J83" s="3" t="b">
        <f t="shared" si="10"/>
        <v>0</v>
      </c>
      <c r="K83" s="3" t="b">
        <f t="shared" si="11"/>
        <v>0</v>
      </c>
      <c r="L83" s="3" t="b">
        <f t="shared" si="12"/>
        <v>1</v>
      </c>
      <c r="M83" s="3" t="b">
        <f t="shared" si="13"/>
        <v>1</v>
      </c>
      <c r="N83" s="3" t="b">
        <f t="shared" si="14"/>
        <v>0</v>
      </c>
      <c r="O83" s="3" t="b">
        <f t="shared" si="15"/>
        <v>1</v>
      </c>
      <c r="P83" s="3" t="str">
        <f xml:space="preserve"> CHOOSE(MATCH(C83,{"Twitter","Instagram","Facebook"},0),"TW","IG","FB")</f>
        <v>FB</v>
      </c>
      <c r="Q83" s="3" t="str" cm="1">
        <f t="array" ref="Q83" xml:space="preserve"> _xlfn.SWITCH(C83,"Twitter","Microblog","Instagram","Visual Social","Facebook","Social Network","Other")</f>
        <v>Social Network</v>
      </c>
    </row>
    <row r="84" spans="1:17" x14ac:dyDescent="0.25">
      <c r="A84" s="3">
        <f xml:space="preserve"> Clean_Data!A84</f>
        <v>83</v>
      </c>
      <c r="B84" s="3" t="str">
        <f xml:space="preserve"> Clean_Data!Q84</f>
        <v>Love</v>
      </c>
      <c r="C84" s="3" t="str">
        <f xml:space="preserve"> Clean_Data!S84</f>
        <v>Twitter</v>
      </c>
      <c r="D84" s="3">
        <f xml:space="preserve"> Clean_Data!J84</f>
        <v>30</v>
      </c>
      <c r="E84" s="3">
        <f>Clean_Data!I84</f>
        <v>15</v>
      </c>
      <c r="F84" s="3">
        <f xml:space="preserve"> Clean_Data!X84</f>
        <v>45</v>
      </c>
      <c r="G84" s="3" t="str" cm="1">
        <f t="array" ref="G84" xml:space="preserve"> _xlfn.IFS(OR(B84="Positive",B84="Joy",B84="Happy",B84="Happiness"),"Favorable",OR(B84="Negative",B84="Sad",B84="Grief",B84="Despair",B84="Hate"),"Unfavorable",TRUE,"Other")</f>
        <v>Other</v>
      </c>
      <c r="H84" s="3" t="str">
        <f t="shared" si="8"/>
        <v>Standard Engagement</v>
      </c>
      <c r="I84" s="3" t="str">
        <f t="shared" si="9"/>
        <v>Medium</v>
      </c>
      <c r="J84" s="3" t="b">
        <f t="shared" si="10"/>
        <v>0</v>
      </c>
      <c r="K84" s="3" t="b">
        <f t="shared" si="11"/>
        <v>1</v>
      </c>
      <c r="L84" s="3" t="b">
        <f t="shared" si="12"/>
        <v>1</v>
      </c>
      <c r="M84" s="3" t="b">
        <f t="shared" si="13"/>
        <v>1</v>
      </c>
      <c r="N84" s="3" t="b">
        <f t="shared" si="14"/>
        <v>0</v>
      </c>
      <c r="O84" s="3" t="b">
        <f t="shared" si="15"/>
        <v>1</v>
      </c>
      <c r="P84" s="3" t="str">
        <f xml:space="preserve"> CHOOSE(MATCH(C84,{"Twitter","Instagram","Facebook"},0),"TW","IG","FB")</f>
        <v>TW</v>
      </c>
      <c r="Q84" s="3" t="str" cm="1">
        <f t="array" ref="Q84" xml:space="preserve"> _xlfn.SWITCH(C84,"Twitter","Microblog","Instagram","Visual Social","Facebook","Social Network","Other")</f>
        <v>Microblog</v>
      </c>
    </row>
    <row r="85" spans="1:17" x14ac:dyDescent="0.25">
      <c r="A85" s="3">
        <f xml:space="preserve"> Clean_Data!A85</f>
        <v>84</v>
      </c>
      <c r="B85" s="3" t="str">
        <f xml:space="preserve"> Clean_Data!Q85</f>
        <v>Amusement</v>
      </c>
      <c r="C85" s="3" t="str">
        <f xml:space="preserve"> Clean_Data!S85</f>
        <v>Instagram</v>
      </c>
      <c r="D85" s="3">
        <f xml:space="preserve"> Clean_Data!J85</f>
        <v>35</v>
      </c>
      <c r="E85" s="3">
        <f>Clean_Data!I85</f>
        <v>18</v>
      </c>
      <c r="F85" s="3">
        <f xml:space="preserve"> Clean_Data!X85</f>
        <v>53</v>
      </c>
      <c r="G85" s="3" t="str" cm="1">
        <f t="array" ref="G85" xml:space="preserve"> _xlfn.IFS(OR(B85="Positive",B85="Joy",B85="Happy",B85="Happiness"),"Favorable",OR(B85="Negative",B85="Sad",B85="Grief",B85="Despair",B85="Hate"),"Unfavorable",TRUE,"Other")</f>
        <v>Other</v>
      </c>
      <c r="H85" s="3" t="str">
        <f t="shared" si="8"/>
        <v>High Engagement</v>
      </c>
      <c r="I85" s="3" t="str">
        <f t="shared" si="9"/>
        <v>High</v>
      </c>
      <c r="J85" s="3" t="b">
        <f t="shared" si="10"/>
        <v>0</v>
      </c>
      <c r="K85" s="3" t="b">
        <f t="shared" si="11"/>
        <v>1</v>
      </c>
      <c r="L85" s="3" t="b">
        <f t="shared" si="12"/>
        <v>1</v>
      </c>
      <c r="M85" s="3" t="b">
        <f t="shared" si="13"/>
        <v>1</v>
      </c>
      <c r="N85" s="3" t="b">
        <f t="shared" si="14"/>
        <v>0</v>
      </c>
      <c r="O85" s="3" t="b">
        <f t="shared" si="15"/>
        <v>1</v>
      </c>
      <c r="P85" s="3" t="str">
        <f xml:space="preserve"> CHOOSE(MATCH(C85,{"Twitter","Instagram","Facebook"},0),"TW","IG","FB")</f>
        <v>IG</v>
      </c>
      <c r="Q85" s="3" t="str" cm="1">
        <f t="array" ref="Q85" xml:space="preserve"> _xlfn.SWITCH(C85,"Twitter","Microblog","Instagram","Visual Social","Facebook","Social Network","Other")</f>
        <v>Visual Social</v>
      </c>
    </row>
    <row r="86" spans="1:17" x14ac:dyDescent="0.25">
      <c r="A86" s="3">
        <f xml:space="preserve"> Clean_Data!A86</f>
        <v>85</v>
      </c>
      <c r="B86" s="3" t="str">
        <f xml:space="preserve"> Clean_Data!Q86</f>
        <v>Enjoyment</v>
      </c>
      <c r="C86" s="3" t="str">
        <f xml:space="preserve"> Clean_Data!S86</f>
        <v>Facebook</v>
      </c>
      <c r="D86" s="3">
        <f xml:space="preserve"> Clean_Data!J86</f>
        <v>50</v>
      </c>
      <c r="E86" s="3">
        <f>Clean_Data!I86</f>
        <v>25</v>
      </c>
      <c r="F86" s="3">
        <f xml:space="preserve"> Clean_Data!X86</f>
        <v>75</v>
      </c>
      <c r="G86" s="3" t="str" cm="1">
        <f t="array" ref="G86" xml:space="preserve"> _xlfn.IFS(OR(B86="Positive",B86="Joy",B86="Happy",B86="Happiness"),"Favorable",OR(B86="Negative",B86="Sad",B86="Grief",B86="Despair",B86="Hate"),"Unfavorable",TRUE,"Other")</f>
        <v>Other</v>
      </c>
      <c r="H86" s="3" t="str">
        <f t="shared" si="8"/>
        <v>High Engagement</v>
      </c>
      <c r="I86" s="3" t="str">
        <f t="shared" si="9"/>
        <v>High</v>
      </c>
      <c r="J86" s="3" t="b">
        <f t="shared" si="10"/>
        <v>0</v>
      </c>
      <c r="K86" s="3" t="b">
        <f t="shared" si="11"/>
        <v>0</v>
      </c>
      <c r="L86" s="3" t="b">
        <f t="shared" si="12"/>
        <v>1</v>
      </c>
      <c r="M86" s="3" t="b">
        <f t="shared" si="13"/>
        <v>1</v>
      </c>
      <c r="N86" s="3" t="b">
        <f t="shared" si="14"/>
        <v>0</v>
      </c>
      <c r="O86" s="3" t="b">
        <f t="shared" si="15"/>
        <v>1</v>
      </c>
      <c r="P86" s="3" t="str">
        <f xml:space="preserve"> CHOOSE(MATCH(C86,{"Twitter","Instagram","Facebook"},0),"TW","IG","FB")</f>
        <v>FB</v>
      </c>
      <c r="Q86" s="3" t="str" cm="1">
        <f t="array" ref="Q86" xml:space="preserve"> _xlfn.SWITCH(C86,"Twitter","Microblog","Instagram","Visual Social","Facebook","Social Network","Other")</f>
        <v>Social Network</v>
      </c>
    </row>
    <row r="87" spans="1:17" x14ac:dyDescent="0.25">
      <c r="A87" s="3">
        <f xml:space="preserve"> Clean_Data!A87</f>
        <v>86</v>
      </c>
      <c r="B87" s="3" t="str">
        <f xml:space="preserve"> Clean_Data!Q87</f>
        <v>Admiration</v>
      </c>
      <c r="C87" s="3" t="str">
        <f xml:space="preserve"> Clean_Data!S87</f>
        <v>Twitter</v>
      </c>
      <c r="D87" s="3">
        <f xml:space="preserve"> Clean_Data!J87</f>
        <v>40</v>
      </c>
      <c r="E87" s="3">
        <f>Clean_Data!I87</f>
        <v>20</v>
      </c>
      <c r="F87" s="3">
        <f xml:space="preserve"> Clean_Data!X87</f>
        <v>60</v>
      </c>
      <c r="G87" s="3" t="str" cm="1">
        <f t="array" ref="G87" xml:space="preserve"> _xlfn.IFS(OR(B87="Positive",B87="Joy",B87="Happy",B87="Happiness"),"Favorable",OR(B87="Negative",B87="Sad",B87="Grief",B87="Despair",B87="Hate"),"Unfavorable",TRUE,"Other")</f>
        <v>Other</v>
      </c>
      <c r="H87" s="3" t="str">
        <f t="shared" si="8"/>
        <v>High Engagement</v>
      </c>
      <c r="I87" s="3" t="str">
        <f t="shared" si="9"/>
        <v>High</v>
      </c>
      <c r="J87" s="3" t="b">
        <f t="shared" si="10"/>
        <v>0</v>
      </c>
      <c r="K87" s="3" t="b">
        <f t="shared" si="11"/>
        <v>1</v>
      </c>
      <c r="L87" s="3" t="b">
        <f t="shared" si="12"/>
        <v>1</v>
      </c>
      <c r="M87" s="3" t="b">
        <f t="shared" si="13"/>
        <v>1</v>
      </c>
      <c r="N87" s="3" t="b">
        <f t="shared" si="14"/>
        <v>0</v>
      </c>
      <c r="O87" s="3" t="b">
        <f t="shared" si="15"/>
        <v>1</v>
      </c>
      <c r="P87" s="3" t="str">
        <f xml:space="preserve"> CHOOSE(MATCH(C87,{"Twitter","Instagram","Facebook"},0),"TW","IG","FB")</f>
        <v>TW</v>
      </c>
      <c r="Q87" s="3" t="str" cm="1">
        <f t="array" ref="Q87" xml:space="preserve"> _xlfn.SWITCH(C87,"Twitter","Microblog","Instagram","Visual Social","Facebook","Social Network","Other")</f>
        <v>Microblog</v>
      </c>
    </row>
    <row r="88" spans="1:17" x14ac:dyDescent="0.25">
      <c r="A88" s="3">
        <f xml:space="preserve"> Clean_Data!A88</f>
        <v>87</v>
      </c>
      <c r="B88" s="3" t="str">
        <f xml:space="preserve"> Clean_Data!Q88</f>
        <v>Affection</v>
      </c>
      <c r="C88" s="3" t="str">
        <f xml:space="preserve"> Clean_Data!S88</f>
        <v>Instagram</v>
      </c>
      <c r="D88" s="3">
        <f xml:space="preserve"> Clean_Data!J88</f>
        <v>30</v>
      </c>
      <c r="E88" s="3">
        <f>Clean_Data!I88</f>
        <v>15</v>
      </c>
      <c r="F88" s="3">
        <f xml:space="preserve"> Clean_Data!X88</f>
        <v>45</v>
      </c>
      <c r="G88" s="3" t="str" cm="1">
        <f t="array" ref="G88" xml:space="preserve"> _xlfn.IFS(OR(B88="Positive",B88="Joy",B88="Happy",B88="Happiness"),"Favorable",OR(B88="Negative",B88="Sad",B88="Grief",B88="Despair",B88="Hate"),"Unfavorable",TRUE,"Other")</f>
        <v>Other</v>
      </c>
      <c r="H88" s="3" t="str">
        <f t="shared" si="8"/>
        <v>Standard Engagement</v>
      </c>
      <c r="I88" s="3" t="str">
        <f t="shared" si="9"/>
        <v>Medium</v>
      </c>
      <c r="J88" s="3" t="b">
        <f t="shared" si="10"/>
        <v>0</v>
      </c>
      <c r="K88" s="3" t="b">
        <f t="shared" si="11"/>
        <v>1</v>
      </c>
      <c r="L88" s="3" t="b">
        <f t="shared" si="12"/>
        <v>1</v>
      </c>
      <c r="M88" s="3" t="b">
        <f t="shared" si="13"/>
        <v>1</v>
      </c>
      <c r="N88" s="3" t="b">
        <f t="shared" si="14"/>
        <v>0</v>
      </c>
      <c r="O88" s="3" t="b">
        <f t="shared" si="15"/>
        <v>1</v>
      </c>
      <c r="P88" s="3" t="str">
        <f xml:space="preserve"> CHOOSE(MATCH(C88,{"Twitter","Instagram","Facebook"},0),"TW","IG","FB")</f>
        <v>IG</v>
      </c>
      <c r="Q88" s="3" t="str" cm="1">
        <f t="array" ref="Q88" xml:space="preserve"> _xlfn.SWITCH(C88,"Twitter","Microblog","Instagram","Visual Social","Facebook","Social Network","Other")</f>
        <v>Visual Social</v>
      </c>
    </row>
    <row r="89" spans="1:17" x14ac:dyDescent="0.25">
      <c r="A89" s="3">
        <f xml:space="preserve"> Clean_Data!A89</f>
        <v>88</v>
      </c>
      <c r="B89" s="3" t="str">
        <f xml:space="preserve"> Clean_Data!Q89</f>
        <v>Awe</v>
      </c>
      <c r="C89" s="3" t="str">
        <f xml:space="preserve"> Clean_Data!S89</f>
        <v>Facebook</v>
      </c>
      <c r="D89" s="3">
        <f xml:space="preserve"> Clean_Data!J89</f>
        <v>45</v>
      </c>
      <c r="E89" s="3">
        <f>Clean_Data!I89</f>
        <v>22</v>
      </c>
      <c r="F89" s="3">
        <f xml:space="preserve"> Clean_Data!X89</f>
        <v>67</v>
      </c>
      <c r="G89" s="3" t="str" cm="1">
        <f t="array" ref="G89" xml:space="preserve"> _xlfn.IFS(OR(B89="Positive",B89="Joy",B89="Happy",B89="Happiness"),"Favorable",OR(B89="Negative",B89="Sad",B89="Grief",B89="Despair",B89="Hate"),"Unfavorable",TRUE,"Other")</f>
        <v>Other</v>
      </c>
      <c r="H89" s="3" t="str">
        <f t="shared" si="8"/>
        <v>High Engagement</v>
      </c>
      <c r="I89" s="3" t="str">
        <f t="shared" si="9"/>
        <v>High</v>
      </c>
      <c r="J89" s="3" t="b">
        <f t="shared" si="10"/>
        <v>0</v>
      </c>
      <c r="K89" s="3" t="b">
        <f t="shared" si="11"/>
        <v>0</v>
      </c>
      <c r="L89" s="3" t="b">
        <f t="shared" si="12"/>
        <v>1</v>
      </c>
      <c r="M89" s="3" t="b">
        <f t="shared" si="13"/>
        <v>1</v>
      </c>
      <c r="N89" s="3" t="b">
        <f t="shared" si="14"/>
        <v>0</v>
      </c>
      <c r="O89" s="3" t="b">
        <f t="shared" si="15"/>
        <v>1</v>
      </c>
      <c r="P89" s="3" t="str">
        <f xml:space="preserve"> CHOOSE(MATCH(C89,{"Twitter","Instagram","Facebook"},0),"TW","IG","FB")</f>
        <v>FB</v>
      </c>
      <c r="Q89" s="3" t="str" cm="1">
        <f t="array" ref="Q89" xml:space="preserve"> _xlfn.SWITCH(C89,"Twitter","Microblog","Instagram","Visual Social","Facebook","Social Network","Other")</f>
        <v>Social Network</v>
      </c>
    </row>
    <row r="90" spans="1:17" x14ac:dyDescent="0.25">
      <c r="A90" s="3">
        <f xml:space="preserve"> Clean_Data!A90</f>
        <v>89</v>
      </c>
      <c r="B90" s="3" t="str">
        <f xml:space="preserve"> Clean_Data!Q90</f>
        <v>Disappointed</v>
      </c>
      <c r="C90" s="3" t="str">
        <f xml:space="preserve"> Clean_Data!S90</f>
        <v>Twitter</v>
      </c>
      <c r="D90" s="3">
        <f xml:space="preserve"> Clean_Data!J90</f>
        <v>35</v>
      </c>
      <c r="E90" s="3">
        <f>Clean_Data!I90</f>
        <v>18</v>
      </c>
      <c r="F90" s="3">
        <f xml:space="preserve"> Clean_Data!X90</f>
        <v>53</v>
      </c>
      <c r="G90" s="3" t="str" cm="1">
        <f t="array" ref="G90" xml:space="preserve"> _xlfn.IFS(OR(B90="Positive",B90="Joy",B90="Happy",B90="Happiness"),"Favorable",OR(B90="Negative",B90="Sad",B90="Grief",B90="Despair",B90="Hate"),"Unfavorable",TRUE,"Other")</f>
        <v>Other</v>
      </c>
      <c r="H90" s="3" t="str">
        <f t="shared" si="8"/>
        <v>High Engagement</v>
      </c>
      <c r="I90" s="3" t="str">
        <f t="shared" si="9"/>
        <v>High</v>
      </c>
      <c r="J90" s="3" t="b">
        <f t="shared" si="10"/>
        <v>0</v>
      </c>
      <c r="K90" s="3" t="b">
        <f t="shared" si="11"/>
        <v>1</v>
      </c>
      <c r="L90" s="3" t="b">
        <f t="shared" si="12"/>
        <v>1</v>
      </c>
      <c r="M90" s="3" t="b">
        <f t="shared" si="13"/>
        <v>1</v>
      </c>
      <c r="N90" s="3" t="b">
        <f t="shared" si="14"/>
        <v>0</v>
      </c>
      <c r="O90" s="3" t="b">
        <f t="shared" si="15"/>
        <v>1</v>
      </c>
      <c r="P90" s="3" t="str">
        <f xml:space="preserve"> CHOOSE(MATCH(C90,{"Twitter","Instagram","Facebook"},0),"TW","IG","FB")</f>
        <v>TW</v>
      </c>
      <c r="Q90" s="3" t="str" cm="1">
        <f t="array" ref="Q90" xml:space="preserve"> _xlfn.SWITCH(C90,"Twitter","Microblog","Instagram","Visual Social","Facebook","Social Network","Other")</f>
        <v>Microblog</v>
      </c>
    </row>
    <row r="91" spans="1:17" x14ac:dyDescent="0.25">
      <c r="A91" s="3">
        <f xml:space="preserve"> Clean_Data!A91</f>
        <v>90</v>
      </c>
      <c r="B91" s="3" t="str">
        <f xml:space="preserve"> Clean_Data!Q91</f>
        <v>Surprise</v>
      </c>
      <c r="C91" s="3" t="str">
        <f xml:space="preserve"> Clean_Data!S91</f>
        <v>Instagram</v>
      </c>
      <c r="D91" s="3">
        <f xml:space="preserve"> Clean_Data!J91</f>
        <v>50</v>
      </c>
      <c r="E91" s="3">
        <f>Clean_Data!I91</f>
        <v>25</v>
      </c>
      <c r="F91" s="3">
        <f xml:space="preserve"> Clean_Data!X91</f>
        <v>75</v>
      </c>
      <c r="G91" s="3" t="str" cm="1">
        <f t="array" ref="G91" xml:space="preserve"> _xlfn.IFS(OR(B91="Positive",B91="Joy",B91="Happy",B91="Happiness"),"Favorable",OR(B91="Negative",B91="Sad",B91="Grief",B91="Despair",B91="Hate"),"Unfavorable",TRUE,"Other")</f>
        <v>Other</v>
      </c>
      <c r="H91" s="3" t="str">
        <f t="shared" si="8"/>
        <v>High Engagement</v>
      </c>
      <c r="I91" s="3" t="str">
        <f t="shared" si="9"/>
        <v>High</v>
      </c>
      <c r="J91" s="3" t="b">
        <f t="shared" si="10"/>
        <v>0</v>
      </c>
      <c r="K91" s="3" t="b">
        <f t="shared" si="11"/>
        <v>1</v>
      </c>
      <c r="L91" s="3" t="b">
        <f t="shared" si="12"/>
        <v>1</v>
      </c>
      <c r="M91" s="3" t="b">
        <f t="shared" si="13"/>
        <v>1</v>
      </c>
      <c r="N91" s="3" t="b">
        <f t="shared" si="14"/>
        <v>0</v>
      </c>
      <c r="O91" s="3" t="b">
        <f t="shared" si="15"/>
        <v>1</v>
      </c>
      <c r="P91" s="3" t="str">
        <f xml:space="preserve"> CHOOSE(MATCH(C91,{"Twitter","Instagram","Facebook"},0),"TW","IG","FB")</f>
        <v>IG</v>
      </c>
      <c r="Q91" s="3" t="str" cm="1">
        <f t="array" ref="Q91" xml:space="preserve"> _xlfn.SWITCH(C91,"Twitter","Microblog","Instagram","Visual Social","Facebook","Social Network","Other")</f>
        <v>Visual Social</v>
      </c>
    </row>
    <row r="92" spans="1:17" x14ac:dyDescent="0.25">
      <c r="A92" s="3">
        <f xml:space="preserve"> Clean_Data!A92</f>
        <v>91</v>
      </c>
      <c r="B92" s="3" t="str">
        <f xml:space="preserve"> Clean_Data!Q92</f>
        <v>Acceptance</v>
      </c>
      <c r="C92" s="3" t="str">
        <f xml:space="preserve"> Clean_Data!S92</f>
        <v>Facebook</v>
      </c>
      <c r="D92" s="3">
        <f xml:space="preserve"> Clean_Data!J92</f>
        <v>30</v>
      </c>
      <c r="E92" s="3">
        <f>Clean_Data!I92</f>
        <v>15</v>
      </c>
      <c r="F92" s="3">
        <f xml:space="preserve"> Clean_Data!X92</f>
        <v>45</v>
      </c>
      <c r="G92" s="3" t="str" cm="1">
        <f t="array" ref="G92" xml:space="preserve"> _xlfn.IFS(OR(B92="Positive",B92="Joy",B92="Happy",B92="Happiness"),"Favorable",OR(B92="Negative",B92="Sad",B92="Grief",B92="Despair",B92="Hate"),"Unfavorable",TRUE,"Other")</f>
        <v>Other</v>
      </c>
      <c r="H92" s="3" t="str">
        <f t="shared" si="8"/>
        <v>Standard Engagement</v>
      </c>
      <c r="I92" s="3" t="str">
        <f t="shared" si="9"/>
        <v>Medium</v>
      </c>
      <c r="J92" s="3" t="b">
        <f t="shared" si="10"/>
        <v>0</v>
      </c>
      <c r="K92" s="3" t="b">
        <f t="shared" si="11"/>
        <v>0</v>
      </c>
      <c r="L92" s="3" t="b">
        <f t="shared" si="12"/>
        <v>1</v>
      </c>
      <c r="M92" s="3" t="b">
        <f t="shared" si="13"/>
        <v>1</v>
      </c>
      <c r="N92" s="3" t="b">
        <f t="shared" si="14"/>
        <v>0</v>
      </c>
      <c r="O92" s="3" t="b">
        <f t="shared" si="15"/>
        <v>1</v>
      </c>
      <c r="P92" s="3" t="str">
        <f xml:space="preserve"> CHOOSE(MATCH(C92,{"Twitter","Instagram","Facebook"},0),"TW","IG","FB")</f>
        <v>FB</v>
      </c>
      <c r="Q92" s="3" t="str" cm="1">
        <f t="array" ref="Q92" xml:space="preserve"> _xlfn.SWITCH(C92,"Twitter","Microblog","Instagram","Visual Social","Facebook","Social Network","Other")</f>
        <v>Social Network</v>
      </c>
    </row>
    <row r="93" spans="1:17" x14ac:dyDescent="0.25">
      <c r="A93" s="3">
        <f xml:space="preserve"> Clean_Data!A93</f>
        <v>92</v>
      </c>
      <c r="B93" s="3" t="str">
        <f xml:space="preserve"> Clean_Data!Q93</f>
        <v>Adoration</v>
      </c>
      <c r="C93" s="3" t="str">
        <f xml:space="preserve"> Clean_Data!S93</f>
        <v>Twitter</v>
      </c>
      <c r="D93" s="3">
        <f xml:space="preserve"> Clean_Data!J93</f>
        <v>45</v>
      </c>
      <c r="E93" s="3">
        <f>Clean_Data!I93</f>
        <v>22</v>
      </c>
      <c r="F93" s="3">
        <f xml:space="preserve"> Clean_Data!X93</f>
        <v>67</v>
      </c>
      <c r="G93" s="3" t="str" cm="1">
        <f t="array" ref="G93" xml:space="preserve"> _xlfn.IFS(OR(B93="Positive",B93="Joy",B93="Happy",B93="Happiness"),"Favorable",OR(B93="Negative",B93="Sad",B93="Grief",B93="Despair",B93="Hate"),"Unfavorable",TRUE,"Other")</f>
        <v>Other</v>
      </c>
      <c r="H93" s="3" t="str">
        <f t="shared" si="8"/>
        <v>High Engagement</v>
      </c>
      <c r="I93" s="3" t="str">
        <f t="shared" si="9"/>
        <v>High</v>
      </c>
      <c r="J93" s="3" t="b">
        <f t="shared" si="10"/>
        <v>0</v>
      </c>
      <c r="K93" s="3" t="b">
        <f t="shared" si="11"/>
        <v>1</v>
      </c>
      <c r="L93" s="3" t="b">
        <f t="shared" si="12"/>
        <v>1</v>
      </c>
      <c r="M93" s="3" t="b">
        <f t="shared" si="13"/>
        <v>1</v>
      </c>
      <c r="N93" s="3" t="b">
        <f t="shared" si="14"/>
        <v>0</v>
      </c>
      <c r="O93" s="3" t="b">
        <f t="shared" si="15"/>
        <v>1</v>
      </c>
      <c r="P93" s="3" t="str">
        <f xml:space="preserve"> CHOOSE(MATCH(C93,{"Twitter","Instagram","Facebook"},0),"TW","IG","FB")</f>
        <v>TW</v>
      </c>
      <c r="Q93" s="3" t="str" cm="1">
        <f t="array" ref="Q93" xml:space="preserve"> _xlfn.SWITCH(C93,"Twitter","Microblog","Instagram","Visual Social","Facebook","Social Network","Other")</f>
        <v>Microblog</v>
      </c>
    </row>
    <row r="94" spans="1:17" x14ac:dyDescent="0.25">
      <c r="A94" s="3">
        <f xml:space="preserve"> Clean_Data!A94</f>
        <v>93</v>
      </c>
      <c r="B94" s="3" t="str">
        <f xml:space="preserve"> Clean_Data!Q94</f>
        <v>Anticipation</v>
      </c>
      <c r="C94" s="3" t="str">
        <f xml:space="preserve"> Clean_Data!S94</f>
        <v>Instagram</v>
      </c>
      <c r="D94" s="3">
        <f xml:space="preserve"> Clean_Data!J94</f>
        <v>40</v>
      </c>
      <c r="E94" s="3">
        <f>Clean_Data!I94</f>
        <v>20</v>
      </c>
      <c r="F94" s="3">
        <f xml:space="preserve"> Clean_Data!X94</f>
        <v>60</v>
      </c>
      <c r="G94" s="3" t="str" cm="1">
        <f t="array" ref="G94" xml:space="preserve"> _xlfn.IFS(OR(B94="Positive",B94="Joy",B94="Happy",B94="Happiness"),"Favorable",OR(B94="Negative",B94="Sad",B94="Grief",B94="Despair",B94="Hate"),"Unfavorable",TRUE,"Other")</f>
        <v>Other</v>
      </c>
      <c r="H94" s="3" t="str">
        <f t="shared" si="8"/>
        <v>High Engagement</v>
      </c>
      <c r="I94" s="3" t="str">
        <f t="shared" si="9"/>
        <v>High</v>
      </c>
      <c r="J94" s="3" t="b">
        <f t="shared" si="10"/>
        <v>0</v>
      </c>
      <c r="K94" s="3" t="b">
        <f t="shared" si="11"/>
        <v>1</v>
      </c>
      <c r="L94" s="3" t="b">
        <f t="shared" si="12"/>
        <v>1</v>
      </c>
      <c r="M94" s="3" t="b">
        <f t="shared" si="13"/>
        <v>1</v>
      </c>
      <c r="N94" s="3" t="b">
        <f t="shared" si="14"/>
        <v>0</v>
      </c>
      <c r="O94" s="3" t="b">
        <f t="shared" si="15"/>
        <v>1</v>
      </c>
      <c r="P94" s="3" t="str">
        <f xml:space="preserve"> CHOOSE(MATCH(C94,{"Twitter","Instagram","Facebook"},0),"TW","IG","FB")</f>
        <v>IG</v>
      </c>
      <c r="Q94" s="3" t="str" cm="1">
        <f t="array" ref="Q94" xml:space="preserve"> _xlfn.SWITCH(C94,"Twitter","Microblog","Instagram","Visual Social","Facebook","Social Network","Other")</f>
        <v>Visual Social</v>
      </c>
    </row>
    <row r="95" spans="1:17" x14ac:dyDescent="0.25">
      <c r="A95" s="3">
        <f xml:space="preserve"> Clean_Data!A95</f>
        <v>94</v>
      </c>
      <c r="B95" s="3" t="str">
        <f xml:space="preserve"> Clean_Data!Q95</f>
        <v>Bitter</v>
      </c>
      <c r="C95" s="3" t="str">
        <f xml:space="preserve"> Clean_Data!S95</f>
        <v>Facebook</v>
      </c>
      <c r="D95" s="3">
        <f xml:space="preserve"> Clean_Data!J95</f>
        <v>35</v>
      </c>
      <c r="E95" s="3">
        <f>Clean_Data!I95</f>
        <v>18</v>
      </c>
      <c r="F95" s="3">
        <f xml:space="preserve"> Clean_Data!X95</f>
        <v>53</v>
      </c>
      <c r="G95" s="3" t="str" cm="1">
        <f t="array" ref="G95" xml:space="preserve"> _xlfn.IFS(OR(B95="Positive",B95="Joy",B95="Happy",B95="Happiness"),"Favorable",OR(B95="Negative",B95="Sad",B95="Grief",B95="Despair",B95="Hate"),"Unfavorable",TRUE,"Other")</f>
        <v>Other</v>
      </c>
      <c r="H95" s="3" t="str">
        <f t="shared" si="8"/>
        <v>High Engagement</v>
      </c>
      <c r="I95" s="3" t="str">
        <f t="shared" si="9"/>
        <v>High</v>
      </c>
      <c r="J95" s="3" t="b">
        <f t="shared" si="10"/>
        <v>0</v>
      </c>
      <c r="K95" s="3" t="b">
        <f t="shared" si="11"/>
        <v>0</v>
      </c>
      <c r="L95" s="3" t="b">
        <f t="shared" si="12"/>
        <v>1</v>
      </c>
      <c r="M95" s="3" t="b">
        <f t="shared" si="13"/>
        <v>1</v>
      </c>
      <c r="N95" s="3" t="b">
        <f t="shared" si="14"/>
        <v>0</v>
      </c>
      <c r="O95" s="3" t="b">
        <f t="shared" si="15"/>
        <v>1</v>
      </c>
      <c r="P95" s="3" t="str">
        <f xml:space="preserve"> CHOOSE(MATCH(C95,{"Twitter","Instagram","Facebook"},0),"TW","IG","FB")</f>
        <v>FB</v>
      </c>
      <c r="Q95" s="3" t="str" cm="1">
        <f t="array" ref="Q95" xml:space="preserve"> _xlfn.SWITCH(C95,"Twitter","Microblog","Instagram","Visual Social","Facebook","Social Network","Other")</f>
        <v>Social Network</v>
      </c>
    </row>
    <row r="96" spans="1:17" x14ac:dyDescent="0.25">
      <c r="A96" s="3">
        <f xml:space="preserve"> Clean_Data!A96</f>
        <v>95</v>
      </c>
      <c r="B96" s="3" t="str">
        <f xml:space="preserve"> Clean_Data!Q96</f>
        <v>Calmness</v>
      </c>
      <c r="C96" s="3" t="str">
        <f xml:space="preserve"> Clean_Data!S96</f>
        <v>Twitter</v>
      </c>
      <c r="D96" s="3">
        <f xml:space="preserve"> Clean_Data!J96</f>
        <v>30</v>
      </c>
      <c r="E96" s="3">
        <f>Clean_Data!I96</f>
        <v>15</v>
      </c>
      <c r="F96" s="3">
        <f xml:space="preserve"> Clean_Data!X96</f>
        <v>45</v>
      </c>
      <c r="G96" s="3" t="str" cm="1">
        <f t="array" ref="G96" xml:space="preserve"> _xlfn.IFS(OR(B96="Positive",B96="Joy",B96="Happy",B96="Happiness"),"Favorable",OR(B96="Negative",B96="Sad",B96="Grief",B96="Despair",B96="Hate"),"Unfavorable",TRUE,"Other")</f>
        <v>Other</v>
      </c>
      <c r="H96" s="3" t="str">
        <f t="shared" si="8"/>
        <v>Standard Engagement</v>
      </c>
      <c r="I96" s="3" t="str">
        <f t="shared" si="9"/>
        <v>Medium</v>
      </c>
      <c r="J96" s="3" t="b">
        <f t="shared" si="10"/>
        <v>0</v>
      </c>
      <c r="K96" s="3" t="b">
        <f t="shared" si="11"/>
        <v>1</v>
      </c>
      <c r="L96" s="3" t="b">
        <f t="shared" si="12"/>
        <v>1</v>
      </c>
      <c r="M96" s="3" t="b">
        <f t="shared" si="13"/>
        <v>1</v>
      </c>
      <c r="N96" s="3" t="b">
        <f t="shared" si="14"/>
        <v>0</v>
      </c>
      <c r="O96" s="3" t="b">
        <f t="shared" si="15"/>
        <v>1</v>
      </c>
      <c r="P96" s="3" t="str">
        <f xml:space="preserve"> CHOOSE(MATCH(C96,{"Twitter","Instagram","Facebook"},0),"TW","IG","FB")</f>
        <v>TW</v>
      </c>
      <c r="Q96" s="3" t="str" cm="1">
        <f t="array" ref="Q96" xml:space="preserve"> _xlfn.SWITCH(C96,"Twitter","Microblog","Instagram","Visual Social","Facebook","Social Network","Other")</f>
        <v>Microblog</v>
      </c>
    </row>
    <row r="97" spans="1:17" x14ac:dyDescent="0.25">
      <c r="A97" s="3">
        <f xml:space="preserve"> Clean_Data!A97</f>
        <v>96</v>
      </c>
      <c r="B97" s="3" t="str">
        <f xml:space="preserve"> Clean_Data!Q97</f>
        <v>Confusion</v>
      </c>
      <c r="C97" s="3" t="str">
        <f xml:space="preserve"> Clean_Data!S97</f>
        <v>Instagram</v>
      </c>
      <c r="D97" s="3">
        <f xml:space="preserve"> Clean_Data!J97</f>
        <v>50</v>
      </c>
      <c r="E97" s="3">
        <f>Clean_Data!I97</f>
        <v>25</v>
      </c>
      <c r="F97" s="3">
        <f xml:space="preserve"> Clean_Data!X97</f>
        <v>75</v>
      </c>
      <c r="G97" s="3" t="str" cm="1">
        <f t="array" ref="G97" xml:space="preserve"> _xlfn.IFS(OR(B97="Positive",B97="Joy",B97="Happy",B97="Happiness"),"Favorable",OR(B97="Negative",B97="Sad",B97="Grief",B97="Despair",B97="Hate"),"Unfavorable",TRUE,"Other")</f>
        <v>Other</v>
      </c>
      <c r="H97" s="3" t="str">
        <f t="shared" si="8"/>
        <v>High Engagement</v>
      </c>
      <c r="I97" s="3" t="str">
        <f t="shared" si="9"/>
        <v>High</v>
      </c>
      <c r="J97" s="3" t="b">
        <f t="shared" si="10"/>
        <v>0</v>
      </c>
      <c r="K97" s="3" t="b">
        <f t="shared" si="11"/>
        <v>1</v>
      </c>
      <c r="L97" s="3" t="b">
        <f t="shared" si="12"/>
        <v>1</v>
      </c>
      <c r="M97" s="3" t="b">
        <f t="shared" si="13"/>
        <v>1</v>
      </c>
      <c r="N97" s="3" t="b">
        <f t="shared" si="14"/>
        <v>0</v>
      </c>
      <c r="O97" s="3" t="b">
        <f t="shared" si="15"/>
        <v>1</v>
      </c>
      <c r="P97" s="3" t="str">
        <f xml:space="preserve"> CHOOSE(MATCH(C97,{"Twitter","Instagram","Facebook"},0),"TW","IG","FB")</f>
        <v>IG</v>
      </c>
      <c r="Q97" s="3" t="str" cm="1">
        <f t="array" ref="Q97" xml:space="preserve"> _xlfn.SWITCH(C97,"Twitter","Microblog","Instagram","Visual Social","Facebook","Social Network","Other")</f>
        <v>Visual Social</v>
      </c>
    </row>
    <row r="98" spans="1:17" x14ac:dyDescent="0.25">
      <c r="A98" s="3">
        <f xml:space="preserve"> Clean_Data!A98</f>
        <v>97</v>
      </c>
      <c r="B98" s="3" t="str">
        <f xml:space="preserve"> Clean_Data!Q98</f>
        <v>Excitement</v>
      </c>
      <c r="C98" s="3" t="str">
        <f xml:space="preserve"> Clean_Data!S98</f>
        <v>Facebook</v>
      </c>
      <c r="D98" s="3">
        <f xml:space="preserve"> Clean_Data!J98</f>
        <v>45</v>
      </c>
      <c r="E98" s="3">
        <f>Clean_Data!I98</f>
        <v>22</v>
      </c>
      <c r="F98" s="3">
        <f xml:space="preserve"> Clean_Data!X98</f>
        <v>67</v>
      </c>
      <c r="G98" s="3" t="str" cm="1">
        <f t="array" ref="G98" xml:space="preserve"> _xlfn.IFS(OR(B98="Positive",B98="Joy",B98="Happy",B98="Happiness"),"Favorable",OR(B98="Negative",B98="Sad",B98="Grief",B98="Despair",B98="Hate"),"Unfavorable",TRUE,"Other")</f>
        <v>Other</v>
      </c>
      <c r="H98" s="3" t="str">
        <f t="shared" si="8"/>
        <v>High Engagement</v>
      </c>
      <c r="I98" s="3" t="str">
        <f t="shared" si="9"/>
        <v>High</v>
      </c>
      <c r="J98" s="3" t="b">
        <f t="shared" si="10"/>
        <v>0</v>
      </c>
      <c r="K98" s="3" t="b">
        <f t="shared" si="11"/>
        <v>0</v>
      </c>
      <c r="L98" s="3" t="b">
        <f t="shared" si="12"/>
        <v>1</v>
      </c>
      <c r="M98" s="3" t="b">
        <f t="shared" si="13"/>
        <v>1</v>
      </c>
      <c r="N98" s="3" t="b">
        <f t="shared" si="14"/>
        <v>0</v>
      </c>
      <c r="O98" s="3" t="b">
        <f t="shared" si="15"/>
        <v>1</v>
      </c>
      <c r="P98" s="3" t="str">
        <f xml:space="preserve"> CHOOSE(MATCH(C98,{"Twitter","Instagram","Facebook"},0),"TW","IG","FB")</f>
        <v>FB</v>
      </c>
      <c r="Q98" s="3" t="str" cm="1">
        <f t="array" ref="Q98" xml:space="preserve"> _xlfn.SWITCH(C98,"Twitter","Microblog","Instagram","Visual Social","Facebook","Social Network","Other")</f>
        <v>Social Network</v>
      </c>
    </row>
    <row r="99" spans="1:17" x14ac:dyDescent="0.25">
      <c r="A99" s="3">
        <f xml:space="preserve"> Clean_Data!A99</f>
        <v>98</v>
      </c>
      <c r="B99" s="3" t="str">
        <f xml:space="preserve"> Clean_Data!Q99</f>
        <v>Kind</v>
      </c>
      <c r="C99" s="3" t="str">
        <f xml:space="preserve"> Clean_Data!S99</f>
        <v>Twitter</v>
      </c>
      <c r="D99" s="3">
        <f xml:space="preserve"> Clean_Data!J99</f>
        <v>40</v>
      </c>
      <c r="E99" s="3">
        <f>Clean_Data!I99</f>
        <v>20</v>
      </c>
      <c r="F99" s="3">
        <f xml:space="preserve"> Clean_Data!X99</f>
        <v>60</v>
      </c>
      <c r="G99" s="3" t="str" cm="1">
        <f t="array" ref="G99" xml:space="preserve"> _xlfn.IFS(OR(B99="Positive",B99="Joy",B99="Happy",B99="Happiness"),"Favorable",OR(B99="Negative",B99="Sad",B99="Grief",B99="Despair",B99="Hate"),"Unfavorable",TRUE,"Other")</f>
        <v>Other</v>
      </c>
      <c r="H99" s="3" t="str">
        <f t="shared" si="8"/>
        <v>High Engagement</v>
      </c>
      <c r="I99" s="3" t="str">
        <f t="shared" si="9"/>
        <v>High</v>
      </c>
      <c r="J99" s="3" t="b">
        <f t="shared" si="10"/>
        <v>0</v>
      </c>
      <c r="K99" s="3" t="b">
        <f t="shared" si="11"/>
        <v>1</v>
      </c>
      <c r="L99" s="3" t="b">
        <f t="shared" si="12"/>
        <v>1</v>
      </c>
      <c r="M99" s="3" t="b">
        <f t="shared" si="13"/>
        <v>1</v>
      </c>
      <c r="N99" s="3" t="b">
        <f t="shared" si="14"/>
        <v>0</v>
      </c>
      <c r="O99" s="3" t="b">
        <f t="shared" si="15"/>
        <v>1</v>
      </c>
      <c r="P99" s="3" t="str">
        <f xml:space="preserve"> CHOOSE(MATCH(C99,{"Twitter","Instagram","Facebook"},0),"TW","IG","FB")</f>
        <v>TW</v>
      </c>
      <c r="Q99" s="3" t="str" cm="1">
        <f t="array" ref="Q99" xml:space="preserve"> _xlfn.SWITCH(C99,"Twitter","Microblog","Instagram","Visual Social","Facebook","Social Network","Other")</f>
        <v>Microblog</v>
      </c>
    </row>
    <row r="100" spans="1:17" x14ac:dyDescent="0.25">
      <c r="A100" s="3">
        <f xml:space="preserve"> Clean_Data!A100</f>
        <v>99</v>
      </c>
      <c r="B100" s="3" t="str">
        <f xml:space="preserve"> Clean_Data!Q100</f>
        <v>Pride</v>
      </c>
      <c r="C100" s="3" t="str">
        <f xml:space="preserve"> Clean_Data!S100</f>
        <v>Instagram</v>
      </c>
      <c r="D100" s="3">
        <f xml:space="preserve"> Clean_Data!J100</f>
        <v>60</v>
      </c>
      <c r="E100" s="3">
        <f>Clean_Data!I100</f>
        <v>30</v>
      </c>
      <c r="F100" s="3">
        <f xml:space="preserve"> Clean_Data!X100</f>
        <v>90</v>
      </c>
      <c r="G100" s="3" t="str" cm="1">
        <f t="array" ref="G100" xml:space="preserve"> _xlfn.IFS(OR(B100="Positive",B100="Joy",B100="Happy",B100="Happiness"),"Favorable",OR(B100="Negative",B100="Sad",B100="Grief",B100="Despair",B100="Hate"),"Unfavorable",TRUE,"Other")</f>
        <v>Other</v>
      </c>
      <c r="H100" s="3" t="str">
        <f t="shared" si="8"/>
        <v>High Engagement</v>
      </c>
      <c r="I100" s="3" t="str">
        <f t="shared" si="9"/>
        <v>High</v>
      </c>
      <c r="J100" s="3" t="b">
        <f t="shared" si="10"/>
        <v>0</v>
      </c>
      <c r="K100" s="3" t="b">
        <f t="shared" si="11"/>
        <v>1</v>
      </c>
      <c r="L100" s="3" t="b">
        <f t="shared" si="12"/>
        <v>1</v>
      </c>
      <c r="M100" s="3" t="b">
        <f t="shared" si="13"/>
        <v>1</v>
      </c>
      <c r="N100" s="3" t="b">
        <f t="shared" si="14"/>
        <v>0</v>
      </c>
      <c r="O100" s="3" t="b">
        <f t="shared" si="15"/>
        <v>1</v>
      </c>
      <c r="P100" s="3" t="str">
        <f xml:space="preserve"> CHOOSE(MATCH(C100,{"Twitter","Instagram","Facebook"},0),"TW","IG","FB")</f>
        <v>IG</v>
      </c>
      <c r="Q100" s="3" t="str" cm="1">
        <f t="array" ref="Q100" xml:space="preserve"> _xlfn.SWITCH(C100,"Twitter","Microblog","Instagram","Visual Social","Facebook","Social Network","Other")</f>
        <v>Visual Social</v>
      </c>
    </row>
    <row r="101" spans="1:17" x14ac:dyDescent="0.25">
      <c r="A101" s="3">
        <f xml:space="preserve"> Clean_Data!A101</f>
        <v>100</v>
      </c>
      <c r="B101" s="3" t="str">
        <f xml:space="preserve"> Clean_Data!Q101</f>
        <v>Shame</v>
      </c>
      <c r="C101" s="3" t="str">
        <f xml:space="preserve"> Clean_Data!S101</f>
        <v>Facebook</v>
      </c>
      <c r="D101" s="3">
        <f xml:space="preserve"> Clean_Data!J101</f>
        <v>30</v>
      </c>
      <c r="E101" s="3">
        <f>Clean_Data!I101</f>
        <v>15</v>
      </c>
      <c r="F101" s="3">
        <f xml:space="preserve"> Clean_Data!X101</f>
        <v>45</v>
      </c>
      <c r="G101" s="3" t="str" cm="1">
        <f t="array" ref="G101" xml:space="preserve"> _xlfn.IFS(OR(B101="Positive",B101="Joy",B101="Happy",B101="Happiness"),"Favorable",OR(B101="Negative",B101="Sad",B101="Grief",B101="Despair",B101="Hate"),"Unfavorable",TRUE,"Other")</f>
        <v>Other</v>
      </c>
      <c r="H101" s="3" t="str">
        <f t="shared" si="8"/>
        <v>Standard Engagement</v>
      </c>
      <c r="I101" s="3" t="str">
        <f t="shared" si="9"/>
        <v>Medium</v>
      </c>
      <c r="J101" s="3" t="b">
        <f t="shared" si="10"/>
        <v>0</v>
      </c>
      <c r="K101" s="3" t="b">
        <f t="shared" si="11"/>
        <v>0</v>
      </c>
      <c r="L101" s="3" t="b">
        <f t="shared" si="12"/>
        <v>1</v>
      </c>
      <c r="M101" s="3" t="b">
        <f t="shared" si="13"/>
        <v>1</v>
      </c>
      <c r="N101" s="3" t="b">
        <f t="shared" si="14"/>
        <v>0</v>
      </c>
      <c r="O101" s="3" t="b">
        <f t="shared" si="15"/>
        <v>1</v>
      </c>
      <c r="P101" s="3" t="str">
        <f xml:space="preserve"> CHOOSE(MATCH(C101,{"Twitter","Instagram","Facebook"},0),"TW","IG","FB")</f>
        <v>FB</v>
      </c>
      <c r="Q101" s="3" t="str" cm="1">
        <f t="array" ref="Q101" xml:space="preserve"> _xlfn.SWITCH(C101,"Twitter","Microblog","Instagram","Visual Social","Facebook","Social Network","Other")</f>
        <v>Social Network</v>
      </c>
    </row>
    <row r="102" spans="1:17" x14ac:dyDescent="0.25">
      <c r="A102" s="3">
        <f xml:space="preserve"> Clean_Data!A102</f>
        <v>101</v>
      </c>
      <c r="B102" s="3" t="str">
        <f xml:space="preserve"> Clean_Data!Q102</f>
        <v>Acceptance</v>
      </c>
      <c r="C102" s="3" t="str">
        <f xml:space="preserve"> Clean_Data!S102</f>
        <v>Twitter</v>
      </c>
      <c r="D102" s="3">
        <f xml:space="preserve"> Clean_Data!J102</f>
        <v>45</v>
      </c>
      <c r="E102" s="3">
        <f>Clean_Data!I102</f>
        <v>22</v>
      </c>
      <c r="F102" s="3">
        <f xml:space="preserve"> Clean_Data!X102</f>
        <v>67</v>
      </c>
      <c r="G102" s="3" t="str" cm="1">
        <f t="array" ref="G102" xml:space="preserve"> _xlfn.IFS(OR(B102="Positive",B102="Joy",B102="Happy",B102="Happiness"),"Favorable",OR(B102="Negative",B102="Sad",B102="Grief",B102="Despair",B102="Hate"),"Unfavorable",TRUE,"Other")</f>
        <v>Other</v>
      </c>
      <c r="H102" s="3" t="str">
        <f t="shared" si="8"/>
        <v>High Engagement</v>
      </c>
      <c r="I102" s="3" t="str">
        <f t="shared" si="9"/>
        <v>High</v>
      </c>
      <c r="J102" s="3" t="b">
        <f t="shared" si="10"/>
        <v>0</v>
      </c>
      <c r="K102" s="3" t="b">
        <f t="shared" si="11"/>
        <v>1</v>
      </c>
      <c r="L102" s="3" t="b">
        <f t="shared" si="12"/>
        <v>1</v>
      </c>
      <c r="M102" s="3" t="b">
        <f t="shared" si="13"/>
        <v>1</v>
      </c>
      <c r="N102" s="3" t="b">
        <f t="shared" si="14"/>
        <v>0</v>
      </c>
      <c r="O102" s="3" t="b">
        <f t="shared" si="15"/>
        <v>1</v>
      </c>
      <c r="P102" s="3" t="str">
        <f xml:space="preserve"> CHOOSE(MATCH(C102,{"Twitter","Instagram","Facebook"},0),"TW","IG","FB")</f>
        <v>TW</v>
      </c>
      <c r="Q102" s="3" t="str" cm="1">
        <f t="array" ref="Q102" xml:space="preserve"> _xlfn.SWITCH(C102,"Twitter","Microblog","Instagram","Visual Social","Facebook","Social Network","Other")</f>
        <v>Microblog</v>
      </c>
    </row>
    <row r="103" spans="1:17" x14ac:dyDescent="0.25">
      <c r="A103" s="3">
        <f xml:space="preserve"> Clean_Data!A103</f>
        <v>102</v>
      </c>
      <c r="B103" s="3" t="str">
        <f xml:space="preserve"> Clean_Data!Q103</f>
        <v>Excitement</v>
      </c>
      <c r="C103" s="3" t="str">
        <f xml:space="preserve"> Clean_Data!S103</f>
        <v>Instagram</v>
      </c>
      <c r="D103" s="3">
        <f xml:space="preserve"> Clean_Data!J103</f>
        <v>35</v>
      </c>
      <c r="E103" s="3">
        <f>Clean_Data!I103</f>
        <v>18</v>
      </c>
      <c r="F103" s="3">
        <f xml:space="preserve"> Clean_Data!X103</f>
        <v>53</v>
      </c>
      <c r="G103" s="3" t="str" cm="1">
        <f t="array" ref="G103" xml:space="preserve"> _xlfn.IFS(OR(B103="Positive",B103="Joy",B103="Happy",B103="Happiness"),"Favorable",OR(B103="Negative",B103="Sad",B103="Grief",B103="Despair",B103="Hate"),"Unfavorable",TRUE,"Other")</f>
        <v>Other</v>
      </c>
      <c r="H103" s="3" t="str">
        <f t="shared" si="8"/>
        <v>High Engagement</v>
      </c>
      <c r="I103" s="3" t="str">
        <f t="shared" si="9"/>
        <v>High</v>
      </c>
      <c r="J103" s="3" t="b">
        <f t="shared" si="10"/>
        <v>0</v>
      </c>
      <c r="K103" s="3" t="b">
        <f t="shared" si="11"/>
        <v>1</v>
      </c>
      <c r="L103" s="3" t="b">
        <f t="shared" si="12"/>
        <v>1</v>
      </c>
      <c r="M103" s="3" t="b">
        <f t="shared" si="13"/>
        <v>1</v>
      </c>
      <c r="N103" s="3" t="b">
        <f t="shared" si="14"/>
        <v>0</v>
      </c>
      <c r="O103" s="3" t="b">
        <f t="shared" si="15"/>
        <v>1</v>
      </c>
      <c r="P103" s="3" t="str">
        <f xml:space="preserve"> CHOOSE(MATCH(C103,{"Twitter","Instagram","Facebook"},0),"TW","IG","FB")</f>
        <v>IG</v>
      </c>
      <c r="Q103" s="3" t="str" cm="1">
        <f t="array" ref="Q103" xml:space="preserve"> _xlfn.SWITCH(C103,"Twitter","Microblog","Instagram","Visual Social","Facebook","Social Network","Other")</f>
        <v>Visual Social</v>
      </c>
    </row>
    <row r="104" spans="1:17" x14ac:dyDescent="0.25">
      <c r="A104" s="3">
        <f xml:space="preserve"> Clean_Data!A104</f>
        <v>103</v>
      </c>
      <c r="B104" s="3" t="str">
        <f xml:space="preserve"> Clean_Data!Q104</f>
        <v>Bitter</v>
      </c>
      <c r="C104" s="3" t="str">
        <f xml:space="preserve"> Clean_Data!S104</f>
        <v>Twitter</v>
      </c>
      <c r="D104" s="3">
        <f xml:space="preserve"> Clean_Data!J104</f>
        <v>30</v>
      </c>
      <c r="E104" s="3">
        <f>Clean_Data!I104</f>
        <v>15</v>
      </c>
      <c r="F104" s="3">
        <f xml:space="preserve"> Clean_Data!X104</f>
        <v>45</v>
      </c>
      <c r="G104" s="3" t="str" cm="1">
        <f t="array" ref="G104" xml:space="preserve"> _xlfn.IFS(OR(B104="Positive",B104="Joy",B104="Happy",B104="Happiness"),"Favorable",OR(B104="Negative",B104="Sad",B104="Grief",B104="Despair",B104="Hate"),"Unfavorable",TRUE,"Other")</f>
        <v>Other</v>
      </c>
      <c r="H104" s="3" t="str">
        <f t="shared" si="8"/>
        <v>Standard Engagement</v>
      </c>
      <c r="I104" s="3" t="str">
        <f t="shared" si="9"/>
        <v>Medium</v>
      </c>
      <c r="J104" s="3" t="b">
        <f t="shared" si="10"/>
        <v>0</v>
      </c>
      <c r="K104" s="3" t="b">
        <f t="shared" si="11"/>
        <v>1</v>
      </c>
      <c r="L104" s="3" t="b">
        <f t="shared" si="12"/>
        <v>1</v>
      </c>
      <c r="M104" s="3" t="b">
        <f t="shared" si="13"/>
        <v>1</v>
      </c>
      <c r="N104" s="3" t="b">
        <f t="shared" si="14"/>
        <v>0</v>
      </c>
      <c r="O104" s="3" t="b">
        <f t="shared" si="15"/>
        <v>1</v>
      </c>
      <c r="P104" s="3" t="str">
        <f xml:space="preserve"> CHOOSE(MATCH(C104,{"Twitter","Instagram","Facebook"},0),"TW","IG","FB")</f>
        <v>TW</v>
      </c>
      <c r="Q104" s="3" t="str" cm="1">
        <f t="array" ref="Q104" xml:space="preserve"> _xlfn.SWITCH(C104,"Twitter","Microblog","Instagram","Visual Social","Facebook","Social Network","Other")</f>
        <v>Microblog</v>
      </c>
    </row>
    <row r="105" spans="1:17" x14ac:dyDescent="0.25">
      <c r="A105" s="3">
        <f xml:space="preserve"> Clean_Data!A105</f>
        <v>104</v>
      </c>
      <c r="B105" s="3" t="str">
        <f xml:space="preserve"> Clean_Data!Q105</f>
        <v>Calmness</v>
      </c>
      <c r="C105" s="3" t="str">
        <f xml:space="preserve"> Clean_Data!S105</f>
        <v>Facebook</v>
      </c>
      <c r="D105" s="3">
        <f xml:space="preserve"> Clean_Data!J105</f>
        <v>30</v>
      </c>
      <c r="E105" s="3">
        <f>Clean_Data!I105</f>
        <v>15</v>
      </c>
      <c r="F105" s="3">
        <f xml:space="preserve"> Clean_Data!X105</f>
        <v>45</v>
      </c>
      <c r="G105" s="3" t="str" cm="1">
        <f t="array" ref="G105" xml:space="preserve"> _xlfn.IFS(OR(B105="Positive",B105="Joy",B105="Happy",B105="Happiness"),"Favorable",OR(B105="Negative",B105="Sad",B105="Grief",B105="Despair",B105="Hate"),"Unfavorable",TRUE,"Other")</f>
        <v>Other</v>
      </c>
      <c r="H105" s="3" t="str">
        <f t="shared" si="8"/>
        <v>Standard Engagement</v>
      </c>
      <c r="I105" s="3" t="str">
        <f t="shared" si="9"/>
        <v>Medium</v>
      </c>
      <c r="J105" s="3" t="b">
        <f t="shared" si="10"/>
        <v>0</v>
      </c>
      <c r="K105" s="3" t="b">
        <f t="shared" si="11"/>
        <v>0</v>
      </c>
      <c r="L105" s="3" t="b">
        <f t="shared" si="12"/>
        <v>1</v>
      </c>
      <c r="M105" s="3" t="b">
        <f t="shared" si="13"/>
        <v>1</v>
      </c>
      <c r="N105" s="3" t="b">
        <f t="shared" si="14"/>
        <v>0</v>
      </c>
      <c r="O105" s="3" t="b">
        <f t="shared" si="15"/>
        <v>1</v>
      </c>
      <c r="P105" s="3" t="str">
        <f xml:space="preserve"> CHOOSE(MATCH(C105,{"Twitter","Instagram","Facebook"},0),"TW","IG","FB")</f>
        <v>FB</v>
      </c>
      <c r="Q105" s="3" t="str" cm="1">
        <f t="array" ref="Q105" xml:space="preserve"> _xlfn.SWITCH(C105,"Twitter","Microblog","Instagram","Visual Social","Facebook","Social Network","Other")</f>
        <v>Social Network</v>
      </c>
    </row>
    <row r="106" spans="1:17" x14ac:dyDescent="0.25">
      <c r="A106" s="3">
        <f xml:space="preserve"> Clean_Data!A106</f>
        <v>105</v>
      </c>
      <c r="B106" s="3" t="str">
        <f xml:space="preserve"> Clean_Data!Q106</f>
        <v>Confusion</v>
      </c>
      <c r="C106" s="3" t="str">
        <f xml:space="preserve"> Clean_Data!S106</f>
        <v>Instagram</v>
      </c>
      <c r="D106" s="3">
        <f xml:space="preserve"> Clean_Data!J106</f>
        <v>60</v>
      </c>
      <c r="E106" s="3">
        <f>Clean_Data!I106</f>
        <v>30</v>
      </c>
      <c r="F106" s="3">
        <f xml:space="preserve"> Clean_Data!X106</f>
        <v>90</v>
      </c>
      <c r="G106" s="3" t="str" cm="1">
        <f t="array" ref="G106" xml:space="preserve"> _xlfn.IFS(OR(B106="Positive",B106="Joy",B106="Happy",B106="Happiness"),"Favorable",OR(B106="Negative",B106="Sad",B106="Grief",B106="Despair",B106="Hate"),"Unfavorable",TRUE,"Other")</f>
        <v>Other</v>
      </c>
      <c r="H106" s="3" t="str">
        <f t="shared" si="8"/>
        <v>High Engagement</v>
      </c>
      <c r="I106" s="3" t="str">
        <f t="shared" si="9"/>
        <v>High</v>
      </c>
      <c r="J106" s="3" t="b">
        <f t="shared" si="10"/>
        <v>0</v>
      </c>
      <c r="K106" s="3" t="b">
        <f t="shared" si="11"/>
        <v>1</v>
      </c>
      <c r="L106" s="3" t="b">
        <f t="shared" si="12"/>
        <v>1</v>
      </c>
      <c r="M106" s="3" t="b">
        <f t="shared" si="13"/>
        <v>1</v>
      </c>
      <c r="N106" s="3" t="b">
        <f t="shared" si="14"/>
        <v>0</v>
      </c>
      <c r="O106" s="3" t="b">
        <f t="shared" si="15"/>
        <v>1</v>
      </c>
      <c r="P106" s="3" t="str">
        <f xml:space="preserve"> CHOOSE(MATCH(C106,{"Twitter","Instagram","Facebook"},0),"TW","IG","FB")</f>
        <v>IG</v>
      </c>
      <c r="Q106" s="3" t="str" cm="1">
        <f t="array" ref="Q106" xml:space="preserve"> _xlfn.SWITCH(C106,"Twitter","Microblog","Instagram","Visual Social","Facebook","Social Network","Other")</f>
        <v>Visual Social</v>
      </c>
    </row>
    <row r="107" spans="1:17" x14ac:dyDescent="0.25">
      <c r="A107" s="3">
        <f xml:space="preserve"> Clean_Data!A107</f>
        <v>106</v>
      </c>
      <c r="B107" s="3" t="str">
        <f xml:space="preserve"> Clean_Data!Q107</f>
        <v>Excitement</v>
      </c>
      <c r="C107" s="3" t="str">
        <f xml:space="preserve"> Clean_Data!S107</f>
        <v>Twitter</v>
      </c>
      <c r="D107" s="3">
        <f xml:space="preserve"> Clean_Data!J107</f>
        <v>50</v>
      </c>
      <c r="E107" s="3">
        <f>Clean_Data!I107</f>
        <v>25</v>
      </c>
      <c r="F107" s="3">
        <f xml:space="preserve"> Clean_Data!X107</f>
        <v>75</v>
      </c>
      <c r="G107" s="3" t="str" cm="1">
        <f t="array" ref="G107" xml:space="preserve"> _xlfn.IFS(OR(B107="Positive",B107="Joy",B107="Happy",B107="Happiness"),"Favorable",OR(B107="Negative",B107="Sad",B107="Grief",B107="Despair",B107="Hate"),"Unfavorable",TRUE,"Other")</f>
        <v>Other</v>
      </c>
      <c r="H107" s="3" t="str">
        <f t="shared" si="8"/>
        <v>High Engagement</v>
      </c>
      <c r="I107" s="3" t="str">
        <f t="shared" si="9"/>
        <v>High</v>
      </c>
      <c r="J107" s="3" t="b">
        <f t="shared" si="10"/>
        <v>0</v>
      </c>
      <c r="K107" s="3" t="b">
        <f t="shared" si="11"/>
        <v>1</v>
      </c>
      <c r="L107" s="3" t="b">
        <f t="shared" si="12"/>
        <v>1</v>
      </c>
      <c r="M107" s="3" t="b">
        <f t="shared" si="13"/>
        <v>1</v>
      </c>
      <c r="N107" s="3" t="b">
        <f t="shared" si="14"/>
        <v>0</v>
      </c>
      <c r="O107" s="3" t="b">
        <f t="shared" si="15"/>
        <v>1</v>
      </c>
      <c r="P107" s="3" t="str">
        <f xml:space="preserve"> CHOOSE(MATCH(C107,{"Twitter","Instagram","Facebook"},0),"TW","IG","FB")</f>
        <v>TW</v>
      </c>
      <c r="Q107" s="3" t="str" cm="1">
        <f t="array" ref="Q107" xml:space="preserve"> _xlfn.SWITCH(C107,"Twitter","Microblog","Instagram","Visual Social","Facebook","Social Network","Other")</f>
        <v>Microblog</v>
      </c>
    </row>
    <row r="108" spans="1:17" x14ac:dyDescent="0.25">
      <c r="A108" s="3">
        <f xml:space="preserve"> Clean_Data!A108</f>
        <v>107</v>
      </c>
      <c r="B108" s="3" t="str">
        <f xml:space="preserve"> Clean_Data!Q108</f>
        <v>Kind</v>
      </c>
      <c r="C108" s="3" t="str">
        <f xml:space="preserve"> Clean_Data!S108</f>
        <v>Facebook</v>
      </c>
      <c r="D108" s="3">
        <f xml:space="preserve"> Clean_Data!J108</f>
        <v>45</v>
      </c>
      <c r="E108" s="3">
        <f>Clean_Data!I108</f>
        <v>22</v>
      </c>
      <c r="F108" s="3">
        <f xml:space="preserve"> Clean_Data!X108</f>
        <v>67</v>
      </c>
      <c r="G108" s="3" t="str" cm="1">
        <f t="array" ref="G108" xml:space="preserve"> _xlfn.IFS(OR(B108="Positive",B108="Joy",B108="Happy",B108="Happiness"),"Favorable",OR(B108="Negative",B108="Sad",B108="Grief",B108="Despair",B108="Hate"),"Unfavorable",TRUE,"Other")</f>
        <v>Other</v>
      </c>
      <c r="H108" s="3" t="str">
        <f t="shared" si="8"/>
        <v>High Engagement</v>
      </c>
      <c r="I108" s="3" t="str">
        <f t="shared" si="9"/>
        <v>High</v>
      </c>
      <c r="J108" s="3" t="b">
        <f t="shared" si="10"/>
        <v>0</v>
      </c>
      <c r="K108" s="3" t="b">
        <f t="shared" si="11"/>
        <v>0</v>
      </c>
      <c r="L108" s="3" t="b">
        <f t="shared" si="12"/>
        <v>1</v>
      </c>
      <c r="M108" s="3" t="b">
        <f t="shared" si="13"/>
        <v>1</v>
      </c>
      <c r="N108" s="3" t="b">
        <f t="shared" si="14"/>
        <v>0</v>
      </c>
      <c r="O108" s="3" t="b">
        <f t="shared" si="15"/>
        <v>1</v>
      </c>
      <c r="P108" s="3" t="str">
        <f xml:space="preserve"> CHOOSE(MATCH(C108,{"Twitter","Instagram","Facebook"},0),"TW","IG","FB")</f>
        <v>FB</v>
      </c>
      <c r="Q108" s="3" t="str" cm="1">
        <f t="array" ref="Q108" xml:space="preserve"> _xlfn.SWITCH(C108,"Twitter","Microblog","Instagram","Visual Social","Facebook","Social Network","Other")</f>
        <v>Social Network</v>
      </c>
    </row>
    <row r="109" spans="1:17" x14ac:dyDescent="0.25">
      <c r="A109" s="3">
        <f xml:space="preserve"> Clean_Data!A109</f>
        <v>108</v>
      </c>
      <c r="B109" s="3" t="str">
        <f xml:space="preserve"> Clean_Data!Q109</f>
        <v>Pride</v>
      </c>
      <c r="C109" s="3" t="str">
        <f xml:space="preserve"> Clean_Data!S109</f>
        <v>Instagram</v>
      </c>
      <c r="D109" s="3">
        <f xml:space="preserve"> Clean_Data!J109</f>
        <v>25</v>
      </c>
      <c r="E109" s="3">
        <f>Clean_Data!I109</f>
        <v>12</v>
      </c>
      <c r="F109" s="3">
        <f xml:space="preserve"> Clean_Data!X109</f>
        <v>37</v>
      </c>
      <c r="G109" s="3" t="str" cm="1">
        <f t="array" ref="G109" xml:space="preserve"> _xlfn.IFS(OR(B109="Positive",B109="Joy",B109="Happy",B109="Happiness"),"Favorable",OR(B109="Negative",B109="Sad",B109="Grief",B109="Despair",B109="Hate"),"Unfavorable",TRUE,"Other")</f>
        <v>Other</v>
      </c>
      <c r="H109" s="3" t="str">
        <f t="shared" si="8"/>
        <v>Standard Engagement</v>
      </c>
      <c r="I109" s="3" t="str">
        <f t="shared" si="9"/>
        <v>Medium</v>
      </c>
      <c r="J109" s="3" t="b">
        <f t="shared" si="10"/>
        <v>0</v>
      </c>
      <c r="K109" s="3" t="b">
        <f t="shared" si="11"/>
        <v>1</v>
      </c>
      <c r="L109" s="3" t="b">
        <f t="shared" si="12"/>
        <v>1</v>
      </c>
      <c r="M109" s="3" t="b">
        <f t="shared" si="13"/>
        <v>1</v>
      </c>
      <c r="N109" s="3" t="b">
        <f t="shared" si="14"/>
        <v>0</v>
      </c>
      <c r="O109" s="3" t="b">
        <f t="shared" si="15"/>
        <v>1</v>
      </c>
      <c r="P109" s="3" t="str">
        <f xml:space="preserve"> CHOOSE(MATCH(C109,{"Twitter","Instagram","Facebook"},0),"TW","IG","FB")</f>
        <v>IG</v>
      </c>
      <c r="Q109" s="3" t="str" cm="1">
        <f t="array" ref="Q109" xml:space="preserve"> _xlfn.SWITCH(C109,"Twitter","Microblog","Instagram","Visual Social","Facebook","Social Network","Other")</f>
        <v>Visual Social</v>
      </c>
    </row>
    <row r="110" spans="1:17" x14ac:dyDescent="0.25">
      <c r="A110" s="3">
        <f xml:space="preserve"> Clean_Data!A110</f>
        <v>109</v>
      </c>
      <c r="B110" s="3" t="str">
        <f xml:space="preserve"> Clean_Data!Q110</f>
        <v>Shame</v>
      </c>
      <c r="C110" s="3" t="str">
        <f xml:space="preserve"> Clean_Data!S110</f>
        <v>Twitter</v>
      </c>
      <c r="D110" s="3">
        <f xml:space="preserve"> Clean_Data!J110</f>
        <v>30</v>
      </c>
      <c r="E110" s="3">
        <f>Clean_Data!I110</f>
        <v>15</v>
      </c>
      <c r="F110" s="3">
        <f xml:space="preserve"> Clean_Data!X110</f>
        <v>45</v>
      </c>
      <c r="G110" s="3" t="str" cm="1">
        <f t="array" ref="G110" xml:space="preserve"> _xlfn.IFS(OR(B110="Positive",B110="Joy",B110="Happy",B110="Happiness"),"Favorable",OR(B110="Negative",B110="Sad",B110="Grief",B110="Despair",B110="Hate"),"Unfavorable",TRUE,"Other")</f>
        <v>Other</v>
      </c>
      <c r="H110" s="3" t="str">
        <f t="shared" si="8"/>
        <v>Standard Engagement</v>
      </c>
      <c r="I110" s="3" t="str">
        <f t="shared" si="9"/>
        <v>Medium</v>
      </c>
      <c r="J110" s="3" t="b">
        <f t="shared" si="10"/>
        <v>0</v>
      </c>
      <c r="K110" s="3" t="b">
        <f t="shared" si="11"/>
        <v>1</v>
      </c>
      <c r="L110" s="3" t="b">
        <f t="shared" si="12"/>
        <v>1</v>
      </c>
      <c r="M110" s="3" t="b">
        <f t="shared" si="13"/>
        <v>1</v>
      </c>
      <c r="N110" s="3" t="b">
        <f t="shared" si="14"/>
        <v>0</v>
      </c>
      <c r="O110" s="3" t="b">
        <f t="shared" si="15"/>
        <v>1</v>
      </c>
      <c r="P110" s="3" t="str">
        <f xml:space="preserve"> CHOOSE(MATCH(C110,{"Twitter","Instagram","Facebook"},0),"TW","IG","FB")</f>
        <v>TW</v>
      </c>
      <c r="Q110" s="3" t="str" cm="1">
        <f t="array" ref="Q110" xml:space="preserve"> _xlfn.SWITCH(C110,"Twitter","Microblog","Instagram","Visual Social","Facebook","Social Network","Other")</f>
        <v>Microblog</v>
      </c>
    </row>
    <row r="111" spans="1:17" x14ac:dyDescent="0.25">
      <c r="A111" s="3">
        <f xml:space="preserve"> Clean_Data!A111</f>
        <v>110</v>
      </c>
      <c r="B111" s="3" t="str">
        <f xml:space="preserve"> Clean_Data!Q111</f>
        <v>Elation</v>
      </c>
      <c r="C111" s="3" t="str">
        <f xml:space="preserve"> Clean_Data!S111</f>
        <v>Twitter</v>
      </c>
      <c r="D111" s="3">
        <f xml:space="preserve"> Clean_Data!J111</f>
        <v>40</v>
      </c>
      <c r="E111" s="3">
        <f>Clean_Data!I111</f>
        <v>20</v>
      </c>
      <c r="F111" s="3">
        <f xml:space="preserve"> Clean_Data!X111</f>
        <v>60</v>
      </c>
      <c r="G111" s="3" t="str" cm="1">
        <f t="array" ref="G111" xml:space="preserve"> _xlfn.IFS(OR(B111="Positive",B111="Joy",B111="Happy",B111="Happiness"),"Favorable",OR(B111="Negative",B111="Sad",B111="Grief",B111="Despair",B111="Hate"),"Unfavorable",TRUE,"Other")</f>
        <v>Other</v>
      </c>
      <c r="H111" s="3" t="str">
        <f t="shared" si="8"/>
        <v>High Engagement</v>
      </c>
      <c r="I111" s="3" t="str">
        <f t="shared" si="9"/>
        <v>High</v>
      </c>
      <c r="J111" s="3" t="b">
        <f t="shared" si="10"/>
        <v>0</v>
      </c>
      <c r="K111" s="3" t="b">
        <f t="shared" si="11"/>
        <v>1</v>
      </c>
      <c r="L111" s="3" t="b">
        <f t="shared" si="12"/>
        <v>1</v>
      </c>
      <c r="M111" s="3" t="b">
        <f t="shared" si="13"/>
        <v>1</v>
      </c>
      <c r="N111" s="3" t="b">
        <f t="shared" si="14"/>
        <v>0</v>
      </c>
      <c r="O111" s="3" t="b">
        <f t="shared" si="15"/>
        <v>1</v>
      </c>
      <c r="P111" s="3" t="str">
        <f xml:space="preserve"> CHOOSE(MATCH(C111,{"Twitter","Instagram","Facebook"},0),"TW","IG","FB")</f>
        <v>TW</v>
      </c>
      <c r="Q111" s="3" t="str" cm="1">
        <f t="array" ref="Q111" xml:space="preserve"> _xlfn.SWITCH(C111,"Twitter","Microblog","Instagram","Visual Social","Facebook","Social Network","Other")</f>
        <v>Microblog</v>
      </c>
    </row>
    <row r="112" spans="1:17" x14ac:dyDescent="0.25">
      <c r="A112" s="3">
        <f xml:space="preserve"> Clean_Data!A112</f>
        <v>111</v>
      </c>
      <c r="B112" s="3" t="str">
        <f xml:space="preserve"> Clean_Data!Q112</f>
        <v>Euphoria</v>
      </c>
      <c r="C112" s="3" t="str">
        <f xml:space="preserve"> Clean_Data!S112</f>
        <v>Instagram</v>
      </c>
      <c r="D112" s="3">
        <f xml:space="preserve"> Clean_Data!J112</f>
        <v>30</v>
      </c>
      <c r="E112" s="3">
        <f>Clean_Data!I112</f>
        <v>15</v>
      </c>
      <c r="F112" s="3">
        <f xml:space="preserve"> Clean_Data!X112</f>
        <v>45</v>
      </c>
      <c r="G112" s="3" t="str" cm="1">
        <f t="array" ref="G112" xml:space="preserve"> _xlfn.IFS(OR(B112="Positive",B112="Joy",B112="Happy",B112="Happiness"),"Favorable",OR(B112="Negative",B112="Sad",B112="Grief",B112="Despair",B112="Hate"),"Unfavorable",TRUE,"Other")</f>
        <v>Other</v>
      </c>
      <c r="H112" s="3" t="str">
        <f t="shared" si="8"/>
        <v>Standard Engagement</v>
      </c>
      <c r="I112" s="3" t="str">
        <f t="shared" si="9"/>
        <v>Medium</v>
      </c>
      <c r="J112" s="3" t="b">
        <f t="shared" si="10"/>
        <v>0</v>
      </c>
      <c r="K112" s="3" t="b">
        <f t="shared" si="11"/>
        <v>1</v>
      </c>
      <c r="L112" s="3" t="b">
        <f t="shared" si="12"/>
        <v>1</v>
      </c>
      <c r="M112" s="3" t="b">
        <f t="shared" si="13"/>
        <v>1</v>
      </c>
      <c r="N112" s="3" t="b">
        <f t="shared" si="14"/>
        <v>0</v>
      </c>
      <c r="O112" s="3" t="b">
        <f t="shared" si="15"/>
        <v>1</v>
      </c>
      <c r="P112" s="3" t="str">
        <f xml:space="preserve"> CHOOSE(MATCH(C112,{"Twitter","Instagram","Facebook"},0),"TW","IG","FB")</f>
        <v>IG</v>
      </c>
      <c r="Q112" s="3" t="str" cm="1">
        <f t="array" ref="Q112" xml:space="preserve"> _xlfn.SWITCH(C112,"Twitter","Microblog","Instagram","Visual Social","Facebook","Social Network","Other")</f>
        <v>Visual Social</v>
      </c>
    </row>
    <row r="113" spans="1:17" x14ac:dyDescent="0.25">
      <c r="A113" s="3">
        <f xml:space="preserve"> Clean_Data!A113</f>
        <v>112</v>
      </c>
      <c r="B113" s="3" t="str">
        <f xml:space="preserve"> Clean_Data!Q113</f>
        <v>Contentment</v>
      </c>
      <c r="C113" s="3" t="str">
        <f xml:space="preserve"> Clean_Data!S113</f>
        <v>Facebook</v>
      </c>
      <c r="D113" s="3">
        <f xml:space="preserve"> Clean_Data!J113</f>
        <v>50</v>
      </c>
      <c r="E113" s="3">
        <f>Clean_Data!I113</f>
        <v>25</v>
      </c>
      <c r="F113" s="3">
        <f xml:space="preserve"> Clean_Data!X113</f>
        <v>75</v>
      </c>
      <c r="G113" s="3" t="str" cm="1">
        <f t="array" ref="G113" xml:space="preserve"> _xlfn.IFS(OR(B113="Positive",B113="Joy",B113="Happy",B113="Happiness"),"Favorable",OR(B113="Negative",B113="Sad",B113="Grief",B113="Despair",B113="Hate"),"Unfavorable",TRUE,"Other")</f>
        <v>Other</v>
      </c>
      <c r="H113" s="3" t="str">
        <f t="shared" si="8"/>
        <v>High Engagement</v>
      </c>
      <c r="I113" s="3" t="str">
        <f t="shared" si="9"/>
        <v>High</v>
      </c>
      <c r="J113" s="3" t="b">
        <f t="shared" si="10"/>
        <v>0</v>
      </c>
      <c r="K113" s="3" t="b">
        <f t="shared" si="11"/>
        <v>0</v>
      </c>
      <c r="L113" s="3" t="b">
        <f t="shared" si="12"/>
        <v>1</v>
      </c>
      <c r="M113" s="3" t="b">
        <f t="shared" si="13"/>
        <v>1</v>
      </c>
      <c r="N113" s="3" t="b">
        <f t="shared" si="14"/>
        <v>0</v>
      </c>
      <c r="O113" s="3" t="b">
        <f t="shared" si="15"/>
        <v>1</v>
      </c>
      <c r="P113" s="3" t="str">
        <f xml:space="preserve"> CHOOSE(MATCH(C113,{"Twitter","Instagram","Facebook"},0),"TW","IG","FB")</f>
        <v>FB</v>
      </c>
      <c r="Q113" s="3" t="str" cm="1">
        <f t="array" ref="Q113" xml:space="preserve"> _xlfn.SWITCH(C113,"Twitter","Microblog","Instagram","Visual Social","Facebook","Social Network","Other")</f>
        <v>Social Network</v>
      </c>
    </row>
    <row r="114" spans="1:17" x14ac:dyDescent="0.25">
      <c r="A114" s="3">
        <f xml:space="preserve"> Clean_Data!A114</f>
        <v>113</v>
      </c>
      <c r="B114" s="3" t="str">
        <f xml:space="preserve"> Clean_Data!Q114</f>
        <v>Serenity</v>
      </c>
      <c r="C114" s="3" t="str">
        <f xml:space="preserve"> Clean_Data!S114</f>
        <v>Twitter</v>
      </c>
      <c r="D114" s="3">
        <f xml:space="preserve"> Clean_Data!J114</f>
        <v>35</v>
      </c>
      <c r="E114" s="3">
        <f>Clean_Data!I114</f>
        <v>18</v>
      </c>
      <c r="F114" s="3">
        <f xml:space="preserve"> Clean_Data!X114</f>
        <v>53</v>
      </c>
      <c r="G114" s="3" t="str" cm="1">
        <f t="array" ref="G114" xml:space="preserve"> _xlfn.IFS(OR(B114="Positive",B114="Joy",B114="Happy",B114="Happiness"),"Favorable",OR(B114="Negative",B114="Sad",B114="Grief",B114="Despair",B114="Hate"),"Unfavorable",TRUE,"Other")</f>
        <v>Other</v>
      </c>
      <c r="H114" s="3" t="str">
        <f t="shared" si="8"/>
        <v>High Engagement</v>
      </c>
      <c r="I114" s="3" t="str">
        <f t="shared" si="9"/>
        <v>High</v>
      </c>
      <c r="J114" s="3" t="b">
        <f t="shared" si="10"/>
        <v>0</v>
      </c>
      <c r="K114" s="3" t="b">
        <f t="shared" si="11"/>
        <v>1</v>
      </c>
      <c r="L114" s="3" t="b">
        <f t="shared" si="12"/>
        <v>1</v>
      </c>
      <c r="M114" s="3" t="b">
        <f t="shared" si="13"/>
        <v>1</v>
      </c>
      <c r="N114" s="3" t="b">
        <f t="shared" si="14"/>
        <v>0</v>
      </c>
      <c r="O114" s="3" t="b">
        <f t="shared" si="15"/>
        <v>1</v>
      </c>
      <c r="P114" s="3" t="str">
        <f xml:space="preserve"> CHOOSE(MATCH(C114,{"Twitter","Instagram","Facebook"},0),"TW","IG","FB")</f>
        <v>TW</v>
      </c>
      <c r="Q114" s="3" t="str" cm="1">
        <f t="array" ref="Q114" xml:space="preserve"> _xlfn.SWITCH(C114,"Twitter","Microblog","Instagram","Visual Social","Facebook","Social Network","Other")</f>
        <v>Microblog</v>
      </c>
    </row>
    <row r="115" spans="1:17" x14ac:dyDescent="0.25">
      <c r="A115" s="3">
        <f xml:space="preserve"> Clean_Data!A115</f>
        <v>114</v>
      </c>
      <c r="B115" s="3" t="str">
        <f xml:space="preserve"> Clean_Data!Q115</f>
        <v>Gratitude</v>
      </c>
      <c r="C115" s="3" t="str">
        <f xml:space="preserve"> Clean_Data!S115</f>
        <v>Instagram</v>
      </c>
      <c r="D115" s="3">
        <f xml:space="preserve"> Clean_Data!J115</f>
        <v>60</v>
      </c>
      <c r="E115" s="3">
        <f>Clean_Data!I115</f>
        <v>30</v>
      </c>
      <c r="F115" s="3">
        <f xml:space="preserve"> Clean_Data!X115</f>
        <v>90</v>
      </c>
      <c r="G115" s="3" t="str" cm="1">
        <f t="array" ref="G115" xml:space="preserve"> _xlfn.IFS(OR(B115="Positive",B115="Joy",B115="Happy",B115="Happiness"),"Favorable",OR(B115="Negative",B115="Sad",B115="Grief",B115="Despair",B115="Hate"),"Unfavorable",TRUE,"Other")</f>
        <v>Other</v>
      </c>
      <c r="H115" s="3" t="str">
        <f t="shared" si="8"/>
        <v>High Engagement</v>
      </c>
      <c r="I115" s="3" t="str">
        <f t="shared" si="9"/>
        <v>High</v>
      </c>
      <c r="J115" s="3" t="b">
        <f t="shared" si="10"/>
        <v>0</v>
      </c>
      <c r="K115" s="3" t="b">
        <f t="shared" si="11"/>
        <v>1</v>
      </c>
      <c r="L115" s="3" t="b">
        <f t="shared" si="12"/>
        <v>1</v>
      </c>
      <c r="M115" s="3" t="b">
        <f t="shared" si="13"/>
        <v>1</v>
      </c>
      <c r="N115" s="3" t="b">
        <f t="shared" si="14"/>
        <v>0</v>
      </c>
      <c r="O115" s="3" t="b">
        <f t="shared" si="15"/>
        <v>1</v>
      </c>
      <c r="P115" s="3" t="str">
        <f xml:space="preserve"> CHOOSE(MATCH(C115,{"Twitter","Instagram","Facebook"},0),"TW","IG","FB")</f>
        <v>IG</v>
      </c>
      <c r="Q115" s="3" t="str" cm="1">
        <f t="array" ref="Q115" xml:space="preserve"> _xlfn.SWITCH(C115,"Twitter","Microblog","Instagram","Visual Social","Facebook","Social Network","Other")</f>
        <v>Visual Social</v>
      </c>
    </row>
    <row r="116" spans="1:17" x14ac:dyDescent="0.25">
      <c r="A116" s="3">
        <f xml:space="preserve"> Clean_Data!A116</f>
        <v>115</v>
      </c>
      <c r="B116" s="3" t="str">
        <f xml:space="preserve"> Clean_Data!Q116</f>
        <v>Hope</v>
      </c>
      <c r="C116" s="3" t="str">
        <f xml:space="preserve"> Clean_Data!S116</f>
        <v>Facebook</v>
      </c>
      <c r="D116" s="3">
        <f xml:space="preserve"> Clean_Data!J116</f>
        <v>45</v>
      </c>
      <c r="E116" s="3">
        <f>Clean_Data!I116</f>
        <v>22</v>
      </c>
      <c r="F116" s="3">
        <f xml:space="preserve"> Clean_Data!X116</f>
        <v>67</v>
      </c>
      <c r="G116" s="3" t="str" cm="1">
        <f t="array" ref="G116" xml:space="preserve"> _xlfn.IFS(OR(B116="Positive",B116="Joy",B116="Happy",B116="Happiness"),"Favorable",OR(B116="Negative",B116="Sad",B116="Grief",B116="Despair",B116="Hate"),"Unfavorable",TRUE,"Other")</f>
        <v>Other</v>
      </c>
      <c r="H116" s="3" t="str">
        <f t="shared" si="8"/>
        <v>High Engagement</v>
      </c>
      <c r="I116" s="3" t="str">
        <f t="shared" si="9"/>
        <v>High</v>
      </c>
      <c r="J116" s="3" t="b">
        <f t="shared" si="10"/>
        <v>0</v>
      </c>
      <c r="K116" s="3" t="b">
        <f t="shared" si="11"/>
        <v>0</v>
      </c>
      <c r="L116" s="3" t="b">
        <f t="shared" si="12"/>
        <v>1</v>
      </c>
      <c r="M116" s="3" t="b">
        <f t="shared" si="13"/>
        <v>1</v>
      </c>
      <c r="N116" s="3" t="b">
        <f t="shared" si="14"/>
        <v>0</v>
      </c>
      <c r="O116" s="3" t="b">
        <f t="shared" si="15"/>
        <v>1</v>
      </c>
      <c r="P116" s="3" t="str">
        <f xml:space="preserve"> CHOOSE(MATCH(C116,{"Twitter","Instagram","Facebook"},0),"TW","IG","FB")</f>
        <v>FB</v>
      </c>
      <c r="Q116" s="3" t="str" cm="1">
        <f t="array" ref="Q116" xml:space="preserve"> _xlfn.SWITCH(C116,"Twitter","Microblog","Instagram","Visual Social","Facebook","Social Network","Other")</f>
        <v>Social Network</v>
      </c>
    </row>
    <row r="117" spans="1:17" x14ac:dyDescent="0.25">
      <c r="A117" s="3">
        <f xml:space="preserve"> Clean_Data!A117</f>
        <v>116</v>
      </c>
      <c r="B117" s="3" t="str">
        <f xml:space="preserve"> Clean_Data!Q117</f>
        <v>Empowerment</v>
      </c>
      <c r="C117" s="3" t="str">
        <f xml:space="preserve"> Clean_Data!S117</f>
        <v>Twitter</v>
      </c>
      <c r="D117" s="3">
        <f xml:space="preserve"> Clean_Data!J117</f>
        <v>30</v>
      </c>
      <c r="E117" s="3">
        <f>Clean_Data!I117</f>
        <v>15</v>
      </c>
      <c r="F117" s="3">
        <f xml:space="preserve"> Clean_Data!X117</f>
        <v>45</v>
      </c>
      <c r="G117" s="3" t="str" cm="1">
        <f t="array" ref="G117" xml:space="preserve"> _xlfn.IFS(OR(B117="Positive",B117="Joy",B117="Happy",B117="Happiness"),"Favorable",OR(B117="Negative",B117="Sad",B117="Grief",B117="Despair",B117="Hate"),"Unfavorable",TRUE,"Other")</f>
        <v>Other</v>
      </c>
      <c r="H117" s="3" t="str">
        <f t="shared" si="8"/>
        <v>Standard Engagement</v>
      </c>
      <c r="I117" s="3" t="str">
        <f t="shared" si="9"/>
        <v>Medium</v>
      </c>
      <c r="J117" s="3" t="b">
        <f t="shared" si="10"/>
        <v>0</v>
      </c>
      <c r="K117" s="3" t="b">
        <f t="shared" si="11"/>
        <v>1</v>
      </c>
      <c r="L117" s="3" t="b">
        <f t="shared" si="12"/>
        <v>1</v>
      </c>
      <c r="M117" s="3" t="b">
        <f t="shared" si="13"/>
        <v>1</v>
      </c>
      <c r="N117" s="3" t="b">
        <f t="shared" si="14"/>
        <v>0</v>
      </c>
      <c r="O117" s="3" t="b">
        <f t="shared" si="15"/>
        <v>1</v>
      </c>
      <c r="P117" s="3" t="str">
        <f xml:space="preserve"> CHOOSE(MATCH(C117,{"Twitter","Instagram","Facebook"},0),"TW","IG","FB")</f>
        <v>TW</v>
      </c>
      <c r="Q117" s="3" t="str" cm="1">
        <f t="array" ref="Q117" xml:space="preserve"> _xlfn.SWITCH(C117,"Twitter","Microblog","Instagram","Visual Social","Facebook","Social Network","Other")</f>
        <v>Microblog</v>
      </c>
    </row>
    <row r="118" spans="1:17" x14ac:dyDescent="0.25">
      <c r="A118" s="3">
        <f xml:space="preserve"> Clean_Data!A118</f>
        <v>117</v>
      </c>
      <c r="B118" s="3" t="str">
        <f xml:space="preserve"> Clean_Data!Q118</f>
        <v>Compassion</v>
      </c>
      <c r="C118" s="3" t="str">
        <f xml:space="preserve"> Clean_Data!S118</f>
        <v>Instagram</v>
      </c>
      <c r="D118" s="3">
        <f xml:space="preserve"> Clean_Data!J118</f>
        <v>35</v>
      </c>
      <c r="E118" s="3">
        <f>Clean_Data!I118</f>
        <v>18</v>
      </c>
      <c r="F118" s="3">
        <f xml:space="preserve"> Clean_Data!X118</f>
        <v>53</v>
      </c>
      <c r="G118" s="3" t="str" cm="1">
        <f t="array" ref="G118" xml:space="preserve"> _xlfn.IFS(OR(B118="Positive",B118="Joy",B118="Happy",B118="Happiness"),"Favorable",OR(B118="Negative",B118="Sad",B118="Grief",B118="Despair",B118="Hate"),"Unfavorable",TRUE,"Other")</f>
        <v>Other</v>
      </c>
      <c r="H118" s="3" t="str">
        <f t="shared" si="8"/>
        <v>High Engagement</v>
      </c>
      <c r="I118" s="3" t="str">
        <f t="shared" si="9"/>
        <v>High</v>
      </c>
      <c r="J118" s="3" t="b">
        <f t="shared" si="10"/>
        <v>0</v>
      </c>
      <c r="K118" s="3" t="b">
        <f t="shared" si="11"/>
        <v>1</v>
      </c>
      <c r="L118" s="3" t="b">
        <f t="shared" si="12"/>
        <v>1</v>
      </c>
      <c r="M118" s="3" t="b">
        <f t="shared" si="13"/>
        <v>1</v>
      </c>
      <c r="N118" s="3" t="b">
        <f t="shared" si="14"/>
        <v>0</v>
      </c>
      <c r="O118" s="3" t="b">
        <f t="shared" si="15"/>
        <v>1</v>
      </c>
      <c r="P118" s="3" t="str">
        <f xml:space="preserve"> CHOOSE(MATCH(C118,{"Twitter","Instagram","Facebook"},0),"TW","IG","FB")</f>
        <v>IG</v>
      </c>
      <c r="Q118" s="3" t="str" cm="1">
        <f t="array" ref="Q118" xml:space="preserve"> _xlfn.SWITCH(C118,"Twitter","Microblog","Instagram","Visual Social","Facebook","Social Network","Other")</f>
        <v>Visual Social</v>
      </c>
    </row>
    <row r="119" spans="1:17" x14ac:dyDescent="0.25">
      <c r="A119" s="3">
        <f xml:space="preserve"> Clean_Data!A119</f>
        <v>118</v>
      </c>
      <c r="B119" s="3" t="str">
        <f xml:space="preserve"> Clean_Data!Q119</f>
        <v>Tenderness</v>
      </c>
      <c r="C119" s="3" t="str">
        <f xml:space="preserve"> Clean_Data!S119</f>
        <v>Facebook</v>
      </c>
      <c r="D119" s="3">
        <f xml:space="preserve"> Clean_Data!J119</f>
        <v>50</v>
      </c>
      <c r="E119" s="3">
        <f>Clean_Data!I119</f>
        <v>25</v>
      </c>
      <c r="F119" s="3">
        <f xml:space="preserve"> Clean_Data!X119</f>
        <v>75</v>
      </c>
      <c r="G119" s="3" t="str" cm="1">
        <f t="array" ref="G119" xml:space="preserve"> _xlfn.IFS(OR(B119="Positive",B119="Joy",B119="Happy",B119="Happiness"),"Favorable",OR(B119="Negative",B119="Sad",B119="Grief",B119="Despair",B119="Hate"),"Unfavorable",TRUE,"Other")</f>
        <v>Other</v>
      </c>
      <c r="H119" s="3" t="str">
        <f t="shared" si="8"/>
        <v>High Engagement</v>
      </c>
      <c r="I119" s="3" t="str">
        <f t="shared" si="9"/>
        <v>High</v>
      </c>
      <c r="J119" s="3" t="b">
        <f t="shared" si="10"/>
        <v>0</v>
      </c>
      <c r="K119" s="3" t="b">
        <f t="shared" si="11"/>
        <v>0</v>
      </c>
      <c r="L119" s="3" t="b">
        <f t="shared" si="12"/>
        <v>1</v>
      </c>
      <c r="M119" s="3" t="b">
        <f t="shared" si="13"/>
        <v>1</v>
      </c>
      <c r="N119" s="3" t="b">
        <f t="shared" si="14"/>
        <v>0</v>
      </c>
      <c r="O119" s="3" t="b">
        <f t="shared" si="15"/>
        <v>1</v>
      </c>
      <c r="P119" s="3" t="str">
        <f xml:space="preserve"> CHOOSE(MATCH(C119,{"Twitter","Instagram","Facebook"},0),"TW","IG","FB")</f>
        <v>FB</v>
      </c>
      <c r="Q119" s="3" t="str" cm="1">
        <f t="array" ref="Q119" xml:space="preserve"> _xlfn.SWITCH(C119,"Twitter","Microblog","Instagram","Visual Social","Facebook","Social Network","Other")</f>
        <v>Social Network</v>
      </c>
    </row>
    <row r="120" spans="1:17" x14ac:dyDescent="0.25">
      <c r="A120" s="3">
        <f xml:space="preserve"> Clean_Data!A120</f>
        <v>119</v>
      </c>
      <c r="B120" s="3" t="str">
        <f xml:space="preserve"> Clean_Data!Q120</f>
        <v>Arousal</v>
      </c>
      <c r="C120" s="3" t="str">
        <f xml:space="preserve"> Clean_Data!S120</f>
        <v>Twitter</v>
      </c>
      <c r="D120" s="3">
        <f xml:space="preserve"> Clean_Data!J120</f>
        <v>40</v>
      </c>
      <c r="E120" s="3">
        <f>Clean_Data!I120</f>
        <v>20</v>
      </c>
      <c r="F120" s="3">
        <f xml:space="preserve"> Clean_Data!X120</f>
        <v>60</v>
      </c>
      <c r="G120" s="3" t="str" cm="1">
        <f t="array" ref="G120" xml:space="preserve"> _xlfn.IFS(OR(B120="Positive",B120="Joy",B120="Happy",B120="Happiness"),"Favorable",OR(B120="Negative",B120="Sad",B120="Grief",B120="Despair",B120="Hate"),"Unfavorable",TRUE,"Other")</f>
        <v>Other</v>
      </c>
      <c r="H120" s="3" t="str">
        <f t="shared" si="8"/>
        <v>High Engagement</v>
      </c>
      <c r="I120" s="3" t="str">
        <f t="shared" si="9"/>
        <v>High</v>
      </c>
      <c r="J120" s="3" t="b">
        <f t="shared" si="10"/>
        <v>0</v>
      </c>
      <c r="K120" s="3" t="b">
        <f t="shared" si="11"/>
        <v>1</v>
      </c>
      <c r="L120" s="3" t="b">
        <f t="shared" si="12"/>
        <v>1</v>
      </c>
      <c r="M120" s="3" t="b">
        <f t="shared" si="13"/>
        <v>1</v>
      </c>
      <c r="N120" s="3" t="b">
        <f t="shared" si="14"/>
        <v>0</v>
      </c>
      <c r="O120" s="3" t="b">
        <f t="shared" si="15"/>
        <v>1</v>
      </c>
      <c r="P120" s="3" t="str">
        <f xml:space="preserve"> CHOOSE(MATCH(C120,{"Twitter","Instagram","Facebook"},0),"TW","IG","FB")</f>
        <v>TW</v>
      </c>
      <c r="Q120" s="3" t="str" cm="1">
        <f t="array" ref="Q120" xml:space="preserve"> _xlfn.SWITCH(C120,"Twitter","Microblog","Instagram","Visual Social","Facebook","Social Network","Other")</f>
        <v>Microblog</v>
      </c>
    </row>
    <row r="121" spans="1:17" x14ac:dyDescent="0.25">
      <c r="A121" s="3">
        <f xml:space="preserve"> Clean_Data!A121</f>
        <v>120</v>
      </c>
      <c r="B121" s="3" t="str">
        <f xml:space="preserve"> Clean_Data!Q121</f>
        <v>Enthusiasm</v>
      </c>
      <c r="C121" s="3" t="str">
        <f xml:space="preserve"> Clean_Data!S121</f>
        <v>Instagram</v>
      </c>
      <c r="D121" s="3">
        <f xml:space="preserve"> Clean_Data!J121</f>
        <v>30</v>
      </c>
      <c r="E121" s="3">
        <f>Clean_Data!I121</f>
        <v>15</v>
      </c>
      <c r="F121" s="3">
        <f xml:space="preserve"> Clean_Data!X121</f>
        <v>45</v>
      </c>
      <c r="G121" s="3" t="str" cm="1">
        <f t="array" ref="G121" xml:space="preserve"> _xlfn.IFS(OR(B121="Positive",B121="Joy",B121="Happy",B121="Happiness"),"Favorable",OR(B121="Negative",B121="Sad",B121="Grief",B121="Despair",B121="Hate"),"Unfavorable",TRUE,"Other")</f>
        <v>Other</v>
      </c>
      <c r="H121" s="3" t="str">
        <f t="shared" si="8"/>
        <v>Standard Engagement</v>
      </c>
      <c r="I121" s="3" t="str">
        <f t="shared" si="9"/>
        <v>Medium</v>
      </c>
      <c r="J121" s="3" t="b">
        <f t="shared" si="10"/>
        <v>0</v>
      </c>
      <c r="K121" s="3" t="b">
        <f t="shared" si="11"/>
        <v>1</v>
      </c>
      <c r="L121" s="3" t="b">
        <f t="shared" si="12"/>
        <v>1</v>
      </c>
      <c r="M121" s="3" t="b">
        <f t="shared" si="13"/>
        <v>1</v>
      </c>
      <c r="N121" s="3" t="b">
        <f t="shared" si="14"/>
        <v>0</v>
      </c>
      <c r="O121" s="3" t="b">
        <f t="shared" si="15"/>
        <v>1</v>
      </c>
      <c r="P121" s="3" t="str">
        <f xml:space="preserve"> CHOOSE(MATCH(C121,{"Twitter","Instagram","Facebook"},0),"TW","IG","FB")</f>
        <v>IG</v>
      </c>
      <c r="Q121" s="3" t="str" cm="1">
        <f t="array" ref="Q121" xml:space="preserve"> _xlfn.SWITCH(C121,"Twitter","Microblog","Instagram","Visual Social","Facebook","Social Network","Other")</f>
        <v>Visual Social</v>
      </c>
    </row>
    <row r="122" spans="1:17" x14ac:dyDescent="0.25">
      <c r="A122" s="3">
        <f xml:space="preserve"> Clean_Data!A122</f>
        <v>121</v>
      </c>
      <c r="B122" s="3" t="str">
        <f xml:space="preserve"> Clean_Data!Q122</f>
        <v>Fulfillment</v>
      </c>
      <c r="C122" s="3" t="str">
        <f xml:space="preserve"> Clean_Data!S122</f>
        <v>Facebook</v>
      </c>
      <c r="D122" s="3">
        <f xml:space="preserve"> Clean_Data!J122</f>
        <v>45</v>
      </c>
      <c r="E122" s="3">
        <f>Clean_Data!I122</f>
        <v>22</v>
      </c>
      <c r="F122" s="3">
        <f xml:space="preserve"> Clean_Data!X122</f>
        <v>67</v>
      </c>
      <c r="G122" s="3" t="str" cm="1">
        <f t="array" ref="G122" xml:space="preserve"> _xlfn.IFS(OR(B122="Positive",B122="Joy",B122="Happy",B122="Happiness"),"Favorable",OR(B122="Negative",B122="Sad",B122="Grief",B122="Despair",B122="Hate"),"Unfavorable",TRUE,"Other")</f>
        <v>Other</v>
      </c>
      <c r="H122" s="3" t="str">
        <f t="shared" si="8"/>
        <v>High Engagement</v>
      </c>
      <c r="I122" s="3" t="str">
        <f t="shared" si="9"/>
        <v>High</v>
      </c>
      <c r="J122" s="3" t="b">
        <f t="shared" si="10"/>
        <v>0</v>
      </c>
      <c r="K122" s="3" t="b">
        <f t="shared" si="11"/>
        <v>0</v>
      </c>
      <c r="L122" s="3" t="b">
        <f t="shared" si="12"/>
        <v>1</v>
      </c>
      <c r="M122" s="3" t="b">
        <f t="shared" si="13"/>
        <v>1</v>
      </c>
      <c r="N122" s="3" t="b">
        <f t="shared" si="14"/>
        <v>0</v>
      </c>
      <c r="O122" s="3" t="b">
        <f t="shared" si="15"/>
        <v>1</v>
      </c>
      <c r="P122" s="3" t="str">
        <f xml:space="preserve"> CHOOSE(MATCH(C122,{"Twitter","Instagram","Facebook"},0),"TW","IG","FB")</f>
        <v>FB</v>
      </c>
      <c r="Q122" s="3" t="str" cm="1">
        <f t="array" ref="Q122" xml:space="preserve"> _xlfn.SWITCH(C122,"Twitter","Microblog","Instagram","Visual Social","Facebook","Social Network","Other")</f>
        <v>Social Network</v>
      </c>
    </row>
    <row r="123" spans="1:17" x14ac:dyDescent="0.25">
      <c r="A123" s="3">
        <f xml:space="preserve"> Clean_Data!A123</f>
        <v>122</v>
      </c>
      <c r="B123" s="3" t="str">
        <f xml:space="preserve"> Clean_Data!Q123</f>
        <v>Reverence</v>
      </c>
      <c r="C123" s="3" t="str">
        <f xml:space="preserve"> Clean_Data!S123</f>
        <v>Twitter</v>
      </c>
      <c r="D123" s="3">
        <f xml:space="preserve"> Clean_Data!J123</f>
        <v>35</v>
      </c>
      <c r="E123" s="3">
        <f>Clean_Data!I123</f>
        <v>18</v>
      </c>
      <c r="F123" s="3">
        <f xml:space="preserve"> Clean_Data!X123</f>
        <v>53</v>
      </c>
      <c r="G123" s="3" t="str" cm="1">
        <f t="array" ref="G123" xml:space="preserve"> _xlfn.IFS(OR(B123="Positive",B123="Joy",B123="Happy",B123="Happiness"),"Favorable",OR(B123="Negative",B123="Sad",B123="Grief",B123="Despair",B123="Hate"),"Unfavorable",TRUE,"Other")</f>
        <v>Other</v>
      </c>
      <c r="H123" s="3" t="str">
        <f t="shared" si="8"/>
        <v>High Engagement</v>
      </c>
      <c r="I123" s="3" t="str">
        <f t="shared" si="9"/>
        <v>High</v>
      </c>
      <c r="J123" s="3" t="b">
        <f t="shared" si="10"/>
        <v>0</v>
      </c>
      <c r="K123" s="3" t="b">
        <f t="shared" si="11"/>
        <v>1</v>
      </c>
      <c r="L123" s="3" t="b">
        <f t="shared" si="12"/>
        <v>1</v>
      </c>
      <c r="M123" s="3" t="b">
        <f t="shared" si="13"/>
        <v>1</v>
      </c>
      <c r="N123" s="3" t="b">
        <f t="shared" si="14"/>
        <v>0</v>
      </c>
      <c r="O123" s="3" t="b">
        <f t="shared" si="15"/>
        <v>1</v>
      </c>
      <c r="P123" s="3" t="str">
        <f xml:space="preserve"> CHOOSE(MATCH(C123,{"Twitter","Instagram","Facebook"},0),"TW","IG","FB")</f>
        <v>TW</v>
      </c>
      <c r="Q123" s="3" t="str" cm="1">
        <f t="array" ref="Q123" xml:space="preserve"> _xlfn.SWITCH(C123,"Twitter","Microblog","Instagram","Visual Social","Facebook","Social Network","Other")</f>
        <v>Microblog</v>
      </c>
    </row>
    <row r="124" spans="1:17" x14ac:dyDescent="0.25">
      <c r="A124" s="3">
        <f xml:space="preserve"> Clean_Data!A124</f>
        <v>123</v>
      </c>
      <c r="B124" s="3" t="str">
        <f xml:space="preserve"> Clean_Data!Q124</f>
        <v>Elation</v>
      </c>
      <c r="C124" s="3" t="str">
        <f xml:space="preserve"> Clean_Data!S124</f>
        <v>Instagram</v>
      </c>
      <c r="D124" s="3">
        <f xml:space="preserve"> Clean_Data!J124</f>
        <v>50</v>
      </c>
      <c r="E124" s="3">
        <f>Clean_Data!I124</f>
        <v>25</v>
      </c>
      <c r="F124" s="3">
        <f xml:space="preserve"> Clean_Data!X124</f>
        <v>75</v>
      </c>
      <c r="G124" s="3" t="str" cm="1">
        <f t="array" ref="G124" xml:space="preserve"> _xlfn.IFS(OR(B124="Positive",B124="Joy",B124="Happy",B124="Happiness"),"Favorable",OR(B124="Negative",B124="Sad",B124="Grief",B124="Despair",B124="Hate"),"Unfavorable",TRUE,"Other")</f>
        <v>Other</v>
      </c>
      <c r="H124" s="3" t="str">
        <f t="shared" si="8"/>
        <v>High Engagement</v>
      </c>
      <c r="I124" s="3" t="str">
        <f t="shared" si="9"/>
        <v>High</v>
      </c>
      <c r="J124" s="3" t="b">
        <f t="shared" si="10"/>
        <v>0</v>
      </c>
      <c r="K124" s="3" t="b">
        <f t="shared" si="11"/>
        <v>1</v>
      </c>
      <c r="L124" s="3" t="b">
        <f t="shared" si="12"/>
        <v>1</v>
      </c>
      <c r="M124" s="3" t="b">
        <f t="shared" si="13"/>
        <v>1</v>
      </c>
      <c r="N124" s="3" t="b">
        <f t="shared" si="14"/>
        <v>0</v>
      </c>
      <c r="O124" s="3" t="b">
        <f t="shared" si="15"/>
        <v>1</v>
      </c>
      <c r="P124" s="3" t="str">
        <f xml:space="preserve"> CHOOSE(MATCH(C124,{"Twitter","Instagram","Facebook"},0),"TW","IG","FB")</f>
        <v>IG</v>
      </c>
      <c r="Q124" s="3" t="str" cm="1">
        <f t="array" ref="Q124" xml:space="preserve"> _xlfn.SWITCH(C124,"Twitter","Microblog","Instagram","Visual Social","Facebook","Social Network","Other")</f>
        <v>Visual Social</v>
      </c>
    </row>
    <row r="125" spans="1:17" x14ac:dyDescent="0.25">
      <c r="A125" s="3">
        <f xml:space="preserve"> Clean_Data!A125</f>
        <v>124</v>
      </c>
      <c r="B125" s="3" t="str">
        <f xml:space="preserve"> Clean_Data!Q125</f>
        <v>Euphoria</v>
      </c>
      <c r="C125" s="3" t="str">
        <f xml:space="preserve"> Clean_Data!S125</f>
        <v>Facebook</v>
      </c>
      <c r="D125" s="3">
        <f xml:space="preserve"> Clean_Data!J125</f>
        <v>30</v>
      </c>
      <c r="E125" s="3">
        <f>Clean_Data!I125</f>
        <v>15</v>
      </c>
      <c r="F125" s="3">
        <f xml:space="preserve"> Clean_Data!X125</f>
        <v>45</v>
      </c>
      <c r="G125" s="3" t="str" cm="1">
        <f t="array" ref="G125" xml:space="preserve"> _xlfn.IFS(OR(B125="Positive",B125="Joy",B125="Happy",B125="Happiness"),"Favorable",OR(B125="Negative",B125="Sad",B125="Grief",B125="Despair",B125="Hate"),"Unfavorable",TRUE,"Other")</f>
        <v>Other</v>
      </c>
      <c r="H125" s="3" t="str">
        <f t="shared" si="8"/>
        <v>Standard Engagement</v>
      </c>
      <c r="I125" s="3" t="str">
        <f t="shared" si="9"/>
        <v>Medium</v>
      </c>
      <c r="J125" s="3" t="b">
        <f t="shared" si="10"/>
        <v>0</v>
      </c>
      <c r="K125" s="3" t="b">
        <f t="shared" si="11"/>
        <v>0</v>
      </c>
      <c r="L125" s="3" t="b">
        <f t="shared" si="12"/>
        <v>1</v>
      </c>
      <c r="M125" s="3" t="b">
        <f t="shared" si="13"/>
        <v>1</v>
      </c>
      <c r="N125" s="3" t="b">
        <f t="shared" si="14"/>
        <v>0</v>
      </c>
      <c r="O125" s="3" t="b">
        <f t="shared" si="15"/>
        <v>1</v>
      </c>
      <c r="P125" s="3" t="str">
        <f xml:space="preserve"> CHOOSE(MATCH(C125,{"Twitter","Instagram","Facebook"},0),"TW","IG","FB")</f>
        <v>FB</v>
      </c>
      <c r="Q125" s="3" t="str" cm="1">
        <f t="array" ref="Q125" xml:space="preserve"> _xlfn.SWITCH(C125,"Twitter","Microblog","Instagram","Visual Social","Facebook","Social Network","Other")</f>
        <v>Social Network</v>
      </c>
    </row>
    <row r="126" spans="1:17" x14ac:dyDescent="0.25">
      <c r="A126" s="3">
        <f xml:space="preserve"> Clean_Data!A126</f>
        <v>125</v>
      </c>
      <c r="B126" s="3" t="str">
        <f xml:space="preserve"> Clean_Data!Q126</f>
        <v>Contentment</v>
      </c>
      <c r="C126" s="3" t="str">
        <f xml:space="preserve"> Clean_Data!S126</f>
        <v>Twitter</v>
      </c>
      <c r="D126" s="3">
        <f xml:space="preserve"> Clean_Data!J126</f>
        <v>60</v>
      </c>
      <c r="E126" s="3">
        <f>Clean_Data!I126</f>
        <v>30</v>
      </c>
      <c r="F126" s="3">
        <f xml:space="preserve"> Clean_Data!X126</f>
        <v>90</v>
      </c>
      <c r="G126" s="3" t="str" cm="1">
        <f t="array" ref="G126" xml:space="preserve"> _xlfn.IFS(OR(B126="Positive",B126="Joy",B126="Happy",B126="Happiness"),"Favorable",OR(B126="Negative",B126="Sad",B126="Grief",B126="Despair",B126="Hate"),"Unfavorable",TRUE,"Other")</f>
        <v>Other</v>
      </c>
      <c r="H126" s="3" t="str">
        <f t="shared" si="8"/>
        <v>High Engagement</v>
      </c>
      <c r="I126" s="3" t="str">
        <f t="shared" si="9"/>
        <v>High</v>
      </c>
      <c r="J126" s="3" t="b">
        <f t="shared" si="10"/>
        <v>0</v>
      </c>
      <c r="K126" s="3" t="b">
        <f t="shared" si="11"/>
        <v>1</v>
      </c>
      <c r="L126" s="3" t="b">
        <f t="shared" si="12"/>
        <v>1</v>
      </c>
      <c r="M126" s="3" t="b">
        <f t="shared" si="13"/>
        <v>1</v>
      </c>
      <c r="N126" s="3" t="b">
        <f t="shared" si="14"/>
        <v>0</v>
      </c>
      <c r="O126" s="3" t="b">
        <f t="shared" si="15"/>
        <v>1</v>
      </c>
      <c r="P126" s="3" t="str">
        <f xml:space="preserve"> CHOOSE(MATCH(C126,{"Twitter","Instagram","Facebook"},0),"TW","IG","FB")</f>
        <v>TW</v>
      </c>
      <c r="Q126" s="3" t="str" cm="1">
        <f t="array" ref="Q126" xml:space="preserve"> _xlfn.SWITCH(C126,"Twitter","Microblog","Instagram","Visual Social","Facebook","Social Network","Other")</f>
        <v>Microblog</v>
      </c>
    </row>
    <row r="127" spans="1:17" x14ac:dyDescent="0.25">
      <c r="A127" s="3">
        <f xml:space="preserve"> Clean_Data!A127</f>
        <v>126</v>
      </c>
      <c r="B127" s="3" t="str">
        <f xml:space="preserve"> Clean_Data!Q127</f>
        <v>Serenity</v>
      </c>
      <c r="C127" s="3" t="str">
        <f xml:space="preserve"> Clean_Data!S127</f>
        <v>Instagram</v>
      </c>
      <c r="D127" s="3">
        <f xml:space="preserve"> Clean_Data!J127</f>
        <v>45</v>
      </c>
      <c r="E127" s="3">
        <f>Clean_Data!I127</f>
        <v>22</v>
      </c>
      <c r="F127" s="3">
        <f xml:space="preserve"> Clean_Data!X127</f>
        <v>67</v>
      </c>
      <c r="G127" s="3" t="str" cm="1">
        <f t="array" ref="G127" xml:space="preserve"> _xlfn.IFS(OR(B127="Positive",B127="Joy",B127="Happy",B127="Happiness"),"Favorable",OR(B127="Negative",B127="Sad",B127="Grief",B127="Despair",B127="Hate"),"Unfavorable",TRUE,"Other")</f>
        <v>Other</v>
      </c>
      <c r="H127" s="3" t="str">
        <f t="shared" si="8"/>
        <v>High Engagement</v>
      </c>
      <c r="I127" s="3" t="str">
        <f t="shared" si="9"/>
        <v>High</v>
      </c>
      <c r="J127" s="3" t="b">
        <f t="shared" si="10"/>
        <v>0</v>
      </c>
      <c r="K127" s="3" t="b">
        <f t="shared" si="11"/>
        <v>1</v>
      </c>
      <c r="L127" s="3" t="b">
        <f t="shared" si="12"/>
        <v>1</v>
      </c>
      <c r="M127" s="3" t="b">
        <f t="shared" si="13"/>
        <v>1</v>
      </c>
      <c r="N127" s="3" t="b">
        <f t="shared" si="14"/>
        <v>0</v>
      </c>
      <c r="O127" s="3" t="b">
        <f t="shared" si="15"/>
        <v>1</v>
      </c>
      <c r="P127" s="3" t="str">
        <f xml:space="preserve"> CHOOSE(MATCH(C127,{"Twitter","Instagram","Facebook"},0),"TW","IG","FB")</f>
        <v>IG</v>
      </c>
      <c r="Q127" s="3" t="str" cm="1">
        <f t="array" ref="Q127" xml:space="preserve"> _xlfn.SWITCH(C127,"Twitter","Microblog","Instagram","Visual Social","Facebook","Social Network","Other")</f>
        <v>Visual Social</v>
      </c>
    </row>
    <row r="128" spans="1:17" x14ac:dyDescent="0.25">
      <c r="A128" s="3">
        <f xml:space="preserve"> Clean_Data!A128</f>
        <v>127</v>
      </c>
      <c r="B128" s="3" t="str">
        <f xml:space="preserve"> Clean_Data!Q128</f>
        <v>Gratitude</v>
      </c>
      <c r="C128" s="3" t="str">
        <f xml:space="preserve"> Clean_Data!S128</f>
        <v>Facebook</v>
      </c>
      <c r="D128" s="3">
        <f xml:space="preserve"> Clean_Data!J128</f>
        <v>30</v>
      </c>
      <c r="E128" s="3">
        <f>Clean_Data!I128</f>
        <v>15</v>
      </c>
      <c r="F128" s="3">
        <f xml:space="preserve"> Clean_Data!X128</f>
        <v>45</v>
      </c>
      <c r="G128" s="3" t="str" cm="1">
        <f t="array" ref="G128" xml:space="preserve"> _xlfn.IFS(OR(B128="Positive",B128="Joy",B128="Happy",B128="Happiness"),"Favorable",OR(B128="Negative",B128="Sad",B128="Grief",B128="Despair",B128="Hate"),"Unfavorable",TRUE,"Other")</f>
        <v>Other</v>
      </c>
      <c r="H128" s="3" t="str">
        <f t="shared" si="8"/>
        <v>Standard Engagement</v>
      </c>
      <c r="I128" s="3" t="str">
        <f t="shared" si="9"/>
        <v>Medium</v>
      </c>
      <c r="J128" s="3" t="b">
        <f t="shared" si="10"/>
        <v>0</v>
      </c>
      <c r="K128" s="3" t="b">
        <f t="shared" si="11"/>
        <v>0</v>
      </c>
      <c r="L128" s="3" t="b">
        <f t="shared" si="12"/>
        <v>1</v>
      </c>
      <c r="M128" s="3" t="b">
        <f t="shared" si="13"/>
        <v>1</v>
      </c>
      <c r="N128" s="3" t="b">
        <f t="shared" si="14"/>
        <v>0</v>
      </c>
      <c r="O128" s="3" t="b">
        <f t="shared" si="15"/>
        <v>1</v>
      </c>
      <c r="P128" s="3" t="str">
        <f xml:space="preserve"> CHOOSE(MATCH(C128,{"Twitter","Instagram","Facebook"},0),"TW","IG","FB")</f>
        <v>FB</v>
      </c>
      <c r="Q128" s="3" t="str" cm="1">
        <f t="array" ref="Q128" xml:space="preserve"> _xlfn.SWITCH(C128,"Twitter","Microblog","Instagram","Visual Social","Facebook","Social Network","Other")</f>
        <v>Social Network</v>
      </c>
    </row>
    <row r="129" spans="1:17" x14ac:dyDescent="0.25">
      <c r="A129" s="3">
        <f xml:space="preserve"> Clean_Data!A129</f>
        <v>128</v>
      </c>
      <c r="B129" s="3" t="str">
        <f xml:space="preserve"> Clean_Data!Q129</f>
        <v>Hope</v>
      </c>
      <c r="C129" s="3" t="str">
        <f xml:space="preserve"> Clean_Data!S129</f>
        <v>Twitter</v>
      </c>
      <c r="D129" s="3">
        <f xml:space="preserve"> Clean_Data!J129</f>
        <v>35</v>
      </c>
      <c r="E129" s="3">
        <f>Clean_Data!I129</f>
        <v>18</v>
      </c>
      <c r="F129" s="3">
        <f xml:space="preserve"> Clean_Data!X129</f>
        <v>53</v>
      </c>
      <c r="G129" s="3" t="str" cm="1">
        <f t="array" ref="G129" xml:space="preserve"> _xlfn.IFS(OR(B129="Positive",B129="Joy",B129="Happy",B129="Happiness"),"Favorable",OR(B129="Negative",B129="Sad",B129="Grief",B129="Despair",B129="Hate"),"Unfavorable",TRUE,"Other")</f>
        <v>Other</v>
      </c>
      <c r="H129" s="3" t="str">
        <f t="shared" si="8"/>
        <v>High Engagement</v>
      </c>
      <c r="I129" s="3" t="str">
        <f t="shared" si="9"/>
        <v>High</v>
      </c>
      <c r="J129" s="3" t="b">
        <f t="shared" si="10"/>
        <v>0</v>
      </c>
      <c r="K129" s="3" t="b">
        <f t="shared" si="11"/>
        <v>1</v>
      </c>
      <c r="L129" s="3" t="b">
        <f t="shared" si="12"/>
        <v>1</v>
      </c>
      <c r="M129" s="3" t="b">
        <f t="shared" si="13"/>
        <v>1</v>
      </c>
      <c r="N129" s="3" t="b">
        <f t="shared" si="14"/>
        <v>0</v>
      </c>
      <c r="O129" s="3" t="b">
        <f t="shared" si="15"/>
        <v>1</v>
      </c>
      <c r="P129" s="3" t="str">
        <f xml:space="preserve"> CHOOSE(MATCH(C129,{"Twitter","Instagram","Facebook"},0),"TW","IG","FB")</f>
        <v>TW</v>
      </c>
      <c r="Q129" s="3" t="str" cm="1">
        <f t="array" ref="Q129" xml:space="preserve"> _xlfn.SWITCH(C129,"Twitter","Microblog","Instagram","Visual Social","Facebook","Social Network","Other")</f>
        <v>Microblog</v>
      </c>
    </row>
    <row r="130" spans="1:17" x14ac:dyDescent="0.25">
      <c r="A130" s="3">
        <f xml:space="preserve"> Clean_Data!A130</f>
        <v>129</v>
      </c>
      <c r="B130" s="3" t="str">
        <f xml:space="preserve"> Clean_Data!Q130</f>
        <v>Empowerment</v>
      </c>
      <c r="C130" s="3" t="str">
        <f xml:space="preserve"> Clean_Data!S130</f>
        <v>Instagram</v>
      </c>
      <c r="D130" s="3">
        <f xml:space="preserve"> Clean_Data!J130</f>
        <v>50</v>
      </c>
      <c r="E130" s="3">
        <f>Clean_Data!I130</f>
        <v>25</v>
      </c>
      <c r="F130" s="3">
        <f xml:space="preserve"> Clean_Data!X130</f>
        <v>75</v>
      </c>
      <c r="G130" s="3" t="str" cm="1">
        <f t="array" ref="G130" xml:space="preserve"> _xlfn.IFS(OR(B130="Positive",B130="Joy",B130="Happy",B130="Happiness"),"Favorable",OR(B130="Negative",B130="Sad",B130="Grief",B130="Despair",B130="Hate"),"Unfavorable",TRUE,"Other")</f>
        <v>Other</v>
      </c>
      <c r="H130" s="3" t="str">
        <f t="shared" si="8"/>
        <v>High Engagement</v>
      </c>
      <c r="I130" s="3" t="str">
        <f t="shared" si="9"/>
        <v>High</v>
      </c>
      <c r="J130" s="3" t="b">
        <f t="shared" si="10"/>
        <v>0</v>
      </c>
      <c r="K130" s="3" t="b">
        <f t="shared" si="11"/>
        <v>1</v>
      </c>
      <c r="L130" s="3" t="b">
        <f t="shared" si="12"/>
        <v>1</v>
      </c>
      <c r="M130" s="3" t="b">
        <f t="shared" si="13"/>
        <v>1</v>
      </c>
      <c r="N130" s="3" t="b">
        <f t="shared" si="14"/>
        <v>0</v>
      </c>
      <c r="O130" s="3" t="b">
        <f t="shared" si="15"/>
        <v>1</v>
      </c>
      <c r="P130" s="3" t="str">
        <f xml:space="preserve"> CHOOSE(MATCH(C130,{"Twitter","Instagram","Facebook"},0),"TW","IG","FB")</f>
        <v>IG</v>
      </c>
      <c r="Q130" s="3" t="str" cm="1">
        <f t="array" ref="Q130" xml:space="preserve"> _xlfn.SWITCH(C130,"Twitter","Microblog","Instagram","Visual Social","Facebook","Social Network","Other")</f>
        <v>Visual Social</v>
      </c>
    </row>
    <row r="131" spans="1:17" x14ac:dyDescent="0.25">
      <c r="A131" s="3">
        <f xml:space="preserve"> Clean_Data!A131</f>
        <v>130</v>
      </c>
      <c r="B131" s="3" t="str">
        <f xml:space="preserve"> Clean_Data!Q131</f>
        <v>Compassion</v>
      </c>
      <c r="C131" s="3" t="str">
        <f xml:space="preserve"> Clean_Data!S131</f>
        <v>Facebook</v>
      </c>
      <c r="D131" s="3">
        <f xml:space="preserve"> Clean_Data!J131</f>
        <v>35</v>
      </c>
      <c r="E131" s="3">
        <f>Clean_Data!I131</f>
        <v>18</v>
      </c>
      <c r="F131" s="3">
        <f xml:space="preserve"> Clean_Data!X131</f>
        <v>53</v>
      </c>
      <c r="G131" s="3" t="str" cm="1">
        <f t="array" ref="G131" xml:space="preserve"> _xlfn.IFS(OR(B131="Positive",B131="Joy",B131="Happy",B131="Happiness"),"Favorable",OR(B131="Negative",B131="Sad",B131="Grief",B131="Despair",B131="Hate"),"Unfavorable",TRUE,"Other")</f>
        <v>Other</v>
      </c>
      <c r="H131" s="3" t="str">
        <f t="shared" ref="H131:H194" si="16" xml:space="preserve"> IF(F131&gt;=50,"High Engagement","Standard Engagement")</f>
        <v>High Engagement</v>
      </c>
      <c r="I131" s="3" t="str">
        <f t="shared" ref="I131:I194" si="17" xml:space="preserve"> IF(F131&gt;=100,"Viral",IF(F131&gt;=50,"High",IF(F131&gt;=20,"Medium","Low")))</f>
        <v>High</v>
      </c>
      <c r="J131" s="3" t="b">
        <f t="shared" ref="J131:J194" si="18" xml:space="preserve"> AND(OR(C131="USA",C131="UK"),F131&gt;=50)</f>
        <v>0</v>
      </c>
      <c r="K131" s="3" t="b">
        <f t="shared" ref="K131:K194" si="19" xml:space="preserve"> OR(C131="Twitter",C131="Instagram")</f>
        <v>0</v>
      </c>
      <c r="L131" s="3" t="b">
        <f t="shared" ref="L131:L194" si="20" xml:space="preserve"> NOT(G131="Unfavorable")</f>
        <v>1</v>
      </c>
      <c r="M131" s="3" t="b">
        <f t="shared" ref="M131:M194" si="21" xml:space="preserve"> ISERROR(1/(D131-D131))</f>
        <v>1</v>
      </c>
      <c r="N131" s="3" t="b">
        <f t="shared" ref="N131:N194" si="22" xml:space="preserve"> ISBLANK(B131)</f>
        <v>0</v>
      </c>
      <c r="O131" s="3" t="b">
        <f t="shared" ref="O131:O194" si="23" xml:space="preserve"> ISNUMBER(D131)</f>
        <v>1</v>
      </c>
      <c r="P131" s="3" t="str">
        <f xml:space="preserve"> CHOOSE(MATCH(C131,{"Twitter","Instagram","Facebook"},0),"TW","IG","FB")</f>
        <v>FB</v>
      </c>
      <c r="Q131" s="3" t="str" cm="1">
        <f t="array" ref="Q131" xml:space="preserve"> _xlfn.SWITCH(C131,"Twitter","Microblog","Instagram","Visual Social","Facebook","Social Network","Other")</f>
        <v>Social Network</v>
      </c>
    </row>
    <row r="132" spans="1:17" x14ac:dyDescent="0.25">
      <c r="A132" s="3">
        <f xml:space="preserve"> Clean_Data!A132</f>
        <v>131</v>
      </c>
      <c r="B132" s="3" t="str">
        <f xml:space="preserve"> Clean_Data!Q132</f>
        <v>Tenderness</v>
      </c>
      <c r="C132" s="3" t="str">
        <f xml:space="preserve"> Clean_Data!S132</f>
        <v>Twitter</v>
      </c>
      <c r="D132" s="3">
        <f xml:space="preserve"> Clean_Data!J132</f>
        <v>50</v>
      </c>
      <c r="E132" s="3">
        <f>Clean_Data!I132</f>
        <v>25</v>
      </c>
      <c r="F132" s="3">
        <f xml:space="preserve"> Clean_Data!X132</f>
        <v>75</v>
      </c>
      <c r="G132" s="3" t="str" cm="1">
        <f t="array" ref="G132" xml:space="preserve"> _xlfn.IFS(OR(B132="Positive",B132="Joy",B132="Happy",B132="Happiness"),"Favorable",OR(B132="Negative",B132="Sad",B132="Grief",B132="Despair",B132="Hate"),"Unfavorable",TRUE,"Other")</f>
        <v>Other</v>
      </c>
      <c r="H132" s="3" t="str">
        <f t="shared" si="16"/>
        <v>High Engagement</v>
      </c>
      <c r="I132" s="3" t="str">
        <f t="shared" si="17"/>
        <v>High</v>
      </c>
      <c r="J132" s="3" t="b">
        <f t="shared" si="18"/>
        <v>0</v>
      </c>
      <c r="K132" s="3" t="b">
        <f t="shared" si="19"/>
        <v>1</v>
      </c>
      <c r="L132" s="3" t="b">
        <f t="shared" si="20"/>
        <v>1</v>
      </c>
      <c r="M132" s="3" t="b">
        <f t="shared" si="21"/>
        <v>1</v>
      </c>
      <c r="N132" s="3" t="b">
        <f t="shared" si="22"/>
        <v>0</v>
      </c>
      <c r="O132" s="3" t="b">
        <f t="shared" si="23"/>
        <v>1</v>
      </c>
      <c r="P132" s="3" t="str">
        <f xml:space="preserve"> CHOOSE(MATCH(C132,{"Twitter","Instagram","Facebook"},0),"TW","IG","FB")</f>
        <v>TW</v>
      </c>
      <c r="Q132" s="3" t="str" cm="1">
        <f t="array" ref="Q132" xml:space="preserve"> _xlfn.SWITCH(C132,"Twitter","Microblog","Instagram","Visual Social","Facebook","Social Network","Other")</f>
        <v>Microblog</v>
      </c>
    </row>
    <row r="133" spans="1:17" x14ac:dyDescent="0.25">
      <c r="A133" s="3">
        <f xml:space="preserve"> Clean_Data!A133</f>
        <v>132</v>
      </c>
      <c r="B133" s="3" t="str">
        <f xml:space="preserve"> Clean_Data!Q133</f>
        <v>Arousal</v>
      </c>
      <c r="C133" s="3" t="str">
        <f xml:space="preserve"> Clean_Data!S133</f>
        <v>Instagram</v>
      </c>
      <c r="D133" s="3">
        <f xml:space="preserve"> Clean_Data!J133</f>
        <v>40</v>
      </c>
      <c r="E133" s="3">
        <f>Clean_Data!I133</f>
        <v>20</v>
      </c>
      <c r="F133" s="3">
        <f xml:space="preserve"> Clean_Data!X133</f>
        <v>60</v>
      </c>
      <c r="G133" s="3" t="str" cm="1">
        <f t="array" ref="G133" xml:space="preserve"> _xlfn.IFS(OR(B133="Positive",B133="Joy",B133="Happy",B133="Happiness"),"Favorable",OR(B133="Negative",B133="Sad",B133="Grief",B133="Despair",B133="Hate"),"Unfavorable",TRUE,"Other")</f>
        <v>Other</v>
      </c>
      <c r="H133" s="3" t="str">
        <f t="shared" si="16"/>
        <v>High Engagement</v>
      </c>
      <c r="I133" s="3" t="str">
        <f t="shared" si="17"/>
        <v>High</v>
      </c>
      <c r="J133" s="3" t="b">
        <f t="shared" si="18"/>
        <v>0</v>
      </c>
      <c r="K133" s="3" t="b">
        <f t="shared" si="19"/>
        <v>1</v>
      </c>
      <c r="L133" s="3" t="b">
        <f t="shared" si="20"/>
        <v>1</v>
      </c>
      <c r="M133" s="3" t="b">
        <f t="shared" si="21"/>
        <v>1</v>
      </c>
      <c r="N133" s="3" t="b">
        <f t="shared" si="22"/>
        <v>0</v>
      </c>
      <c r="O133" s="3" t="b">
        <f t="shared" si="23"/>
        <v>1</v>
      </c>
      <c r="P133" s="3" t="str">
        <f xml:space="preserve"> CHOOSE(MATCH(C133,{"Twitter","Instagram","Facebook"},0),"TW","IG","FB")</f>
        <v>IG</v>
      </c>
      <c r="Q133" s="3" t="str" cm="1">
        <f t="array" ref="Q133" xml:space="preserve"> _xlfn.SWITCH(C133,"Twitter","Microblog","Instagram","Visual Social","Facebook","Social Network","Other")</f>
        <v>Visual Social</v>
      </c>
    </row>
    <row r="134" spans="1:17" x14ac:dyDescent="0.25">
      <c r="A134" s="3">
        <f xml:space="preserve"> Clean_Data!A134</f>
        <v>133</v>
      </c>
      <c r="B134" s="3" t="str">
        <f xml:space="preserve"> Clean_Data!Q134</f>
        <v>Enthusiasm</v>
      </c>
      <c r="C134" s="3" t="str">
        <f xml:space="preserve"> Clean_Data!S134</f>
        <v>Facebook</v>
      </c>
      <c r="D134" s="3">
        <f xml:space="preserve"> Clean_Data!J134</f>
        <v>30</v>
      </c>
      <c r="E134" s="3">
        <f>Clean_Data!I134</f>
        <v>15</v>
      </c>
      <c r="F134" s="3">
        <f xml:space="preserve"> Clean_Data!X134</f>
        <v>45</v>
      </c>
      <c r="G134" s="3" t="str" cm="1">
        <f t="array" ref="G134" xml:space="preserve"> _xlfn.IFS(OR(B134="Positive",B134="Joy",B134="Happy",B134="Happiness"),"Favorable",OR(B134="Negative",B134="Sad",B134="Grief",B134="Despair",B134="Hate"),"Unfavorable",TRUE,"Other")</f>
        <v>Other</v>
      </c>
      <c r="H134" s="3" t="str">
        <f t="shared" si="16"/>
        <v>Standard Engagement</v>
      </c>
      <c r="I134" s="3" t="str">
        <f t="shared" si="17"/>
        <v>Medium</v>
      </c>
      <c r="J134" s="3" t="b">
        <f t="shared" si="18"/>
        <v>0</v>
      </c>
      <c r="K134" s="3" t="b">
        <f t="shared" si="19"/>
        <v>0</v>
      </c>
      <c r="L134" s="3" t="b">
        <f t="shared" si="20"/>
        <v>1</v>
      </c>
      <c r="M134" s="3" t="b">
        <f t="shared" si="21"/>
        <v>1</v>
      </c>
      <c r="N134" s="3" t="b">
        <f t="shared" si="22"/>
        <v>0</v>
      </c>
      <c r="O134" s="3" t="b">
        <f t="shared" si="23"/>
        <v>1</v>
      </c>
      <c r="P134" s="3" t="str">
        <f xml:space="preserve"> CHOOSE(MATCH(C134,{"Twitter","Instagram","Facebook"},0),"TW","IG","FB")</f>
        <v>FB</v>
      </c>
      <c r="Q134" s="3" t="str" cm="1">
        <f t="array" ref="Q134" xml:space="preserve"> _xlfn.SWITCH(C134,"Twitter","Microblog","Instagram","Visual Social","Facebook","Social Network","Other")</f>
        <v>Social Network</v>
      </c>
    </row>
    <row r="135" spans="1:17" x14ac:dyDescent="0.25">
      <c r="A135" s="3">
        <f xml:space="preserve"> Clean_Data!A135</f>
        <v>134</v>
      </c>
      <c r="B135" s="3" t="str">
        <f xml:space="preserve"> Clean_Data!Q135</f>
        <v>Fulfillment</v>
      </c>
      <c r="C135" s="3" t="str">
        <f xml:space="preserve"> Clean_Data!S135</f>
        <v>Twitter</v>
      </c>
      <c r="D135" s="3">
        <f xml:space="preserve"> Clean_Data!J135</f>
        <v>45</v>
      </c>
      <c r="E135" s="3">
        <f>Clean_Data!I135</f>
        <v>22</v>
      </c>
      <c r="F135" s="3">
        <f xml:space="preserve"> Clean_Data!X135</f>
        <v>67</v>
      </c>
      <c r="G135" s="3" t="str" cm="1">
        <f t="array" ref="G135" xml:space="preserve"> _xlfn.IFS(OR(B135="Positive",B135="Joy",B135="Happy",B135="Happiness"),"Favorable",OR(B135="Negative",B135="Sad",B135="Grief",B135="Despair",B135="Hate"),"Unfavorable",TRUE,"Other")</f>
        <v>Other</v>
      </c>
      <c r="H135" s="3" t="str">
        <f t="shared" si="16"/>
        <v>High Engagement</v>
      </c>
      <c r="I135" s="3" t="str">
        <f t="shared" si="17"/>
        <v>High</v>
      </c>
      <c r="J135" s="3" t="b">
        <f t="shared" si="18"/>
        <v>0</v>
      </c>
      <c r="K135" s="3" t="b">
        <f t="shared" si="19"/>
        <v>1</v>
      </c>
      <c r="L135" s="3" t="b">
        <f t="shared" si="20"/>
        <v>1</v>
      </c>
      <c r="M135" s="3" t="b">
        <f t="shared" si="21"/>
        <v>1</v>
      </c>
      <c r="N135" s="3" t="b">
        <f t="shared" si="22"/>
        <v>0</v>
      </c>
      <c r="O135" s="3" t="b">
        <f t="shared" si="23"/>
        <v>1</v>
      </c>
      <c r="P135" s="3" t="str">
        <f xml:space="preserve"> CHOOSE(MATCH(C135,{"Twitter","Instagram","Facebook"},0),"TW","IG","FB")</f>
        <v>TW</v>
      </c>
      <c r="Q135" s="3" t="str" cm="1">
        <f t="array" ref="Q135" xml:space="preserve"> _xlfn.SWITCH(C135,"Twitter","Microblog","Instagram","Visual Social","Facebook","Social Network","Other")</f>
        <v>Microblog</v>
      </c>
    </row>
    <row r="136" spans="1:17" x14ac:dyDescent="0.25">
      <c r="A136" s="3">
        <f xml:space="preserve"> Clean_Data!A136</f>
        <v>135</v>
      </c>
      <c r="B136" s="3" t="str">
        <f xml:space="preserve"> Clean_Data!Q136</f>
        <v>Reverence</v>
      </c>
      <c r="C136" s="3" t="str">
        <f xml:space="preserve"> Clean_Data!S136</f>
        <v>Instagram</v>
      </c>
      <c r="D136" s="3">
        <f xml:space="preserve"> Clean_Data!J136</f>
        <v>35</v>
      </c>
      <c r="E136" s="3">
        <f>Clean_Data!I136</f>
        <v>18</v>
      </c>
      <c r="F136" s="3">
        <f xml:space="preserve"> Clean_Data!X136</f>
        <v>53</v>
      </c>
      <c r="G136" s="3" t="str" cm="1">
        <f t="array" ref="G136" xml:space="preserve"> _xlfn.IFS(OR(B136="Positive",B136="Joy",B136="Happy",B136="Happiness"),"Favorable",OR(B136="Negative",B136="Sad",B136="Grief",B136="Despair",B136="Hate"),"Unfavorable",TRUE,"Other")</f>
        <v>Other</v>
      </c>
      <c r="H136" s="3" t="str">
        <f t="shared" si="16"/>
        <v>High Engagement</v>
      </c>
      <c r="I136" s="3" t="str">
        <f t="shared" si="17"/>
        <v>High</v>
      </c>
      <c r="J136" s="3" t="b">
        <f t="shared" si="18"/>
        <v>0</v>
      </c>
      <c r="K136" s="3" t="b">
        <f t="shared" si="19"/>
        <v>1</v>
      </c>
      <c r="L136" s="3" t="b">
        <f t="shared" si="20"/>
        <v>1</v>
      </c>
      <c r="M136" s="3" t="b">
        <f t="shared" si="21"/>
        <v>1</v>
      </c>
      <c r="N136" s="3" t="b">
        <f t="shared" si="22"/>
        <v>0</v>
      </c>
      <c r="O136" s="3" t="b">
        <f t="shared" si="23"/>
        <v>1</v>
      </c>
      <c r="P136" s="3" t="str">
        <f xml:space="preserve"> CHOOSE(MATCH(C136,{"Twitter","Instagram","Facebook"},0),"TW","IG","FB")</f>
        <v>IG</v>
      </c>
      <c r="Q136" s="3" t="str" cm="1">
        <f t="array" ref="Q136" xml:space="preserve"> _xlfn.SWITCH(C136,"Twitter","Microblog","Instagram","Visual Social","Facebook","Social Network","Other")</f>
        <v>Visual Social</v>
      </c>
    </row>
    <row r="137" spans="1:17" x14ac:dyDescent="0.25">
      <c r="A137" s="3">
        <f xml:space="preserve"> Clean_Data!A137</f>
        <v>136</v>
      </c>
      <c r="B137" s="3" t="str">
        <f xml:space="preserve"> Clean_Data!Q137</f>
        <v>Elation</v>
      </c>
      <c r="C137" s="3" t="str">
        <f xml:space="preserve"> Clean_Data!S137</f>
        <v>Facebook</v>
      </c>
      <c r="D137" s="3">
        <f xml:space="preserve"> Clean_Data!J137</f>
        <v>50</v>
      </c>
      <c r="E137" s="3">
        <f>Clean_Data!I137</f>
        <v>25</v>
      </c>
      <c r="F137" s="3">
        <f xml:space="preserve"> Clean_Data!X137</f>
        <v>75</v>
      </c>
      <c r="G137" s="3" t="str" cm="1">
        <f t="array" ref="G137" xml:space="preserve"> _xlfn.IFS(OR(B137="Positive",B137="Joy",B137="Happy",B137="Happiness"),"Favorable",OR(B137="Negative",B137="Sad",B137="Grief",B137="Despair",B137="Hate"),"Unfavorable",TRUE,"Other")</f>
        <v>Other</v>
      </c>
      <c r="H137" s="3" t="str">
        <f t="shared" si="16"/>
        <v>High Engagement</v>
      </c>
      <c r="I137" s="3" t="str">
        <f t="shared" si="17"/>
        <v>High</v>
      </c>
      <c r="J137" s="3" t="b">
        <f t="shared" si="18"/>
        <v>0</v>
      </c>
      <c r="K137" s="3" t="b">
        <f t="shared" si="19"/>
        <v>0</v>
      </c>
      <c r="L137" s="3" t="b">
        <f t="shared" si="20"/>
        <v>1</v>
      </c>
      <c r="M137" s="3" t="b">
        <f t="shared" si="21"/>
        <v>1</v>
      </c>
      <c r="N137" s="3" t="b">
        <f t="shared" si="22"/>
        <v>0</v>
      </c>
      <c r="O137" s="3" t="b">
        <f t="shared" si="23"/>
        <v>1</v>
      </c>
      <c r="P137" s="3" t="str">
        <f xml:space="preserve"> CHOOSE(MATCH(C137,{"Twitter","Instagram","Facebook"},0),"TW","IG","FB")</f>
        <v>FB</v>
      </c>
      <c r="Q137" s="3" t="str" cm="1">
        <f t="array" ref="Q137" xml:space="preserve"> _xlfn.SWITCH(C137,"Twitter","Microblog","Instagram","Visual Social","Facebook","Social Network","Other")</f>
        <v>Social Network</v>
      </c>
    </row>
    <row r="138" spans="1:17" x14ac:dyDescent="0.25">
      <c r="A138" s="3">
        <f xml:space="preserve"> Clean_Data!A138</f>
        <v>137</v>
      </c>
      <c r="B138" s="3" t="str">
        <f xml:space="preserve"> Clean_Data!Q138</f>
        <v>Elation</v>
      </c>
      <c r="C138" s="3" t="str">
        <f xml:space="preserve"> Clean_Data!S138</f>
        <v>Twitter</v>
      </c>
      <c r="D138" s="3">
        <f xml:space="preserve"> Clean_Data!J138</f>
        <v>40</v>
      </c>
      <c r="E138" s="3">
        <f>Clean_Data!I138</f>
        <v>20</v>
      </c>
      <c r="F138" s="3">
        <f xml:space="preserve"> Clean_Data!X138</f>
        <v>60</v>
      </c>
      <c r="G138" s="3" t="str" cm="1">
        <f t="array" ref="G138" xml:space="preserve"> _xlfn.IFS(OR(B138="Positive",B138="Joy",B138="Happy",B138="Happiness"),"Favorable",OR(B138="Negative",B138="Sad",B138="Grief",B138="Despair",B138="Hate"),"Unfavorable",TRUE,"Other")</f>
        <v>Other</v>
      </c>
      <c r="H138" s="3" t="str">
        <f t="shared" si="16"/>
        <v>High Engagement</v>
      </c>
      <c r="I138" s="3" t="str">
        <f t="shared" si="17"/>
        <v>High</v>
      </c>
      <c r="J138" s="3" t="b">
        <f t="shared" si="18"/>
        <v>0</v>
      </c>
      <c r="K138" s="3" t="b">
        <f t="shared" si="19"/>
        <v>1</v>
      </c>
      <c r="L138" s="3" t="b">
        <f t="shared" si="20"/>
        <v>1</v>
      </c>
      <c r="M138" s="3" t="b">
        <f t="shared" si="21"/>
        <v>1</v>
      </c>
      <c r="N138" s="3" t="b">
        <f t="shared" si="22"/>
        <v>0</v>
      </c>
      <c r="O138" s="3" t="b">
        <f t="shared" si="23"/>
        <v>1</v>
      </c>
      <c r="P138" s="3" t="str">
        <f xml:space="preserve"> CHOOSE(MATCH(C138,{"Twitter","Instagram","Facebook"},0),"TW","IG","FB")</f>
        <v>TW</v>
      </c>
      <c r="Q138" s="3" t="str" cm="1">
        <f t="array" ref="Q138" xml:space="preserve"> _xlfn.SWITCH(C138,"Twitter","Microblog","Instagram","Visual Social","Facebook","Social Network","Other")</f>
        <v>Microblog</v>
      </c>
    </row>
    <row r="139" spans="1:17" x14ac:dyDescent="0.25">
      <c r="A139" s="3">
        <f xml:space="preserve"> Clean_Data!A139</f>
        <v>138</v>
      </c>
      <c r="B139" s="3" t="str">
        <f xml:space="preserve"> Clean_Data!Q139</f>
        <v>Euphoria</v>
      </c>
      <c r="C139" s="3" t="str">
        <f xml:space="preserve"> Clean_Data!S139</f>
        <v>Instagram</v>
      </c>
      <c r="D139" s="3">
        <f xml:space="preserve"> Clean_Data!J139</f>
        <v>30</v>
      </c>
      <c r="E139" s="3">
        <f>Clean_Data!I139</f>
        <v>15</v>
      </c>
      <c r="F139" s="3">
        <f xml:space="preserve"> Clean_Data!X139</f>
        <v>45</v>
      </c>
      <c r="G139" s="3" t="str" cm="1">
        <f t="array" ref="G139" xml:space="preserve"> _xlfn.IFS(OR(B139="Positive",B139="Joy",B139="Happy",B139="Happiness"),"Favorable",OR(B139="Negative",B139="Sad",B139="Grief",B139="Despair",B139="Hate"),"Unfavorable",TRUE,"Other")</f>
        <v>Other</v>
      </c>
      <c r="H139" s="3" t="str">
        <f t="shared" si="16"/>
        <v>Standard Engagement</v>
      </c>
      <c r="I139" s="3" t="str">
        <f t="shared" si="17"/>
        <v>Medium</v>
      </c>
      <c r="J139" s="3" t="b">
        <f t="shared" si="18"/>
        <v>0</v>
      </c>
      <c r="K139" s="3" t="b">
        <f t="shared" si="19"/>
        <v>1</v>
      </c>
      <c r="L139" s="3" t="b">
        <f t="shared" si="20"/>
        <v>1</v>
      </c>
      <c r="M139" s="3" t="b">
        <f t="shared" si="21"/>
        <v>1</v>
      </c>
      <c r="N139" s="3" t="b">
        <f t="shared" si="22"/>
        <v>0</v>
      </c>
      <c r="O139" s="3" t="b">
        <f t="shared" si="23"/>
        <v>1</v>
      </c>
      <c r="P139" s="3" t="str">
        <f xml:space="preserve"> CHOOSE(MATCH(C139,{"Twitter","Instagram","Facebook"},0),"TW","IG","FB")</f>
        <v>IG</v>
      </c>
      <c r="Q139" s="3" t="str" cm="1">
        <f t="array" ref="Q139" xml:space="preserve"> _xlfn.SWITCH(C139,"Twitter","Microblog","Instagram","Visual Social","Facebook","Social Network","Other")</f>
        <v>Visual Social</v>
      </c>
    </row>
    <row r="140" spans="1:17" x14ac:dyDescent="0.25">
      <c r="A140" s="3">
        <f xml:space="preserve"> Clean_Data!A140</f>
        <v>139</v>
      </c>
      <c r="B140" s="3" t="str">
        <f xml:space="preserve"> Clean_Data!Q140</f>
        <v>Contentment</v>
      </c>
      <c r="C140" s="3" t="str">
        <f xml:space="preserve"> Clean_Data!S140</f>
        <v>Facebook</v>
      </c>
      <c r="D140" s="3">
        <f xml:space="preserve"> Clean_Data!J140</f>
        <v>50</v>
      </c>
      <c r="E140" s="3">
        <f>Clean_Data!I140</f>
        <v>25</v>
      </c>
      <c r="F140" s="3">
        <f xml:space="preserve"> Clean_Data!X140</f>
        <v>75</v>
      </c>
      <c r="G140" s="3" t="str" cm="1">
        <f t="array" ref="G140" xml:space="preserve"> _xlfn.IFS(OR(B140="Positive",B140="Joy",B140="Happy",B140="Happiness"),"Favorable",OR(B140="Negative",B140="Sad",B140="Grief",B140="Despair",B140="Hate"),"Unfavorable",TRUE,"Other")</f>
        <v>Other</v>
      </c>
      <c r="H140" s="3" t="str">
        <f t="shared" si="16"/>
        <v>High Engagement</v>
      </c>
      <c r="I140" s="3" t="str">
        <f t="shared" si="17"/>
        <v>High</v>
      </c>
      <c r="J140" s="3" t="b">
        <f t="shared" si="18"/>
        <v>0</v>
      </c>
      <c r="K140" s="3" t="b">
        <f t="shared" si="19"/>
        <v>0</v>
      </c>
      <c r="L140" s="3" t="b">
        <f t="shared" si="20"/>
        <v>1</v>
      </c>
      <c r="M140" s="3" t="b">
        <f t="shared" si="21"/>
        <v>1</v>
      </c>
      <c r="N140" s="3" t="b">
        <f t="shared" si="22"/>
        <v>0</v>
      </c>
      <c r="O140" s="3" t="b">
        <f t="shared" si="23"/>
        <v>1</v>
      </c>
      <c r="P140" s="3" t="str">
        <f xml:space="preserve"> CHOOSE(MATCH(C140,{"Twitter","Instagram","Facebook"},0),"TW","IG","FB")</f>
        <v>FB</v>
      </c>
      <c r="Q140" s="3" t="str" cm="1">
        <f t="array" ref="Q140" xml:space="preserve"> _xlfn.SWITCH(C140,"Twitter","Microblog","Instagram","Visual Social","Facebook","Social Network","Other")</f>
        <v>Social Network</v>
      </c>
    </row>
    <row r="141" spans="1:17" x14ac:dyDescent="0.25">
      <c r="A141" s="3">
        <f xml:space="preserve"> Clean_Data!A141</f>
        <v>140</v>
      </c>
      <c r="B141" s="3" t="str">
        <f xml:space="preserve"> Clean_Data!Q141</f>
        <v>Serenity</v>
      </c>
      <c r="C141" s="3" t="str">
        <f xml:space="preserve"> Clean_Data!S141</f>
        <v>Twitter</v>
      </c>
      <c r="D141" s="3">
        <f xml:space="preserve"> Clean_Data!J141</f>
        <v>35</v>
      </c>
      <c r="E141" s="3">
        <f>Clean_Data!I141</f>
        <v>18</v>
      </c>
      <c r="F141" s="3">
        <f xml:space="preserve"> Clean_Data!X141</f>
        <v>53</v>
      </c>
      <c r="G141" s="3" t="str" cm="1">
        <f t="array" ref="G141" xml:space="preserve"> _xlfn.IFS(OR(B141="Positive",B141="Joy",B141="Happy",B141="Happiness"),"Favorable",OR(B141="Negative",B141="Sad",B141="Grief",B141="Despair",B141="Hate"),"Unfavorable",TRUE,"Other")</f>
        <v>Other</v>
      </c>
      <c r="H141" s="3" t="str">
        <f t="shared" si="16"/>
        <v>High Engagement</v>
      </c>
      <c r="I141" s="3" t="str">
        <f t="shared" si="17"/>
        <v>High</v>
      </c>
      <c r="J141" s="3" t="b">
        <f t="shared" si="18"/>
        <v>0</v>
      </c>
      <c r="K141" s="3" t="b">
        <f t="shared" si="19"/>
        <v>1</v>
      </c>
      <c r="L141" s="3" t="b">
        <f t="shared" si="20"/>
        <v>1</v>
      </c>
      <c r="M141" s="3" t="b">
        <f t="shared" si="21"/>
        <v>1</v>
      </c>
      <c r="N141" s="3" t="b">
        <f t="shared" si="22"/>
        <v>0</v>
      </c>
      <c r="O141" s="3" t="b">
        <f t="shared" si="23"/>
        <v>1</v>
      </c>
      <c r="P141" s="3" t="str">
        <f xml:space="preserve"> CHOOSE(MATCH(C141,{"Twitter","Instagram","Facebook"},0),"TW","IG","FB")</f>
        <v>TW</v>
      </c>
      <c r="Q141" s="3" t="str" cm="1">
        <f t="array" ref="Q141" xml:space="preserve"> _xlfn.SWITCH(C141,"Twitter","Microblog","Instagram","Visual Social","Facebook","Social Network","Other")</f>
        <v>Microblog</v>
      </c>
    </row>
    <row r="142" spans="1:17" x14ac:dyDescent="0.25">
      <c r="A142" s="3">
        <f xml:space="preserve"> Clean_Data!A142</f>
        <v>141</v>
      </c>
      <c r="B142" s="3" t="str">
        <f xml:space="preserve"> Clean_Data!Q142</f>
        <v>Gratitude</v>
      </c>
      <c r="C142" s="3" t="str">
        <f xml:space="preserve"> Clean_Data!S142</f>
        <v>Instagram</v>
      </c>
      <c r="D142" s="3">
        <f xml:space="preserve"> Clean_Data!J142</f>
        <v>60</v>
      </c>
      <c r="E142" s="3">
        <f>Clean_Data!I142</f>
        <v>30</v>
      </c>
      <c r="F142" s="3">
        <f xml:space="preserve"> Clean_Data!X142</f>
        <v>90</v>
      </c>
      <c r="G142" s="3" t="str" cm="1">
        <f t="array" ref="G142" xml:space="preserve"> _xlfn.IFS(OR(B142="Positive",B142="Joy",B142="Happy",B142="Happiness"),"Favorable",OR(B142="Negative",B142="Sad",B142="Grief",B142="Despair",B142="Hate"),"Unfavorable",TRUE,"Other")</f>
        <v>Other</v>
      </c>
      <c r="H142" s="3" t="str">
        <f t="shared" si="16"/>
        <v>High Engagement</v>
      </c>
      <c r="I142" s="3" t="str">
        <f t="shared" si="17"/>
        <v>High</v>
      </c>
      <c r="J142" s="3" t="b">
        <f t="shared" si="18"/>
        <v>0</v>
      </c>
      <c r="K142" s="3" t="b">
        <f t="shared" si="19"/>
        <v>1</v>
      </c>
      <c r="L142" s="3" t="b">
        <f t="shared" si="20"/>
        <v>1</v>
      </c>
      <c r="M142" s="3" t="b">
        <f t="shared" si="21"/>
        <v>1</v>
      </c>
      <c r="N142" s="3" t="b">
        <f t="shared" si="22"/>
        <v>0</v>
      </c>
      <c r="O142" s="3" t="b">
        <f t="shared" si="23"/>
        <v>1</v>
      </c>
      <c r="P142" s="3" t="str">
        <f xml:space="preserve"> CHOOSE(MATCH(C142,{"Twitter","Instagram","Facebook"},0),"TW","IG","FB")</f>
        <v>IG</v>
      </c>
      <c r="Q142" s="3" t="str" cm="1">
        <f t="array" ref="Q142" xml:space="preserve"> _xlfn.SWITCH(C142,"Twitter","Microblog","Instagram","Visual Social","Facebook","Social Network","Other")</f>
        <v>Visual Social</v>
      </c>
    </row>
    <row r="143" spans="1:17" x14ac:dyDescent="0.25">
      <c r="A143" s="3">
        <f xml:space="preserve"> Clean_Data!A143</f>
        <v>142</v>
      </c>
      <c r="B143" s="3" t="str">
        <f xml:space="preserve"> Clean_Data!Q143</f>
        <v>Hope</v>
      </c>
      <c r="C143" s="3" t="str">
        <f xml:space="preserve"> Clean_Data!S143</f>
        <v>Facebook</v>
      </c>
      <c r="D143" s="3">
        <f xml:space="preserve"> Clean_Data!J143</f>
        <v>45</v>
      </c>
      <c r="E143" s="3">
        <f>Clean_Data!I143</f>
        <v>22</v>
      </c>
      <c r="F143" s="3">
        <f xml:space="preserve"> Clean_Data!X143</f>
        <v>67</v>
      </c>
      <c r="G143" s="3" t="str" cm="1">
        <f t="array" ref="G143" xml:space="preserve"> _xlfn.IFS(OR(B143="Positive",B143="Joy",B143="Happy",B143="Happiness"),"Favorable",OR(B143="Negative",B143="Sad",B143="Grief",B143="Despair",B143="Hate"),"Unfavorable",TRUE,"Other")</f>
        <v>Other</v>
      </c>
      <c r="H143" s="3" t="str">
        <f t="shared" si="16"/>
        <v>High Engagement</v>
      </c>
      <c r="I143" s="3" t="str">
        <f t="shared" si="17"/>
        <v>High</v>
      </c>
      <c r="J143" s="3" t="b">
        <f t="shared" si="18"/>
        <v>0</v>
      </c>
      <c r="K143" s="3" t="b">
        <f t="shared" si="19"/>
        <v>0</v>
      </c>
      <c r="L143" s="3" t="b">
        <f t="shared" si="20"/>
        <v>1</v>
      </c>
      <c r="M143" s="3" t="b">
        <f t="shared" si="21"/>
        <v>1</v>
      </c>
      <c r="N143" s="3" t="b">
        <f t="shared" si="22"/>
        <v>0</v>
      </c>
      <c r="O143" s="3" t="b">
        <f t="shared" si="23"/>
        <v>1</v>
      </c>
      <c r="P143" s="3" t="str">
        <f xml:space="preserve"> CHOOSE(MATCH(C143,{"Twitter","Instagram","Facebook"},0),"TW","IG","FB")</f>
        <v>FB</v>
      </c>
      <c r="Q143" s="3" t="str" cm="1">
        <f t="array" ref="Q143" xml:space="preserve"> _xlfn.SWITCH(C143,"Twitter","Microblog","Instagram","Visual Social","Facebook","Social Network","Other")</f>
        <v>Social Network</v>
      </c>
    </row>
    <row r="144" spans="1:17" x14ac:dyDescent="0.25">
      <c r="A144" s="3">
        <f xml:space="preserve"> Clean_Data!A144</f>
        <v>143</v>
      </c>
      <c r="B144" s="3" t="str">
        <f xml:space="preserve"> Clean_Data!Q144</f>
        <v>Empowerment</v>
      </c>
      <c r="C144" s="3" t="str">
        <f xml:space="preserve"> Clean_Data!S144</f>
        <v>Twitter</v>
      </c>
      <c r="D144" s="3">
        <f xml:space="preserve"> Clean_Data!J144</f>
        <v>30</v>
      </c>
      <c r="E144" s="3">
        <f>Clean_Data!I144</f>
        <v>15</v>
      </c>
      <c r="F144" s="3">
        <f xml:space="preserve"> Clean_Data!X144</f>
        <v>45</v>
      </c>
      <c r="G144" s="3" t="str" cm="1">
        <f t="array" ref="G144" xml:space="preserve"> _xlfn.IFS(OR(B144="Positive",B144="Joy",B144="Happy",B144="Happiness"),"Favorable",OR(B144="Negative",B144="Sad",B144="Grief",B144="Despair",B144="Hate"),"Unfavorable",TRUE,"Other")</f>
        <v>Other</v>
      </c>
      <c r="H144" s="3" t="str">
        <f t="shared" si="16"/>
        <v>Standard Engagement</v>
      </c>
      <c r="I144" s="3" t="str">
        <f t="shared" si="17"/>
        <v>Medium</v>
      </c>
      <c r="J144" s="3" t="b">
        <f t="shared" si="18"/>
        <v>0</v>
      </c>
      <c r="K144" s="3" t="b">
        <f t="shared" si="19"/>
        <v>1</v>
      </c>
      <c r="L144" s="3" t="b">
        <f t="shared" si="20"/>
        <v>1</v>
      </c>
      <c r="M144" s="3" t="b">
        <f t="shared" si="21"/>
        <v>1</v>
      </c>
      <c r="N144" s="3" t="b">
        <f t="shared" si="22"/>
        <v>0</v>
      </c>
      <c r="O144" s="3" t="b">
        <f t="shared" si="23"/>
        <v>1</v>
      </c>
      <c r="P144" s="3" t="str">
        <f xml:space="preserve"> CHOOSE(MATCH(C144,{"Twitter","Instagram","Facebook"},0),"TW","IG","FB")</f>
        <v>TW</v>
      </c>
      <c r="Q144" s="3" t="str" cm="1">
        <f t="array" ref="Q144" xml:space="preserve"> _xlfn.SWITCH(C144,"Twitter","Microblog","Instagram","Visual Social","Facebook","Social Network","Other")</f>
        <v>Microblog</v>
      </c>
    </row>
    <row r="145" spans="1:17" x14ac:dyDescent="0.25">
      <c r="A145" s="3">
        <f xml:space="preserve"> Clean_Data!A145</f>
        <v>144</v>
      </c>
      <c r="B145" s="3" t="str">
        <f xml:space="preserve"> Clean_Data!Q145</f>
        <v>Compassion</v>
      </c>
      <c r="C145" s="3" t="str">
        <f xml:space="preserve"> Clean_Data!S145</f>
        <v>Instagram</v>
      </c>
      <c r="D145" s="3">
        <f xml:space="preserve"> Clean_Data!J145</f>
        <v>35</v>
      </c>
      <c r="E145" s="3">
        <f>Clean_Data!I145</f>
        <v>18</v>
      </c>
      <c r="F145" s="3">
        <f xml:space="preserve"> Clean_Data!X145</f>
        <v>53</v>
      </c>
      <c r="G145" s="3" t="str" cm="1">
        <f t="array" ref="G145" xml:space="preserve"> _xlfn.IFS(OR(B145="Positive",B145="Joy",B145="Happy",B145="Happiness"),"Favorable",OR(B145="Negative",B145="Sad",B145="Grief",B145="Despair",B145="Hate"),"Unfavorable",TRUE,"Other")</f>
        <v>Other</v>
      </c>
      <c r="H145" s="3" t="str">
        <f t="shared" si="16"/>
        <v>High Engagement</v>
      </c>
      <c r="I145" s="3" t="str">
        <f t="shared" si="17"/>
        <v>High</v>
      </c>
      <c r="J145" s="3" t="b">
        <f t="shared" si="18"/>
        <v>0</v>
      </c>
      <c r="K145" s="3" t="b">
        <f t="shared" si="19"/>
        <v>1</v>
      </c>
      <c r="L145" s="3" t="b">
        <f t="shared" si="20"/>
        <v>1</v>
      </c>
      <c r="M145" s="3" t="b">
        <f t="shared" si="21"/>
        <v>1</v>
      </c>
      <c r="N145" s="3" t="b">
        <f t="shared" si="22"/>
        <v>0</v>
      </c>
      <c r="O145" s="3" t="b">
        <f t="shared" si="23"/>
        <v>1</v>
      </c>
      <c r="P145" s="3" t="str">
        <f xml:space="preserve"> CHOOSE(MATCH(C145,{"Twitter","Instagram","Facebook"},0),"TW","IG","FB")</f>
        <v>IG</v>
      </c>
      <c r="Q145" s="3" t="str" cm="1">
        <f t="array" ref="Q145" xml:space="preserve"> _xlfn.SWITCH(C145,"Twitter","Microblog","Instagram","Visual Social","Facebook","Social Network","Other")</f>
        <v>Visual Social</v>
      </c>
    </row>
    <row r="146" spans="1:17" x14ac:dyDescent="0.25">
      <c r="A146" s="3">
        <f xml:space="preserve"> Clean_Data!A146</f>
        <v>145</v>
      </c>
      <c r="B146" s="3" t="str">
        <f xml:space="preserve"> Clean_Data!Q146</f>
        <v>Tenderness</v>
      </c>
      <c r="C146" s="3" t="str">
        <f xml:space="preserve"> Clean_Data!S146</f>
        <v>Facebook</v>
      </c>
      <c r="D146" s="3">
        <f xml:space="preserve"> Clean_Data!J146</f>
        <v>50</v>
      </c>
      <c r="E146" s="3">
        <f>Clean_Data!I146</f>
        <v>25</v>
      </c>
      <c r="F146" s="3">
        <f xml:space="preserve"> Clean_Data!X146</f>
        <v>75</v>
      </c>
      <c r="G146" s="3" t="str" cm="1">
        <f t="array" ref="G146" xml:space="preserve"> _xlfn.IFS(OR(B146="Positive",B146="Joy",B146="Happy",B146="Happiness"),"Favorable",OR(B146="Negative",B146="Sad",B146="Grief",B146="Despair",B146="Hate"),"Unfavorable",TRUE,"Other")</f>
        <v>Other</v>
      </c>
      <c r="H146" s="3" t="str">
        <f t="shared" si="16"/>
        <v>High Engagement</v>
      </c>
      <c r="I146" s="3" t="str">
        <f t="shared" si="17"/>
        <v>High</v>
      </c>
      <c r="J146" s="3" t="b">
        <f t="shared" si="18"/>
        <v>0</v>
      </c>
      <c r="K146" s="3" t="b">
        <f t="shared" si="19"/>
        <v>0</v>
      </c>
      <c r="L146" s="3" t="b">
        <f t="shared" si="20"/>
        <v>1</v>
      </c>
      <c r="M146" s="3" t="b">
        <f t="shared" si="21"/>
        <v>1</v>
      </c>
      <c r="N146" s="3" t="b">
        <f t="shared" si="22"/>
        <v>0</v>
      </c>
      <c r="O146" s="3" t="b">
        <f t="shared" si="23"/>
        <v>1</v>
      </c>
      <c r="P146" s="3" t="str">
        <f xml:space="preserve"> CHOOSE(MATCH(C146,{"Twitter","Instagram","Facebook"},0),"TW","IG","FB")</f>
        <v>FB</v>
      </c>
      <c r="Q146" s="3" t="str" cm="1">
        <f t="array" ref="Q146" xml:space="preserve"> _xlfn.SWITCH(C146,"Twitter","Microblog","Instagram","Visual Social","Facebook","Social Network","Other")</f>
        <v>Social Network</v>
      </c>
    </row>
    <row r="147" spans="1:17" x14ac:dyDescent="0.25">
      <c r="A147" s="3">
        <f xml:space="preserve"> Clean_Data!A147</f>
        <v>146</v>
      </c>
      <c r="B147" s="3" t="str">
        <f xml:space="preserve"> Clean_Data!Q147</f>
        <v>Arousal</v>
      </c>
      <c r="C147" s="3" t="str">
        <f xml:space="preserve"> Clean_Data!S147</f>
        <v>Twitter</v>
      </c>
      <c r="D147" s="3">
        <f xml:space="preserve"> Clean_Data!J147</f>
        <v>40</v>
      </c>
      <c r="E147" s="3">
        <f>Clean_Data!I147</f>
        <v>20</v>
      </c>
      <c r="F147" s="3">
        <f xml:space="preserve"> Clean_Data!X147</f>
        <v>60</v>
      </c>
      <c r="G147" s="3" t="str" cm="1">
        <f t="array" ref="G147" xml:space="preserve"> _xlfn.IFS(OR(B147="Positive",B147="Joy",B147="Happy",B147="Happiness"),"Favorable",OR(B147="Negative",B147="Sad",B147="Grief",B147="Despair",B147="Hate"),"Unfavorable",TRUE,"Other")</f>
        <v>Other</v>
      </c>
      <c r="H147" s="3" t="str">
        <f t="shared" si="16"/>
        <v>High Engagement</v>
      </c>
      <c r="I147" s="3" t="str">
        <f t="shared" si="17"/>
        <v>High</v>
      </c>
      <c r="J147" s="3" t="b">
        <f t="shared" si="18"/>
        <v>0</v>
      </c>
      <c r="K147" s="3" t="b">
        <f t="shared" si="19"/>
        <v>1</v>
      </c>
      <c r="L147" s="3" t="b">
        <f t="shared" si="20"/>
        <v>1</v>
      </c>
      <c r="M147" s="3" t="b">
        <f t="shared" si="21"/>
        <v>1</v>
      </c>
      <c r="N147" s="3" t="b">
        <f t="shared" si="22"/>
        <v>0</v>
      </c>
      <c r="O147" s="3" t="b">
        <f t="shared" si="23"/>
        <v>1</v>
      </c>
      <c r="P147" s="3" t="str">
        <f xml:space="preserve"> CHOOSE(MATCH(C147,{"Twitter","Instagram","Facebook"},0),"TW","IG","FB")</f>
        <v>TW</v>
      </c>
      <c r="Q147" s="3" t="str" cm="1">
        <f t="array" ref="Q147" xml:space="preserve"> _xlfn.SWITCH(C147,"Twitter","Microblog","Instagram","Visual Social","Facebook","Social Network","Other")</f>
        <v>Microblog</v>
      </c>
    </row>
    <row r="148" spans="1:17" x14ac:dyDescent="0.25">
      <c r="A148" s="3">
        <f xml:space="preserve"> Clean_Data!A148</f>
        <v>147</v>
      </c>
      <c r="B148" s="3" t="str">
        <f xml:space="preserve"> Clean_Data!Q148</f>
        <v>Enthusiasm</v>
      </c>
      <c r="C148" s="3" t="str">
        <f xml:space="preserve"> Clean_Data!S148</f>
        <v>Instagram</v>
      </c>
      <c r="D148" s="3">
        <f xml:space="preserve"> Clean_Data!J148</f>
        <v>30</v>
      </c>
      <c r="E148" s="3">
        <f>Clean_Data!I148</f>
        <v>15</v>
      </c>
      <c r="F148" s="3">
        <f xml:space="preserve"> Clean_Data!X148</f>
        <v>45</v>
      </c>
      <c r="G148" s="3" t="str" cm="1">
        <f t="array" ref="G148" xml:space="preserve"> _xlfn.IFS(OR(B148="Positive",B148="Joy",B148="Happy",B148="Happiness"),"Favorable",OR(B148="Negative",B148="Sad",B148="Grief",B148="Despair",B148="Hate"),"Unfavorable",TRUE,"Other")</f>
        <v>Other</v>
      </c>
      <c r="H148" s="3" t="str">
        <f t="shared" si="16"/>
        <v>Standard Engagement</v>
      </c>
      <c r="I148" s="3" t="str">
        <f t="shared" si="17"/>
        <v>Medium</v>
      </c>
      <c r="J148" s="3" t="b">
        <f t="shared" si="18"/>
        <v>0</v>
      </c>
      <c r="K148" s="3" t="b">
        <f t="shared" si="19"/>
        <v>1</v>
      </c>
      <c r="L148" s="3" t="b">
        <f t="shared" si="20"/>
        <v>1</v>
      </c>
      <c r="M148" s="3" t="b">
        <f t="shared" si="21"/>
        <v>1</v>
      </c>
      <c r="N148" s="3" t="b">
        <f t="shared" si="22"/>
        <v>0</v>
      </c>
      <c r="O148" s="3" t="b">
        <f t="shared" si="23"/>
        <v>1</v>
      </c>
      <c r="P148" s="3" t="str">
        <f xml:space="preserve"> CHOOSE(MATCH(C148,{"Twitter","Instagram","Facebook"},0),"TW","IG","FB")</f>
        <v>IG</v>
      </c>
      <c r="Q148" s="3" t="str" cm="1">
        <f t="array" ref="Q148" xml:space="preserve"> _xlfn.SWITCH(C148,"Twitter","Microblog","Instagram","Visual Social","Facebook","Social Network","Other")</f>
        <v>Visual Social</v>
      </c>
    </row>
    <row r="149" spans="1:17" x14ac:dyDescent="0.25">
      <c r="A149" s="3">
        <f xml:space="preserve"> Clean_Data!A149</f>
        <v>148</v>
      </c>
      <c r="B149" s="3" t="str">
        <f xml:space="preserve"> Clean_Data!Q149</f>
        <v>Fulfillment</v>
      </c>
      <c r="C149" s="3" t="str">
        <f xml:space="preserve"> Clean_Data!S149</f>
        <v>Facebook</v>
      </c>
      <c r="D149" s="3">
        <f xml:space="preserve"> Clean_Data!J149</f>
        <v>45</v>
      </c>
      <c r="E149" s="3">
        <f>Clean_Data!I149</f>
        <v>22</v>
      </c>
      <c r="F149" s="3">
        <f xml:space="preserve"> Clean_Data!X149</f>
        <v>67</v>
      </c>
      <c r="G149" s="3" t="str" cm="1">
        <f t="array" ref="G149" xml:space="preserve"> _xlfn.IFS(OR(B149="Positive",B149="Joy",B149="Happy",B149="Happiness"),"Favorable",OR(B149="Negative",B149="Sad",B149="Grief",B149="Despair",B149="Hate"),"Unfavorable",TRUE,"Other")</f>
        <v>Other</v>
      </c>
      <c r="H149" s="3" t="str">
        <f t="shared" si="16"/>
        <v>High Engagement</v>
      </c>
      <c r="I149" s="3" t="str">
        <f t="shared" si="17"/>
        <v>High</v>
      </c>
      <c r="J149" s="3" t="b">
        <f t="shared" si="18"/>
        <v>0</v>
      </c>
      <c r="K149" s="3" t="b">
        <f t="shared" si="19"/>
        <v>0</v>
      </c>
      <c r="L149" s="3" t="b">
        <f t="shared" si="20"/>
        <v>1</v>
      </c>
      <c r="M149" s="3" t="b">
        <f t="shared" si="21"/>
        <v>1</v>
      </c>
      <c r="N149" s="3" t="b">
        <f t="shared" si="22"/>
        <v>0</v>
      </c>
      <c r="O149" s="3" t="b">
        <f t="shared" si="23"/>
        <v>1</v>
      </c>
      <c r="P149" s="3" t="str">
        <f xml:space="preserve"> CHOOSE(MATCH(C149,{"Twitter","Instagram","Facebook"},0),"TW","IG","FB")</f>
        <v>FB</v>
      </c>
      <c r="Q149" s="3" t="str" cm="1">
        <f t="array" ref="Q149" xml:space="preserve"> _xlfn.SWITCH(C149,"Twitter","Microblog","Instagram","Visual Social","Facebook","Social Network","Other")</f>
        <v>Social Network</v>
      </c>
    </row>
    <row r="150" spans="1:17" x14ac:dyDescent="0.25">
      <c r="A150" s="3">
        <f xml:space="preserve"> Clean_Data!A150</f>
        <v>149</v>
      </c>
      <c r="B150" s="3" t="str">
        <f xml:space="preserve"> Clean_Data!Q150</f>
        <v>Reverence</v>
      </c>
      <c r="C150" s="3" t="str">
        <f xml:space="preserve"> Clean_Data!S150</f>
        <v>Twitter</v>
      </c>
      <c r="D150" s="3">
        <f xml:space="preserve"> Clean_Data!J150</f>
        <v>35</v>
      </c>
      <c r="E150" s="3">
        <f>Clean_Data!I150</f>
        <v>18</v>
      </c>
      <c r="F150" s="3">
        <f xml:space="preserve"> Clean_Data!X150</f>
        <v>53</v>
      </c>
      <c r="G150" s="3" t="str" cm="1">
        <f t="array" ref="G150" xml:space="preserve"> _xlfn.IFS(OR(B150="Positive",B150="Joy",B150="Happy",B150="Happiness"),"Favorable",OR(B150="Negative",B150="Sad",B150="Grief",B150="Despair",B150="Hate"),"Unfavorable",TRUE,"Other")</f>
        <v>Other</v>
      </c>
      <c r="H150" s="3" t="str">
        <f t="shared" si="16"/>
        <v>High Engagement</v>
      </c>
      <c r="I150" s="3" t="str">
        <f t="shared" si="17"/>
        <v>High</v>
      </c>
      <c r="J150" s="3" t="b">
        <f t="shared" si="18"/>
        <v>0</v>
      </c>
      <c r="K150" s="3" t="b">
        <f t="shared" si="19"/>
        <v>1</v>
      </c>
      <c r="L150" s="3" t="b">
        <f t="shared" si="20"/>
        <v>1</v>
      </c>
      <c r="M150" s="3" t="b">
        <f t="shared" si="21"/>
        <v>1</v>
      </c>
      <c r="N150" s="3" t="b">
        <f t="shared" si="22"/>
        <v>0</v>
      </c>
      <c r="O150" s="3" t="b">
        <f t="shared" si="23"/>
        <v>1</v>
      </c>
      <c r="P150" s="3" t="str">
        <f xml:space="preserve"> CHOOSE(MATCH(C150,{"Twitter","Instagram","Facebook"},0),"TW","IG","FB")</f>
        <v>TW</v>
      </c>
      <c r="Q150" s="3" t="str" cm="1">
        <f t="array" ref="Q150" xml:space="preserve"> _xlfn.SWITCH(C150,"Twitter","Microblog","Instagram","Visual Social","Facebook","Social Network","Other")</f>
        <v>Microblog</v>
      </c>
    </row>
    <row r="151" spans="1:17" x14ac:dyDescent="0.25">
      <c r="A151" s="3">
        <f xml:space="preserve"> Clean_Data!A151</f>
        <v>150</v>
      </c>
      <c r="B151" s="3" t="str">
        <f xml:space="preserve"> Clean_Data!Q151</f>
        <v>Elation</v>
      </c>
      <c r="C151" s="3" t="str">
        <f xml:space="preserve"> Clean_Data!S151</f>
        <v>Instagram</v>
      </c>
      <c r="D151" s="3">
        <f xml:space="preserve"> Clean_Data!J151</f>
        <v>50</v>
      </c>
      <c r="E151" s="3">
        <f>Clean_Data!I151</f>
        <v>25</v>
      </c>
      <c r="F151" s="3">
        <f xml:space="preserve"> Clean_Data!X151</f>
        <v>75</v>
      </c>
      <c r="G151" s="3" t="str" cm="1">
        <f t="array" ref="G151" xml:space="preserve"> _xlfn.IFS(OR(B151="Positive",B151="Joy",B151="Happy",B151="Happiness"),"Favorable",OR(B151="Negative",B151="Sad",B151="Grief",B151="Despair",B151="Hate"),"Unfavorable",TRUE,"Other")</f>
        <v>Other</v>
      </c>
      <c r="H151" s="3" t="str">
        <f t="shared" si="16"/>
        <v>High Engagement</v>
      </c>
      <c r="I151" s="3" t="str">
        <f t="shared" si="17"/>
        <v>High</v>
      </c>
      <c r="J151" s="3" t="b">
        <f t="shared" si="18"/>
        <v>0</v>
      </c>
      <c r="K151" s="3" t="b">
        <f t="shared" si="19"/>
        <v>1</v>
      </c>
      <c r="L151" s="3" t="b">
        <f t="shared" si="20"/>
        <v>1</v>
      </c>
      <c r="M151" s="3" t="b">
        <f t="shared" si="21"/>
        <v>1</v>
      </c>
      <c r="N151" s="3" t="b">
        <f t="shared" si="22"/>
        <v>0</v>
      </c>
      <c r="O151" s="3" t="b">
        <f t="shared" si="23"/>
        <v>1</v>
      </c>
      <c r="P151" s="3" t="str">
        <f xml:space="preserve"> CHOOSE(MATCH(C151,{"Twitter","Instagram","Facebook"},0),"TW","IG","FB")</f>
        <v>IG</v>
      </c>
      <c r="Q151" s="3" t="str" cm="1">
        <f t="array" ref="Q151" xml:space="preserve"> _xlfn.SWITCH(C151,"Twitter","Microblog","Instagram","Visual Social","Facebook","Social Network","Other")</f>
        <v>Visual Social</v>
      </c>
    </row>
    <row r="152" spans="1:17" x14ac:dyDescent="0.25">
      <c r="A152" s="3">
        <f xml:space="preserve"> Clean_Data!A152</f>
        <v>151</v>
      </c>
      <c r="B152" s="3" t="str">
        <f xml:space="preserve"> Clean_Data!Q152</f>
        <v>Euphoria</v>
      </c>
      <c r="C152" s="3" t="str">
        <f xml:space="preserve"> Clean_Data!S152</f>
        <v>Facebook</v>
      </c>
      <c r="D152" s="3">
        <f xml:space="preserve"> Clean_Data!J152</f>
        <v>30</v>
      </c>
      <c r="E152" s="3">
        <f>Clean_Data!I152</f>
        <v>15</v>
      </c>
      <c r="F152" s="3">
        <f xml:space="preserve"> Clean_Data!X152</f>
        <v>45</v>
      </c>
      <c r="G152" s="3" t="str" cm="1">
        <f t="array" ref="G152" xml:space="preserve"> _xlfn.IFS(OR(B152="Positive",B152="Joy",B152="Happy",B152="Happiness"),"Favorable",OR(B152="Negative",B152="Sad",B152="Grief",B152="Despair",B152="Hate"),"Unfavorable",TRUE,"Other")</f>
        <v>Other</v>
      </c>
      <c r="H152" s="3" t="str">
        <f t="shared" si="16"/>
        <v>Standard Engagement</v>
      </c>
      <c r="I152" s="3" t="str">
        <f t="shared" si="17"/>
        <v>Medium</v>
      </c>
      <c r="J152" s="3" t="b">
        <f t="shared" si="18"/>
        <v>0</v>
      </c>
      <c r="K152" s="3" t="b">
        <f t="shared" si="19"/>
        <v>0</v>
      </c>
      <c r="L152" s="3" t="b">
        <f t="shared" si="20"/>
        <v>1</v>
      </c>
      <c r="M152" s="3" t="b">
        <f t="shared" si="21"/>
        <v>1</v>
      </c>
      <c r="N152" s="3" t="b">
        <f t="shared" si="22"/>
        <v>0</v>
      </c>
      <c r="O152" s="3" t="b">
        <f t="shared" si="23"/>
        <v>1</v>
      </c>
      <c r="P152" s="3" t="str">
        <f xml:space="preserve"> CHOOSE(MATCH(C152,{"Twitter","Instagram","Facebook"},0),"TW","IG","FB")</f>
        <v>FB</v>
      </c>
      <c r="Q152" s="3" t="str" cm="1">
        <f t="array" ref="Q152" xml:space="preserve"> _xlfn.SWITCH(C152,"Twitter","Microblog","Instagram","Visual Social","Facebook","Social Network","Other")</f>
        <v>Social Network</v>
      </c>
    </row>
    <row r="153" spans="1:17" x14ac:dyDescent="0.25">
      <c r="A153" s="3">
        <f xml:space="preserve"> Clean_Data!A153</f>
        <v>152</v>
      </c>
      <c r="B153" s="3" t="str">
        <f xml:space="preserve"> Clean_Data!Q153</f>
        <v>Contentment</v>
      </c>
      <c r="C153" s="3" t="str">
        <f xml:space="preserve"> Clean_Data!S153</f>
        <v>Twitter</v>
      </c>
      <c r="D153" s="3">
        <f xml:space="preserve"> Clean_Data!J153</f>
        <v>60</v>
      </c>
      <c r="E153" s="3">
        <f>Clean_Data!I153</f>
        <v>30</v>
      </c>
      <c r="F153" s="3">
        <f xml:space="preserve"> Clean_Data!X153</f>
        <v>90</v>
      </c>
      <c r="G153" s="3" t="str" cm="1">
        <f t="array" ref="G153" xml:space="preserve"> _xlfn.IFS(OR(B153="Positive",B153="Joy",B153="Happy",B153="Happiness"),"Favorable",OR(B153="Negative",B153="Sad",B153="Grief",B153="Despair",B153="Hate"),"Unfavorable",TRUE,"Other")</f>
        <v>Other</v>
      </c>
      <c r="H153" s="3" t="str">
        <f t="shared" si="16"/>
        <v>High Engagement</v>
      </c>
      <c r="I153" s="3" t="str">
        <f t="shared" si="17"/>
        <v>High</v>
      </c>
      <c r="J153" s="3" t="b">
        <f t="shared" si="18"/>
        <v>0</v>
      </c>
      <c r="K153" s="3" t="b">
        <f t="shared" si="19"/>
        <v>1</v>
      </c>
      <c r="L153" s="3" t="b">
        <f t="shared" si="20"/>
        <v>1</v>
      </c>
      <c r="M153" s="3" t="b">
        <f t="shared" si="21"/>
        <v>1</v>
      </c>
      <c r="N153" s="3" t="b">
        <f t="shared" si="22"/>
        <v>0</v>
      </c>
      <c r="O153" s="3" t="b">
        <f t="shared" si="23"/>
        <v>1</v>
      </c>
      <c r="P153" s="3" t="str">
        <f xml:space="preserve"> CHOOSE(MATCH(C153,{"Twitter","Instagram","Facebook"},0),"TW","IG","FB")</f>
        <v>TW</v>
      </c>
      <c r="Q153" s="3" t="str" cm="1">
        <f t="array" ref="Q153" xml:space="preserve"> _xlfn.SWITCH(C153,"Twitter","Microblog","Instagram","Visual Social","Facebook","Social Network","Other")</f>
        <v>Microblog</v>
      </c>
    </row>
    <row r="154" spans="1:17" x14ac:dyDescent="0.25">
      <c r="A154" s="3">
        <f xml:space="preserve"> Clean_Data!A154</f>
        <v>153</v>
      </c>
      <c r="B154" s="3" t="str">
        <f xml:space="preserve"> Clean_Data!Q154</f>
        <v>Serenity</v>
      </c>
      <c r="C154" s="3" t="str">
        <f xml:space="preserve"> Clean_Data!S154</f>
        <v>Instagram</v>
      </c>
      <c r="D154" s="3">
        <f xml:space="preserve"> Clean_Data!J154</f>
        <v>45</v>
      </c>
      <c r="E154" s="3">
        <f>Clean_Data!I154</f>
        <v>22</v>
      </c>
      <c r="F154" s="3">
        <f xml:space="preserve"> Clean_Data!X154</f>
        <v>67</v>
      </c>
      <c r="G154" s="3" t="str" cm="1">
        <f t="array" ref="G154" xml:space="preserve"> _xlfn.IFS(OR(B154="Positive",B154="Joy",B154="Happy",B154="Happiness"),"Favorable",OR(B154="Negative",B154="Sad",B154="Grief",B154="Despair",B154="Hate"),"Unfavorable",TRUE,"Other")</f>
        <v>Other</v>
      </c>
      <c r="H154" s="3" t="str">
        <f t="shared" si="16"/>
        <v>High Engagement</v>
      </c>
      <c r="I154" s="3" t="str">
        <f t="shared" si="17"/>
        <v>High</v>
      </c>
      <c r="J154" s="3" t="b">
        <f t="shared" si="18"/>
        <v>0</v>
      </c>
      <c r="K154" s="3" t="b">
        <f t="shared" si="19"/>
        <v>1</v>
      </c>
      <c r="L154" s="3" t="b">
        <f t="shared" si="20"/>
        <v>1</v>
      </c>
      <c r="M154" s="3" t="b">
        <f t="shared" si="21"/>
        <v>1</v>
      </c>
      <c r="N154" s="3" t="b">
        <f t="shared" si="22"/>
        <v>0</v>
      </c>
      <c r="O154" s="3" t="b">
        <f t="shared" si="23"/>
        <v>1</v>
      </c>
      <c r="P154" s="3" t="str">
        <f xml:space="preserve"> CHOOSE(MATCH(C154,{"Twitter","Instagram","Facebook"},0),"TW","IG","FB")</f>
        <v>IG</v>
      </c>
      <c r="Q154" s="3" t="str" cm="1">
        <f t="array" ref="Q154" xml:space="preserve"> _xlfn.SWITCH(C154,"Twitter","Microblog","Instagram","Visual Social","Facebook","Social Network","Other")</f>
        <v>Visual Social</v>
      </c>
    </row>
    <row r="155" spans="1:17" x14ac:dyDescent="0.25">
      <c r="A155" s="3">
        <f xml:space="preserve"> Clean_Data!A155</f>
        <v>154</v>
      </c>
      <c r="B155" s="3" t="str">
        <f xml:space="preserve"> Clean_Data!Q155</f>
        <v>Gratitude</v>
      </c>
      <c r="C155" s="3" t="str">
        <f xml:space="preserve"> Clean_Data!S155</f>
        <v>Facebook</v>
      </c>
      <c r="D155" s="3">
        <f xml:space="preserve"> Clean_Data!J155</f>
        <v>30</v>
      </c>
      <c r="E155" s="3">
        <f>Clean_Data!I155</f>
        <v>15</v>
      </c>
      <c r="F155" s="3">
        <f xml:space="preserve"> Clean_Data!X155</f>
        <v>45</v>
      </c>
      <c r="G155" s="3" t="str" cm="1">
        <f t="array" ref="G155" xml:space="preserve"> _xlfn.IFS(OR(B155="Positive",B155="Joy",B155="Happy",B155="Happiness"),"Favorable",OR(B155="Negative",B155="Sad",B155="Grief",B155="Despair",B155="Hate"),"Unfavorable",TRUE,"Other")</f>
        <v>Other</v>
      </c>
      <c r="H155" s="3" t="str">
        <f t="shared" si="16"/>
        <v>Standard Engagement</v>
      </c>
      <c r="I155" s="3" t="str">
        <f t="shared" si="17"/>
        <v>Medium</v>
      </c>
      <c r="J155" s="3" t="b">
        <f t="shared" si="18"/>
        <v>0</v>
      </c>
      <c r="K155" s="3" t="b">
        <f t="shared" si="19"/>
        <v>0</v>
      </c>
      <c r="L155" s="3" t="b">
        <f t="shared" si="20"/>
        <v>1</v>
      </c>
      <c r="M155" s="3" t="b">
        <f t="shared" si="21"/>
        <v>1</v>
      </c>
      <c r="N155" s="3" t="b">
        <f t="shared" si="22"/>
        <v>0</v>
      </c>
      <c r="O155" s="3" t="b">
        <f t="shared" si="23"/>
        <v>1</v>
      </c>
      <c r="P155" s="3" t="str">
        <f xml:space="preserve"> CHOOSE(MATCH(C155,{"Twitter","Instagram","Facebook"},0),"TW","IG","FB")</f>
        <v>FB</v>
      </c>
      <c r="Q155" s="3" t="str" cm="1">
        <f t="array" ref="Q155" xml:space="preserve"> _xlfn.SWITCH(C155,"Twitter","Microblog","Instagram","Visual Social","Facebook","Social Network","Other")</f>
        <v>Social Network</v>
      </c>
    </row>
    <row r="156" spans="1:17" x14ac:dyDescent="0.25">
      <c r="A156" s="3">
        <f xml:space="preserve"> Clean_Data!A156</f>
        <v>155</v>
      </c>
      <c r="B156" s="3" t="str">
        <f xml:space="preserve"> Clean_Data!Q156</f>
        <v>Hope</v>
      </c>
      <c r="C156" s="3" t="str">
        <f xml:space="preserve"> Clean_Data!S156</f>
        <v>Twitter</v>
      </c>
      <c r="D156" s="3">
        <f xml:space="preserve"> Clean_Data!J156</f>
        <v>35</v>
      </c>
      <c r="E156" s="3">
        <f>Clean_Data!I156</f>
        <v>18</v>
      </c>
      <c r="F156" s="3">
        <f xml:space="preserve"> Clean_Data!X156</f>
        <v>53</v>
      </c>
      <c r="G156" s="3" t="str" cm="1">
        <f t="array" ref="G156" xml:space="preserve"> _xlfn.IFS(OR(B156="Positive",B156="Joy",B156="Happy",B156="Happiness"),"Favorable",OR(B156="Negative",B156="Sad",B156="Grief",B156="Despair",B156="Hate"),"Unfavorable",TRUE,"Other")</f>
        <v>Other</v>
      </c>
      <c r="H156" s="3" t="str">
        <f t="shared" si="16"/>
        <v>High Engagement</v>
      </c>
      <c r="I156" s="3" t="str">
        <f t="shared" si="17"/>
        <v>High</v>
      </c>
      <c r="J156" s="3" t="b">
        <f t="shared" si="18"/>
        <v>0</v>
      </c>
      <c r="K156" s="3" t="b">
        <f t="shared" si="19"/>
        <v>1</v>
      </c>
      <c r="L156" s="3" t="b">
        <f t="shared" si="20"/>
        <v>1</v>
      </c>
      <c r="M156" s="3" t="b">
        <f t="shared" si="21"/>
        <v>1</v>
      </c>
      <c r="N156" s="3" t="b">
        <f t="shared" si="22"/>
        <v>0</v>
      </c>
      <c r="O156" s="3" t="b">
        <f t="shared" si="23"/>
        <v>1</v>
      </c>
      <c r="P156" s="3" t="str">
        <f xml:space="preserve"> CHOOSE(MATCH(C156,{"Twitter","Instagram","Facebook"},0),"TW","IG","FB")</f>
        <v>TW</v>
      </c>
      <c r="Q156" s="3" t="str" cm="1">
        <f t="array" ref="Q156" xml:space="preserve"> _xlfn.SWITCH(C156,"Twitter","Microblog","Instagram","Visual Social","Facebook","Social Network","Other")</f>
        <v>Microblog</v>
      </c>
    </row>
    <row r="157" spans="1:17" x14ac:dyDescent="0.25">
      <c r="A157" s="3">
        <f xml:space="preserve"> Clean_Data!A157</f>
        <v>156</v>
      </c>
      <c r="B157" s="3" t="str">
        <f xml:space="preserve"> Clean_Data!Q157</f>
        <v>Empowerment</v>
      </c>
      <c r="C157" s="3" t="str">
        <f xml:space="preserve"> Clean_Data!S157</f>
        <v>Instagram</v>
      </c>
      <c r="D157" s="3">
        <f xml:space="preserve"> Clean_Data!J157</f>
        <v>50</v>
      </c>
      <c r="E157" s="3">
        <f>Clean_Data!I157</f>
        <v>25</v>
      </c>
      <c r="F157" s="3">
        <f xml:space="preserve"> Clean_Data!X157</f>
        <v>75</v>
      </c>
      <c r="G157" s="3" t="str" cm="1">
        <f t="array" ref="G157" xml:space="preserve"> _xlfn.IFS(OR(B157="Positive",B157="Joy",B157="Happy",B157="Happiness"),"Favorable",OR(B157="Negative",B157="Sad",B157="Grief",B157="Despair",B157="Hate"),"Unfavorable",TRUE,"Other")</f>
        <v>Other</v>
      </c>
      <c r="H157" s="3" t="str">
        <f t="shared" si="16"/>
        <v>High Engagement</v>
      </c>
      <c r="I157" s="3" t="str">
        <f t="shared" si="17"/>
        <v>High</v>
      </c>
      <c r="J157" s="3" t="b">
        <f t="shared" si="18"/>
        <v>0</v>
      </c>
      <c r="K157" s="3" t="b">
        <f t="shared" si="19"/>
        <v>1</v>
      </c>
      <c r="L157" s="3" t="b">
        <f t="shared" si="20"/>
        <v>1</v>
      </c>
      <c r="M157" s="3" t="b">
        <f t="shared" si="21"/>
        <v>1</v>
      </c>
      <c r="N157" s="3" t="b">
        <f t="shared" si="22"/>
        <v>0</v>
      </c>
      <c r="O157" s="3" t="b">
        <f t="shared" si="23"/>
        <v>1</v>
      </c>
      <c r="P157" s="3" t="str">
        <f xml:space="preserve"> CHOOSE(MATCH(C157,{"Twitter","Instagram","Facebook"},0),"TW","IG","FB")</f>
        <v>IG</v>
      </c>
      <c r="Q157" s="3" t="str" cm="1">
        <f t="array" ref="Q157" xml:space="preserve"> _xlfn.SWITCH(C157,"Twitter","Microblog","Instagram","Visual Social","Facebook","Social Network","Other")</f>
        <v>Visual Social</v>
      </c>
    </row>
    <row r="158" spans="1:17" x14ac:dyDescent="0.25">
      <c r="A158" s="3">
        <f xml:space="preserve"> Clean_Data!A158</f>
        <v>157</v>
      </c>
      <c r="B158" s="3" t="str">
        <f xml:space="preserve"> Clean_Data!Q158</f>
        <v>Compassion</v>
      </c>
      <c r="C158" s="3" t="str">
        <f xml:space="preserve"> Clean_Data!S158</f>
        <v>Facebook</v>
      </c>
      <c r="D158" s="3">
        <f xml:space="preserve"> Clean_Data!J158</f>
        <v>35</v>
      </c>
      <c r="E158" s="3">
        <f>Clean_Data!I158</f>
        <v>18</v>
      </c>
      <c r="F158" s="3">
        <f xml:space="preserve"> Clean_Data!X158</f>
        <v>53</v>
      </c>
      <c r="G158" s="3" t="str" cm="1">
        <f t="array" ref="G158" xml:space="preserve"> _xlfn.IFS(OR(B158="Positive",B158="Joy",B158="Happy",B158="Happiness"),"Favorable",OR(B158="Negative",B158="Sad",B158="Grief",B158="Despair",B158="Hate"),"Unfavorable",TRUE,"Other")</f>
        <v>Other</v>
      </c>
      <c r="H158" s="3" t="str">
        <f t="shared" si="16"/>
        <v>High Engagement</v>
      </c>
      <c r="I158" s="3" t="str">
        <f t="shared" si="17"/>
        <v>High</v>
      </c>
      <c r="J158" s="3" t="b">
        <f t="shared" si="18"/>
        <v>0</v>
      </c>
      <c r="K158" s="3" t="b">
        <f t="shared" si="19"/>
        <v>0</v>
      </c>
      <c r="L158" s="3" t="b">
        <f t="shared" si="20"/>
        <v>1</v>
      </c>
      <c r="M158" s="3" t="b">
        <f t="shared" si="21"/>
        <v>1</v>
      </c>
      <c r="N158" s="3" t="b">
        <f t="shared" si="22"/>
        <v>0</v>
      </c>
      <c r="O158" s="3" t="b">
        <f t="shared" si="23"/>
        <v>1</v>
      </c>
      <c r="P158" s="3" t="str">
        <f xml:space="preserve"> CHOOSE(MATCH(C158,{"Twitter","Instagram","Facebook"},0),"TW","IG","FB")</f>
        <v>FB</v>
      </c>
      <c r="Q158" s="3" t="str" cm="1">
        <f t="array" ref="Q158" xml:space="preserve"> _xlfn.SWITCH(C158,"Twitter","Microblog","Instagram","Visual Social","Facebook","Social Network","Other")</f>
        <v>Social Network</v>
      </c>
    </row>
    <row r="159" spans="1:17" x14ac:dyDescent="0.25">
      <c r="A159" s="3">
        <f xml:space="preserve"> Clean_Data!A159</f>
        <v>158</v>
      </c>
      <c r="B159" s="3" t="str">
        <f xml:space="preserve"> Clean_Data!Q159</f>
        <v>Tenderness</v>
      </c>
      <c r="C159" s="3" t="str">
        <f xml:space="preserve"> Clean_Data!S159</f>
        <v>Twitter</v>
      </c>
      <c r="D159" s="3">
        <f xml:space="preserve"> Clean_Data!J159</f>
        <v>50</v>
      </c>
      <c r="E159" s="3">
        <f>Clean_Data!I159</f>
        <v>25</v>
      </c>
      <c r="F159" s="3">
        <f xml:space="preserve"> Clean_Data!X159</f>
        <v>75</v>
      </c>
      <c r="G159" s="3" t="str" cm="1">
        <f t="array" ref="G159" xml:space="preserve"> _xlfn.IFS(OR(B159="Positive",B159="Joy",B159="Happy",B159="Happiness"),"Favorable",OR(B159="Negative",B159="Sad",B159="Grief",B159="Despair",B159="Hate"),"Unfavorable",TRUE,"Other")</f>
        <v>Other</v>
      </c>
      <c r="H159" s="3" t="str">
        <f t="shared" si="16"/>
        <v>High Engagement</v>
      </c>
      <c r="I159" s="3" t="str">
        <f t="shared" si="17"/>
        <v>High</v>
      </c>
      <c r="J159" s="3" t="b">
        <f t="shared" si="18"/>
        <v>0</v>
      </c>
      <c r="K159" s="3" t="b">
        <f t="shared" si="19"/>
        <v>1</v>
      </c>
      <c r="L159" s="3" t="b">
        <f t="shared" si="20"/>
        <v>1</v>
      </c>
      <c r="M159" s="3" t="b">
        <f t="shared" si="21"/>
        <v>1</v>
      </c>
      <c r="N159" s="3" t="b">
        <f t="shared" si="22"/>
        <v>0</v>
      </c>
      <c r="O159" s="3" t="b">
        <f t="shared" si="23"/>
        <v>1</v>
      </c>
      <c r="P159" s="3" t="str">
        <f xml:space="preserve"> CHOOSE(MATCH(C159,{"Twitter","Instagram","Facebook"},0),"TW","IG","FB")</f>
        <v>TW</v>
      </c>
      <c r="Q159" s="3" t="str" cm="1">
        <f t="array" ref="Q159" xml:space="preserve"> _xlfn.SWITCH(C159,"Twitter","Microblog","Instagram","Visual Social","Facebook","Social Network","Other")</f>
        <v>Microblog</v>
      </c>
    </row>
    <row r="160" spans="1:17" x14ac:dyDescent="0.25">
      <c r="A160" s="3">
        <f xml:space="preserve"> Clean_Data!A160</f>
        <v>159</v>
      </c>
      <c r="B160" s="3" t="str">
        <f xml:space="preserve"> Clean_Data!Q160</f>
        <v>Arousal</v>
      </c>
      <c r="C160" s="3" t="str">
        <f xml:space="preserve"> Clean_Data!S160</f>
        <v>Instagram</v>
      </c>
      <c r="D160" s="3">
        <f xml:space="preserve"> Clean_Data!J160</f>
        <v>40</v>
      </c>
      <c r="E160" s="3">
        <f>Clean_Data!I160</f>
        <v>20</v>
      </c>
      <c r="F160" s="3">
        <f xml:space="preserve"> Clean_Data!X160</f>
        <v>60</v>
      </c>
      <c r="G160" s="3" t="str" cm="1">
        <f t="array" ref="G160" xml:space="preserve"> _xlfn.IFS(OR(B160="Positive",B160="Joy",B160="Happy",B160="Happiness"),"Favorable",OR(B160="Negative",B160="Sad",B160="Grief",B160="Despair",B160="Hate"),"Unfavorable",TRUE,"Other")</f>
        <v>Other</v>
      </c>
      <c r="H160" s="3" t="str">
        <f t="shared" si="16"/>
        <v>High Engagement</v>
      </c>
      <c r="I160" s="3" t="str">
        <f t="shared" si="17"/>
        <v>High</v>
      </c>
      <c r="J160" s="3" t="b">
        <f t="shared" si="18"/>
        <v>0</v>
      </c>
      <c r="K160" s="3" t="b">
        <f t="shared" si="19"/>
        <v>1</v>
      </c>
      <c r="L160" s="3" t="b">
        <f t="shared" si="20"/>
        <v>1</v>
      </c>
      <c r="M160" s="3" t="b">
        <f t="shared" si="21"/>
        <v>1</v>
      </c>
      <c r="N160" s="3" t="b">
        <f t="shared" si="22"/>
        <v>0</v>
      </c>
      <c r="O160" s="3" t="b">
        <f t="shared" si="23"/>
        <v>1</v>
      </c>
      <c r="P160" s="3" t="str">
        <f xml:space="preserve"> CHOOSE(MATCH(C160,{"Twitter","Instagram","Facebook"},0),"TW","IG","FB")</f>
        <v>IG</v>
      </c>
      <c r="Q160" s="3" t="str" cm="1">
        <f t="array" ref="Q160" xml:space="preserve"> _xlfn.SWITCH(C160,"Twitter","Microblog","Instagram","Visual Social","Facebook","Social Network","Other")</f>
        <v>Visual Social</v>
      </c>
    </row>
    <row r="161" spans="1:17" x14ac:dyDescent="0.25">
      <c r="A161" s="3">
        <f xml:space="preserve"> Clean_Data!A161</f>
        <v>160</v>
      </c>
      <c r="B161" s="3" t="str">
        <f xml:space="preserve"> Clean_Data!Q161</f>
        <v>Enthusiasm</v>
      </c>
      <c r="C161" s="3" t="str">
        <f xml:space="preserve"> Clean_Data!S161</f>
        <v>Facebook</v>
      </c>
      <c r="D161" s="3">
        <f xml:space="preserve"> Clean_Data!J161</f>
        <v>30</v>
      </c>
      <c r="E161" s="3">
        <f>Clean_Data!I161</f>
        <v>15</v>
      </c>
      <c r="F161" s="3">
        <f xml:space="preserve"> Clean_Data!X161</f>
        <v>45</v>
      </c>
      <c r="G161" s="3" t="str" cm="1">
        <f t="array" ref="G161" xml:space="preserve"> _xlfn.IFS(OR(B161="Positive",B161="Joy",B161="Happy",B161="Happiness"),"Favorable",OR(B161="Negative",B161="Sad",B161="Grief",B161="Despair",B161="Hate"),"Unfavorable",TRUE,"Other")</f>
        <v>Other</v>
      </c>
      <c r="H161" s="3" t="str">
        <f t="shared" si="16"/>
        <v>Standard Engagement</v>
      </c>
      <c r="I161" s="3" t="str">
        <f t="shared" si="17"/>
        <v>Medium</v>
      </c>
      <c r="J161" s="3" t="b">
        <f t="shared" si="18"/>
        <v>0</v>
      </c>
      <c r="K161" s="3" t="b">
        <f t="shared" si="19"/>
        <v>0</v>
      </c>
      <c r="L161" s="3" t="b">
        <f t="shared" si="20"/>
        <v>1</v>
      </c>
      <c r="M161" s="3" t="b">
        <f t="shared" si="21"/>
        <v>1</v>
      </c>
      <c r="N161" s="3" t="b">
        <f t="shared" si="22"/>
        <v>0</v>
      </c>
      <c r="O161" s="3" t="b">
        <f t="shared" si="23"/>
        <v>1</v>
      </c>
      <c r="P161" s="3" t="str">
        <f xml:space="preserve"> CHOOSE(MATCH(C161,{"Twitter","Instagram","Facebook"},0),"TW","IG","FB")</f>
        <v>FB</v>
      </c>
      <c r="Q161" s="3" t="str" cm="1">
        <f t="array" ref="Q161" xml:space="preserve"> _xlfn.SWITCH(C161,"Twitter","Microblog","Instagram","Visual Social","Facebook","Social Network","Other")</f>
        <v>Social Network</v>
      </c>
    </row>
    <row r="162" spans="1:17" x14ac:dyDescent="0.25">
      <c r="A162" s="3">
        <f xml:space="preserve"> Clean_Data!A162</f>
        <v>161</v>
      </c>
      <c r="B162" s="3" t="str">
        <f xml:space="preserve"> Clean_Data!Q162</f>
        <v>Fulfillment</v>
      </c>
      <c r="C162" s="3" t="str">
        <f xml:space="preserve"> Clean_Data!S162</f>
        <v>Twitter</v>
      </c>
      <c r="D162" s="3">
        <f xml:space="preserve"> Clean_Data!J162</f>
        <v>45</v>
      </c>
      <c r="E162" s="3">
        <f>Clean_Data!I162</f>
        <v>22</v>
      </c>
      <c r="F162" s="3">
        <f xml:space="preserve"> Clean_Data!X162</f>
        <v>67</v>
      </c>
      <c r="G162" s="3" t="str" cm="1">
        <f t="array" ref="G162" xml:space="preserve"> _xlfn.IFS(OR(B162="Positive",B162="Joy",B162="Happy",B162="Happiness"),"Favorable",OR(B162="Negative",B162="Sad",B162="Grief",B162="Despair",B162="Hate"),"Unfavorable",TRUE,"Other")</f>
        <v>Other</v>
      </c>
      <c r="H162" s="3" t="str">
        <f t="shared" si="16"/>
        <v>High Engagement</v>
      </c>
      <c r="I162" s="3" t="str">
        <f t="shared" si="17"/>
        <v>High</v>
      </c>
      <c r="J162" s="3" t="b">
        <f t="shared" si="18"/>
        <v>0</v>
      </c>
      <c r="K162" s="3" t="b">
        <f t="shared" si="19"/>
        <v>1</v>
      </c>
      <c r="L162" s="3" t="b">
        <f t="shared" si="20"/>
        <v>1</v>
      </c>
      <c r="M162" s="3" t="b">
        <f t="shared" si="21"/>
        <v>1</v>
      </c>
      <c r="N162" s="3" t="b">
        <f t="shared" si="22"/>
        <v>0</v>
      </c>
      <c r="O162" s="3" t="b">
        <f t="shared" si="23"/>
        <v>1</v>
      </c>
      <c r="P162" s="3" t="str">
        <f xml:space="preserve"> CHOOSE(MATCH(C162,{"Twitter","Instagram","Facebook"},0),"TW","IG","FB")</f>
        <v>TW</v>
      </c>
      <c r="Q162" s="3" t="str" cm="1">
        <f t="array" ref="Q162" xml:space="preserve"> _xlfn.SWITCH(C162,"Twitter","Microblog","Instagram","Visual Social","Facebook","Social Network","Other")</f>
        <v>Microblog</v>
      </c>
    </row>
    <row r="163" spans="1:17" x14ac:dyDescent="0.25">
      <c r="A163" s="3">
        <f xml:space="preserve"> Clean_Data!A163</f>
        <v>162</v>
      </c>
      <c r="B163" s="3" t="str">
        <f xml:space="preserve"> Clean_Data!Q163</f>
        <v>Reverence</v>
      </c>
      <c r="C163" s="3" t="str">
        <f xml:space="preserve"> Clean_Data!S163</f>
        <v>Instagram</v>
      </c>
      <c r="D163" s="3">
        <f xml:space="preserve"> Clean_Data!J163</f>
        <v>35</v>
      </c>
      <c r="E163" s="3">
        <f>Clean_Data!I163</f>
        <v>18</v>
      </c>
      <c r="F163" s="3">
        <f xml:space="preserve"> Clean_Data!X163</f>
        <v>53</v>
      </c>
      <c r="G163" s="3" t="str" cm="1">
        <f t="array" ref="G163" xml:space="preserve"> _xlfn.IFS(OR(B163="Positive",B163="Joy",B163="Happy",B163="Happiness"),"Favorable",OR(B163="Negative",B163="Sad",B163="Grief",B163="Despair",B163="Hate"),"Unfavorable",TRUE,"Other")</f>
        <v>Other</v>
      </c>
      <c r="H163" s="3" t="str">
        <f t="shared" si="16"/>
        <v>High Engagement</v>
      </c>
      <c r="I163" s="3" t="str">
        <f t="shared" si="17"/>
        <v>High</v>
      </c>
      <c r="J163" s="3" t="b">
        <f t="shared" si="18"/>
        <v>0</v>
      </c>
      <c r="K163" s="3" t="b">
        <f t="shared" si="19"/>
        <v>1</v>
      </c>
      <c r="L163" s="3" t="b">
        <f t="shared" si="20"/>
        <v>1</v>
      </c>
      <c r="M163" s="3" t="b">
        <f t="shared" si="21"/>
        <v>1</v>
      </c>
      <c r="N163" s="3" t="b">
        <f t="shared" si="22"/>
        <v>0</v>
      </c>
      <c r="O163" s="3" t="b">
        <f t="shared" si="23"/>
        <v>1</v>
      </c>
      <c r="P163" s="3" t="str">
        <f xml:space="preserve"> CHOOSE(MATCH(C163,{"Twitter","Instagram","Facebook"},0),"TW","IG","FB")</f>
        <v>IG</v>
      </c>
      <c r="Q163" s="3" t="str" cm="1">
        <f t="array" ref="Q163" xml:space="preserve"> _xlfn.SWITCH(C163,"Twitter","Microblog","Instagram","Visual Social","Facebook","Social Network","Other")</f>
        <v>Visual Social</v>
      </c>
    </row>
    <row r="164" spans="1:17" x14ac:dyDescent="0.25">
      <c r="A164" s="3">
        <f xml:space="preserve"> Clean_Data!A164</f>
        <v>163</v>
      </c>
      <c r="B164" s="3" t="str">
        <f xml:space="preserve"> Clean_Data!Q164</f>
        <v>Elation</v>
      </c>
      <c r="C164" s="3" t="str">
        <f xml:space="preserve"> Clean_Data!S164</f>
        <v>Facebook</v>
      </c>
      <c r="D164" s="3">
        <f xml:space="preserve"> Clean_Data!J164</f>
        <v>50</v>
      </c>
      <c r="E164" s="3">
        <f>Clean_Data!I164</f>
        <v>25</v>
      </c>
      <c r="F164" s="3">
        <f xml:space="preserve"> Clean_Data!X164</f>
        <v>75</v>
      </c>
      <c r="G164" s="3" t="str" cm="1">
        <f t="array" ref="G164" xml:space="preserve"> _xlfn.IFS(OR(B164="Positive",B164="Joy",B164="Happy",B164="Happiness"),"Favorable",OR(B164="Negative",B164="Sad",B164="Grief",B164="Despair",B164="Hate"),"Unfavorable",TRUE,"Other")</f>
        <v>Other</v>
      </c>
      <c r="H164" s="3" t="str">
        <f t="shared" si="16"/>
        <v>High Engagement</v>
      </c>
      <c r="I164" s="3" t="str">
        <f t="shared" si="17"/>
        <v>High</v>
      </c>
      <c r="J164" s="3" t="b">
        <f t="shared" si="18"/>
        <v>0</v>
      </c>
      <c r="K164" s="3" t="b">
        <f t="shared" si="19"/>
        <v>0</v>
      </c>
      <c r="L164" s="3" t="b">
        <f t="shared" si="20"/>
        <v>1</v>
      </c>
      <c r="M164" s="3" t="b">
        <f t="shared" si="21"/>
        <v>1</v>
      </c>
      <c r="N164" s="3" t="b">
        <f t="shared" si="22"/>
        <v>0</v>
      </c>
      <c r="O164" s="3" t="b">
        <f t="shared" si="23"/>
        <v>1</v>
      </c>
      <c r="P164" s="3" t="str">
        <f xml:space="preserve"> CHOOSE(MATCH(C164,{"Twitter","Instagram","Facebook"},0),"TW","IG","FB")</f>
        <v>FB</v>
      </c>
      <c r="Q164" s="3" t="str" cm="1">
        <f t="array" ref="Q164" xml:space="preserve"> _xlfn.SWITCH(C164,"Twitter","Microblog","Instagram","Visual Social","Facebook","Social Network","Other")</f>
        <v>Social Network</v>
      </c>
    </row>
    <row r="165" spans="1:17" x14ac:dyDescent="0.25">
      <c r="A165" s="3">
        <f xml:space="preserve"> Clean_Data!A165</f>
        <v>164</v>
      </c>
      <c r="B165" s="3" t="str">
        <f xml:space="preserve"> Clean_Data!Q165</f>
        <v>Despair</v>
      </c>
      <c r="C165" s="3" t="str">
        <f xml:space="preserve"> Clean_Data!S165</f>
        <v>Twitter</v>
      </c>
      <c r="D165" s="3">
        <f xml:space="preserve"> Clean_Data!J165</f>
        <v>10</v>
      </c>
      <c r="E165" s="3">
        <f>Clean_Data!I165</f>
        <v>5</v>
      </c>
      <c r="F165" s="3">
        <f xml:space="preserve"> Clean_Data!X165</f>
        <v>15</v>
      </c>
      <c r="G165" s="3" t="str" cm="1">
        <f t="array" ref="G165" xml:space="preserve"> _xlfn.IFS(OR(B165="Positive",B165="Joy",B165="Happy",B165="Happiness"),"Favorable",OR(B165="Negative",B165="Sad",B165="Grief",B165="Despair",B165="Hate"),"Unfavorable",TRUE,"Other")</f>
        <v>Unfavorable</v>
      </c>
      <c r="H165" s="3" t="str">
        <f t="shared" si="16"/>
        <v>Standard Engagement</v>
      </c>
      <c r="I165" s="3" t="str">
        <f t="shared" si="17"/>
        <v>Low</v>
      </c>
      <c r="J165" s="3" t="b">
        <f t="shared" si="18"/>
        <v>0</v>
      </c>
      <c r="K165" s="3" t="b">
        <f t="shared" si="19"/>
        <v>1</v>
      </c>
      <c r="L165" s="3" t="b">
        <f t="shared" si="20"/>
        <v>0</v>
      </c>
      <c r="M165" s="3" t="b">
        <f t="shared" si="21"/>
        <v>1</v>
      </c>
      <c r="N165" s="3" t="b">
        <f t="shared" si="22"/>
        <v>0</v>
      </c>
      <c r="O165" s="3" t="b">
        <f t="shared" si="23"/>
        <v>1</v>
      </c>
      <c r="P165" s="3" t="str">
        <f xml:space="preserve"> CHOOSE(MATCH(C165,{"Twitter","Instagram","Facebook"},0),"TW","IG","FB")</f>
        <v>TW</v>
      </c>
      <c r="Q165" s="3" t="str" cm="1">
        <f t="array" ref="Q165" xml:space="preserve"> _xlfn.SWITCH(C165,"Twitter","Microblog","Instagram","Visual Social","Facebook","Social Network","Other")</f>
        <v>Microblog</v>
      </c>
    </row>
    <row r="166" spans="1:17" x14ac:dyDescent="0.25">
      <c r="A166" s="3">
        <f xml:space="preserve"> Clean_Data!A166</f>
        <v>165</v>
      </c>
      <c r="B166" s="3" t="str">
        <f xml:space="preserve"> Clean_Data!Q166</f>
        <v>Grief</v>
      </c>
      <c r="C166" s="3" t="str">
        <f xml:space="preserve"> Clean_Data!S166</f>
        <v>Instagram</v>
      </c>
      <c r="D166" s="3">
        <f xml:space="preserve"> Clean_Data!J166</f>
        <v>15</v>
      </c>
      <c r="E166" s="3">
        <f>Clean_Data!I166</f>
        <v>8</v>
      </c>
      <c r="F166" s="3">
        <f xml:space="preserve"> Clean_Data!X166</f>
        <v>23</v>
      </c>
      <c r="G166" s="3" t="str" cm="1">
        <f t="array" ref="G166" xml:space="preserve"> _xlfn.IFS(OR(B166="Positive",B166="Joy",B166="Happy",B166="Happiness"),"Favorable",OR(B166="Negative",B166="Sad",B166="Grief",B166="Despair",B166="Hate"),"Unfavorable",TRUE,"Other")</f>
        <v>Unfavorable</v>
      </c>
      <c r="H166" s="3" t="str">
        <f t="shared" si="16"/>
        <v>Standard Engagement</v>
      </c>
      <c r="I166" s="3" t="str">
        <f t="shared" si="17"/>
        <v>Medium</v>
      </c>
      <c r="J166" s="3" t="b">
        <f t="shared" si="18"/>
        <v>0</v>
      </c>
      <c r="K166" s="3" t="b">
        <f t="shared" si="19"/>
        <v>1</v>
      </c>
      <c r="L166" s="3" t="b">
        <f t="shared" si="20"/>
        <v>0</v>
      </c>
      <c r="M166" s="3" t="b">
        <f t="shared" si="21"/>
        <v>1</v>
      </c>
      <c r="N166" s="3" t="b">
        <f t="shared" si="22"/>
        <v>0</v>
      </c>
      <c r="O166" s="3" t="b">
        <f t="shared" si="23"/>
        <v>1</v>
      </c>
      <c r="P166" s="3" t="str">
        <f xml:space="preserve"> CHOOSE(MATCH(C166,{"Twitter","Instagram","Facebook"},0),"TW","IG","FB")</f>
        <v>IG</v>
      </c>
      <c r="Q166" s="3" t="str" cm="1">
        <f t="array" ref="Q166" xml:space="preserve"> _xlfn.SWITCH(C166,"Twitter","Microblog","Instagram","Visual Social","Facebook","Social Network","Other")</f>
        <v>Visual Social</v>
      </c>
    </row>
    <row r="167" spans="1:17" x14ac:dyDescent="0.25">
      <c r="A167" s="3">
        <f xml:space="preserve"> Clean_Data!A167</f>
        <v>166</v>
      </c>
      <c r="B167" s="3" t="str">
        <f xml:space="preserve"> Clean_Data!Q167</f>
        <v>Loneliness</v>
      </c>
      <c r="C167" s="3" t="str">
        <f xml:space="preserve"> Clean_Data!S167</f>
        <v>Facebook</v>
      </c>
      <c r="D167" s="3">
        <f xml:space="preserve"> Clean_Data!J167</f>
        <v>20</v>
      </c>
      <c r="E167" s="3">
        <f>Clean_Data!I167</f>
        <v>10</v>
      </c>
      <c r="F167" s="3">
        <f xml:space="preserve"> Clean_Data!X167</f>
        <v>30</v>
      </c>
      <c r="G167" s="3" t="str" cm="1">
        <f t="array" ref="G167" xml:space="preserve"> _xlfn.IFS(OR(B167="Positive",B167="Joy",B167="Happy",B167="Happiness"),"Favorable",OR(B167="Negative",B167="Sad",B167="Grief",B167="Despair",B167="Hate"),"Unfavorable",TRUE,"Other")</f>
        <v>Other</v>
      </c>
      <c r="H167" s="3" t="str">
        <f t="shared" si="16"/>
        <v>Standard Engagement</v>
      </c>
      <c r="I167" s="3" t="str">
        <f t="shared" si="17"/>
        <v>Medium</v>
      </c>
      <c r="J167" s="3" t="b">
        <f t="shared" si="18"/>
        <v>0</v>
      </c>
      <c r="K167" s="3" t="b">
        <f t="shared" si="19"/>
        <v>0</v>
      </c>
      <c r="L167" s="3" t="b">
        <f t="shared" si="20"/>
        <v>1</v>
      </c>
      <c r="M167" s="3" t="b">
        <f t="shared" si="21"/>
        <v>1</v>
      </c>
      <c r="N167" s="3" t="b">
        <f t="shared" si="22"/>
        <v>0</v>
      </c>
      <c r="O167" s="3" t="b">
        <f t="shared" si="23"/>
        <v>1</v>
      </c>
      <c r="P167" s="3" t="str">
        <f xml:space="preserve"> CHOOSE(MATCH(C167,{"Twitter","Instagram","Facebook"},0),"TW","IG","FB")</f>
        <v>FB</v>
      </c>
      <c r="Q167" s="3" t="str" cm="1">
        <f t="array" ref="Q167" xml:space="preserve"> _xlfn.SWITCH(C167,"Twitter","Microblog","Instagram","Visual Social","Facebook","Social Network","Other")</f>
        <v>Social Network</v>
      </c>
    </row>
    <row r="168" spans="1:17" x14ac:dyDescent="0.25">
      <c r="A168" s="3">
        <f xml:space="preserve"> Clean_Data!A168</f>
        <v>167</v>
      </c>
      <c r="B168" s="3" t="str">
        <f xml:space="preserve"> Clean_Data!Q168</f>
        <v>Jealousy</v>
      </c>
      <c r="C168" s="3" t="str">
        <f xml:space="preserve"> Clean_Data!S168</f>
        <v>Twitter</v>
      </c>
      <c r="D168" s="3">
        <f xml:space="preserve"> Clean_Data!J168</f>
        <v>25</v>
      </c>
      <c r="E168" s="3">
        <f>Clean_Data!I168</f>
        <v>12</v>
      </c>
      <c r="F168" s="3">
        <f xml:space="preserve"> Clean_Data!X168</f>
        <v>37</v>
      </c>
      <c r="G168" s="3" t="str" cm="1">
        <f t="array" ref="G168" xml:space="preserve"> _xlfn.IFS(OR(B168="Positive",B168="Joy",B168="Happy",B168="Happiness"),"Favorable",OR(B168="Negative",B168="Sad",B168="Grief",B168="Despair",B168="Hate"),"Unfavorable",TRUE,"Other")</f>
        <v>Other</v>
      </c>
      <c r="H168" s="3" t="str">
        <f t="shared" si="16"/>
        <v>Standard Engagement</v>
      </c>
      <c r="I168" s="3" t="str">
        <f t="shared" si="17"/>
        <v>Medium</v>
      </c>
      <c r="J168" s="3" t="b">
        <f t="shared" si="18"/>
        <v>0</v>
      </c>
      <c r="K168" s="3" t="b">
        <f t="shared" si="19"/>
        <v>1</v>
      </c>
      <c r="L168" s="3" t="b">
        <f t="shared" si="20"/>
        <v>1</v>
      </c>
      <c r="M168" s="3" t="b">
        <f t="shared" si="21"/>
        <v>1</v>
      </c>
      <c r="N168" s="3" t="b">
        <f t="shared" si="22"/>
        <v>0</v>
      </c>
      <c r="O168" s="3" t="b">
        <f t="shared" si="23"/>
        <v>1</v>
      </c>
      <c r="P168" s="3" t="str">
        <f xml:space="preserve"> CHOOSE(MATCH(C168,{"Twitter","Instagram","Facebook"},0),"TW","IG","FB")</f>
        <v>TW</v>
      </c>
      <c r="Q168" s="3" t="str" cm="1">
        <f t="array" ref="Q168" xml:space="preserve"> _xlfn.SWITCH(C168,"Twitter","Microblog","Instagram","Visual Social","Facebook","Social Network","Other")</f>
        <v>Microblog</v>
      </c>
    </row>
    <row r="169" spans="1:17" x14ac:dyDescent="0.25">
      <c r="A169" s="3">
        <f xml:space="preserve"> Clean_Data!A169</f>
        <v>168</v>
      </c>
      <c r="B169" s="3" t="str">
        <f xml:space="preserve"> Clean_Data!Q169</f>
        <v>Resentment</v>
      </c>
      <c r="C169" s="3" t="str">
        <f xml:space="preserve"> Clean_Data!S169</f>
        <v>Instagram</v>
      </c>
      <c r="D169" s="3">
        <f xml:space="preserve"> Clean_Data!J169</f>
        <v>15</v>
      </c>
      <c r="E169" s="3">
        <f>Clean_Data!I169</f>
        <v>7</v>
      </c>
      <c r="F169" s="3">
        <f xml:space="preserve"> Clean_Data!X169</f>
        <v>22</v>
      </c>
      <c r="G169" s="3" t="str" cm="1">
        <f t="array" ref="G169" xml:space="preserve"> _xlfn.IFS(OR(B169="Positive",B169="Joy",B169="Happy",B169="Happiness"),"Favorable",OR(B169="Negative",B169="Sad",B169="Grief",B169="Despair",B169="Hate"),"Unfavorable",TRUE,"Other")</f>
        <v>Other</v>
      </c>
      <c r="H169" s="3" t="str">
        <f t="shared" si="16"/>
        <v>Standard Engagement</v>
      </c>
      <c r="I169" s="3" t="str">
        <f t="shared" si="17"/>
        <v>Medium</v>
      </c>
      <c r="J169" s="3" t="b">
        <f t="shared" si="18"/>
        <v>0</v>
      </c>
      <c r="K169" s="3" t="b">
        <f t="shared" si="19"/>
        <v>1</v>
      </c>
      <c r="L169" s="3" t="b">
        <f t="shared" si="20"/>
        <v>1</v>
      </c>
      <c r="M169" s="3" t="b">
        <f t="shared" si="21"/>
        <v>1</v>
      </c>
      <c r="N169" s="3" t="b">
        <f t="shared" si="22"/>
        <v>0</v>
      </c>
      <c r="O169" s="3" t="b">
        <f t="shared" si="23"/>
        <v>1</v>
      </c>
      <c r="P169" s="3" t="str">
        <f xml:space="preserve"> CHOOSE(MATCH(C169,{"Twitter","Instagram","Facebook"},0),"TW","IG","FB")</f>
        <v>IG</v>
      </c>
      <c r="Q169" s="3" t="str" cm="1">
        <f t="array" ref="Q169" xml:space="preserve"> _xlfn.SWITCH(C169,"Twitter","Microblog","Instagram","Visual Social","Facebook","Social Network","Other")</f>
        <v>Visual Social</v>
      </c>
    </row>
    <row r="170" spans="1:17" x14ac:dyDescent="0.25">
      <c r="A170" s="3">
        <f xml:space="preserve"> Clean_Data!A170</f>
        <v>169</v>
      </c>
      <c r="B170" s="3" t="str">
        <f xml:space="preserve"> Clean_Data!Q170</f>
        <v>Frustration</v>
      </c>
      <c r="C170" s="3" t="str">
        <f xml:space="preserve"> Clean_Data!S170</f>
        <v>Facebook</v>
      </c>
      <c r="D170" s="3">
        <f xml:space="preserve"> Clean_Data!J170</f>
        <v>20</v>
      </c>
      <c r="E170" s="3">
        <f>Clean_Data!I170</f>
        <v>10</v>
      </c>
      <c r="F170" s="3">
        <f xml:space="preserve"> Clean_Data!X170</f>
        <v>30</v>
      </c>
      <c r="G170" s="3" t="str" cm="1">
        <f t="array" ref="G170" xml:space="preserve"> _xlfn.IFS(OR(B170="Positive",B170="Joy",B170="Happy",B170="Happiness"),"Favorable",OR(B170="Negative",B170="Sad",B170="Grief",B170="Despair",B170="Hate"),"Unfavorable",TRUE,"Other")</f>
        <v>Other</v>
      </c>
      <c r="H170" s="3" t="str">
        <f t="shared" si="16"/>
        <v>Standard Engagement</v>
      </c>
      <c r="I170" s="3" t="str">
        <f t="shared" si="17"/>
        <v>Medium</v>
      </c>
      <c r="J170" s="3" t="b">
        <f t="shared" si="18"/>
        <v>0</v>
      </c>
      <c r="K170" s="3" t="b">
        <f t="shared" si="19"/>
        <v>0</v>
      </c>
      <c r="L170" s="3" t="b">
        <f t="shared" si="20"/>
        <v>1</v>
      </c>
      <c r="M170" s="3" t="b">
        <f t="shared" si="21"/>
        <v>1</v>
      </c>
      <c r="N170" s="3" t="b">
        <f t="shared" si="22"/>
        <v>0</v>
      </c>
      <c r="O170" s="3" t="b">
        <f t="shared" si="23"/>
        <v>1</v>
      </c>
      <c r="P170" s="3" t="str">
        <f xml:space="preserve"> CHOOSE(MATCH(C170,{"Twitter","Instagram","Facebook"},0),"TW","IG","FB")</f>
        <v>FB</v>
      </c>
      <c r="Q170" s="3" t="str" cm="1">
        <f t="array" ref="Q170" xml:space="preserve"> _xlfn.SWITCH(C170,"Twitter","Microblog","Instagram","Visual Social","Facebook","Social Network","Other")</f>
        <v>Social Network</v>
      </c>
    </row>
    <row r="171" spans="1:17" x14ac:dyDescent="0.25">
      <c r="A171" s="3">
        <f xml:space="preserve"> Clean_Data!A171</f>
        <v>170</v>
      </c>
      <c r="B171" s="3" t="str">
        <f xml:space="preserve"> Clean_Data!Q171</f>
        <v>Boredom</v>
      </c>
      <c r="C171" s="3" t="str">
        <f xml:space="preserve"> Clean_Data!S171</f>
        <v>Twitter</v>
      </c>
      <c r="D171" s="3">
        <f xml:space="preserve"> Clean_Data!J171</f>
        <v>15</v>
      </c>
      <c r="E171" s="3">
        <f>Clean_Data!I171</f>
        <v>8</v>
      </c>
      <c r="F171" s="3">
        <f xml:space="preserve"> Clean_Data!X171</f>
        <v>23</v>
      </c>
      <c r="G171" s="3" t="str" cm="1">
        <f t="array" ref="G171" xml:space="preserve"> _xlfn.IFS(OR(B171="Positive",B171="Joy",B171="Happy",B171="Happiness"),"Favorable",OR(B171="Negative",B171="Sad",B171="Grief",B171="Despair",B171="Hate"),"Unfavorable",TRUE,"Other")</f>
        <v>Other</v>
      </c>
      <c r="H171" s="3" t="str">
        <f t="shared" si="16"/>
        <v>Standard Engagement</v>
      </c>
      <c r="I171" s="3" t="str">
        <f t="shared" si="17"/>
        <v>Medium</v>
      </c>
      <c r="J171" s="3" t="b">
        <f t="shared" si="18"/>
        <v>0</v>
      </c>
      <c r="K171" s="3" t="b">
        <f t="shared" si="19"/>
        <v>1</v>
      </c>
      <c r="L171" s="3" t="b">
        <f t="shared" si="20"/>
        <v>1</v>
      </c>
      <c r="M171" s="3" t="b">
        <f t="shared" si="21"/>
        <v>1</v>
      </c>
      <c r="N171" s="3" t="b">
        <f t="shared" si="22"/>
        <v>0</v>
      </c>
      <c r="O171" s="3" t="b">
        <f t="shared" si="23"/>
        <v>1</v>
      </c>
      <c r="P171" s="3" t="str">
        <f xml:space="preserve"> CHOOSE(MATCH(C171,{"Twitter","Instagram","Facebook"},0),"TW","IG","FB")</f>
        <v>TW</v>
      </c>
      <c r="Q171" s="3" t="str" cm="1">
        <f t="array" ref="Q171" xml:space="preserve"> _xlfn.SWITCH(C171,"Twitter","Microblog","Instagram","Visual Social","Facebook","Social Network","Other")</f>
        <v>Microblog</v>
      </c>
    </row>
    <row r="172" spans="1:17" x14ac:dyDescent="0.25">
      <c r="A172" s="3">
        <f xml:space="preserve"> Clean_Data!A172</f>
        <v>171</v>
      </c>
      <c r="B172" s="3" t="str">
        <f xml:space="preserve"> Clean_Data!Q172</f>
        <v>Anxiety</v>
      </c>
      <c r="C172" s="3" t="str">
        <f xml:space="preserve"> Clean_Data!S172</f>
        <v>Instagram</v>
      </c>
      <c r="D172" s="3">
        <f xml:space="preserve"> Clean_Data!J172</f>
        <v>25</v>
      </c>
      <c r="E172" s="3">
        <f>Clean_Data!I172</f>
        <v>12</v>
      </c>
      <c r="F172" s="3">
        <f xml:space="preserve"> Clean_Data!X172</f>
        <v>37</v>
      </c>
      <c r="G172" s="3" t="str" cm="1">
        <f t="array" ref="G172" xml:space="preserve"> _xlfn.IFS(OR(B172="Positive",B172="Joy",B172="Happy",B172="Happiness"),"Favorable",OR(B172="Negative",B172="Sad",B172="Grief",B172="Despair",B172="Hate"),"Unfavorable",TRUE,"Other")</f>
        <v>Other</v>
      </c>
      <c r="H172" s="3" t="str">
        <f t="shared" si="16"/>
        <v>Standard Engagement</v>
      </c>
      <c r="I172" s="3" t="str">
        <f t="shared" si="17"/>
        <v>Medium</v>
      </c>
      <c r="J172" s="3" t="b">
        <f t="shared" si="18"/>
        <v>0</v>
      </c>
      <c r="K172" s="3" t="b">
        <f t="shared" si="19"/>
        <v>1</v>
      </c>
      <c r="L172" s="3" t="b">
        <f t="shared" si="20"/>
        <v>1</v>
      </c>
      <c r="M172" s="3" t="b">
        <f t="shared" si="21"/>
        <v>1</v>
      </c>
      <c r="N172" s="3" t="b">
        <f t="shared" si="22"/>
        <v>0</v>
      </c>
      <c r="O172" s="3" t="b">
        <f t="shared" si="23"/>
        <v>1</v>
      </c>
      <c r="P172" s="3" t="str">
        <f xml:space="preserve"> CHOOSE(MATCH(C172,{"Twitter","Instagram","Facebook"},0),"TW","IG","FB")</f>
        <v>IG</v>
      </c>
      <c r="Q172" s="3" t="str" cm="1">
        <f t="array" ref="Q172" xml:space="preserve"> _xlfn.SWITCH(C172,"Twitter","Microblog","Instagram","Visual Social","Facebook","Social Network","Other")</f>
        <v>Visual Social</v>
      </c>
    </row>
    <row r="173" spans="1:17" x14ac:dyDescent="0.25">
      <c r="A173" s="3">
        <f xml:space="preserve"> Clean_Data!A173</f>
        <v>172</v>
      </c>
      <c r="B173" s="3" t="str">
        <f xml:space="preserve"> Clean_Data!Q173</f>
        <v>Intimidation</v>
      </c>
      <c r="C173" s="3" t="str">
        <f xml:space="preserve"> Clean_Data!S173</f>
        <v>Facebook</v>
      </c>
      <c r="D173" s="3">
        <f xml:space="preserve"> Clean_Data!J173</f>
        <v>30</v>
      </c>
      <c r="E173" s="3">
        <f>Clean_Data!I173</f>
        <v>15</v>
      </c>
      <c r="F173" s="3">
        <f xml:space="preserve"> Clean_Data!X173</f>
        <v>45</v>
      </c>
      <c r="G173" s="3" t="str" cm="1">
        <f t="array" ref="G173" xml:space="preserve"> _xlfn.IFS(OR(B173="Positive",B173="Joy",B173="Happy",B173="Happiness"),"Favorable",OR(B173="Negative",B173="Sad",B173="Grief",B173="Despair",B173="Hate"),"Unfavorable",TRUE,"Other")</f>
        <v>Other</v>
      </c>
      <c r="H173" s="3" t="str">
        <f t="shared" si="16"/>
        <v>Standard Engagement</v>
      </c>
      <c r="I173" s="3" t="str">
        <f t="shared" si="17"/>
        <v>Medium</v>
      </c>
      <c r="J173" s="3" t="b">
        <f t="shared" si="18"/>
        <v>0</v>
      </c>
      <c r="K173" s="3" t="b">
        <f t="shared" si="19"/>
        <v>0</v>
      </c>
      <c r="L173" s="3" t="b">
        <f t="shared" si="20"/>
        <v>1</v>
      </c>
      <c r="M173" s="3" t="b">
        <f t="shared" si="21"/>
        <v>1</v>
      </c>
      <c r="N173" s="3" t="b">
        <f t="shared" si="22"/>
        <v>0</v>
      </c>
      <c r="O173" s="3" t="b">
        <f t="shared" si="23"/>
        <v>1</v>
      </c>
      <c r="P173" s="3" t="str">
        <f xml:space="preserve"> CHOOSE(MATCH(C173,{"Twitter","Instagram","Facebook"},0),"TW","IG","FB")</f>
        <v>FB</v>
      </c>
      <c r="Q173" s="3" t="str" cm="1">
        <f t="array" ref="Q173" xml:space="preserve"> _xlfn.SWITCH(C173,"Twitter","Microblog","Instagram","Visual Social","Facebook","Social Network","Other")</f>
        <v>Social Network</v>
      </c>
    </row>
    <row r="174" spans="1:17" x14ac:dyDescent="0.25">
      <c r="A174" s="3">
        <f xml:space="preserve"> Clean_Data!A174</f>
        <v>173</v>
      </c>
      <c r="B174" s="3" t="str">
        <f xml:space="preserve"> Clean_Data!Q174</f>
        <v>Helplessness</v>
      </c>
      <c r="C174" s="3" t="str">
        <f xml:space="preserve"> Clean_Data!S174</f>
        <v>Twitter</v>
      </c>
      <c r="D174" s="3">
        <f xml:space="preserve"> Clean_Data!J174</f>
        <v>15</v>
      </c>
      <c r="E174" s="3">
        <f>Clean_Data!I174</f>
        <v>8</v>
      </c>
      <c r="F174" s="3">
        <f xml:space="preserve"> Clean_Data!X174</f>
        <v>23</v>
      </c>
      <c r="G174" s="3" t="str" cm="1">
        <f t="array" ref="G174" xml:space="preserve"> _xlfn.IFS(OR(B174="Positive",B174="Joy",B174="Happy",B174="Happiness"),"Favorable",OR(B174="Negative",B174="Sad",B174="Grief",B174="Despair",B174="Hate"),"Unfavorable",TRUE,"Other")</f>
        <v>Other</v>
      </c>
      <c r="H174" s="3" t="str">
        <f t="shared" si="16"/>
        <v>Standard Engagement</v>
      </c>
      <c r="I174" s="3" t="str">
        <f t="shared" si="17"/>
        <v>Medium</v>
      </c>
      <c r="J174" s="3" t="b">
        <f t="shared" si="18"/>
        <v>0</v>
      </c>
      <c r="K174" s="3" t="b">
        <f t="shared" si="19"/>
        <v>1</v>
      </c>
      <c r="L174" s="3" t="b">
        <f t="shared" si="20"/>
        <v>1</v>
      </c>
      <c r="M174" s="3" t="b">
        <f t="shared" si="21"/>
        <v>1</v>
      </c>
      <c r="N174" s="3" t="b">
        <f t="shared" si="22"/>
        <v>0</v>
      </c>
      <c r="O174" s="3" t="b">
        <f t="shared" si="23"/>
        <v>1</v>
      </c>
      <c r="P174" s="3" t="str">
        <f xml:space="preserve"> CHOOSE(MATCH(C174,{"Twitter","Instagram","Facebook"},0),"TW","IG","FB")</f>
        <v>TW</v>
      </c>
      <c r="Q174" s="3" t="str" cm="1">
        <f t="array" ref="Q174" xml:space="preserve"> _xlfn.SWITCH(C174,"Twitter","Microblog","Instagram","Visual Social","Facebook","Social Network","Other")</f>
        <v>Microblog</v>
      </c>
    </row>
    <row r="175" spans="1:17" x14ac:dyDescent="0.25">
      <c r="A175" s="3">
        <f xml:space="preserve"> Clean_Data!A175</f>
        <v>174</v>
      </c>
      <c r="B175" s="3" t="str">
        <f xml:space="preserve"> Clean_Data!Q175</f>
        <v>Envy</v>
      </c>
      <c r="C175" s="3" t="str">
        <f xml:space="preserve"> Clean_Data!S175</f>
        <v>Instagram</v>
      </c>
      <c r="D175" s="3">
        <f xml:space="preserve"> Clean_Data!J175</f>
        <v>20</v>
      </c>
      <c r="E175" s="3">
        <f>Clean_Data!I175</f>
        <v>10</v>
      </c>
      <c r="F175" s="3">
        <f xml:space="preserve"> Clean_Data!X175</f>
        <v>30</v>
      </c>
      <c r="G175" s="3" t="str" cm="1">
        <f t="array" ref="G175" xml:space="preserve"> _xlfn.IFS(OR(B175="Positive",B175="Joy",B175="Happy",B175="Happiness"),"Favorable",OR(B175="Negative",B175="Sad",B175="Grief",B175="Despair",B175="Hate"),"Unfavorable",TRUE,"Other")</f>
        <v>Other</v>
      </c>
      <c r="H175" s="3" t="str">
        <f t="shared" si="16"/>
        <v>Standard Engagement</v>
      </c>
      <c r="I175" s="3" t="str">
        <f t="shared" si="17"/>
        <v>Medium</v>
      </c>
      <c r="J175" s="3" t="b">
        <f t="shared" si="18"/>
        <v>0</v>
      </c>
      <c r="K175" s="3" t="b">
        <f t="shared" si="19"/>
        <v>1</v>
      </c>
      <c r="L175" s="3" t="b">
        <f t="shared" si="20"/>
        <v>1</v>
      </c>
      <c r="M175" s="3" t="b">
        <f t="shared" si="21"/>
        <v>1</v>
      </c>
      <c r="N175" s="3" t="b">
        <f t="shared" si="22"/>
        <v>0</v>
      </c>
      <c r="O175" s="3" t="b">
        <f t="shared" si="23"/>
        <v>1</v>
      </c>
      <c r="P175" s="3" t="str">
        <f xml:space="preserve"> CHOOSE(MATCH(C175,{"Twitter","Instagram","Facebook"},0),"TW","IG","FB")</f>
        <v>IG</v>
      </c>
      <c r="Q175" s="3" t="str" cm="1">
        <f t="array" ref="Q175" xml:space="preserve"> _xlfn.SWITCH(C175,"Twitter","Microblog","Instagram","Visual Social","Facebook","Social Network","Other")</f>
        <v>Visual Social</v>
      </c>
    </row>
    <row r="176" spans="1:17" x14ac:dyDescent="0.25">
      <c r="A176" s="3">
        <f xml:space="preserve"> Clean_Data!A176</f>
        <v>175</v>
      </c>
      <c r="B176" s="3" t="str">
        <f xml:space="preserve"> Clean_Data!Q176</f>
        <v>Regret</v>
      </c>
      <c r="C176" s="3" t="str">
        <f xml:space="preserve"> Clean_Data!S176</f>
        <v>Facebook</v>
      </c>
      <c r="D176" s="3">
        <f xml:space="preserve"> Clean_Data!J176</f>
        <v>25</v>
      </c>
      <c r="E176" s="3">
        <f>Clean_Data!I176</f>
        <v>12</v>
      </c>
      <c r="F176" s="3">
        <f xml:space="preserve"> Clean_Data!X176</f>
        <v>37</v>
      </c>
      <c r="G176" s="3" t="str" cm="1">
        <f t="array" ref="G176" xml:space="preserve"> _xlfn.IFS(OR(B176="Positive",B176="Joy",B176="Happy",B176="Happiness"),"Favorable",OR(B176="Negative",B176="Sad",B176="Grief",B176="Despair",B176="Hate"),"Unfavorable",TRUE,"Other")</f>
        <v>Other</v>
      </c>
      <c r="H176" s="3" t="str">
        <f t="shared" si="16"/>
        <v>Standard Engagement</v>
      </c>
      <c r="I176" s="3" t="str">
        <f t="shared" si="17"/>
        <v>Medium</v>
      </c>
      <c r="J176" s="3" t="b">
        <f t="shared" si="18"/>
        <v>0</v>
      </c>
      <c r="K176" s="3" t="b">
        <f t="shared" si="19"/>
        <v>0</v>
      </c>
      <c r="L176" s="3" t="b">
        <f t="shared" si="20"/>
        <v>1</v>
      </c>
      <c r="M176" s="3" t="b">
        <f t="shared" si="21"/>
        <v>1</v>
      </c>
      <c r="N176" s="3" t="b">
        <f t="shared" si="22"/>
        <v>0</v>
      </c>
      <c r="O176" s="3" t="b">
        <f t="shared" si="23"/>
        <v>1</v>
      </c>
      <c r="P176" s="3" t="str">
        <f xml:space="preserve"> CHOOSE(MATCH(C176,{"Twitter","Instagram","Facebook"},0),"TW","IG","FB")</f>
        <v>FB</v>
      </c>
      <c r="Q176" s="3" t="str" cm="1">
        <f t="array" ref="Q176" xml:space="preserve"> _xlfn.SWITCH(C176,"Twitter","Microblog","Instagram","Visual Social","Facebook","Social Network","Other")</f>
        <v>Social Network</v>
      </c>
    </row>
    <row r="177" spans="1:17" x14ac:dyDescent="0.25">
      <c r="A177" s="3">
        <f xml:space="preserve"> Clean_Data!A177</f>
        <v>176</v>
      </c>
      <c r="B177" s="3" t="str">
        <f xml:space="preserve"> Clean_Data!Q177</f>
        <v>Disgust</v>
      </c>
      <c r="C177" s="3" t="str">
        <f xml:space="preserve"> Clean_Data!S177</f>
        <v>Twitter</v>
      </c>
      <c r="D177" s="3">
        <f xml:space="preserve"> Clean_Data!J177</f>
        <v>15</v>
      </c>
      <c r="E177" s="3">
        <f>Clean_Data!I177</f>
        <v>7</v>
      </c>
      <c r="F177" s="3">
        <f xml:space="preserve"> Clean_Data!X177</f>
        <v>22</v>
      </c>
      <c r="G177" s="3" t="str" cm="1">
        <f t="array" ref="G177" xml:space="preserve"> _xlfn.IFS(OR(B177="Positive",B177="Joy",B177="Happy",B177="Happiness"),"Favorable",OR(B177="Negative",B177="Sad",B177="Grief",B177="Despair",B177="Hate"),"Unfavorable",TRUE,"Other")</f>
        <v>Other</v>
      </c>
      <c r="H177" s="3" t="str">
        <f t="shared" si="16"/>
        <v>Standard Engagement</v>
      </c>
      <c r="I177" s="3" t="str">
        <f t="shared" si="17"/>
        <v>Medium</v>
      </c>
      <c r="J177" s="3" t="b">
        <f t="shared" si="18"/>
        <v>0</v>
      </c>
      <c r="K177" s="3" t="b">
        <f t="shared" si="19"/>
        <v>1</v>
      </c>
      <c r="L177" s="3" t="b">
        <f t="shared" si="20"/>
        <v>1</v>
      </c>
      <c r="M177" s="3" t="b">
        <f t="shared" si="21"/>
        <v>1</v>
      </c>
      <c r="N177" s="3" t="b">
        <f t="shared" si="22"/>
        <v>0</v>
      </c>
      <c r="O177" s="3" t="b">
        <f t="shared" si="23"/>
        <v>1</v>
      </c>
      <c r="P177" s="3" t="str">
        <f xml:space="preserve"> CHOOSE(MATCH(C177,{"Twitter","Instagram","Facebook"},0),"TW","IG","FB")</f>
        <v>TW</v>
      </c>
      <c r="Q177" s="3" t="str" cm="1">
        <f t="array" ref="Q177" xml:space="preserve"> _xlfn.SWITCH(C177,"Twitter","Microblog","Instagram","Visual Social","Facebook","Social Network","Other")</f>
        <v>Microblog</v>
      </c>
    </row>
    <row r="178" spans="1:17" x14ac:dyDescent="0.25">
      <c r="A178" s="3">
        <f xml:space="preserve"> Clean_Data!A178</f>
        <v>177</v>
      </c>
      <c r="B178" s="3" t="str">
        <f xml:space="preserve"> Clean_Data!Q178</f>
        <v>Despair</v>
      </c>
      <c r="C178" s="3" t="str">
        <f xml:space="preserve"> Clean_Data!S178</f>
        <v>Instagram</v>
      </c>
      <c r="D178" s="3">
        <f xml:space="preserve"> Clean_Data!J178</f>
        <v>20</v>
      </c>
      <c r="E178" s="3">
        <f>Clean_Data!I178</f>
        <v>10</v>
      </c>
      <c r="F178" s="3">
        <f xml:space="preserve"> Clean_Data!X178</f>
        <v>30</v>
      </c>
      <c r="G178" s="3" t="str" cm="1">
        <f t="array" ref="G178" xml:space="preserve"> _xlfn.IFS(OR(B178="Positive",B178="Joy",B178="Happy",B178="Happiness"),"Favorable",OR(B178="Negative",B178="Sad",B178="Grief",B178="Despair",B178="Hate"),"Unfavorable",TRUE,"Other")</f>
        <v>Unfavorable</v>
      </c>
      <c r="H178" s="3" t="str">
        <f t="shared" si="16"/>
        <v>Standard Engagement</v>
      </c>
      <c r="I178" s="3" t="str">
        <f t="shared" si="17"/>
        <v>Medium</v>
      </c>
      <c r="J178" s="3" t="b">
        <f t="shared" si="18"/>
        <v>0</v>
      </c>
      <c r="K178" s="3" t="b">
        <f t="shared" si="19"/>
        <v>1</v>
      </c>
      <c r="L178" s="3" t="b">
        <f t="shared" si="20"/>
        <v>0</v>
      </c>
      <c r="M178" s="3" t="b">
        <f t="shared" si="21"/>
        <v>1</v>
      </c>
      <c r="N178" s="3" t="b">
        <f t="shared" si="22"/>
        <v>0</v>
      </c>
      <c r="O178" s="3" t="b">
        <f t="shared" si="23"/>
        <v>1</v>
      </c>
      <c r="P178" s="3" t="str">
        <f xml:space="preserve"> CHOOSE(MATCH(C178,{"Twitter","Instagram","Facebook"},0),"TW","IG","FB")</f>
        <v>IG</v>
      </c>
      <c r="Q178" s="3" t="str" cm="1">
        <f t="array" ref="Q178" xml:space="preserve"> _xlfn.SWITCH(C178,"Twitter","Microblog","Instagram","Visual Social","Facebook","Social Network","Other")</f>
        <v>Visual Social</v>
      </c>
    </row>
    <row r="179" spans="1:17" x14ac:dyDescent="0.25">
      <c r="A179" s="3">
        <f xml:space="preserve"> Clean_Data!A179</f>
        <v>178</v>
      </c>
      <c r="B179" s="3" t="str">
        <f xml:space="preserve"> Clean_Data!Q179</f>
        <v>Grief</v>
      </c>
      <c r="C179" s="3" t="str">
        <f xml:space="preserve"> Clean_Data!S179</f>
        <v>Facebook</v>
      </c>
      <c r="D179" s="3">
        <f xml:space="preserve"> Clean_Data!J179</f>
        <v>25</v>
      </c>
      <c r="E179" s="3">
        <f>Clean_Data!I179</f>
        <v>12</v>
      </c>
      <c r="F179" s="3">
        <f xml:space="preserve"> Clean_Data!X179</f>
        <v>37</v>
      </c>
      <c r="G179" s="3" t="str" cm="1">
        <f t="array" ref="G179" xml:space="preserve"> _xlfn.IFS(OR(B179="Positive",B179="Joy",B179="Happy",B179="Happiness"),"Favorable",OR(B179="Negative",B179="Sad",B179="Grief",B179="Despair",B179="Hate"),"Unfavorable",TRUE,"Other")</f>
        <v>Unfavorable</v>
      </c>
      <c r="H179" s="3" t="str">
        <f t="shared" si="16"/>
        <v>Standard Engagement</v>
      </c>
      <c r="I179" s="3" t="str">
        <f t="shared" si="17"/>
        <v>Medium</v>
      </c>
      <c r="J179" s="3" t="b">
        <f t="shared" si="18"/>
        <v>0</v>
      </c>
      <c r="K179" s="3" t="b">
        <f t="shared" si="19"/>
        <v>0</v>
      </c>
      <c r="L179" s="3" t="b">
        <f t="shared" si="20"/>
        <v>0</v>
      </c>
      <c r="M179" s="3" t="b">
        <f t="shared" si="21"/>
        <v>1</v>
      </c>
      <c r="N179" s="3" t="b">
        <f t="shared" si="22"/>
        <v>0</v>
      </c>
      <c r="O179" s="3" t="b">
        <f t="shared" si="23"/>
        <v>1</v>
      </c>
      <c r="P179" s="3" t="str">
        <f xml:space="preserve"> CHOOSE(MATCH(C179,{"Twitter","Instagram","Facebook"},0),"TW","IG","FB")</f>
        <v>FB</v>
      </c>
      <c r="Q179" s="3" t="str" cm="1">
        <f t="array" ref="Q179" xml:space="preserve"> _xlfn.SWITCH(C179,"Twitter","Microblog","Instagram","Visual Social","Facebook","Social Network","Other")</f>
        <v>Social Network</v>
      </c>
    </row>
    <row r="180" spans="1:17" x14ac:dyDescent="0.25">
      <c r="A180" s="3">
        <f xml:space="preserve"> Clean_Data!A180</f>
        <v>179</v>
      </c>
      <c r="B180" s="3" t="str">
        <f xml:space="preserve"> Clean_Data!Q180</f>
        <v>Loneliness</v>
      </c>
      <c r="C180" s="3" t="str">
        <f xml:space="preserve"> Clean_Data!S180</f>
        <v>Twitter</v>
      </c>
      <c r="D180" s="3">
        <f xml:space="preserve"> Clean_Data!J180</f>
        <v>30</v>
      </c>
      <c r="E180" s="3">
        <f>Clean_Data!I180</f>
        <v>15</v>
      </c>
      <c r="F180" s="3">
        <f xml:space="preserve"> Clean_Data!X180</f>
        <v>45</v>
      </c>
      <c r="G180" s="3" t="str" cm="1">
        <f t="array" ref="G180" xml:space="preserve"> _xlfn.IFS(OR(B180="Positive",B180="Joy",B180="Happy",B180="Happiness"),"Favorable",OR(B180="Negative",B180="Sad",B180="Grief",B180="Despair",B180="Hate"),"Unfavorable",TRUE,"Other")</f>
        <v>Other</v>
      </c>
      <c r="H180" s="3" t="str">
        <f t="shared" si="16"/>
        <v>Standard Engagement</v>
      </c>
      <c r="I180" s="3" t="str">
        <f t="shared" si="17"/>
        <v>Medium</v>
      </c>
      <c r="J180" s="3" t="b">
        <f t="shared" si="18"/>
        <v>0</v>
      </c>
      <c r="K180" s="3" t="b">
        <f t="shared" si="19"/>
        <v>1</v>
      </c>
      <c r="L180" s="3" t="b">
        <f t="shared" si="20"/>
        <v>1</v>
      </c>
      <c r="M180" s="3" t="b">
        <f t="shared" si="21"/>
        <v>1</v>
      </c>
      <c r="N180" s="3" t="b">
        <f t="shared" si="22"/>
        <v>0</v>
      </c>
      <c r="O180" s="3" t="b">
        <f t="shared" si="23"/>
        <v>1</v>
      </c>
      <c r="P180" s="3" t="str">
        <f xml:space="preserve"> CHOOSE(MATCH(C180,{"Twitter","Instagram","Facebook"},0),"TW","IG","FB")</f>
        <v>TW</v>
      </c>
      <c r="Q180" s="3" t="str" cm="1">
        <f t="array" ref="Q180" xml:space="preserve"> _xlfn.SWITCH(C180,"Twitter","Microblog","Instagram","Visual Social","Facebook","Social Network","Other")</f>
        <v>Microblog</v>
      </c>
    </row>
    <row r="181" spans="1:17" x14ac:dyDescent="0.25">
      <c r="A181" s="3">
        <f xml:space="preserve"> Clean_Data!A181</f>
        <v>180</v>
      </c>
      <c r="B181" s="3" t="str">
        <f xml:space="preserve"> Clean_Data!Q181</f>
        <v>Jealousy</v>
      </c>
      <c r="C181" s="3" t="str">
        <f xml:space="preserve"> Clean_Data!S181</f>
        <v>Instagram</v>
      </c>
      <c r="D181" s="3">
        <f xml:space="preserve"> Clean_Data!J181</f>
        <v>15</v>
      </c>
      <c r="E181" s="3">
        <f>Clean_Data!I181</f>
        <v>8</v>
      </c>
      <c r="F181" s="3">
        <f xml:space="preserve"> Clean_Data!X181</f>
        <v>23</v>
      </c>
      <c r="G181" s="3" t="str" cm="1">
        <f t="array" ref="G181" xml:space="preserve"> _xlfn.IFS(OR(B181="Positive",B181="Joy",B181="Happy",B181="Happiness"),"Favorable",OR(B181="Negative",B181="Sad",B181="Grief",B181="Despair",B181="Hate"),"Unfavorable",TRUE,"Other")</f>
        <v>Other</v>
      </c>
      <c r="H181" s="3" t="str">
        <f t="shared" si="16"/>
        <v>Standard Engagement</v>
      </c>
      <c r="I181" s="3" t="str">
        <f t="shared" si="17"/>
        <v>Medium</v>
      </c>
      <c r="J181" s="3" t="b">
        <f t="shared" si="18"/>
        <v>0</v>
      </c>
      <c r="K181" s="3" t="b">
        <f t="shared" si="19"/>
        <v>1</v>
      </c>
      <c r="L181" s="3" t="b">
        <f t="shared" si="20"/>
        <v>1</v>
      </c>
      <c r="M181" s="3" t="b">
        <f t="shared" si="21"/>
        <v>1</v>
      </c>
      <c r="N181" s="3" t="b">
        <f t="shared" si="22"/>
        <v>0</v>
      </c>
      <c r="O181" s="3" t="b">
        <f t="shared" si="23"/>
        <v>1</v>
      </c>
      <c r="P181" s="3" t="str">
        <f xml:space="preserve"> CHOOSE(MATCH(C181,{"Twitter","Instagram","Facebook"},0),"TW","IG","FB")</f>
        <v>IG</v>
      </c>
      <c r="Q181" s="3" t="str" cm="1">
        <f t="array" ref="Q181" xml:space="preserve"> _xlfn.SWITCH(C181,"Twitter","Microblog","Instagram","Visual Social","Facebook","Social Network","Other")</f>
        <v>Visual Social</v>
      </c>
    </row>
    <row r="182" spans="1:17" x14ac:dyDescent="0.25">
      <c r="A182" s="3">
        <f xml:space="preserve"> Clean_Data!A182</f>
        <v>181</v>
      </c>
      <c r="B182" s="3" t="str">
        <f xml:space="preserve"> Clean_Data!Q182</f>
        <v>Resentment</v>
      </c>
      <c r="C182" s="3" t="str">
        <f xml:space="preserve"> Clean_Data!S182</f>
        <v>Facebook</v>
      </c>
      <c r="D182" s="3">
        <f xml:space="preserve"> Clean_Data!J182</f>
        <v>20</v>
      </c>
      <c r="E182" s="3">
        <f>Clean_Data!I182</f>
        <v>10</v>
      </c>
      <c r="F182" s="3">
        <f xml:space="preserve"> Clean_Data!X182</f>
        <v>30</v>
      </c>
      <c r="G182" s="3" t="str" cm="1">
        <f t="array" ref="G182" xml:space="preserve"> _xlfn.IFS(OR(B182="Positive",B182="Joy",B182="Happy",B182="Happiness"),"Favorable",OR(B182="Negative",B182="Sad",B182="Grief",B182="Despair",B182="Hate"),"Unfavorable",TRUE,"Other")</f>
        <v>Other</v>
      </c>
      <c r="H182" s="3" t="str">
        <f t="shared" si="16"/>
        <v>Standard Engagement</v>
      </c>
      <c r="I182" s="3" t="str">
        <f t="shared" si="17"/>
        <v>Medium</v>
      </c>
      <c r="J182" s="3" t="b">
        <f t="shared" si="18"/>
        <v>0</v>
      </c>
      <c r="K182" s="3" t="b">
        <f t="shared" si="19"/>
        <v>0</v>
      </c>
      <c r="L182" s="3" t="b">
        <f t="shared" si="20"/>
        <v>1</v>
      </c>
      <c r="M182" s="3" t="b">
        <f t="shared" si="21"/>
        <v>1</v>
      </c>
      <c r="N182" s="3" t="b">
        <f t="shared" si="22"/>
        <v>0</v>
      </c>
      <c r="O182" s="3" t="b">
        <f t="shared" si="23"/>
        <v>1</v>
      </c>
      <c r="P182" s="3" t="str">
        <f xml:space="preserve"> CHOOSE(MATCH(C182,{"Twitter","Instagram","Facebook"},0),"TW","IG","FB")</f>
        <v>FB</v>
      </c>
      <c r="Q182" s="3" t="str" cm="1">
        <f t="array" ref="Q182" xml:space="preserve"> _xlfn.SWITCH(C182,"Twitter","Microblog","Instagram","Visual Social","Facebook","Social Network","Other")</f>
        <v>Social Network</v>
      </c>
    </row>
    <row r="183" spans="1:17" x14ac:dyDescent="0.25">
      <c r="A183" s="3">
        <f xml:space="preserve"> Clean_Data!A183</f>
        <v>182</v>
      </c>
      <c r="B183" s="3" t="str">
        <f xml:space="preserve"> Clean_Data!Q183</f>
        <v>Frustration</v>
      </c>
      <c r="C183" s="3" t="str">
        <f xml:space="preserve"> Clean_Data!S183</f>
        <v>Twitter</v>
      </c>
      <c r="D183" s="3">
        <f xml:space="preserve"> Clean_Data!J183</f>
        <v>25</v>
      </c>
      <c r="E183" s="3">
        <f>Clean_Data!I183</f>
        <v>12</v>
      </c>
      <c r="F183" s="3">
        <f xml:space="preserve"> Clean_Data!X183</f>
        <v>37</v>
      </c>
      <c r="G183" s="3" t="str" cm="1">
        <f t="array" ref="G183" xml:space="preserve"> _xlfn.IFS(OR(B183="Positive",B183="Joy",B183="Happy",B183="Happiness"),"Favorable",OR(B183="Negative",B183="Sad",B183="Grief",B183="Despair",B183="Hate"),"Unfavorable",TRUE,"Other")</f>
        <v>Other</v>
      </c>
      <c r="H183" s="3" t="str">
        <f t="shared" si="16"/>
        <v>Standard Engagement</v>
      </c>
      <c r="I183" s="3" t="str">
        <f t="shared" si="17"/>
        <v>Medium</v>
      </c>
      <c r="J183" s="3" t="b">
        <f t="shared" si="18"/>
        <v>0</v>
      </c>
      <c r="K183" s="3" t="b">
        <f t="shared" si="19"/>
        <v>1</v>
      </c>
      <c r="L183" s="3" t="b">
        <f t="shared" si="20"/>
        <v>1</v>
      </c>
      <c r="M183" s="3" t="b">
        <f t="shared" si="21"/>
        <v>1</v>
      </c>
      <c r="N183" s="3" t="b">
        <f t="shared" si="22"/>
        <v>0</v>
      </c>
      <c r="O183" s="3" t="b">
        <f t="shared" si="23"/>
        <v>1</v>
      </c>
      <c r="P183" s="3" t="str">
        <f xml:space="preserve"> CHOOSE(MATCH(C183,{"Twitter","Instagram","Facebook"},0),"TW","IG","FB")</f>
        <v>TW</v>
      </c>
      <c r="Q183" s="3" t="str" cm="1">
        <f t="array" ref="Q183" xml:space="preserve"> _xlfn.SWITCH(C183,"Twitter","Microblog","Instagram","Visual Social","Facebook","Social Network","Other")</f>
        <v>Microblog</v>
      </c>
    </row>
    <row r="184" spans="1:17" x14ac:dyDescent="0.25">
      <c r="A184" s="3">
        <f xml:space="preserve"> Clean_Data!A184</f>
        <v>183</v>
      </c>
      <c r="B184" s="3" t="str">
        <f xml:space="preserve"> Clean_Data!Q184</f>
        <v>Boredom</v>
      </c>
      <c r="C184" s="3" t="str">
        <f xml:space="preserve"> Clean_Data!S184</f>
        <v>Instagram</v>
      </c>
      <c r="D184" s="3">
        <f xml:space="preserve"> Clean_Data!J184</f>
        <v>15</v>
      </c>
      <c r="E184" s="3">
        <f>Clean_Data!I184</f>
        <v>7</v>
      </c>
      <c r="F184" s="3">
        <f xml:space="preserve"> Clean_Data!X184</f>
        <v>22</v>
      </c>
      <c r="G184" s="3" t="str" cm="1">
        <f t="array" ref="G184" xml:space="preserve"> _xlfn.IFS(OR(B184="Positive",B184="Joy",B184="Happy",B184="Happiness"),"Favorable",OR(B184="Negative",B184="Sad",B184="Grief",B184="Despair",B184="Hate"),"Unfavorable",TRUE,"Other")</f>
        <v>Other</v>
      </c>
      <c r="H184" s="3" t="str">
        <f t="shared" si="16"/>
        <v>Standard Engagement</v>
      </c>
      <c r="I184" s="3" t="str">
        <f t="shared" si="17"/>
        <v>Medium</v>
      </c>
      <c r="J184" s="3" t="b">
        <f t="shared" si="18"/>
        <v>0</v>
      </c>
      <c r="K184" s="3" t="b">
        <f t="shared" si="19"/>
        <v>1</v>
      </c>
      <c r="L184" s="3" t="b">
        <f t="shared" si="20"/>
        <v>1</v>
      </c>
      <c r="M184" s="3" t="b">
        <f t="shared" si="21"/>
        <v>1</v>
      </c>
      <c r="N184" s="3" t="b">
        <f t="shared" si="22"/>
        <v>0</v>
      </c>
      <c r="O184" s="3" t="b">
        <f t="shared" si="23"/>
        <v>1</v>
      </c>
      <c r="P184" s="3" t="str">
        <f xml:space="preserve"> CHOOSE(MATCH(C184,{"Twitter","Instagram","Facebook"},0),"TW","IG","FB")</f>
        <v>IG</v>
      </c>
      <c r="Q184" s="3" t="str" cm="1">
        <f t="array" ref="Q184" xml:space="preserve"> _xlfn.SWITCH(C184,"Twitter","Microblog","Instagram","Visual Social","Facebook","Social Network","Other")</f>
        <v>Visual Social</v>
      </c>
    </row>
    <row r="185" spans="1:17" x14ac:dyDescent="0.25">
      <c r="A185" s="3">
        <f xml:space="preserve"> Clean_Data!A185</f>
        <v>184</v>
      </c>
      <c r="B185" s="3" t="str">
        <f xml:space="preserve"> Clean_Data!Q185</f>
        <v>Anxiety</v>
      </c>
      <c r="C185" s="3" t="str">
        <f xml:space="preserve"> Clean_Data!S185</f>
        <v>Facebook</v>
      </c>
      <c r="D185" s="3">
        <f xml:space="preserve"> Clean_Data!J185</f>
        <v>20</v>
      </c>
      <c r="E185" s="3">
        <f>Clean_Data!I185</f>
        <v>10</v>
      </c>
      <c r="F185" s="3">
        <f xml:space="preserve"> Clean_Data!X185</f>
        <v>30</v>
      </c>
      <c r="G185" s="3" t="str" cm="1">
        <f t="array" ref="G185" xml:space="preserve"> _xlfn.IFS(OR(B185="Positive",B185="Joy",B185="Happy",B185="Happiness"),"Favorable",OR(B185="Negative",B185="Sad",B185="Grief",B185="Despair",B185="Hate"),"Unfavorable",TRUE,"Other")</f>
        <v>Other</v>
      </c>
      <c r="H185" s="3" t="str">
        <f t="shared" si="16"/>
        <v>Standard Engagement</v>
      </c>
      <c r="I185" s="3" t="str">
        <f t="shared" si="17"/>
        <v>Medium</v>
      </c>
      <c r="J185" s="3" t="b">
        <f t="shared" si="18"/>
        <v>0</v>
      </c>
      <c r="K185" s="3" t="b">
        <f t="shared" si="19"/>
        <v>0</v>
      </c>
      <c r="L185" s="3" t="b">
        <f t="shared" si="20"/>
        <v>1</v>
      </c>
      <c r="M185" s="3" t="b">
        <f t="shared" si="21"/>
        <v>1</v>
      </c>
      <c r="N185" s="3" t="b">
        <f t="shared" si="22"/>
        <v>0</v>
      </c>
      <c r="O185" s="3" t="b">
        <f t="shared" si="23"/>
        <v>1</v>
      </c>
      <c r="P185" s="3" t="str">
        <f xml:space="preserve"> CHOOSE(MATCH(C185,{"Twitter","Instagram","Facebook"},0),"TW","IG","FB")</f>
        <v>FB</v>
      </c>
      <c r="Q185" s="3" t="str" cm="1">
        <f t="array" ref="Q185" xml:space="preserve"> _xlfn.SWITCH(C185,"Twitter","Microblog","Instagram","Visual Social","Facebook","Social Network","Other")</f>
        <v>Social Network</v>
      </c>
    </row>
    <row r="186" spans="1:17" x14ac:dyDescent="0.25">
      <c r="A186" s="3">
        <f xml:space="preserve"> Clean_Data!A186</f>
        <v>185</v>
      </c>
      <c r="B186" s="3" t="str">
        <f xml:space="preserve"> Clean_Data!Q186</f>
        <v>Intimidation</v>
      </c>
      <c r="C186" s="3" t="str">
        <f xml:space="preserve"> Clean_Data!S186</f>
        <v>Twitter</v>
      </c>
      <c r="D186" s="3">
        <f xml:space="preserve"> Clean_Data!J186</f>
        <v>30</v>
      </c>
      <c r="E186" s="3">
        <f>Clean_Data!I186</f>
        <v>15</v>
      </c>
      <c r="F186" s="3">
        <f xml:space="preserve"> Clean_Data!X186</f>
        <v>45</v>
      </c>
      <c r="G186" s="3" t="str" cm="1">
        <f t="array" ref="G186" xml:space="preserve"> _xlfn.IFS(OR(B186="Positive",B186="Joy",B186="Happy",B186="Happiness"),"Favorable",OR(B186="Negative",B186="Sad",B186="Grief",B186="Despair",B186="Hate"),"Unfavorable",TRUE,"Other")</f>
        <v>Other</v>
      </c>
      <c r="H186" s="3" t="str">
        <f t="shared" si="16"/>
        <v>Standard Engagement</v>
      </c>
      <c r="I186" s="3" t="str">
        <f t="shared" si="17"/>
        <v>Medium</v>
      </c>
      <c r="J186" s="3" t="b">
        <f t="shared" si="18"/>
        <v>0</v>
      </c>
      <c r="K186" s="3" t="b">
        <f t="shared" si="19"/>
        <v>1</v>
      </c>
      <c r="L186" s="3" t="b">
        <f t="shared" si="20"/>
        <v>1</v>
      </c>
      <c r="M186" s="3" t="b">
        <f t="shared" si="21"/>
        <v>1</v>
      </c>
      <c r="N186" s="3" t="b">
        <f t="shared" si="22"/>
        <v>0</v>
      </c>
      <c r="O186" s="3" t="b">
        <f t="shared" si="23"/>
        <v>1</v>
      </c>
      <c r="P186" s="3" t="str">
        <f xml:space="preserve"> CHOOSE(MATCH(C186,{"Twitter","Instagram","Facebook"},0),"TW","IG","FB")</f>
        <v>TW</v>
      </c>
      <c r="Q186" s="3" t="str" cm="1">
        <f t="array" ref="Q186" xml:space="preserve"> _xlfn.SWITCH(C186,"Twitter","Microblog","Instagram","Visual Social","Facebook","Social Network","Other")</f>
        <v>Microblog</v>
      </c>
    </row>
    <row r="187" spans="1:17" x14ac:dyDescent="0.25">
      <c r="A187" s="3">
        <f xml:space="preserve"> Clean_Data!A187</f>
        <v>186</v>
      </c>
      <c r="B187" s="3" t="str">
        <f xml:space="preserve"> Clean_Data!Q187</f>
        <v>Helplessness</v>
      </c>
      <c r="C187" s="3" t="str">
        <f xml:space="preserve"> Clean_Data!S187</f>
        <v>Instagram</v>
      </c>
      <c r="D187" s="3">
        <f xml:space="preserve"> Clean_Data!J187</f>
        <v>15</v>
      </c>
      <c r="E187" s="3">
        <f>Clean_Data!I187</f>
        <v>8</v>
      </c>
      <c r="F187" s="3">
        <f xml:space="preserve"> Clean_Data!X187</f>
        <v>23</v>
      </c>
      <c r="G187" s="3" t="str" cm="1">
        <f t="array" ref="G187" xml:space="preserve"> _xlfn.IFS(OR(B187="Positive",B187="Joy",B187="Happy",B187="Happiness"),"Favorable",OR(B187="Negative",B187="Sad",B187="Grief",B187="Despair",B187="Hate"),"Unfavorable",TRUE,"Other")</f>
        <v>Other</v>
      </c>
      <c r="H187" s="3" t="str">
        <f t="shared" si="16"/>
        <v>Standard Engagement</v>
      </c>
      <c r="I187" s="3" t="str">
        <f t="shared" si="17"/>
        <v>Medium</v>
      </c>
      <c r="J187" s="3" t="b">
        <f t="shared" si="18"/>
        <v>0</v>
      </c>
      <c r="K187" s="3" t="b">
        <f t="shared" si="19"/>
        <v>1</v>
      </c>
      <c r="L187" s="3" t="b">
        <f t="shared" si="20"/>
        <v>1</v>
      </c>
      <c r="M187" s="3" t="b">
        <f t="shared" si="21"/>
        <v>1</v>
      </c>
      <c r="N187" s="3" t="b">
        <f t="shared" si="22"/>
        <v>0</v>
      </c>
      <c r="O187" s="3" t="b">
        <f t="shared" si="23"/>
        <v>1</v>
      </c>
      <c r="P187" s="3" t="str">
        <f xml:space="preserve"> CHOOSE(MATCH(C187,{"Twitter","Instagram","Facebook"},0),"TW","IG","FB")</f>
        <v>IG</v>
      </c>
      <c r="Q187" s="3" t="str" cm="1">
        <f t="array" ref="Q187" xml:space="preserve"> _xlfn.SWITCH(C187,"Twitter","Microblog","Instagram","Visual Social","Facebook","Social Network","Other")</f>
        <v>Visual Social</v>
      </c>
    </row>
    <row r="188" spans="1:17" x14ac:dyDescent="0.25">
      <c r="A188" s="3">
        <f xml:space="preserve"> Clean_Data!A188</f>
        <v>187</v>
      </c>
      <c r="B188" s="3" t="str">
        <f xml:space="preserve"> Clean_Data!Q188</f>
        <v>Envy</v>
      </c>
      <c r="C188" s="3" t="str">
        <f xml:space="preserve"> Clean_Data!S188</f>
        <v>Facebook</v>
      </c>
      <c r="D188" s="3">
        <f xml:space="preserve"> Clean_Data!J188</f>
        <v>20</v>
      </c>
      <c r="E188" s="3">
        <f>Clean_Data!I188</f>
        <v>10</v>
      </c>
      <c r="F188" s="3">
        <f xml:space="preserve"> Clean_Data!X188</f>
        <v>30</v>
      </c>
      <c r="G188" s="3" t="str" cm="1">
        <f t="array" ref="G188" xml:space="preserve"> _xlfn.IFS(OR(B188="Positive",B188="Joy",B188="Happy",B188="Happiness"),"Favorable",OR(B188="Negative",B188="Sad",B188="Grief",B188="Despair",B188="Hate"),"Unfavorable",TRUE,"Other")</f>
        <v>Other</v>
      </c>
      <c r="H188" s="3" t="str">
        <f t="shared" si="16"/>
        <v>Standard Engagement</v>
      </c>
      <c r="I188" s="3" t="str">
        <f t="shared" si="17"/>
        <v>Medium</v>
      </c>
      <c r="J188" s="3" t="b">
        <f t="shared" si="18"/>
        <v>0</v>
      </c>
      <c r="K188" s="3" t="b">
        <f t="shared" si="19"/>
        <v>0</v>
      </c>
      <c r="L188" s="3" t="b">
        <f t="shared" si="20"/>
        <v>1</v>
      </c>
      <c r="M188" s="3" t="b">
        <f t="shared" si="21"/>
        <v>1</v>
      </c>
      <c r="N188" s="3" t="b">
        <f t="shared" si="22"/>
        <v>0</v>
      </c>
      <c r="O188" s="3" t="b">
        <f t="shared" si="23"/>
        <v>1</v>
      </c>
      <c r="P188" s="3" t="str">
        <f xml:space="preserve"> CHOOSE(MATCH(C188,{"Twitter","Instagram","Facebook"},0),"TW","IG","FB")</f>
        <v>FB</v>
      </c>
      <c r="Q188" s="3" t="str" cm="1">
        <f t="array" ref="Q188" xml:space="preserve"> _xlfn.SWITCH(C188,"Twitter","Microblog","Instagram","Visual Social","Facebook","Social Network","Other")</f>
        <v>Social Network</v>
      </c>
    </row>
    <row r="189" spans="1:17" x14ac:dyDescent="0.25">
      <c r="A189" s="3">
        <f xml:space="preserve"> Clean_Data!A189</f>
        <v>188</v>
      </c>
      <c r="B189" s="3" t="str">
        <f xml:space="preserve"> Clean_Data!Q189</f>
        <v>Regret</v>
      </c>
      <c r="C189" s="3" t="str">
        <f xml:space="preserve"> Clean_Data!S189</f>
        <v>Twitter</v>
      </c>
      <c r="D189" s="3">
        <f xml:space="preserve"> Clean_Data!J189</f>
        <v>25</v>
      </c>
      <c r="E189" s="3">
        <f>Clean_Data!I189</f>
        <v>12</v>
      </c>
      <c r="F189" s="3">
        <f xml:space="preserve"> Clean_Data!X189</f>
        <v>37</v>
      </c>
      <c r="G189" s="3" t="str" cm="1">
        <f t="array" ref="G189" xml:space="preserve"> _xlfn.IFS(OR(B189="Positive",B189="Joy",B189="Happy",B189="Happiness"),"Favorable",OR(B189="Negative",B189="Sad",B189="Grief",B189="Despair",B189="Hate"),"Unfavorable",TRUE,"Other")</f>
        <v>Other</v>
      </c>
      <c r="H189" s="3" t="str">
        <f t="shared" si="16"/>
        <v>Standard Engagement</v>
      </c>
      <c r="I189" s="3" t="str">
        <f t="shared" si="17"/>
        <v>Medium</v>
      </c>
      <c r="J189" s="3" t="b">
        <f t="shared" si="18"/>
        <v>0</v>
      </c>
      <c r="K189" s="3" t="b">
        <f t="shared" si="19"/>
        <v>1</v>
      </c>
      <c r="L189" s="3" t="b">
        <f t="shared" si="20"/>
        <v>1</v>
      </c>
      <c r="M189" s="3" t="b">
        <f t="shared" si="21"/>
        <v>1</v>
      </c>
      <c r="N189" s="3" t="b">
        <f t="shared" si="22"/>
        <v>0</v>
      </c>
      <c r="O189" s="3" t="b">
        <f t="shared" si="23"/>
        <v>1</v>
      </c>
      <c r="P189" s="3" t="str">
        <f xml:space="preserve"> CHOOSE(MATCH(C189,{"Twitter","Instagram","Facebook"},0),"TW","IG","FB")</f>
        <v>TW</v>
      </c>
      <c r="Q189" s="3" t="str" cm="1">
        <f t="array" ref="Q189" xml:space="preserve"> _xlfn.SWITCH(C189,"Twitter","Microblog","Instagram","Visual Social","Facebook","Social Network","Other")</f>
        <v>Microblog</v>
      </c>
    </row>
    <row r="190" spans="1:17" x14ac:dyDescent="0.25">
      <c r="A190" s="3">
        <f xml:space="preserve"> Clean_Data!A190</f>
        <v>189</v>
      </c>
      <c r="B190" s="3" t="str">
        <f xml:space="preserve"> Clean_Data!Q190</f>
        <v>Disgust</v>
      </c>
      <c r="C190" s="3" t="str">
        <f xml:space="preserve"> Clean_Data!S190</f>
        <v>Instagram</v>
      </c>
      <c r="D190" s="3">
        <f xml:space="preserve"> Clean_Data!J190</f>
        <v>15</v>
      </c>
      <c r="E190" s="3">
        <f>Clean_Data!I190</f>
        <v>7</v>
      </c>
      <c r="F190" s="3">
        <f xml:space="preserve"> Clean_Data!X190</f>
        <v>22</v>
      </c>
      <c r="G190" s="3" t="str" cm="1">
        <f t="array" ref="G190" xml:space="preserve"> _xlfn.IFS(OR(B190="Positive",B190="Joy",B190="Happy",B190="Happiness"),"Favorable",OR(B190="Negative",B190="Sad",B190="Grief",B190="Despair",B190="Hate"),"Unfavorable",TRUE,"Other")</f>
        <v>Other</v>
      </c>
      <c r="H190" s="3" t="str">
        <f t="shared" si="16"/>
        <v>Standard Engagement</v>
      </c>
      <c r="I190" s="3" t="str">
        <f t="shared" si="17"/>
        <v>Medium</v>
      </c>
      <c r="J190" s="3" t="b">
        <f t="shared" si="18"/>
        <v>0</v>
      </c>
      <c r="K190" s="3" t="b">
        <f t="shared" si="19"/>
        <v>1</v>
      </c>
      <c r="L190" s="3" t="b">
        <f t="shared" si="20"/>
        <v>1</v>
      </c>
      <c r="M190" s="3" t="b">
        <f t="shared" si="21"/>
        <v>1</v>
      </c>
      <c r="N190" s="3" t="b">
        <f t="shared" si="22"/>
        <v>0</v>
      </c>
      <c r="O190" s="3" t="b">
        <f t="shared" si="23"/>
        <v>1</v>
      </c>
      <c r="P190" s="3" t="str">
        <f xml:space="preserve"> CHOOSE(MATCH(C190,{"Twitter","Instagram","Facebook"},0),"TW","IG","FB")</f>
        <v>IG</v>
      </c>
      <c r="Q190" s="3" t="str" cm="1">
        <f t="array" ref="Q190" xml:space="preserve"> _xlfn.SWITCH(C190,"Twitter","Microblog","Instagram","Visual Social","Facebook","Social Network","Other")</f>
        <v>Visual Social</v>
      </c>
    </row>
    <row r="191" spans="1:17" x14ac:dyDescent="0.25">
      <c r="A191" s="3">
        <f xml:space="preserve"> Clean_Data!A191</f>
        <v>190</v>
      </c>
      <c r="B191" s="3" t="str">
        <f xml:space="preserve"> Clean_Data!Q191</f>
        <v>Despair</v>
      </c>
      <c r="C191" s="3" t="str">
        <f xml:space="preserve"> Clean_Data!S191</f>
        <v>Facebook</v>
      </c>
      <c r="D191" s="3">
        <f xml:space="preserve"> Clean_Data!J191</f>
        <v>20</v>
      </c>
      <c r="E191" s="3">
        <f>Clean_Data!I191</f>
        <v>10</v>
      </c>
      <c r="F191" s="3">
        <f xml:space="preserve"> Clean_Data!X191</f>
        <v>30</v>
      </c>
      <c r="G191" s="3" t="str" cm="1">
        <f t="array" ref="G191" xml:space="preserve"> _xlfn.IFS(OR(B191="Positive",B191="Joy",B191="Happy",B191="Happiness"),"Favorable",OR(B191="Negative",B191="Sad",B191="Grief",B191="Despair",B191="Hate"),"Unfavorable",TRUE,"Other")</f>
        <v>Unfavorable</v>
      </c>
      <c r="H191" s="3" t="str">
        <f t="shared" si="16"/>
        <v>Standard Engagement</v>
      </c>
      <c r="I191" s="3" t="str">
        <f t="shared" si="17"/>
        <v>Medium</v>
      </c>
      <c r="J191" s="3" t="b">
        <f t="shared" si="18"/>
        <v>0</v>
      </c>
      <c r="K191" s="3" t="b">
        <f t="shared" si="19"/>
        <v>0</v>
      </c>
      <c r="L191" s="3" t="b">
        <f t="shared" si="20"/>
        <v>0</v>
      </c>
      <c r="M191" s="3" t="b">
        <f t="shared" si="21"/>
        <v>1</v>
      </c>
      <c r="N191" s="3" t="b">
        <f t="shared" si="22"/>
        <v>0</v>
      </c>
      <c r="O191" s="3" t="b">
        <f t="shared" si="23"/>
        <v>1</v>
      </c>
      <c r="P191" s="3" t="str">
        <f xml:space="preserve"> CHOOSE(MATCH(C191,{"Twitter","Instagram","Facebook"},0),"TW","IG","FB")</f>
        <v>FB</v>
      </c>
      <c r="Q191" s="3" t="str" cm="1">
        <f t="array" ref="Q191" xml:space="preserve"> _xlfn.SWITCH(C191,"Twitter","Microblog","Instagram","Visual Social","Facebook","Social Network","Other")</f>
        <v>Social Network</v>
      </c>
    </row>
    <row r="192" spans="1:17" x14ac:dyDescent="0.25">
      <c r="A192" s="3">
        <f xml:space="preserve"> Clean_Data!A192</f>
        <v>191</v>
      </c>
      <c r="B192" s="3" t="str">
        <f xml:space="preserve"> Clean_Data!Q192</f>
        <v>Grief</v>
      </c>
      <c r="C192" s="3" t="str">
        <f xml:space="preserve"> Clean_Data!S192</f>
        <v>Twitter</v>
      </c>
      <c r="D192" s="3">
        <f xml:space="preserve"> Clean_Data!J192</f>
        <v>25</v>
      </c>
      <c r="E192" s="3">
        <f>Clean_Data!I192</f>
        <v>12</v>
      </c>
      <c r="F192" s="3">
        <f xml:space="preserve"> Clean_Data!X192</f>
        <v>37</v>
      </c>
      <c r="G192" s="3" t="str" cm="1">
        <f t="array" ref="G192" xml:space="preserve"> _xlfn.IFS(OR(B192="Positive",B192="Joy",B192="Happy",B192="Happiness"),"Favorable",OR(B192="Negative",B192="Sad",B192="Grief",B192="Despair",B192="Hate"),"Unfavorable",TRUE,"Other")</f>
        <v>Unfavorable</v>
      </c>
      <c r="H192" s="3" t="str">
        <f t="shared" si="16"/>
        <v>Standard Engagement</v>
      </c>
      <c r="I192" s="3" t="str">
        <f t="shared" si="17"/>
        <v>Medium</v>
      </c>
      <c r="J192" s="3" t="b">
        <f t="shared" si="18"/>
        <v>0</v>
      </c>
      <c r="K192" s="3" t="b">
        <f t="shared" si="19"/>
        <v>1</v>
      </c>
      <c r="L192" s="3" t="b">
        <f t="shared" si="20"/>
        <v>0</v>
      </c>
      <c r="M192" s="3" t="b">
        <f t="shared" si="21"/>
        <v>1</v>
      </c>
      <c r="N192" s="3" t="b">
        <f t="shared" si="22"/>
        <v>0</v>
      </c>
      <c r="O192" s="3" t="b">
        <f t="shared" si="23"/>
        <v>1</v>
      </c>
      <c r="P192" s="3" t="str">
        <f xml:space="preserve"> CHOOSE(MATCH(C192,{"Twitter","Instagram","Facebook"},0),"TW","IG","FB")</f>
        <v>TW</v>
      </c>
      <c r="Q192" s="3" t="str" cm="1">
        <f t="array" ref="Q192" xml:space="preserve"> _xlfn.SWITCH(C192,"Twitter","Microblog","Instagram","Visual Social","Facebook","Social Network","Other")</f>
        <v>Microblog</v>
      </c>
    </row>
    <row r="193" spans="1:17" x14ac:dyDescent="0.25">
      <c r="A193" s="3">
        <f xml:space="preserve"> Clean_Data!A193</f>
        <v>192</v>
      </c>
      <c r="B193" s="3" t="str">
        <f xml:space="preserve"> Clean_Data!Q193</f>
        <v>Loneliness</v>
      </c>
      <c r="C193" s="3" t="str">
        <f xml:space="preserve"> Clean_Data!S193</f>
        <v>Instagram</v>
      </c>
      <c r="D193" s="3">
        <f xml:space="preserve"> Clean_Data!J193</f>
        <v>30</v>
      </c>
      <c r="E193" s="3">
        <f>Clean_Data!I193</f>
        <v>15</v>
      </c>
      <c r="F193" s="3">
        <f xml:space="preserve"> Clean_Data!X193</f>
        <v>45</v>
      </c>
      <c r="G193" s="3" t="str" cm="1">
        <f t="array" ref="G193" xml:space="preserve"> _xlfn.IFS(OR(B193="Positive",B193="Joy",B193="Happy",B193="Happiness"),"Favorable",OR(B193="Negative",B193="Sad",B193="Grief",B193="Despair",B193="Hate"),"Unfavorable",TRUE,"Other")</f>
        <v>Other</v>
      </c>
      <c r="H193" s="3" t="str">
        <f t="shared" si="16"/>
        <v>Standard Engagement</v>
      </c>
      <c r="I193" s="3" t="str">
        <f t="shared" si="17"/>
        <v>Medium</v>
      </c>
      <c r="J193" s="3" t="b">
        <f t="shared" si="18"/>
        <v>0</v>
      </c>
      <c r="K193" s="3" t="b">
        <f t="shared" si="19"/>
        <v>1</v>
      </c>
      <c r="L193" s="3" t="b">
        <f t="shared" si="20"/>
        <v>1</v>
      </c>
      <c r="M193" s="3" t="b">
        <f t="shared" si="21"/>
        <v>1</v>
      </c>
      <c r="N193" s="3" t="b">
        <f t="shared" si="22"/>
        <v>0</v>
      </c>
      <c r="O193" s="3" t="b">
        <f t="shared" si="23"/>
        <v>1</v>
      </c>
      <c r="P193" s="3" t="str">
        <f xml:space="preserve"> CHOOSE(MATCH(C193,{"Twitter","Instagram","Facebook"},0),"TW","IG","FB")</f>
        <v>IG</v>
      </c>
      <c r="Q193" s="3" t="str" cm="1">
        <f t="array" ref="Q193" xml:space="preserve"> _xlfn.SWITCH(C193,"Twitter","Microblog","Instagram","Visual Social","Facebook","Social Network","Other")</f>
        <v>Visual Social</v>
      </c>
    </row>
    <row r="194" spans="1:17" x14ac:dyDescent="0.25">
      <c r="A194" s="3">
        <f xml:space="preserve"> Clean_Data!A194</f>
        <v>193</v>
      </c>
      <c r="B194" s="3" t="str">
        <f xml:space="preserve"> Clean_Data!Q194</f>
        <v>Jealousy</v>
      </c>
      <c r="C194" s="3" t="str">
        <f xml:space="preserve"> Clean_Data!S194</f>
        <v>Facebook</v>
      </c>
      <c r="D194" s="3">
        <f xml:space="preserve"> Clean_Data!J194</f>
        <v>15</v>
      </c>
      <c r="E194" s="3">
        <f>Clean_Data!I194</f>
        <v>8</v>
      </c>
      <c r="F194" s="3">
        <f xml:space="preserve"> Clean_Data!X194</f>
        <v>23</v>
      </c>
      <c r="G194" s="3" t="str" cm="1">
        <f t="array" ref="G194" xml:space="preserve"> _xlfn.IFS(OR(B194="Positive",B194="Joy",B194="Happy",B194="Happiness"),"Favorable",OR(B194="Negative",B194="Sad",B194="Grief",B194="Despair",B194="Hate"),"Unfavorable",TRUE,"Other")</f>
        <v>Other</v>
      </c>
      <c r="H194" s="3" t="str">
        <f t="shared" si="16"/>
        <v>Standard Engagement</v>
      </c>
      <c r="I194" s="3" t="str">
        <f t="shared" si="17"/>
        <v>Medium</v>
      </c>
      <c r="J194" s="3" t="b">
        <f t="shared" si="18"/>
        <v>0</v>
      </c>
      <c r="K194" s="3" t="b">
        <f t="shared" si="19"/>
        <v>0</v>
      </c>
      <c r="L194" s="3" t="b">
        <f t="shared" si="20"/>
        <v>1</v>
      </c>
      <c r="M194" s="3" t="b">
        <f t="shared" si="21"/>
        <v>1</v>
      </c>
      <c r="N194" s="3" t="b">
        <f t="shared" si="22"/>
        <v>0</v>
      </c>
      <c r="O194" s="3" t="b">
        <f t="shared" si="23"/>
        <v>1</v>
      </c>
      <c r="P194" s="3" t="str">
        <f xml:space="preserve"> CHOOSE(MATCH(C194,{"Twitter","Instagram","Facebook"},0),"TW","IG","FB")</f>
        <v>FB</v>
      </c>
      <c r="Q194" s="3" t="str" cm="1">
        <f t="array" ref="Q194" xml:space="preserve"> _xlfn.SWITCH(C194,"Twitter","Microblog","Instagram","Visual Social","Facebook","Social Network","Other")</f>
        <v>Social Network</v>
      </c>
    </row>
    <row r="195" spans="1:17" x14ac:dyDescent="0.25">
      <c r="A195" s="3">
        <f xml:space="preserve"> Clean_Data!A195</f>
        <v>194</v>
      </c>
      <c r="B195" s="3" t="str">
        <f xml:space="preserve"> Clean_Data!Q195</f>
        <v>Resentment</v>
      </c>
      <c r="C195" s="3" t="str">
        <f xml:space="preserve"> Clean_Data!S195</f>
        <v>Twitter</v>
      </c>
      <c r="D195" s="3">
        <f xml:space="preserve"> Clean_Data!J195</f>
        <v>20</v>
      </c>
      <c r="E195" s="3">
        <f>Clean_Data!I195</f>
        <v>10</v>
      </c>
      <c r="F195" s="3">
        <f xml:space="preserve"> Clean_Data!X195</f>
        <v>30</v>
      </c>
      <c r="G195" s="3" t="str" cm="1">
        <f t="array" ref="G195" xml:space="preserve"> _xlfn.IFS(OR(B195="Positive",B195="Joy",B195="Happy",B195="Happiness"),"Favorable",OR(B195="Negative",B195="Sad",B195="Grief",B195="Despair",B195="Hate"),"Unfavorable",TRUE,"Other")</f>
        <v>Other</v>
      </c>
      <c r="H195" s="3" t="str">
        <f t="shared" ref="H195:H258" si="24" xml:space="preserve"> IF(F195&gt;=50,"High Engagement","Standard Engagement")</f>
        <v>Standard Engagement</v>
      </c>
      <c r="I195" s="3" t="str">
        <f t="shared" ref="I195:I258" si="25" xml:space="preserve"> IF(F195&gt;=100,"Viral",IF(F195&gt;=50,"High",IF(F195&gt;=20,"Medium","Low")))</f>
        <v>Medium</v>
      </c>
      <c r="J195" s="3" t="b">
        <f t="shared" ref="J195:J258" si="26" xml:space="preserve"> AND(OR(C195="USA",C195="UK"),F195&gt;=50)</f>
        <v>0</v>
      </c>
      <c r="K195" s="3" t="b">
        <f t="shared" ref="K195:K258" si="27" xml:space="preserve"> OR(C195="Twitter",C195="Instagram")</f>
        <v>1</v>
      </c>
      <c r="L195" s="3" t="b">
        <f t="shared" ref="L195:L258" si="28" xml:space="preserve"> NOT(G195="Unfavorable")</f>
        <v>1</v>
      </c>
      <c r="M195" s="3" t="b">
        <f t="shared" ref="M195:M258" si="29" xml:space="preserve"> ISERROR(1/(D195-D195))</f>
        <v>1</v>
      </c>
      <c r="N195" s="3" t="b">
        <f t="shared" ref="N195:N258" si="30" xml:space="preserve"> ISBLANK(B195)</f>
        <v>0</v>
      </c>
      <c r="O195" s="3" t="b">
        <f t="shared" ref="O195:O258" si="31" xml:space="preserve"> ISNUMBER(D195)</f>
        <v>1</v>
      </c>
      <c r="P195" s="3" t="str">
        <f xml:space="preserve"> CHOOSE(MATCH(C195,{"Twitter","Instagram","Facebook"},0),"TW","IG","FB")</f>
        <v>TW</v>
      </c>
      <c r="Q195" s="3" t="str" cm="1">
        <f t="array" ref="Q195" xml:space="preserve"> _xlfn.SWITCH(C195,"Twitter","Microblog","Instagram","Visual Social","Facebook","Social Network","Other")</f>
        <v>Microblog</v>
      </c>
    </row>
    <row r="196" spans="1:17" x14ac:dyDescent="0.25">
      <c r="A196" s="3">
        <f xml:space="preserve"> Clean_Data!A196</f>
        <v>195</v>
      </c>
      <c r="B196" s="3" t="str">
        <f xml:space="preserve"> Clean_Data!Q196</f>
        <v>Frustration</v>
      </c>
      <c r="C196" s="3" t="str">
        <f xml:space="preserve"> Clean_Data!S196</f>
        <v>Instagram</v>
      </c>
      <c r="D196" s="3">
        <f xml:space="preserve"> Clean_Data!J196</f>
        <v>25</v>
      </c>
      <c r="E196" s="3">
        <f>Clean_Data!I196</f>
        <v>12</v>
      </c>
      <c r="F196" s="3">
        <f xml:space="preserve"> Clean_Data!X196</f>
        <v>37</v>
      </c>
      <c r="G196" s="3" t="str" cm="1">
        <f t="array" ref="G196" xml:space="preserve"> _xlfn.IFS(OR(B196="Positive",B196="Joy",B196="Happy",B196="Happiness"),"Favorable",OR(B196="Negative",B196="Sad",B196="Grief",B196="Despair",B196="Hate"),"Unfavorable",TRUE,"Other")</f>
        <v>Other</v>
      </c>
      <c r="H196" s="3" t="str">
        <f t="shared" si="24"/>
        <v>Standard Engagement</v>
      </c>
      <c r="I196" s="3" t="str">
        <f t="shared" si="25"/>
        <v>Medium</v>
      </c>
      <c r="J196" s="3" t="b">
        <f t="shared" si="26"/>
        <v>0</v>
      </c>
      <c r="K196" s="3" t="b">
        <f t="shared" si="27"/>
        <v>1</v>
      </c>
      <c r="L196" s="3" t="b">
        <f t="shared" si="28"/>
        <v>1</v>
      </c>
      <c r="M196" s="3" t="b">
        <f t="shared" si="29"/>
        <v>1</v>
      </c>
      <c r="N196" s="3" t="b">
        <f t="shared" si="30"/>
        <v>0</v>
      </c>
      <c r="O196" s="3" t="b">
        <f t="shared" si="31"/>
        <v>1</v>
      </c>
      <c r="P196" s="3" t="str">
        <f xml:space="preserve"> CHOOSE(MATCH(C196,{"Twitter","Instagram","Facebook"},0),"TW","IG","FB")</f>
        <v>IG</v>
      </c>
      <c r="Q196" s="3" t="str" cm="1">
        <f t="array" ref="Q196" xml:space="preserve"> _xlfn.SWITCH(C196,"Twitter","Microblog","Instagram","Visual Social","Facebook","Social Network","Other")</f>
        <v>Visual Social</v>
      </c>
    </row>
    <row r="197" spans="1:17" x14ac:dyDescent="0.25">
      <c r="A197" s="3">
        <f xml:space="preserve"> Clean_Data!A197</f>
        <v>196</v>
      </c>
      <c r="B197" s="3" t="str">
        <f xml:space="preserve"> Clean_Data!Q197</f>
        <v>Boredom</v>
      </c>
      <c r="C197" s="3" t="str">
        <f xml:space="preserve"> Clean_Data!S197</f>
        <v>Facebook</v>
      </c>
      <c r="D197" s="3">
        <f xml:space="preserve"> Clean_Data!J197</f>
        <v>15</v>
      </c>
      <c r="E197" s="3">
        <f>Clean_Data!I197</f>
        <v>7</v>
      </c>
      <c r="F197" s="3">
        <f xml:space="preserve"> Clean_Data!X197</f>
        <v>22</v>
      </c>
      <c r="G197" s="3" t="str" cm="1">
        <f t="array" ref="G197" xml:space="preserve"> _xlfn.IFS(OR(B197="Positive",B197="Joy",B197="Happy",B197="Happiness"),"Favorable",OR(B197="Negative",B197="Sad",B197="Grief",B197="Despair",B197="Hate"),"Unfavorable",TRUE,"Other")</f>
        <v>Other</v>
      </c>
      <c r="H197" s="3" t="str">
        <f t="shared" si="24"/>
        <v>Standard Engagement</v>
      </c>
      <c r="I197" s="3" t="str">
        <f t="shared" si="25"/>
        <v>Medium</v>
      </c>
      <c r="J197" s="3" t="b">
        <f t="shared" si="26"/>
        <v>0</v>
      </c>
      <c r="K197" s="3" t="b">
        <f t="shared" si="27"/>
        <v>0</v>
      </c>
      <c r="L197" s="3" t="b">
        <f t="shared" si="28"/>
        <v>1</v>
      </c>
      <c r="M197" s="3" t="b">
        <f t="shared" si="29"/>
        <v>1</v>
      </c>
      <c r="N197" s="3" t="b">
        <f t="shared" si="30"/>
        <v>0</v>
      </c>
      <c r="O197" s="3" t="b">
        <f t="shared" si="31"/>
        <v>1</v>
      </c>
      <c r="P197" s="3" t="str">
        <f xml:space="preserve"> CHOOSE(MATCH(C197,{"Twitter","Instagram","Facebook"},0),"TW","IG","FB")</f>
        <v>FB</v>
      </c>
      <c r="Q197" s="3" t="str" cm="1">
        <f t="array" ref="Q197" xml:space="preserve"> _xlfn.SWITCH(C197,"Twitter","Microblog","Instagram","Visual Social","Facebook","Social Network","Other")</f>
        <v>Social Network</v>
      </c>
    </row>
    <row r="198" spans="1:17" x14ac:dyDescent="0.25">
      <c r="A198" s="3">
        <f xml:space="preserve"> Clean_Data!A198</f>
        <v>197</v>
      </c>
      <c r="B198" s="3" t="str">
        <f xml:space="preserve"> Clean_Data!Q198</f>
        <v>Curiosity</v>
      </c>
      <c r="C198" s="3" t="str">
        <f xml:space="preserve"> Clean_Data!S198</f>
        <v>Twitter</v>
      </c>
      <c r="D198" s="3">
        <f xml:space="preserve"> Clean_Data!J198</f>
        <v>30</v>
      </c>
      <c r="E198" s="3">
        <f>Clean_Data!I198</f>
        <v>15</v>
      </c>
      <c r="F198" s="3">
        <f xml:space="preserve"> Clean_Data!X198</f>
        <v>45</v>
      </c>
      <c r="G198" s="3" t="str" cm="1">
        <f t="array" ref="G198" xml:space="preserve"> _xlfn.IFS(OR(B198="Positive",B198="Joy",B198="Happy",B198="Happiness"),"Favorable",OR(B198="Negative",B198="Sad",B198="Grief",B198="Despair",B198="Hate"),"Unfavorable",TRUE,"Other")</f>
        <v>Other</v>
      </c>
      <c r="H198" s="3" t="str">
        <f t="shared" si="24"/>
        <v>Standard Engagement</v>
      </c>
      <c r="I198" s="3" t="str">
        <f t="shared" si="25"/>
        <v>Medium</v>
      </c>
      <c r="J198" s="3" t="b">
        <f t="shared" si="26"/>
        <v>0</v>
      </c>
      <c r="K198" s="3" t="b">
        <f t="shared" si="27"/>
        <v>1</v>
      </c>
      <c r="L198" s="3" t="b">
        <f t="shared" si="28"/>
        <v>1</v>
      </c>
      <c r="M198" s="3" t="b">
        <f t="shared" si="29"/>
        <v>1</v>
      </c>
      <c r="N198" s="3" t="b">
        <f t="shared" si="30"/>
        <v>0</v>
      </c>
      <c r="O198" s="3" t="b">
        <f t="shared" si="31"/>
        <v>1</v>
      </c>
      <c r="P198" s="3" t="str">
        <f xml:space="preserve"> CHOOSE(MATCH(C198,{"Twitter","Instagram","Facebook"},0),"TW","IG","FB")</f>
        <v>TW</v>
      </c>
      <c r="Q198" s="3" t="str" cm="1">
        <f t="array" ref="Q198" xml:space="preserve"> _xlfn.SWITCH(C198,"Twitter","Microblog","Instagram","Visual Social","Facebook","Social Network","Other")</f>
        <v>Microblog</v>
      </c>
    </row>
    <row r="199" spans="1:17" x14ac:dyDescent="0.25">
      <c r="A199" s="3">
        <f xml:space="preserve"> Clean_Data!A199</f>
        <v>198</v>
      </c>
      <c r="B199" s="3" t="str">
        <f xml:space="preserve"> Clean_Data!Q199</f>
        <v>Indifference</v>
      </c>
      <c r="C199" s="3" t="str">
        <f xml:space="preserve"> Clean_Data!S199</f>
        <v>Instagram</v>
      </c>
      <c r="D199" s="3">
        <f xml:space="preserve"> Clean_Data!J199</f>
        <v>15</v>
      </c>
      <c r="E199" s="3">
        <f>Clean_Data!I199</f>
        <v>7</v>
      </c>
      <c r="F199" s="3">
        <f xml:space="preserve"> Clean_Data!X199</f>
        <v>22</v>
      </c>
      <c r="G199" s="3" t="str" cm="1">
        <f t="array" ref="G199" xml:space="preserve"> _xlfn.IFS(OR(B199="Positive",B199="Joy",B199="Happy",B199="Happiness"),"Favorable",OR(B199="Negative",B199="Sad",B199="Grief",B199="Despair",B199="Hate"),"Unfavorable",TRUE,"Other")</f>
        <v>Other</v>
      </c>
      <c r="H199" s="3" t="str">
        <f t="shared" si="24"/>
        <v>Standard Engagement</v>
      </c>
      <c r="I199" s="3" t="str">
        <f t="shared" si="25"/>
        <v>Medium</v>
      </c>
      <c r="J199" s="3" t="b">
        <f t="shared" si="26"/>
        <v>0</v>
      </c>
      <c r="K199" s="3" t="b">
        <f t="shared" si="27"/>
        <v>1</v>
      </c>
      <c r="L199" s="3" t="b">
        <f t="shared" si="28"/>
        <v>1</v>
      </c>
      <c r="M199" s="3" t="b">
        <f t="shared" si="29"/>
        <v>1</v>
      </c>
      <c r="N199" s="3" t="b">
        <f t="shared" si="30"/>
        <v>0</v>
      </c>
      <c r="O199" s="3" t="b">
        <f t="shared" si="31"/>
        <v>1</v>
      </c>
      <c r="P199" s="3" t="str">
        <f xml:space="preserve"> CHOOSE(MATCH(C199,{"Twitter","Instagram","Facebook"},0),"TW","IG","FB")</f>
        <v>IG</v>
      </c>
      <c r="Q199" s="3" t="str" cm="1">
        <f t="array" ref="Q199" xml:space="preserve"> _xlfn.SWITCH(C199,"Twitter","Microblog","Instagram","Visual Social","Facebook","Social Network","Other")</f>
        <v>Visual Social</v>
      </c>
    </row>
    <row r="200" spans="1:17" x14ac:dyDescent="0.25">
      <c r="A200" s="3">
        <f xml:space="preserve"> Clean_Data!A200</f>
        <v>199</v>
      </c>
      <c r="B200" s="3" t="str">
        <f xml:space="preserve"> Clean_Data!Q200</f>
        <v>Confusion</v>
      </c>
      <c r="C200" s="3" t="str">
        <f xml:space="preserve"> Clean_Data!S200</f>
        <v>Facebook</v>
      </c>
      <c r="D200" s="3">
        <f xml:space="preserve"> Clean_Data!J200</f>
        <v>20</v>
      </c>
      <c r="E200" s="3">
        <f>Clean_Data!I200</f>
        <v>10</v>
      </c>
      <c r="F200" s="3">
        <f xml:space="preserve"> Clean_Data!X200</f>
        <v>30</v>
      </c>
      <c r="G200" s="3" t="str" cm="1">
        <f t="array" ref="G200" xml:space="preserve"> _xlfn.IFS(OR(B200="Positive",B200="Joy",B200="Happy",B200="Happiness"),"Favorable",OR(B200="Negative",B200="Sad",B200="Grief",B200="Despair",B200="Hate"),"Unfavorable",TRUE,"Other")</f>
        <v>Other</v>
      </c>
      <c r="H200" s="3" t="str">
        <f t="shared" si="24"/>
        <v>Standard Engagement</v>
      </c>
      <c r="I200" s="3" t="str">
        <f t="shared" si="25"/>
        <v>Medium</v>
      </c>
      <c r="J200" s="3" t="b">
        <f t="shared" si="26"/>
        <v>0</v>
      </c>
      <c r="K200" s="3" t="b">
        <f t="shared" si="27"/>
        <v>0</v>
      </c>
      <c r="L200" s="3" t="b">
        <f t="shared" si="28"/>
        <v>1</v>
      </c>
      <c r="M200" s="3" t="b">
        <f t="shared" si="29"/>
        <v>1</v>
      </c>
      <c r="N200" s="3" t="b">
        <f t="shared" si="30"/>
        <v>0</v>
      </c>
      <c r="O200" s="3" t="b">
        <f t="shared" si="31"/>
        <v>1</v>
      </c>
      <c r="P200" s="3" t="str">
        <f xml:space="preserve"> CHOOSE(MATCH(C200,{"Twitter","Instagram","Facebook"},0),"TW","IG","FB")</f>
        <v>FB</v>
      </c>
      <c r="Q200" s="3" t="str" cm="1">
        <f t="array" ref="Q200" xml:space="preserve"> _xlfn.SWITCH(C200,"Twitter","Microblog","Instagram","Visual Social","Facebook","Social Network","Other")</f>
        <v>Social Network</v>
      </c>
    </row>
    <row r="201" spans="1:17" x14ac:dyDescent="0.25">
      <c r="A201" s="3">
        <f xml:space="preserve"> Clean_Data!A201</f>
        <v>200</v>
      </c>
      <c r="B201" s="3" t="str">
        <f xml:space="preserve"> Clean_Data!Q201</f>
        <v>Numbness</v>
      </c>
      <c r="C201" s="3" t="str">
        <f xml:space="preserve"> Clean_Data!S201</f>
        <v>Twitter</v>
      </c>
      <c r="D201" s="3">
        <f xml:space="preserve"> Clean_Data!J201</f>
        <v>15</v>
      </c>
      <c r="E201" s="3">
        <f>Clean_Data!I201</f>
        <v>8</v>
      </c>
      <c r="F201" s="3">
        <f xml:space="preserve"> Clean_Data!X201</f>
        <v>23</v>
      </c>
      <c r="G201" s="3" t="str" cm="1">
        <f t="array" ref="G201" xml:space="preserve"> _xlfn.IFS(OR(B201="Positive",B201="Joy",B201="Happy",B201="Happiness"),"Favorable",OR(B201="Negative",B201="Sad",B201="Grief",B201="Despair",B201="Hate"),"Unfavorable",TRUE,"Other")</f>
        <v>Other</v>
      </c>
      <c r="H201" s="3" t="str">
        <f t="shared" si="24"/>
        <v>Standard Engagement</v>
      </c>
      <c r="I201" s="3" t="str">
        <f t="shared" si="25"/>
        <v>Medium</v>
      </c>
      <c r="J201" s="3" t="b">
        <f t="shared" si="26"/>
        <v>0</v>
      </c>
      <c r="K201" s="3" t="b">
        <f t="shared" si="27"/>
        <v>1</v>
      </c>
      <c r="L201" s="3" t="b">
        <f t="shared" si="28"/>
        <v>1</v>
      </c>
      <c r="M201" s="3" t="b">
        <f t="shared" si="29"/>
        <v>1</v>
      </c>
      <c r="N201" s="3" t="b">
        <f t="shared" si="30"/>
        <v>0</v>
      </c>
      <c r="O201" s="3" t="b">
        <f t="shared" si="31"/>
        <v>1</v>
      </c>
      <c r="P201" s="3" t="str">
        <f xml:space="preserve"> CHOOSE(MATCH(C201,{"Twitter","Instagram","Facebook"},0),"TW","IG","FB")</f>
        <v>TW</v>
      </c>
      <c r="Q201" s="3" t="str" cm="1">
        <f t="array" ref="Q201" xml:space="preserve"> _xlfn.SWITCH(C201,"Twitter","Microblog","Instagram","Visual Social","Facebook","Social Network","Other")</f>
        <v>Microblog</v>
      </c>
    </row>
    <row r="202" spans="1:17" x14ac:dyDescent="0.25">
      <c r="A202" s="3">
        <f xml:space="preserve"> Clean_Data!A202</f>
        <v>201</v>
      </c>
      <c r="B202" s="3" t="str">
        <f xml:space="preserve"> Clean_Data!Q202</f>
        <v>Melancholy</v>
      </c>
      <c r="C202" s="3" t="str">
        <f xml:space="preserve"> Clean_Data!S202</f>
        <v>Instagram</v>
      </c>
      <c r="D202" s="3">
        <f xml:space="preserve"> Clean_Data!J202</f>
        <v>25</v>
      </c>
      <c r="E202" s="3">
        <f>Clean_Data!I202</f>
        <v>12</v>
      </c>
      <c r="F202" s="3">
        <f xml:space="preserve"> Clean_Data!X202</f>
        <v>37</v>
      </c>
      <c r="G202" s="3" t="str" cm="1">
        <f t="array" ref="G202" xml:space="preserve"> _xlfn.IFS(OR(B202="Positive",B202="Joy",B202="Happy",B202="Happiness"),"Favorable",OR(B202="Negative",B202="Sad",B202="Grief",B202="Despair",B202="Hate"),"Unfavorable",TRUE,"Other")</f>
        <v>Other</v>
      </c>
      <c r="H202" s="3" t="str">
        <f t="shared" si="24"/>
        <v>Standard Engagement</v>
      </c>
      <c r="I202" s="3" t="str">
        <f t="shared" si="25"/>
        <v>Medium</v>
      </c>
      <c r="J202" s="3" t="b">
        <f t="shared" si="26"/>
        <v>0</v>
      </c>
      <c r="K202" s="3" t="b">
        <f t="shared" si="27"/>
        <v>1</v>
      </c>
      <c r="L202" s="3" t="b">
        <f t="shared" si="28"/>
        <v>1</v>
      </c>
      <c r="M202" s="3" t="b">
        <f t="shared" si="29"/>
        <v>1</v>
      </c>
      <c r="N202" s="3" t="b">
        <f t="shared" si="30"/>
        <v>0</v>
      </c>
      <c r="O202" s="3" t="b">
        <f t="shared" si="31"/>
        <v>1</v>
      </c>
      <c r="P202" s="3" t="str">
        <f xml:space="preserve"> CHOOSE(MATCH(C202,{"Twitter","Instagram","Facebook"},0),"TW","IG","FB")</f>
        <v>IG</v>
      </c>
      <c r="Q202" s="3" t="str" cm="1">
        <f t="array" ref="Q202" xml:space="preserve"> _xlfn.SWITCH(C202,"Twitter","Microblog","Instagram","Visual Social","Facebook","Social Network","Other")</f>
        <v>Visual Social</v>
      </c>
    </row>
    <row r="203" spans="1:17" x14ac:dyDescent="0.25">
      <c r="A203" s="3">
        <f xml:space="preserve"> Clean_Data!A203</f>
        <v>202</v>
      </c>
      <c r="B203" s="3" t="str">
        <f xml:space="preserve"> Clean_Data!Q203</f>
        <v>Nostalgia</v>
      </c>
      <c r="C203" s="3" t="str">
        <f xml:space="preserve"> Clean_Data!S203</f>
        <v>Facebook</v>
      </c>
      <c r="D203" s="3">
        <f xml:space="preserve"> Clean_Data!J203</f>
        <v>20</v>
      </c>
      <c r="E203" s="3">
        <f>Clean_Data!I203</f>
        <v>10</v>
      </c>
      <c r="F203" s="3">
        <f xml:space="preserve"> Clean_Data!X203</f>
        <v>30</v>
      </c>
      <c r="G203" s="3" t="str" cm="1">
        <f t="array" ref="G203" xml:space="preserve"> _xlfn.IFS(OR(B203="Positive",B203="Joy",B203="Happy",B203="Happiness"),"Favorable",OR(B203="Negative",B203="Sad",B203="Grief",B203="Despair",B203="Hate"),"Unfavorable",TRUE,"Other")</f>
        <v>Other</v>
      </c>
      <c r="H203" s="3" t="str">
        <f t="shared" si="24"/>
        <v>Standard Engagement</v>
      </c>
      <c r="I203" s="3" t="str">
        <f t="shared" si="25"/>
        <v>Medium</v>
      </c>
      <c r="J203" s="3" t="b">
        <f t="shared" si="26"/>
        <v>0</v>
      </c>
      <c r="K203" s="3" t="b">
        <f t="shared" si="27"/>
        <v>0</v>
      </c>
      <c r="L203" s="3" t="b">
        <f t="shared" si="28"/>
        <v>1</v>
      </c>
      <c r="M203" s="3" t="b">
        <f t="shared" si="29"/>
        <v>1</v>
      </c>
      <c r="N203" s="3" t="b">
        <f t="shared" si="30"/>
        <v>0</v>
      </c>
      <c r="O203" s="3" t="b">
        <f t="shared" si="31"/>
        <v>1</v>
      </c>
      <c r="P203" s="3" t="str">
        <f xml:space="preserve"> CHOOSE(MATCH(C203,{"Twitter","Instagram","Facebook"},0),"TW","IG","FB")</f>
        <v>FB</v>
      </c>
      <c r="Q203" s="3" t="str" cm="1">
        <f t="array" ref="Q203" xml:space="preserve"> _xlfn.SWITCH(C203,"Twitter","Microblog","Instagram","Visual Social","Facebook","Social Network","Other")</f>
        <v>Social Network</v>
      </c>
    </row>
    <row r="204" spans="1:17" x14ac:dyDescent="0.25">
      <c r="A204" s="3">
        <f xml:space="preserve"> Clean_Data!A204</f>
        <v>203</v>
      </c>
      <c r="B204" s="3" t="str">
        <f xml:space="preserve"> Clean_Data!Q204</f>
        <v>Ambivalence</v>
      </c>
      <c r="C204" s="3" t="str">
        <f xml:space="preserve"> Clean_Data!S204</f>
        <v>Twitter</v>
      </c>
      <c r="D204" s="3">
        <f xml:space="preserve"> Clean_Data!J204</f>
        <v>25</v>
      </c>
      <c r="E204" s="3">
        <f>Clean_Data!I204</f>
        <v>12</v>
      </c>
      <c r="F204" s="3">
        <f xml:space="preserve"> Clean_Data!X204</f>
        <v>37</v>
      </c>
      <c r="G204" s="3" t="str" cm="1">
        <f t="array" ref="G204" xml:space="preserve"> _xlfn.IFS(OR(B204="Positive",B204="Joy",B204="Happy",B204="Happiness"),"Favorable",OR(B204="Negative",B204="Sad",B204="Grief",B204="Despair",B204="Hate"),"Unfavorable",TRUE,"Other")</f>
        <v>Other</v>
      </c>
      <c r="H204" s="3" t="str">
        <f t="shared" si="24"/>
        <v>Standard Engagement</v>
      </c>
      <c r="I204" s="3" t="str">
        <f t="shared" si="25"/>
        <v>Medium</v>
      </c>
      <c r="J204" s="3" t="b">
        <f t="shared" si="26"/>
        <v>0</v>
      </c>
      <c r="K204" s="3" t="b">
        <f t="shared" si="27"/>
        <v>1</v>
      </c>
      <c r="L204" s="3" t="b">
        <f t="shared" si="28"/>
        <v>1</v>
      </c>
      <c r="M204" s="3" t="b">
        <f t="shared" si="29"/>
        <v>1</v>
      </c>
      <c r="N204" s="3" t="b">
        <f t="shared" si="30"/>
        <v>0</v>
      </c>
      <c r="O204" s="3" t="b">
        <f t="shared" si="31"/>
        <v>1</v>
      </c>
      <c r="P204" s="3" t="str">
        <f xml:space="preserve"> CHOOSE(MATCH(C204,{"Twitter","Instagram","Facebook"},0),"TW","IG","FB")</f>
        <v>TW</v>
      </c>
      <c r="Q204" s="3" t="str" cm="1">
        <f t="array" ref="Q204" xml:space="preserve"> _xlfn.SWITCH(C204,"Twitter","Microblog","Instagram","Visual Social","Facebook","Social Network","Other")</f>
        <v>Microblog</v>
      </c>
    </row>
    <row r="205" spans="1:17" x14ac:dyDescent="0.25">
      <c r="A205" s="3">
        <f xml:space="preserve"> Clean_Data!A205</f>
        <v>204</v>
      </c>
      <c r="B205" s="3" t="str">
        <f xml:space="preserve"> Clean_Data!Q205</f>
        <v>Acceptance</v>
      </c>
      <c r="C205" s="3" t="str">
        <f xml:space="preserve"> Clean_Data!S205</f>
        <v>Instagram</v>
      </c>
      <c r="D205" s="3">
        <f xml:space="preserve"> Clean_Data!J205</f>
        <v>30</v>
      </c>
      <c r="E205" s="3">
        <f>Clean_Data!I205</f>
        <v>15</v>
      </c>
      <c r="F205" s="3">
        <f xml:space="preserve"> Clean_Data!X205</f>
        <v>45</v>
      </c>
      <c r="G205" s="3" t="str" cm="1">
        <f t="array" ref="G205" xml:space="preserve"> _xlfn.IFS(OR(B205="Positive",B205="Joy",B205="Happy",B205="Happiness"),"Favorable",OR(B205="Negative",B205="Sad",B205="Grief",B205="Despair",B205="Hate"),"Unfavorable",TRUE,"Other")</f>
        <v>Other</v>
      </c>
      <c r="H205" s="3" t="str">
        <f t="shared" si="24"/>
        <v>Standard Engagement</v>
      </c>
      <c r="I205" s="3" t="str">
        <f t="shared" si="25"/>
        <v>Medium</v>
      </c>
      <c r="J205" s="3" t="b">
        <f t="shared" si="26"/>
        <v>0</v>
      </c>
      <c r="K205" s="3" t="b">
        <f t="shared" si="27"/>
        <v>1</v>
      </c>
      <c r="L205" s="3" t="b">
        <f t="shared" si="28"/>
        <v>1</v>
      </c>
      <c r="M205" s="3" t="b">
        <f t="shared" si="29"/>
        <v>1</v>
      </c>
      <c r="N205" s="3" t="b">
        <f t="shared" si="30"/>
        <v>0</v>
      </c>
      <c r="O205" s="3" t="b">
        <f t="shared" si="31"/>
        <v>1</v>
      </c>
      <c r="P205" s="3" t="str">
        <f xml:space="preserve"> CHOOSE(MATCH(C205,{"Twitter","Instagram","Facebook"},0),"TW","IG","FB")</f>
        <v>IG</v>
      </c>
      <c r="Q205" s="3" t="str" cm="1">
        <f t="array" ref="Q205" xml:space="preserve"> _xlfn.SWITCH(C205,"Twitter","Microblog","Instagram","Visual Social","Facebook","Social Network","Other")</f>
        <v>Visual Social</v>
      </c>
    </row>
    <row r="206" spans="1:17" x14ac:dyDescent="0.25">
      <c r="A206" s="3">
        <f xml:space="preserve"> Clean_Data!A206</f>
        <v>205</v>
      </c>
      <c r="B206" s="3" t="str">
        <f xml:space="preserve"> Clean_Data!Q206</f>
        <v>Determination</v>
      </c>
      <c r="C206" s="3" t="str">
        <f xml:space="preserve"> Clean_Data!S206</f>
        <v>Facebook</v>
      </c>
      <c r="D206" s="3">
        <f xml:space="preserve"> Clean_Data!J206</f>
        <v>20</v>
      </c>
      <c r="E206" s="3">
        <f>Clean_Data!I206</f>
        <v>10</v>
      </c>
      <c r="F206" s="3">
        <f xml:space="preserve"> Clean_Data!X206</f>
        <v>30</v>
      </c>
      <c r="G206" s="3" t="str" cm="1">
        <f t="array" ref="G206" xml:space="preserve"> _xlfn.IFS(OR(B206="Positive",B206="Joy",B206="Happy",B206="Happiness"),"Favorable",OR(B206="Negative",B206="Sad",B206="Grief",B206="Despair",B206="Hate"),"Unfavorable",TRUE,"Other")</f>
        <v>Other</v>
      </c>
      <c r="H206" s="3" t="str">
        <f t="shared" si="24"/>
        <v>Standard Engagement</v>
      </c>
      <c r="I206" s="3" t="str">
        <f t="shared" si="25"/>
        <v>Medium</v>
      </c>
      <c r="J206" s="3" t="b">
        <f t="shared" si="26"/>
        <v>0</v>
      </c>
      <c r="K206" s="3" t="b">
        <f t="shared" si="27"/>
        <v>0</v>
      </c>
      <c r="L206" s="3" t="b">
        <f t="shared" si="28"/>
        <v>1</v>
      </c>
      <c r="M206" s="3" t="b">
        <f t="shared" si="29"/>
        <v>1</v>
      </c>
      <c r="N206" s="3" t="b">
        <f t="shared" si="30"/>
        <v>0</v>
      </c>
      <c r="O206" s="3" t="b">
        <f t="shared" si="31"/>
        <v>1</v>
      </c>
      <c r="P206" s="3" t="str">
        <f xml:space="preserve"> CHOOSE(MATCH(C206,{"Twitter","Instagram","Facebook"},0),"TW","IG","FB")</f>
        <v>FB</v>
      </c>
      <c r="Q206" s="3" t="str" cm="1">
        <f t="array" ref="Q206" xml:space="preserve"> _xlfn.SWITCH(C206,"Twitter","Microblog","Instagram","Visual Social","Facebook","Social Network","Other")</f>
        <v>Social Network</v>
      </c>
    </row>
    <row r="207" spans="1:17" x14ac:dyDescent="0.25">
      <c r="A207" s="3">
        <f xml:space="preserve"> Clean_Data!A207</f>
        <v>206</v>
      </c>
      <c r="B207" s="3" t="str">
        <f xml:space="preserve"> Clean_Data!Q207</f>
        <v>Serenity</v>
      </c>
      <c r="C207" s="3" t="str">
        <f xml:space="preserve"> Clean_Data!S207</f>
        <v>Twitter</v>
      </c>
      <c r="D207" s="3">
        <f xml:space="preserve"> Clean_Data!J207</f>
        <v>25</v>
      </c>
      <c r="E207" s="3">
        <f>Clean_Data!I207</f>
        <v>12</v>
      </c>
      <c r="F207" s="3">
        <f xml:space="preserve"> Clean_Data!X207</f>
        <v>37</v>
      </c>
      <c r="G207" s="3" t="str" cm="1">
        <f t="array" ref="G207" xml:space="preserve"> _xlfn.IFS(OR(B207="Positive",B207="Joy",B207="Happy",B207="Happiness"),"Favorable",OR(B207="Negative",B207="Sad",B207="Grief",B207="Despair",B207="Hate"),"Unfavorable",TRUE,"Other")</f>
        <v>Other</v>
      </c>
      <c r="H207" s="3" t="str">
        <f t="shared" si="24"/>
        <v>Standard Engagement</v>
      </c>
      <c r="I207" s="3" t="str">
        <f t="shared" si="25"/>
        <v>Medium</v>
      </c>
      <c r="J207" s="3" t="b">
        <f t="shared" si="26"/>
        <v>0</v>
      </c>
      <c r="K207" s="3" t="b">
        <f t="shared" si="27"/>
        <v>1</v>
      </c>
      <c r="L207" s="3" t="b">
        <f t="shared" si="28"/>
        <v>1</v>
      </c>
      <c r="M207" s="3" t="b">
        <f t="shared" si="29"/>
        <v>1</v>
      </c>
      <c r="N207" s="3" t="b">
        <f t="shared" si="30"/>
        <v>0</v>
      </c>
      <c r="O207" s="3" t="b">
        <f t="shared" si="31"/>
        <v>1</v>
      </c>
      <c r="P207" s="3" t="str">
        <f xml:space="preserve"> CHOOSE(MATCH(C207,{"Twitter","Instagram","Facebook"},0),"TW","IG","FB")</f>
        <v>TW</v>
      </c>
      <c r="Q207" s="3" t="str" cm="1">
        <f t="array" ref="Q207" xml:space="preserve"> _xlfn.SWITCH(C207,"Twitter","Microblog","Instagram","Visual Social","Facebook","Social Network","Other")</f>
        <v>Microblog</v>
      </c>
    </row>
    <row r="208" spans="1:17" x14ac:dyDescent="0.25">
      <c r="A208" s="3">
        <f xml:space="preserve"> Clean_Data!A208</f>
        <v>207</v>
      </c>
      <c r="B208" s="3" t="str">
        <f xml:space="preserve"> Clean_Data!Q208</f>
        <v>Curiosity</v>
      </c>
      <c r="C208" s="3" t="str">
        <f xml:space="preserve"> Clean_Data!S208</f>
        <v>Instagram</v>
      </c>
      <c r="D208" s="3">
        <f xml:space="preserve"> Clean_Data!J208</f>
        <v>40</v>
      </c>
      <c r="E208" s="3">
        <f>Clean_Data!I208</f>
        <v>20</v>
      </c>
      <c r="F208" s="3">
        <f xml:space="preserve"> Clean_Data!X208</f>
        <v>60</v>
      </c>
      <c r="G208" s="3" t="str" cm="1">
        <f t="array" ref="G208" xml:space="preserve"> _xlfn.IFS(OR(B208="Positive",B208="Joy",B208="Happy",B208="Happiness"),"Favorable",OR(B208="Negative",B208="Sad",B208="Grief",B208="Despair",B208="Hate"),"Unfavorable",TRUE,"Other")</f>
        <v>Other</v>
      </c>
      <c r="H208" s="3" t="str">
        <f t="shared" si="24"/>
        <v>High Engagement</v>
      </c>
      <c r="I208" s="3" t="str">
        <f t="shared" si="25"/>
        <v>High</v>
      </c>
      <c r="J208" s="3" t="b">
        <f t="shared" si="26"/>
        <v>0</v>
      </c>
      <c r="K208" s="3" t="b">
        <f t="shared" si="27"/>
        <v>1</v>
      </c>
      <c r="L208" s="3" t="b">
        <f t="shared" si="28"/>
        <v>1</v>
      </c>
      <c r="M208" s="3" t="b">
        <f t="shared" si="29"/>
        <v>1</v>
      </c>
      <c r="N208" s="3" t="b">
        <f t="shared" si="30"/>
        <v>0</v>
      </c>
      <c r="O208" s="3" t="b">
        <f t="shared" si="31"/>
        <v>1</v>
      </c>
      <c r="P208" s="3" t="str">
        <f xml:space="preserve"> CHOOSE(MATCH(C208,{"Twitter","Instagram","Facebook"},0),"TW","IG","FB")</f>
        <v>IG</v>
      </c>
      <c r="Q208" s="3" t="str" cm="1">
        <f t="array" ref="Q208" xml:space="preserve"> _xlfn.SWITCH(C208,"Twitter","Microblog","Instagram","Visual Social","Facebook","Social Network","Other")</f>
        <v>Visual Social</v>
      </c>
    </row>
    <row r="209" spans="1:17" x14ac:dyDescent="0.25">
      <c r="A209" s="3">
        <f xml:space="preserve"> Clean_Data!A209</f>
        <v>208</v>
      </c>
      <c r="B209" s="3" t="str">
        <f xml:space="preserve"> Clean_Data!Q209</f>
        <v>Indifference</v>
      </c>
      <c r="C209" s="3" t="str">
        <f xml:space="preserve"> Clean_Data!S209</f>
        <v>Facebook</v>
      </c>
      <c r="D209" s="3">
        <f xml:space="preserve"> Clean_Data!J209</f>
        <v>20</v>
      </c>
      <c r="E209" s="3">
        <f>Clean_Data!I209</f>
        <v>10</v>
      </c>
      <c r="F209" s="3">
        <f xml:space="preserve"> Clean_Data!X209</f>
        <v>30</v>
      </c>
      <c r="G209" s="3" t="str" cm="1">
        <f t="array" ref="G209" xml:space="preserve"> _xlfn.IFS(OR(B209="Positive",B209="Joy",B209="Happy",B209="Happiness"),"Favorable",OR(B209="Negative",B209="Sad",B209="Grief",B209="Despair",B209="Hate"),"Unfavorable",TRUE,"Other")</f>
        <v>Other</v>
      </c>
      <c r="H209" s="3" t="str">
        <f t="shared" si="24"/>
        <v>Standard Engagement</v>
      </c>
      <c r="I209" s="3" t="str">
        <f t="shared" si="25"/>
        <v>Medium</v>
      </c>
      <c r="J209" s="3" t="b">
        <f t="shared" si="26"/>
        <v>0</v>
      </c>
      <c r="K209" s="3" t="b">
        <f t="shared" si="27"/>
        <v>0</v>
      </c>
      <c r="L209" s="3" t="b">
        <f t="shared" si="28"/>
        <v>1</v>
      </c>
      <c r="M209" s="3" t="b">
        <f t="shared" si="29"/>
        <v>1</v>
      </c>
      <c r="N209" s="3" t="b">
        <f t="shared" si="30"/>
        <v>0</v>
      </c>
      <c r="O209" s="3" t="b">
        <f t="shared" si="31"/>
        <v>1</v>
      </c>
      <c r="P209" s="3" t="str">
        <f xml:space="preserve"> CHOOSE(MATCH(C209,{"Twitter","Instagram","Facebook"},0),"TW","IG","FB")</f>
        <v>FB</v>
      </c>
      <c r="Q209" s="3" t="str" cm="1">
        <f t="array" ref="Q209" xml:space="preserve"> _xlfn.SWITCH(C209,"Twitter","Microblog","Instagram","Visual Social","Facebook","Social Network","Other")</f>
        <v>Social Network</v>
      </c>
    </row>
    <row r="210" spans="1:17" x14ac:dyDescent="0.25">
      <c r="A210" s="3">
        <f xml:space="preserve"> Clean_Data!A210</f>
        <v>209</v>
      </c>
      <c r="B210" s="3" t="str">
        <f xml:space="preserve"> Clean_Data!Q210</f>
        <v>Confusion</v>
      </c>
      <c r="C210" s="3" t="str">
        <f xml:space="preserve"> Clean_Data!S210</f>
        <v>Twitter</v>
      </c>
      <c r="D210" s="3">
        <f xml:space="preserve"> Clean_Data!J210</f>
        <v>30</v>
      </c>
      <c r="E210" s="3">
        <f>Clean_Data!I210</f>
        <v>15</v>
      </c>
      <c r="F210" s="3">
        <f xml:space="preserve"> Clean_Data!X210</f>
        <v>45</v>
      </c>
      <c r="G210" s="3" t="str" cm="1">
        <f t="array" ref="G210" xml:space="preserve"> _xlfn.IFS(OR(B210="Positive",B210="Joy",B210="Happy",B210="Happiness"),"Favorable",OR(B210="Negative",B210="Sad",B210="Grief",B210="Despair",B210="Hate"),"Unfavorable",TRUE,"Other")</f>
        <v>Other</v>
      </c>
      <c r="H210" s="3" t="str">
        <f t="shared" si="24"/>
        <v>Standard Engagement</v>
      </c>
      <c r="I210" s="3" t="str">
        <f t="shared" si="25"/>
        <v>Medium</v>
      </c>
      <c r="J210" s="3" t="b">
        <f t="shared" si="26"/>
        <v>0</v>
      </c>
      <c r="K210" s="3" t="b">
        <f t="shared" si="27"/>
        <v>1</v>
      </c>
      <c r="L210" s="3" t="b">
        <f t="shared" si="28"/>
        <v>1</v>
      </c>
      <c r="M210" s="3" t="b">
        <f t="shared" si="29"/>
        <v>1</v>
      </c>
      <c r="N210" s="3" t="b">
        <f t="shared" si="30"/>
        <v>0</v>
      </c>
      <c r="O210" s="3" t="b">
        <f t="shared" si="31"/>
        <v>1</v>
      </c>
      <c r="P210" s="3" t="str">
        <f xml:space="preserve"> CHOOSE(MATCH(C210,{"Twitter","Instagram","Facebook"},0),"TW","IG","FB")</f>
        <v>TW</v>
      </c>
      <c r="Q210" s="3" t="str" cm="1">
        <f t="array" ref="Q210" xml:space="preserve"> _xlfn.SWITCH(C210,"Twitter","Microblog","Instagram","Visual Social","Facebook","Social Network","Other")</f>
        <v>Microblog</v>
      </c>
    </row>
    <row r="211" spans="1:17" x14ac:dyDescent="0.25">
      <c r="A211" s="3">
        <f xml:space="preserve"> Clean_Data!A211</f>
        <v>210</v>
      </c>
      <c r="B211" s="3" t="str">
        <f xml:space="preserve"> Clean_Data!Q211</f>
        <v>Numbness</v>
      </c>
      <c r="C211" s="3" t="str">
        <f xml:space="preserve"> Clean_Data!S211</f>
        <v>Instagram</v>
      </c>
      <c r="D211" s="3">
        <f xml:space="preserve"> Clean_Data!J211</f>
        <v>15</v>
      </c>
      <c r="E211" s="3">
        <f>Clean_Data!I211</f>
        <v>8</v>
      </c>
      <c r="F211" s="3">
        <f xml:space="preserve"> Clean_Data!X211</f>
        <v>23</v>
      </c>
      <c r="G211" s="3" t="str" cm="1">
        <f t="array" ref="G211" xml:space="preserve"> _xlfn.IFS(OR(B211="Positive",B211="Joy",B211="Happy",B211="Happiness"),"Favorable",OR(B211="Negative",B211="Sad",B211="Grief",B211="Despair",B211="Hate"),"Unfavorable",TRUE,"Other")</f>
        <v>Other</v>
      </c>
      <c r="H211" s="3" t="str">
        <f t="shared" si="24"/>
        <v>Standard Engagement</v>
      </c>
      <c r="I211" s="3" t="str">
        <f t="shared" si="25"/>
        <v>Medium</v>
      </c>
      <c r="J211" s="3" t="b">
        <f t="shared" si="26"/>
        <v>0</v>
      </c>
      <c r="K211" s="3" t="b">
        <f t="shared" si="27"/>
        <v>1</v>
      </c>
      <c r="L211" s="3" t="b">
        <f t="shared" si="28"/>
        <v>1</v>
      </c>
      <c r="M211" s="3" t="b">
        <f t="shared" si="29"/>
        <v>1</v>
      </c>
      <c r="N211" s="3" t="b">
        <f t="shared" si="30"/>
        <v>0</v>
      </c>
      <c r="O211" s="3" t="b">
        <f t="shared" si="31"/>
        <v>1</v>
      </c>
      <c r="P211" s="3" t="str">
        <f xml:space="preserve"> CHOOSE(MATCH(C211,{"Twitter","Instagram","Facebook"},0),"TW","IG","FB")</f>
        <v>IG</v>
      </c>
      <c r="Q211" s="3" t="str" cm="1">
        <f t="array" ref="Q211" xml:space="preserve"> _xlfn.SWITCH(C211,"Twitter","Microblog","Instagram","Visual Social","Facebook","Social Network","Other")</f>
        <v>Visual Social</v>
      </c>
    </row>
    <row r="212" spans="1:17" x14ac:dyDescent="0.25">
      <c r="A212" s="3">
        <f xml:space="preserve"> Clean_Data!A212</f>
        <v>211</v>
      </c>
      <c r="B212" s="3" t="str">
        <f xml:space="preserve"> Clean_Data!Q212</f>
        <v>Melancholy</v>
      </c>
      <c r="C212" s="3" t="str">
        <f xml:space="preserve"> Clean_Data!S212</f>
        <v>Facebook</v>
      </c>
      <c r="D212" s="3">
        <f xml:space="preserve"> Clean_Data!J212</f>
        <v>25</v>
      </c>
      <c r="E212" s="3">
        <f>Clean_Data!I212</f>
        <v>12</v>
      </c>
      <c r="F212" s="3">
        <f xml:space="preserve"> Clean_Data!X212</f>
        <v>37</v>
      </c>
      <c r="G212" s="3" t="str" cm="1">
        <f t="array" ref="G212" xml:space="preserve"> _xlfn.IFS(OR(B212="Positive",B212="Joy",B212="Happy",B212="Happiness"),"Favorable",OR(B212="Negative",B212="Sad",B212="Grief",B212="Despair",B212="Hate"),"Unfavorable",TRUE,"Other")</f>
        <v>Other</v>
      </c>
      <c r="H212" s="3" t="str">
        <f t="shared" si="24"/>
        <v>Standard Engagement</v>
      </c>
      <c r="I212" s="3" t="str">
        <f t="shared" si="25"/>
        <v>Medium</v>
      </c>
      <c r="J212" s="3" t="b">
        <f t="shared" si="26"/>
        <v>0</v>
      </c>
      <c r="K212" s="3" t="b">
        <f t="shared" si="27"/>
        <v>0</v>
      </c>
      <c r="L212" s="3" t="b">
        <f t="shared" si="28"/>
        <v>1</v>
      </c>
      <c r="M212" s="3" t="b">
        <f t="shared" si="29"/>
        <v>1</v>
      </c>
      <c r="N212" s="3" t="b">
        <f t="shared" si="30"/>
        <v>0</v>
      </c>
      <c r="O212" s="3" t="b">
        <f t="shared" si="31"/>
        <v>1</v>
      </c>
      <c r="P212" s="3" t="str">
        <f xml:space="preserve"> CHOOSE(MATCH(C212,{"Twitter","Instagram","Facebook"},0),"TW","IG","FB")</f>
        <v>FB</v>
      </c>
      <c r="Q212" s="3" t="str" cm="1">
        <f t="array" ref="Q212" xml:space="preserve"> _xlfn.SWITCH(C212,"Twitter","Microblog","Instagram","Visual Social","Facebook","Social Network","Other")</f>
        <v>Social Network</v>
      </c>
    </row>
    <row r="213" spans="1:17" x14ac:dyDescent="0.25">
      <c r="A213" s="3">
        <f xml:space="preserve"> Clean_Data!A213</f>
        <v>212</v>
      </c>
      <c r="B213" s="3" t="str">
        <f xml:space="preserve"> Clean_Data!Q213</f>
        <v>Nostalgia</v>
      </c>
      <c r="C213" s="3" t="str">
        <f xml:space="preserve"> Clean_Data!S213</f>
        <v>Twitter</v>
      </c>
      <c r="D213" s="3">
        <f xml:space="preserve"> Clean_Data!J213</f>
        <v>20</v>
      </c>
      <c r="E213" s="3">
        <f>Clean_Data!I213</f>
        <v>10</v>
      </c>
      <c r="F213" s="3">
        <f xml:space="preserve"> Clean_Data!X213</f>
        <v>30</v>
      </c>
      <c r="G213" s="3" t="str" cm="1">
        <f t="array" ref="G213" xml:space="preserve"> _xlfn.IFS(OR(B213="Positive",B213="Joy",B213="Happy",B213="Happiness"),"Favorable",OR(B213="Negative",B213="Sad",B213="Grief",B213="Despair",B213="Hate"),"Unfavorable",TRUE,"Other")</f>
        <v>Other</v>
      </c>
      <c r="H213" s="3" t="str">
        <f t="shared" si="24"/>
        <v>Standard Engagement</v>
      </c>
      <c r="I213" s="3" t="str">
        <f t="shared" si="25"/>
        <v>Medium</v>
      </c>
      <c r="J213" s="3" t="b">
        <f t="shared" si="26"/>
        <v>0</v>
      </c>
      <c r="K213" s="3" t="b">
        <f t="shared" si="27"/>
        <v>1</v>
      </c>
      <c r="L213" s="3" t="b">
        <f t="shared" si="28"/>
        <v>1</v>
      </c>
      <c r="M213" s="3" t="b">
        <f t="shared" si="29"/>
        <v>1</v>
      </c>
      <c r="N213" s="3" t="b">
        <f t="shared" si="30"/>
        <v>0</v>
      </c>
      <c r="O213" s="3" t="b">
        <f t="shared" si="31"/>
        <v>1</v>
      </c>
      <c r="P213" s="3" t="str">
        <f xml:space="preserve"> CHOOSE(MATCH(C213,{"Twitter","Instagram","Facebook"},0),"TW","IG","FB")</f>
        <v>TW</v>
      </c>
      <c r="Q213" s="3" t="str" cm="1">
        <f t="array" ref="Q213" xml:space="preserve"> _xlfn.SWITCH(C213,"Twitter","Microblog","Instagram","Visual Social","Facebook","Social Network","Other")</f>
        <v>Microblog</v>
      </c>
    </row>
    <row r="214" spans="1:17" x14ac:dyDescent="0.25">
      <c r="A214" s="3">
        <f xml:space="preserve"> Clean_Data!A214</f>
        <v>213</v>
      </c>
      <c r="B214" s="3" t="str">
        <f xml:space="preserve"> Clean_Data!Q214</f>
        <v>Ambivalence</v>
      </c>
      <c r="C214" s="3" t="str">
        <f xml:space="preserve"> Clean_Data!S214</f>
        <v>Instagram</v>
      </c>
      <c r="D214" s="3">
        <f xml:space="preserve"> Clean_Data!J214</f>
        <v>25</v>
      </c>
      <c r="E214" s="3">
        <f>Clean_Data!I214</f>
        <v>12</v>
      </c>
      <c r="F214" s="3">
        <f xml:space="preserve"> Clean_Data!X214</f>
        <v>37</v>
      </c>
      <c r="G214" s="3" t="str" cm="1">
        <f t="array" ref="G214" xml:space="preserve"> _xlfn.IFS(OR(B214="Positive",B214="Joy",B214="Happy",B214="Happiness"),"Favorable",OR(B214="Negative",B214="Sad",B214="Grief",B214="Despair",B214="Hate"),"Unfavorable",TRUE,"Other")</f>
        <v>Other</v>
      </c>
      <c r="H214" s="3" t="str">
        <f t="shared" si="24"/>
        <v>Standard Engagement</v>
      </c>
      <c r="I214" s="3" t="str">
        <f t="shared" si="25"/>
        <v>Medium</v>
      </c>
      <c r="J214" s="3" t="b">
        <f t="shared" si="26"/>
        <v>0</v>
      </c>
      <c r="K214" s="3" t="b">
        <f t="shared" si="27"/>
        <v>1</v>
      </c>
      <c r="L214" s="3" t="b">
        <f t="shared" si="28"/>
        <v>1</v>
      </c>
      <c r="M214" s="3" t="b">
        <f t="shared" si="29"/>
        <v>1</v>
      </c>
      <c r="N214" s="3" t="b">
        <f t="shared" si="30"/>
        <v>0</v>
      </c>
      <c r="O214" s="3" t="b">
        <f t="shared" si="31"/>
        <v>1</v>
      </c>
      <c r="P214" s="3" t="str">
        <f xml:space="preserve"> CHOOSE(MATCH(C214,{"Twitter","Instagram","Facebook"},0),"TW","IG","FB")</f>
        <v>IG</v>
      </c>
      <c r="Q214" s="3" t="str" cm="1">
        <f t="array" ref="Q214" xml:space="preserve"> _xlfn.SWITCH(C214,"Twitter","Microblog","Instagram","Visual Social","Facebook","Social Network","Other")</f>
        <v>Visual Social</v>
      </c>
    </row>
    <row r="215" spans="1:17" x14ac:dyDescent="0.25">
      <c r="A215" s="3">
        <f xml:space="preserve"> Clean_Data!A215</f>
        <v>214</v>
      </c>
      <c r="B215" s="3" t="str">
        <f xml:space="preserve"> Clean_Data!Q215</f>
        <v>Acceptance</v>
      </c>
      <c r="C215" s="3" t="str">
        <f xml:space="preserve"> Clean_Data!S215</f>
        <v>Facebook</v>
      </c>
      <c r="D215" s="3">
        <f xml:space="preserve"> Clean_Data!J215</f>
        <v>30</v>
      </c>
      <c r="E215" s="3">
        <f>Clean_Data!I215</f>
        <v>15</v>
      </c>
      <c r="F215" s="3">
        <f xml:space="preserve"> Clean_Data!X215</f>
        <v>45</v>
      </c>
      <c r="G215" s="3" t="str" cm="1">
        <f t="array" ref="G215" xml:space="preserve"> _xlfn.IFS(OR(B215="Positive",B215="Joy",B215="Happy",B215="Happiness"),"Favorable",OR(B215="Negative",B215="Sad",B215="Grief",B215="Despair",B215="Hate"),"Unfavorable",TRUE,"Other")</f>
        <v>Other</v>
      </c>
      <c r="H215" s="3" t="str">
        <f t="shared" si="24"/>
        <v>Standard Engagement</v>
      </c>
      <c r="I215" s="3" t="str">
        <f t="shared" si="25"/>
        <v>Medium</v>
      </c>
      <c r="J215" s="3" t="b">
        <f t="shared" si="26"/>
        <v>0</v>
      </c>
      <c r="K215" s="3" t="b">
        <f t="shared" si="27"/>
        <v>0</v>
      </c>
      <c r="L215" s="3" t="b">
        <f t="shared" si="28"/>
        <v>1</v>
      </c>
      <c r="M215" s="3" t="b">
        <f t="shared" si="29"/>
        <v>1</v>
      </c>
      <c r="N215" s="3" t="b">
        <f t="shared" si="30"/>
        <v>0</v>
      </c>
      <c r="O215" s="3" t="b">
        <f t="shared" si="31"/>
        <v>1</v>
      </c>
      <c r="P215" s="3" t="str">
        <f xml:space="preserve"> CHOOSE(MATCH(C215,{"Twitter","Instagram","Facebook"},0),"TW","IG","FB")</f>
        <v>FB</v>
      </c>
      <c r="Q215" s="3" t="str" cm="1">
        <f t="array" ref="Q215" xml:space="preserve"> _xlfn.SWITCH(C215,"Twitter","Microblog","Instagram","Visual Social","Facebook","Social Network","Other")</f>
        <v>Social Network</v>
      </c>
    </row>
    <row r="216" spans="1:17" x14ac:dyDescent="0.25">
      <c r="A216" s="3">
        <f xml:space="preserve"> Clean_Data!A216</f>
        <v>215</v>
      </c>
      <c r="B216" s="3" t="str">
        <f xml:space="preserve"> Clean_Data!Q216</f>
        <v>Determination</v>
      </c>
      <c r="C216" s="3" t="str">
        <f xml:space="preserve"> Clean_Data!S216</f>
        <v>Twitter</v>
      </c>
      <c r="D216" s="3">
        <f xml:space="preserve"> Clean_Data!J216</f>
        <v>35</v>
      </c>
      <c r="E216" s="3">
        <f>Clean_Data!I216</f>
        <v>18</v>
      </c>
      <c r="F216" s="3">
        <f xml:space="preserve"> Clean_Data!X216</f>
        <v>53</v>
      </c>
      <c r="G216" s="3" t="str" cm="1">
        <f t="array" ref="G216" xml:space="preserve"> _xlfn.IFS(OR(B216="Positive",B216="Joy",B216="Happy",B216="Happiness"),"Favorable",OR(B216="Negative",B216="Sad",B216="Grief",B216="Despair",B216="Hate"),"Unfavorable",TRUE,"Other")</f>
        <v>Other</v>
      </c>
      <c r="H216" s="3" t="str">
        <f t="shared" si="24"/>
        <v>High Engagement</v>
      </c>
      <c r="I216" s="3" t="str">
        <f t="shared" si="25"/>
        <v>High</v>
      </c>
      <c r="J216" s="3" t="b">
        <f t="shared" si="26"/>
        <v>0</v>
      </c>
      <c r="K216" s="3" t="b">
        <f t="shared" si="27"/>
        <v>1</v>
      </c>
      <c r="L216" s="3" t="b">
        <f t="shared" si="28"/>
        <v>1</v>
      </c>
      <c r="M216" s="3" t="b">
        <f t="shared" si="29"/>
        <v>1</v>
      </c>
      <c r="N216" s="3" t="b">
        <f t="shared" si="30"/>
        <v>0</v>
      </c>
      <c r="O216" s="3" t="b">
        <f t="shared" si="31"/>
        <v>1</v>
      </c>
      <c r="P216" s="3" t="str">
        <f xml:space="preserve"> CHOOSE(MATCH(C216,{"Twitter","Instagram","Facebook"},0),"TW","IG","FB")</f>
        <v>TW</v>
      </c>
      <c r="Q216" s="3" t="str" cm="1">
        <f t="array" ref="Q216" xml:space="preserve"> _xlfn.SWITCH(C216,"Twitter","Microblog","Instagram","Visual Social","Facebook","Social Network","Other")</f>
        <v>Microblog</v>
      </c>
    </row>
    <row r="217" spans="1:17" x14ac:dyDescent="0.25">
      <c r="A217" s="3">
        <f xml:space="preserve"> Clean_Data!A217</f>
        <v>216</v>
      </c>
      <c r="B217" s="3" t="str">
        <f xml:space="preserve"> Clean_Data!Q217</f>
        <v>Serenity</v>
      </c>
      <c r="C217" s="3" t="str">
        <f xml:space="preserve"> Clean_Data!S217</f>
        <v>Instagram</v>
      </c>
      <c r="D217" s="3">
        <f xml:space="preserve"> Clean_Data!J217</f>
        <v>50</v>
      </c>
      <c r="E217" s="3">
        <f>Clean_Data!I217</f>
        <v>25</v>
      </c>
      <c r="F217" s="3">
        <f xml:space="preserve"> Clean_Data!X217</f>
        <v>75</v>
      </c>
      <c r="G217" s="3" t="str" cm="1">
        <f t="array" ref="G217" xml:space="preserve"> _xlfn.IFS(OR(B217="Positive",B217="Joy",B217="Happy",B217="Happiness"),"Favorable",OR(B217="Negative",B217="Sad",B217="Grief",B217="Despair",B217="Hate"),"Unfavorable",TRUE,"Other")</f>
        <v>Other</v>
      </c>
      <c r="H217" s="3" t="str">
        <f t="shared" si="24"/>
        <v>High Engagement</v>
      </c>
      <c r="I217" s="3" t="str">
        <f t="shared" si="25"/>
        <v>High</v>
      </c>
      <c r="J217" s="3" t="b">
        <f t="shared" si="26"/>
        <v>0</v>
      </c>
      <c r="K217" s="3" t="b">
        <f t="shared" si="27"/>
        <v>1</v>
      </c>
      <c r="L217" s="3" t="b">
        <f t="shared" si="28"/>
        <v>1</v>
      </c>
      <c r="M217" s="3" t="b">
        <f t="shared" si="29"/>
        <v>1</v>
      </c>
      <c r="N217" s="3" t="b">
        <f t="shared" si="30"/>
        <v>0</v>
      </c>
      <c r="O217" s="3" t="b">
        <f t="shared" si="31"/>
        <v>1</v>
      </c>
      <c r="P217" s="3" t="str">
        <f xml:space="preserve"> CHOOSE(MATCH(C217,{"Twitter","Instagram","Facebook"},0),"TW","IG","FB")</f>
        <v>IG</v>
      </c>
      <c r="Q217" s="3" t="str" cm="1">
        <f t="array" ref="Q217" xml:space="preserve"> _xlfn.SWITCH(C217,"Twitter","Microblog","Instagram","Visual Social","Facebook","Social Network","Other")</f>
        <v>Visual Social</v>
      </c>
    </row>
    <row r="218" spans="1:17" x14ac:dyDescent="0.25">
      <c r="A218" s="3">
        <f xml:space="preserve"> Clean_Data!A218</f>
        <v>217</v>
      </c>
      <c r="B218" s="3" t="str">
        <f xml:space="preserve"> Clean_Data!Q218</f>
        <v>Curiosity</v>
      </c>
      <c r="C218" s="3" t="str">
        <f xml:space="preserve"> Clean_Data!S218</f>
        <v>Facebook</v>
      </c>
      <c r="D218" s="3">
        <f xml:space="preserve"> Clean_Data!J218</f>
        <v>45</v>
      </c>
      <c r="E218" s="3">
        <f>Clean_Data!I218</f>
        <v>22</v>
      </c>
      <c r="F218" s="3">
        <f xml:space="preserve"> Clean_Data!X218</f>
        <v>67</v>
      </c>
      <c r="G218" s="3" t="str" cm="1">
        <f t="array" ref="G218" xml:space="preserve"> _xlfn.IFS(OR(B218="Positive",B218="Joy",B218="Happy",B218="Happiness"),"Favorable",OR(B218="Negative",B218="Sad",B218="Grief",B218="Despair",B218="Hate"),"Unfavorable",TRUE,"Other")</f>
        <v>Other</v>
      </c>
      <c r="H218" s="3" t="str">
        <f t="shared" si="24"/>
        <v>High Engagement</v>
      </c>
      <c r="I218" s="3" t="str">
        <f t="shared" si="25"/>
        <v>High</v>
      </c>
      <c r="J218" s="3" t="b">
        <f t="shared" si="26"/>
        <v>0</v>
      </c>
      <c r="K218" s="3" t="b">
        <f t="shared" si="27"/>
        <v>0</v>
      </c>
      <c r="L218" s="3" t="b">
        <f t="shared" si="28"/>
        <v>1</v>
      </c>
      <c r="M218" s="3" t="b">
        <f t="shared" si="29"/>
        <v>1</v>
      </c>
      <c r="N218" s="3" t="b">
        <f t="shared" si="30"/>
        <v>0</v>
      </c>
      <c r="O218" s="3" t="b">
        <f t="shared" si="31"/>
        <v>1</v>
      </c>
      <c r="P218" s="3" t="str">
        <f xml:space="preserve"> CHOOSE(MATCH(C218,{"Twitter","Instagram","Facebook"},0),"TW","IG","FB")</f>
        <v>FB</v>
      </c>
      <c r="Q218" s="3" t="str" cm="1">
        <f t="array" ref="Q218" xml:space="preserve"> _xlfn.SWITCH(C218,"Twitter","Microblog","Instagram","Visual Social","Facebook","Social Network","Other")</f>
        <v>Social Network</v>
      </c>
    </row>
    <row r="219" spans="1:17" x14ac:dyDescent="0.25">
      <c r="A219" s="3">
        <f xml:space="preserve"> Clean_Data!A219</f>
        <v>218</v>
      </c>
      <c r="B219" s="3" t="str">
        <f xml:space="preserve"> Clean_Data!Q219</f>
        <v>Indifference</v>
      </c>
      <c r="C219" s="3" t="str">
        <f xml:space="preserve"> Clean_Data!S219</f>
        <v>Twitter</v>
      </c>
      <c r="D219" s="3">
        <f xml:space="preserve"> Clean_Data!J219</f>
        <v>18</v>
      </c>
      <c r="E219" s="3">
        <f>Clean_Data!I219</f>
        <v>9</v>
      </c>
      <c r="F219" s="3">
        <f xml:space="preserve"> Clean_Data!X219</f>
        <v>27</v>
      </c>
      <c r="G219" s="3" t="str" cm="1">
        <f t="array" ref="G219" xml:space="preserve"> _xlfn.IFS(OR(B219="Positive",B219="Joy",B219="Happy",B219="Happiness"),"Favorable",OR(B219="Negative",B219="Sad",B219="Grief",B219="Despair",B219="Hate"),"Unfavorable",TRUE,"Other")</f>
        <v>Other</v>
      </c>
      <c r="H219" s="3" t="str">
        <f t="shared" si="24"/>
        <v>Standard Engagement</v>
      </c>
      <c r="I219" s="3" t="str">
        <f t="shared" si="25"/>
        <v>Medium</v>
      </c>
      <c r="J219" s="3" t="b">
        <f t="shared" si="26"/>
        <v>0</v>
      </c>
      <c r="K219" s="3" t="b">
        <f t="shared" si="27"/>
        <v>1</v>
      </c>
      <c r="L219" s="3" t="b">
        <f t="shared" si="28"/>
        <v>1</v>
      </c>
      <c r="M219" s="3" t="b">
        <f t="shared" si="29"/>
        <v>1</v>
      </c>
      <c r="N219" s="3" t="b">
        <f t="shared" si="30"/>
        <v>0</v>
      </c>
      <c r="O219" s="3" t="b">
        <f t="shared" si="31"/>
        <v>1</v>
      </c>
      <c r="P219" s="3" t="str">
        <f xml:space="preserve"> CHOOSE(MATCH(C219,{"Twitter","Instagram","Facebook"},0),"TW","IG","FB")</f>
        <v>TW</v>
      </c>
      <c r="Q219" s="3" t="str" cm="1">
        <f t="array" ref="Q219" xml:space="preserve"> _xlfn.SWITCH(C219,"Twitter","Microblog","Instagram","Visual Social","Facebook","Social Network","Other")</f>
        <v>Microblog</v>
      </c>
    </row>
    <row r="220" spans="1:17" x14ac:dyDescent="0.25">
      <c r="A220" s="3">
        <f xml:space="preserve"> Clean_Data!A220</f>
        <v>219</v>
      </c>
      <c r="B220" s="3" t="str">
        <f xml:space="preserve"> Clean_Data!Q220</f>
        <v>Confusion</v>
      </c>
      <c r="C220" s="3" t="str">
        <f xml:space="preserve"> Clean_Data!S220</f>
        <v>Instagram</v>
      </c>
      <c r="D220" s="3">
        <f xml:space="preserve"> Clean_Data!J220</f>
        <v>28</v>
      </c>
      <c r="E220" s="3">
        <f>Clean_Data!I220</f>
        <v>14</v>
      </c>
      <c r="F220" s="3">
        <f xml:space="preserve"> Clean_Data!X220</f>
        <v>42</v>
      </c>
      <c r="G220" s="3" t="str" cm="1">
        <f t="array" ref="G220" xml:space="preserve"> _xlfn.IFS(OR(B220="Positive",B220="Joy",B220="Happy",B220="Happiness"),"Favorable",OR(B220="Negative",B220="Sad",B220="Grief",B220="Despair",B220="Hate"),"Unfavorable",TRUE,"Other")</f>
        <v>Other</v>
      </c>
      <c r="H220" s="3" t="str">
        <f t="shared" si="24"/>
        <v>Standard Engagement</v>
      </c>
      <c r="I220" s="3" t="str">
        <f t="shared" si="25"/>
        <v>Medium</v>
      </c>
      <c r="J220" s="3" t="b">
        <f t="shared" si="26"/>
        <v>0</v>
      </c>
      <c r="K220" s="3" t="b">
        <f t="shared" si="27"/>
        <v>1</v>
      </c>
      <c r="L220" s="3" t="b">
        <f t="shared" si="28"/>
        <v>1</v>
      </c>
      <c r="M220" s="3" t="b">
        <f t="shared" si="29"/>
        <v>1</v>
      </c>
      <c r="N220" s="3" t="b">
        <f t="shared" si="30"/>
        <v>0</v>
      </c>
      <c r="O220" s="3" t="b">
        <f t="shared" si="31"/>
        <v>1</v>
      </c>
      <c r="P220" s="3" t="str">
        <f xml:space="preserve"> CHOOSE(MATCH(C220,{"Twitter","Instagram","Facebook"},0),"TW","IG","FB")</f>
        <v>IG</v>
      </c>
      <c r="Q220" s="3" t="str" cm="1">
        <f t="array" ref="Q220" xml:space="preserve"> _xlfn.SWITCH(C220,"Twitter","Microblog","Instagram","Visual Social","Facebook","Social Network","Other")</f>
        <v>Visual Social</v>
      </c>
    </row>
    <row r="221" spans="1:17" x14ac:dyDescent="0.25">
      <c r="A221" s="3">
        <f xml:space="preserve"> Clean_Data!A221</f>
        <v>220</v>
      </c>
      <c r="B221" s="3" t="str">
        <f xml:space="preserve"> Clean_Data!Q221</f>
        <v>Numbness</v>
      </c>
      <c r="C221" s="3" t="str">
        <f xml:space="preserve"> Clean_Data!S221</f>
        <v>Facebook</v>
      </c>
      <c r="D221" s="3">
        <f xml:space="preserve"> Clean_Data!J221</f>
        <v>20</v>
      </c>
      <c r="E221" s="3">
        <f>Clean_Data!I221</f>
        <v>10</v>
      </c>
      <c r="F221" s="3">
        <f xml:space="preserve"> Clean_Data!X221</f>
        <v>30</v>
      </c>
      <c r="G221" s="3" t="str" cm="1">
        <f t="array" ref="G221" xml:space="preserve"> _xlfn.IFS(OR(B221="Positive",B221="Joy",B221="Happy",B221="Happiness"),"Favorable",OR(B221="Negative",B221="Sad",B221="Grief",B221="Despair",B221="Hate"),"Unfavorable",TRUE,"Other")</f>
        <v>Other</v>
      </c>
      <c r="H221" s="3" t="str">
        <f t="shared" si="24"/>
        <v>Standard Engagement</v>
      </c>
      <c r="I221" s="3" t="str">
        <f t="shared" si="25"/>
        <v>Medium</v>
      </c>
      <c r="J221" s="3" t="b">
        <f t="shared" si="26"/>
        <v>0</v>
      </c>
      <c r="K221" s="3" t="b">
        <f t="shared" si="27"/>
        <v>0</v>
      </c>
      <c r="L221" s="3" t="b">
        <f t="shared" si="28"/>
        <v>1</v>
      </c>
      <c r="M221" s="3" t="b">
        <f t="shared" si="29"/>
        <v>1</v>
      </c>
      <c r="N221" s="3" t="b">
        <f t="shared" si="30"/>
        <v>0</v>
      </c>
      <c r="O221" s="3" t="b">
        <f t="shared" si="31"/>
        <v>1</v>
      </c>
      <c r="P221" s="3" t="str">
        <f xml:space="preserve"> CHOOSE(MATCH(C221,{"Twitter","Instagram","Facebook"},0),"TW","IG","FB")</f>
        <v>FB</v>
      </c>
      <c r="Q221" s="3" t="str" cm="1">
        <f t="array" ref="Q221" xml:space="preserve"> _xlfn.SWITCH(C221,"Twitter","Microblog","Instagram","Visual Social","Facebook","Social Network","Other")</f>
        <v>Social Network</v>
      </c>
    </row>
    <row r="222" spans="1:17" x14ac:dyDescent="0.25">
      <c r="A222" s="3">
        <f xml:space="preserve"> Clean_Data!A222</f>
        <v>221</v>
      </c>
      <c r="B222" s="3" t="str">
        <f xml:space="preserve"> Clean_Data!Q222</f>
        <v>Melancholy</v>
      </c>
      <c r="C222" s="3" t="str">
        <f xml:space="preserve"> Clean_Data!S222</f>
        <v>Twitter</v>
      </c>
      <c r="D222" s="3">
        <f xml:space="preserve"> Clean_Data!J222</f>
        <v>26</v>
      </c>
      <c r="E222" s="3">
        <f>Clean_Data!I222</f>
        <v>13</v>
      </c>
      <c r="F222" s="3">
        <f xml:space="preserve"> Clean_Data!X222</f>
        <v>39</v>
      </c>
      <c r="G222" s="3" t="str" cm="1">
        <f t="array" ref="G222" xml:space="preserve"> _xlfn.IFS(OR(B222="Positive",B222="Joy",B222="Happy",B222="Happiness"),"Favorable",OR(B222="Negative",B222="Sad",B222="Grief",B222="Despair",B222="Hate"),"Unfavorable",TRUE,"Other")</f>
        <v>Other</v>
      </c>
      <c r="H222" s="3" t="str">
        <f t="shared" si="24"/>
        <v>Standard Engagement</v>
      </c>
      <c r="I222" s="3" t="str">
        <f t="shared" si="25"/>
        <v>Medium</v>
      </c>
      <c r="J222" s="3" t="b">
        <f t="shared" si="26"/>
        <v>0</v>
      </c>
      <c r="K222" s="3" t="b">
        <f t="shared" si="27"/>
        <v>1</v>
      </c>
      <c r="L222" s="3" t="b">
        <f t="shared" si="28"/>
        <v>1</v>
      </c>
      <c r="M222" s="3" t="b">
        <f t="shared" si="29"/>
        <v>1</v>
      </c>
      <c r="N222" s="3" t="b">
        <f t="shared" si="30"/>
        <v>0</v>
      </c>
      <c r="O222" s="3" t="b">
        <f t="shared" si="31"/>
        <v>1</v>
      </c>
      <c r="P222" s="3" t="str">
        <f xml:space="preserve"> CHOOSE(MATCH(C222,{"Twitter","Instagram","Facebook"},0),"TW","IG","FB")</f>
        <v>TW</v>
      </c>
      <c r="Q222" s="3" t="str" cm="1">
        <f t="array" ref="Q222" xml:space="preserve"> _xlfn.SWITCH(C222,"Twitter","Microblog","Instagram","Visual Social","Facebook","Social Network","Other")</f>
        <v>Microblog</v>
      </c>
    </row>
    <row r="223" spans="1:17" x14ac:dyDescent="0.25">
      <c r="A223" s="3">
        <f xml:space="preserve"> Clean_Data!A223</f>
        <v>222</v>
      </c>
      <c r="B223" s="3" t="str">
        <f xml:space="preserve"> Clean_Data!Q223</f>
        <v>Nostalgia</v>
      </c>
      <c r="C223" s="3" t="str">
        <f xml:space="preserve"> Clean_Data!S223</f>
        <v>Instagram</v>
      </c>
      <c r="D223" s="3">
        <f xml:space="preserve"> Clean_Data!J223</f>
        <v>25</v>
      </c>
      <c r="E223" s="3">
        <f>Clean_Data!I223</f>
        <v>12</v>
      </c>
      <c r="F223" s="3">
        <f xml:space="preserve"> Clean_Data!X223</f>
        <v>37</v>
      </c>
      <c r="G223" s="3" t="str" cm="1">
        <f t="array" ref="G223" xml:space="preserve"> _xlfn.IFS(OR(B223="Positive",B223="Joy",B223="Happy",B223="Happiness"),"Favorable",OR(B223="Negative",B223="Sad",B223="Grief",B223="Despair",B223="Hate"),"Unfavorable",TRUE,"Other")</f>
        <v>Other</v>
      </c>
      <c r="H223" s="3" t="str">
        <f t="shared" si="24"/>
        <v>Standard Engagement</v>
      </c>
      <c r="I223" s="3" t="str">
        <f t="shared" si="25"/>
        <v>Medium</v>
      </c>
      <c r="J223" s="3" t="b">
        <f t="shared" si="26"/>
        <v>0</v>
      </c>
      <c r="K223" s="3" t="b">
        <f t="shared" si="27"/>
        <v>1</v>
      </c>
      <c r="L223" s="3" t="b">
        <f t="shared" si="28"/>
        <v>1</v>
      </c>
      <c r="M223" s="3" t="b">
        <f t="shared" si="29"/>
        <v>1</v>
      </c>
      <c r="N223" s="3" t="b">
        <f t="shared" si="30"/>
        <v>0</v>
      </c>
      <c r="O223" s="3" t="b">
        <f t="shared" si="31"/>
        <v>1</v>
      </c>
      <c r="P223" s="3" t="str">
        <f xml:space="preserve"> CHOOSE(MATCH(C223,{"Twitter","Instagram","Facebook"},0),"TW","IG","FB")</f>
        <v>IG</v>
      </c>
      <c r="Q223" s="3" t="str" cm="1">
        <f t="array" ref="Q223" xml:space="preserve"> _xlfn.SWITCH(C223,"Twitter","Microblog","Instagram","Visual Social","Facebook","Social Network","Other")</f>
        <v>Visual Social</v>
      </c>
    </row>
    <row r="224" spans="1:17" x14ac:dyDescent="0.25">
      <c r="A224" s="3">
        <f xml:space="preserve"> Clean_Data!A224</f>
        <v>223</v>
      </c>
      <c r="B224" s="3" t="str">
        <f xml:space="preserve"> Clean_Data!Q224</f>
        <v>Ambivalence</v>
      </c>
      <c r="C224" s="3" t="str">
        <f xml:space="preserve"> Clean_Data!S224</f>
        <v>Facebook</v>
      </c>
      <c r="D224" s="3">
        <f xml:space="preserve"> Clean_Data!J224</f>
        <v>30</v>
      </c>
      <c r="E224" s="3">
        <f>Clean_Data!I224</f>
        <v>15</v>
      </c>
      <c r="F224" s="3">
        <f xml:space="preserve"> Clean_Data!X224</f>
        <v>45</v>
      </c>
      <c r="G224" s="3" t="str" cm="1">
        <f t="array" ref="G224" xml:space="preserve"> _xlfn.IFS(OR(B224="Positive",B224="Joy",B224="Happy",B224="Happiness"),"Favorable",OR(B224="Negative",B224="Sad",B224="Grief",B224="Despair",B224="Hate"),"Unfavorable",TRUE,"Other")</f>
        <v>Other</v>
      </c>
      <c r="H224" s="3" t="str">
        <f t="shared" si="24"/>
        <v>Standard Engagement</v>
      </c>
      <c r="I224" s="3" t="str">
        <f t="shared" si="25"/>
        <v>Medium</v>
      </c>
      <c r="J224" s="3" t="b">
        <f t="shared" si="26"/>
        <v>0</v>
      </c>
      <c r="K224" s="3" t="b">
        <f t="shared" si="27"/>
        <v>0</v>
      </c>
      <c r="L224" s="3" t="b">
        <f t="shared" si="28"/>
        <v>1</v>
      </c>
      <c r="M224" s="3" t="b">
        <f t="shared" si="29"/>
        <v>1</v>
      </c>
      <c r="N224" s="3" t="b">
        <f t="shared" si="30"/>
        <v>0</v>
      </c>
      <c r="O224" s="3" t="b">
        <f t="shared" si="31"/>
        <v>1</v>
      </c>
      <c r="P224" s="3" t="str">
        <f xml:space="preserve"> CHOOSE(MATCH(C224,{"Twitter","Instagram","Facebook"},0),"TW","IG","FB")</f>
        <v>FB</v>
      </c>
      <c r="Q224" s="3" t="str" cm="1">
        <f t="array" ref="Q224" xml:space="preserve"> _xlfn.SWITCH(C224,"Twitter","Microblog","Instagram","Visual Social","Facebook","Social Network","Other")</f>
        <v>Social Network</v>
      </c>
    </row>
    <row r="225" spans="1:17" x14ac:dyDescent="0.25">
      <c r="A225" s="3">
        <f xml:space="preserve"> Clean_Data!A225</f>
        <v>224</v>
      </c>
      <c r="B225" s="3" t="str">
        <f xml:space="preserve"> Clean_Data!Q225</f>
        <v>Acceptance</v>
      </c>
      <c r="C225" s="3" t="str">
        <f xml:space="preserve"> Clean_Data!S225</f>
        <v>Twitter</v>
      </c>
      <c r="D225" s="3">
        <f xml:space="preserve"> Clean_Data!J225</f>
        <v>36</v>
      </c>
      <c r="E225" s="3">
        <f>Clean_Data!I225</f>
        <v>18</v>
      </c>
      <c r="F225" s="3">
        <f xml:space="preserve"> Clean_Data!X225</f>
        <v>54</v>
      </c>
      <c r="G225" s="3" t="str" cm="1">
        <f t="array" ref="G225" xml:space="preserve"> _xlfn.IFS(OR(B225="Positive",B225="Joy",B225="Happy",B225="Happiness"),"Favorable",OR(B225="Negative",B225="Sad",B225="Grief",B225="Despair",B225="Hate"),"Unfavorable",TRUE,"Other")</f>
        <v>Other</v>
      </c>
      <c r="H225" s="3" t="str">
        <f t="shared" si="24"/>
        <v>High Engagement</v>
      </c>
      <c r="I225" s="3" t="str">
        <f t="shared" si="25"/>
        <v>High</v>
      </c>
      <c r="J225" s="3" t="b">
        <f t="shared" si="26"/>
        <v>0</v>
      </c>
      <c r="K225" s="3" t="b">
        <f t="shared" si="27"/>
        <v>1</v>
      </c>
      <c r="L225" s="3" t="b">
        <f t="shared" si="28"/>
        <v>1</v>
      </c>
      <c r="M225" s="3" t="b">
        <f t="shared" si="29"/>
        <v>1</v>
      </c>
      <c r="N225" s="3" t="b">
        <f t="shared" si="30"/>
        <v>0</v>
      </c>
      <c r="O225" s="3" t="b">
        <f t="shared" si="31"/>
        <v>1</v>
      </c>
      <c r="P225" s="3" t="str">
        <f xml:space="preserve"> CHOOSE(MATCH(C225,{"Twitter","Instagram","Facebook"},0),"TW","IG","FB")</f>
        <v>TW</v>
      </c>
      <c r="Q225" s="3" t="str" cm="1">
        <f t="array" ref="Q225" xml:space="preserve"> _xlfn.SWITCH(C225,"Twitter","Microblog","Instagram","Visual Social","Facebook","Social Network","Other")</f>
        <v>Microblog</v>
      </c>
    </row>
    <row r="226" spans="1:17" x14ac:dyDescent="0.25">
      <c r="A226" s="3">
        <f xml:space="preserve"> Clean_Data!A226</f>
        <v>225</v>
      </c>
      <c r="B226" s="3" t="str">
        <f xml:space="preserve"> Clean_Data!Q226</f>
        <v>Determination</v>
      </c>
      <c r="C226" s="3" t="str">
        <f xml:space="preserve"> Clean_Data!S226</f>
        <v>Instagram</v>
      </c>
      <c r="D226" s="3">
        <f xml:space="preserve"> Clean_Data!J226</f>
        <v>40</v>
      </c>
      <c r="E226" s="3">
        <f>Clean_Data!I226</f>
        <v>20</v>
      </c>
      <c r="F226" s="3">
        <f xml:space="preserve"> Clean_Data!X226</f>
        <v>60</v>
      </c>
      <c r="G226" s="3" t="str" cm="1">
        <f t="array" ref="G226" xml:space="preserve"> _xlfn.IFS(OR(B226="Positive",B226="Joy",B226="Happy",B226="Happiness"),"Favorable",OR(B226="Negative",B226="Sad",B226="Grief",B226="Despair",B226="Hate"),"Unfavorable",TRUE,"Other")</f>
        <v>Other</v>
      </c>
      <c r="H226" s="3" t="str">
        <f t="shared" si="24"/>
        <v>High Engagement</v>
      </c>
      <c r="I226" s="3" t="str">
        <f t="shared" si="25"/>
        <v>High</v>
      </c>
      <c r="J226" s="3" t="b">
        <f t="shared" si="26"/>
        <v>0</v>
      </c>
      <c r="K226" s="3" t="b">
        <f t="shared" si="27"/>
        <v>1</v>
      </c>
      <c r="L226" s="3" t="b">
        <f t="shared" si="28"/>
        <v>1</v>
      </c>
      <c r="M226" s="3" t="b">
        <f t="shared" si="29"/>
        <v>1</v>
      </c>
      <c r="N226" s="3" t="b">
        <f t="shared" si="30"/>
        <v>0</v>
      </c>
      <c r="O226" s="3" t="b">
        <f t="shared" si="31"/>
        <v>1</v>
      </c>
      <c r="P226" s="3" t="str">
        <f xml:space="preserve"> CHOOSE(MATCH(C226,{"Twitter","Instagram","Facebook"},0),"TW","IG","FB")</f>
        <v>IG</v>
      </c>
      <c r="Q226" s="3" t="str" cm="1">
        <f t="array" ref="Q226" xml:space="preserve"> _xlfn.SWITCH(C226,"Twitter","Microblog","Instagram","Visual Social","Facebook","Social Network","Other")</f>
        <v>Visual Social</v>
      </c>
    </row>
    <row r="227" spans="1:17" x14ac:dyDescent="0.25">
      <c r="A227" s="3">
        <f xml:space="preserve"> Clean_Data!A227</f>
        <v>226</v>
      </c>
      <c r="B227" s="3" t="str">
        <f xml:space="preserve"> Clean_Data!Q227</f>
        <v>Serenity</v>
      </c>
      <c r="C227" s="3" t="str">
        <f xml:space="preserve"> Clean_Data!S227</f>
        <v>Facebook</v>
      </c>
      <c r="D227" s="3">
        <f xml:space="preserve"> Clean_Data!J227</f>
        <v>50</v>
      </c>
      <c r="E227" s="3">
        <f>Clean_Data!I227</f>
        <v>25</v>
      </c>
      <c r="F227" s="3">
        <f xml:space="preserve"> Clean_Data!X227</f>
        <v>75</v>
      </c>
      <c r="G227" s="3" t="str" cm="1">
        <f t="array" ref="G227" xml:space="preserve"> _xlfn.IFS(OR(B227="Positive",B227="Joy",B227="Happy",B227="Happiness"),"Favorable",OR(B227="Negative",B227="Sad",B227="Grief",B227="Despair",B227="Hate"),"Unfavorable",TRUE,"Other")</f>
        <v>Other</v>
      </c>
      <c r="H227" s="3" t="str">
        <f t="shared" si="24"/>
        <v>High Engagement</v>
      </c>
      <c r="I227" s="3" t="str">
        <f t="shared" si="25"/>
        <v>High</v>
      </c>
      <c r="J227" s="3" t="b">
        <f t="shared" si="26"/>
        <v>0</v>
      </c>
      <c r="K227" s="3" t="b">
        <f t="shared" si="27"/>
        <v>0</v>
      </c>
      <c r="L227" s="3" t="b">
        <f t="shared" si="28"/>
        <v>1</v>
      </c>
      <c r="M227" s="3" t="b">
        <f t="shared" si="29"/>
        <v>1</v>
      </c>
      <c r="N227" s="3" t="b">
        <f t="shared" si="30"/>
        <v>0</v>
      </c>
      <c r="O227" s="3" t="b">
        <f t="shared" si="31"/>
        <v>1</v>
      </c>
      <c r="P227" s="3" t="str">
        <f xml:space="preserve"> CHOOSE(MATCH(C227,{"Twitter","Instagram","Facebook"},0),"TW","IG","FB")</f>
        <v>FB</v>
      </c>
      <c r="Q227" s="3" t="str" cm="1">
        <f t="array" ref="Q227" xml:space="preserve"> _xlfn.SWITCH(C227,"Twitter","Microblog","Instagram","Visual Social","Facebook","Social Network","Other")</f>
        <v>Social Network</v>
      </c>
    </row>
    <row r="228" spans="1:17" x14ac:dyDescent="0.25">
      <c r="A228" s="3">
        <f xml:space="preserve"> Clean_Data!A228</f>
        <v>227</v>
      </c>
      <c r="B228" s="3" t="str">
        <f xml:space="preserve"> Clean_Data!Q228</f>
        <v>Indifference</v>
      </c>
      <c r="C228" s="3" t="str">
        <f xml:space="preserve"> Clean_Data!S228</f>
        <v>Instagram</v>
      </c>
      <c r="D228" s="3">
        <f xml:space="preserve"> Clean_Data!J228</f>
        <v>18</v>
      </c>
      <c r="E228" s="3">
        <f>Clean_Data!I228</f>
        <v>9</v>
      </c>
      <c r="F228" s="3">
        <f xml:space="preserve"> Clean_Data!X228</f>
        <v>27</v>
      </c>
      <c r="G228" s="3" t="str" cm="1">
        <f t="array" ref="G228" xml:space="preserve"> _xlfn.IFS(OR(B228="Positive",B228="Joy",B228="Happy",B228="Happiness"),"Favorable",OR(B228="Negative",B228="Sad",B228="Grief",B228="Despair",B228="Hate"),"Unfavorable",TRUE,"Other")</f>
        <v>Other</v>
      </c>
      <c r="H228" s="3" t="str">
        <f t="shared" si="24"/>
        <v>Standard Engagement</v>
      </c>
      <c r="I228" s="3" t="str">
        <f t="shared" si="25"/>
        <v>Medium</v>
      </c>
      <c r="J228" s="3" t="b">
        <f t="shared" si="26"/>
        <v>0</v>
      </c>
      <c r="K228" s="3" t="b">
        <f t="shared" si="27"/>
        <v>1</v>
      </c>
      <c r="L228" s="3" t="b">
        <f t="shared" si="28"/>
        <v>1</v>
      </c>
      <c r="M228" s="3" t="b">
        <f t="shared" si="29"/>
        <v>1</v>
      </c>
      <c r="N228" s="3" t="b">
        <f t="shared" si="30"/>
        <v>0</v>
      </c>
      <c r="O228" s="3" t="b">
        <f t="shared" si="31"/>
        <v>1</v>
      </c>
      <c r="P228" s="3" t="str">
        <f xml:space="preserve"> CHOOSE(MATCH(C228,{"Twitter","Instagram","Facebook"},0),"TW","IG","FB")</f>
        <v>IG</v>
      </c>
      <c r="Q228" s="3" t="str" cm="1">
        <f t="array" ref="Q228" xml:space="preserve"> _xlfn.SWITCH(C228,"Twitter","Microblog","Instagram","Visual Social","Facebook","Social Network","Other")</f>
        <v>Visual Social</v>
      </c>
    </row>
    <row r="229" spans="1:17" x14ac:dyDescent="0.25">
      <c r="A229" s="3">
        <f xml:space="preserve"> Clean_Data!A229</f>
        <v>228</v>
      </c>
      <c r="B229" s="3" t="str">
        <f xml:space="preserve"> Clean_Data!Q229</f>
        <v>Confusion</v>
      </c>
      <c r="C229" s="3" t="str">
        <f xml:space="preserve"> Clean_Data!S229</f>
        <v>Facebook</v>
      </c>
      <c r="D229" s="3">
        <f xml:space="preserve"> Clean_Data!J229</f>
        <v>28</v>
      </c>
      <c r="E229" s="3">
        <f>Clean_Data!I229</f>
        <v>14</v>
      </c>
      <c r="F229" s="3">
        <f xml:space="preserve"> Clean_Data!X229</f>
        <v>42</v>
      </c>
      <c r="G229" s="3" t="str" cm="1">
        <f t="array" ref="G229" xml:space="preserve"> _xlfn.IFS(OR(B229="Positive",B229="Joy",B229="Happy",B229="Happiness"),"Favorable",OR(B229="Negative",B229="Sad",B229="Grief",B229="Despair",B229="Hate"),"Unfavorable",TRUE,"Other")</f>
        <v>Other</v>
      </c>
      <c r="H229" s="3" t="str">
        <f t="shared" si="24"/>
        <v>Standard Engagement</v>
      </c>
      <c r="I229" s="3" t="str">
        <f t="shared" si="25"/>
        <v>Medium</v>
      </c>
      <c r="J229" s="3" t="b">
        <f t="shared" si="26"/>
        <v>0</v>
      </c>
      <c r="K229" s="3" t="b">
        <f t="shared" si="27"/>
        <v>0</v>
      </c>
      <c r="L229" s="3" t="b">
        <f t="shared" si="28"/>
        <v>1</v>
      </c>
      <c r="M229" s="3" t="b">
        <f t="shared" si="29"/>
        <v>1</v>
      </c>
      <c r="N229" s="3" t="b">
        <f t="shared" si="30"/>
        <v>0</v>
      </c>
      <c r="O229" s="3" t="b">
        <f t="shared" si="31"/>
        <v>1</v>
      </c>
      <c r="P229" s="3" t="str">
        <f xml:space="preserve"> CHOOSE(MATCH(C229,{"Twitter","Instagram","Facebook"},0),"TW","IG","FB")</f>
        <v>FB</v>
      </c>
      <c r="Q229" s="3" t="str" cm="1">
        <f t="array" ref="Q229" xml:space="preserve"> _xlfn.SWITCH(C229,"Twitter","Microblog","Instagram","Visual Social","Facebook","Social Network","Other")</f>
        <v>Social Network</v>
      </c>
    </row>
    <row r="230" spans="1:17" x14ac:dyDescent="0.25">
      <c r="A230" s="3">
        <f xml:space="preserve"> Clean_Data!A230</f>
        <v>229</v>
      </c>
      <c r="B230" s="3" t="str">
        <f xml:space="preserve"> Clean_Data!Q230</f>
        <v>Numbness</v>
      </c>
      <c r="C230" s="3" t="str">
        <f xml:space="preserve"> Clean_Data!S230</f>
        <v>Twitter</v>
      </c>
      <c r="D230" s="3">
        <f xml:space="preserve"> Clean_Data!J230</f>
        <v>22</v>
      </c>
      <c r="E230" s="3">
        <f>Clean_Data!I230</f>
        <v>11</v>
      </c>
      <c r="F230" s="3">
        <f xml:space="preserve"> Clean_Data!X230</f>
        <v>33</v>
      </c>
      <c r="G230" s="3" t="str" cm="1">
        <f t="array" ref="G230" xml:space="preserve"> _xlfn.IFS(OR(B230="Positive",B230="Joy",B230="Happy",B230="Happiness"),"Favorable",OR(B230="Negative",B230="Sad",B230="Grief",B230="Despair",B230="Hate"),"Unfavorable",TRUE,"Other")</f>
        <v>Other</v>
      </c>
      <c r="H230" s="3" t="str">
        <f t="shared" si="24"/>
        <v>Standard Engagement</v>
      </c>
      <c r="I230" s="3" t="str">
        <f t="shared" si="25"/>
        <v>Medium</v>
      </c>
      <c r="J230" s="3" t="b">
        <f t="shared" si="26"/>
        <v>0</v>
      </c>
      <c r="K230" s="3" t="b">
        <f t="shared" si="27"/>
        <v>1</v>
      </c>
      <c r="L230" s="3" t="b">
        <f t="shared" si="28"/>
        <v>1</v>
      </c>
      <c r="M230" s="3" t="b">
        <f t="shared" si="29"/>
        <v>1</v>
      </c>
      <c r="N230" s="3" t="b">
        <f t="shared" si="30"/>
        <v>0</v>
      </c>
      <c r="O230" s="3" t="b">
        <f t="shared" si="31"/>
        <v>1</v>
      </c>
      <c r="P230" s="3" t="str">
        <f xml:space="preserve"> CHOOSE(MATCH(C230,{"Twitter","Instagram","Facebook"},0),"TW","IG","FB")</f>
        <v>TW</v>
      </c>
      <c r="Q230" s="3" t="str" cm="1">
        <f t="array" ref="Q230" xml:space="preserve"> _xlfn.SWITCH(C230,"Twitter","Microblog","Instagram","Visual Social","Facebook","Social Network","Other")</f>
        <v>Microblog</v>
      </c>
    </row>
    <row r="231" spans="1:17" x14ac:dyDescent="0.25">
      <c r="A231" s="3">
        <f xml:space="preserve"> Clean_Data!A231</f>
        <v>230</v>
      </c>
      <c r="B231" s="3" t="str">
        <f xml:space="preserve"> Clean_Data!Q231</f>
        <v>Melancholy</v>
      </c>
      <c r="C231" s="3" t="str">
        <f xml:space="preserve"> Clean_Data!S231</f>
        <v>Instagram</v>
      </c>
      <c r="D231" s="3">
        <f xml:space="preserve"> Clean_Data!J231</f>
        <v>26</v>
      </c>
      <c r="E231" s="3">
        <f>Clean_Data!I231</f>
        <v>13</v>
      </c>
      <c r="F231" s="3">
        <f xml:space="preserve"> Clean_Data!X231</f>
        <v>39</v>
      </c>
      <c r="G231" s="3" t="str" cm="1">
        <f t="array" ref="G231" xml:space="preserve"> _xlfn.IFS(OR(B231="Positive",B231="Joy",B231="Happy",B231="Happiness"),"Favorable",OR(B231="Negative",B231="Sad",B231="Grief",B231="Despair",B231="Hate"),"Unfavorable",TRUE,"Other")</f>
        <v>Other</v>
      </c>
      <c r="H231" s="3" t="str">
        <f t="shared" si="24"/>
        <v>Standard Engagement</v>
      </c>
      <c r="I231" s="3" t="str">
        <f t="shared" si="25"/>
        <v>Medium</v>
      </c>
      <c r="J231" s="3" t="b">
        <f t="shared" si="26"/>
        <v>0</v>
      </c>
      <c r="K231" s="3" t="b">
        <f t="shared" si="27"/>
        <v>1</v>
      </c>
      <c r="L231" s="3" t="b">
        <f t="shared" si="28"/>
        <v>1</v>
      </c>
      <c r="M231" s="3" t="b">
        <f t="shared" si="29"/>
        <v>1</v>
      </c>
      <c r="N231" s="3" t="b">
        <f t="shared" si="30"/>
        <v>0</v>
      </c>
      <c r="O231" s="3" t="b">
        <f t="shared" si="31"/>
        <v>1</v>
      </c>
      <c r="P231" s="3" t="str">
        <f xml:space="preserve"> CHOOSE(MATCH(C231,{"Twitter","Instagram","Facebook"},0),"TW","IG","FB")</f>
        <v>IG</v>
      </c>
      <c r="Q231" s="3" t="str" cm="1">
        <f t="array" ref="Q231" xml:space="preserve"> _xlfn.SWITCH(C231,"Twitter","Microblog","Instagram","Visual Social","Facebook","Social Network","Other")</f>
        <v>Visual Social</v>
      </c>
    </row>
    <row r="232" spans="1:17" x14ac:dyDescent="0.25">
      <c r="A232" s="3">
        <f xml:space="preserve"> Clean_Data!A232</f>
        <v>231</v>
      </c>
      <c r="B232" s="3" t="str">
        <f xml:space="preserve"> Clean_Data!Q232</f>
        <v>Nostalgia</v>
      </c>
      <c r="C232" s="3" t="str">
        <f xml:space="preserve"> Clean_Data!S232</f>
        <v>Facebook</v>
      </c>
      <c r="D232" s="3">
        <f xml:space="preserve"> Clean_Data!J232</f>
        <v>25</v>
      </c>
      <c r="E232" s="3">
        <f>Clean_Data!I232</f>
        <v>12</v>
      </c>
      <c r="F232" s="3">
        <f xml:space="preserve"> Clean_Data!X232</f>
        <v>37</v>
      </c>
      <c r="G232" s="3" t="str" cm="1">
        <f t="array" ref="G232" xml:space="preserve"> _xlfn.IFS(OR(B232="Positive",B232="Joy",B232="Happy",B232="Happiness"),"Favorable",OR(B232="Negative",B232="Sad",B232="Grief",B232="Despair",B232="Hate"),"Unfavorable",TRUE,"Other")</f>
        <v>Other</v>
      </c>
      <c r="H232" s="3" t="str">
        <f t="shared" si="24"/>
        <v>Standard Engagement</v>
      </c>
      <c r="I232" s="3" t="str">
        <f t="shared" si="25"/>
        <v>Medium</v>
      </c>
      <c r="J232" s="3" t="b">
        <f t="shared" si="26"/>
        <v>0</v>
      </c>
      <c r="K232" s="3" t="b">
        <f t="shared" si="27"/>
        <v>0</v>
      </c>
      <c r="L232" s="3" t="b">
        <f t="shared" si="28"/>
        <v>1</v>
      </c>
      <c r="M232" s="3" t="b">
        <f t="shared" si="29"/>
        <v>1</v>
      </c>
      <c r="N232" s="3" t="b">
        <f t="shared" si="30"/>
        <v>0</v>
      </c>
      <c r="O232" s="3" t="b">
        <f t="shared" si="31"/>
        <v>1</v>
      </c>
      <c r="P232" s="3" t="str">
        <f xml:space="preserve"> CHOOSE(MATCH(C232,{"Twitter","Instagram","Facebook"},0),"TW","IG","FB")</f>
        <v>FB</v>
      </c>
      <c r="Q232" s="3" t="str" cm="1">
        <f t="array" ref="Q232" xml:space="preserve"> _xlfn.SWITCH(C232,"Twitter","Microblog","Instagram","Visual Social","Facebook","Social Network","Other")</f>
        <v>Social Network</v>
      </c>
    </row>
    <row r="233" spans="1:17" x14ac:dyDescent="0.25">
      <c r="A233" s="3">
        <f xml:space="preserve"> Clean_Data!A233</f>
        <v>232</v>
      </c>
      <c r="B233" s="3" t="str">
        <f xml:space="preserve"> Clean_Data!Q233</f>
        <v>Ambivalence</v>
      </c>
      <c r="C233" s="3" t="str">
        <f xml:space="preserve"> Clean_Data!S233</f>
        <v>Twitter</v>
      </c>
      <c r="D233" s="3">
        <f xml:space="preserve"> Clean_Data!J233</f>
        <v>30</v>
      </c>
      <c r="E233" s="3">
        <f>Clean_Data!I233</f>
        <v>15</v>
      </c>
      <c r="F233" s="3">
        <f xml:space="preserve"> Clean_Data!X233</f>
        <v>45</v>
      </c>
      <c r="G233" s="3" t="str" cm="1">
        <f t="array" ref="G233" xml:space="preserve"> _xlfn.IFS(OR(B233="Positive",B233="Joy",B233="Happy",B233="Happiness"),"Favorable",OR(B233="Negative",B233="Sad",B233="Grief",B233="Despair",B233="Hate"),"Unfavorable",TRUE,"Other")</f>
        <v>Other</v>
      </c>
      <c r="H233" s="3" t="str">
        <f t="shared" si="24"/>
        <v>Standard Engagement</v>
      </c>
      <c r="I233" s="3" t="str">
        <f t="shared" si="25"/>
        <v>Medium</v>
      </c>
      <c r="J233" s="3" t="b">
        <f t="shared" si="26"/>
        <v>0</v>
      </c>
      <c r="K233" s="3" t="b">
        <f t="shared" si="27"/>
        <v>1</v>
      </c>
      <c r="L233" s="3" t="b">
        <f t="shared" si="28"/>
        <v>1</v>
      </c>
      <c r="M233" s="3" t="b">
        <f t="shared" si="29"/>
        <v>1</v>
      </c>
      <c r="N233" s="3" t="b">
        <f t="shared" si="30"/>
        <v>0</v>
      </c>
      <c r="O233" s="3" t="b">
        <f t="shared" si="31"/>
        <v>1</v>
      </c>
      <c r="P233" s="3" t="str">
        <f xml:space="preserve"> CHOOSE(MATCH(C233,{"Twitter","Instagram","Facebook"},0),"TW","IG","FB")</f>
        <v>TW</v>
      </c>
      <c r="Q233" s="3" t="str" cm="1">
        <f t="array" ref="Q233" xml:space="preserve"> _xlfn.SWITCH(C233,"Twitter","Microblog","Instagram","Visual Social","Facebook","Social Network","Other")</f>
        <v>Microblog</v>
      </c>
    </row>
    <row r="234" spans="1:17" x14ac:dyDescent="0.25">
      <c r="A234" s="3">
        <f xml:space="preserve"> Clean_Data!A234</f>
        <v>233</v>
      </c>
      <c r="B234" s="3" t="str">
        <f xml:space="preserve"> Clean_Data!Q234</f>
        <v>Acceptance</v>
      </c>
      <c r="C234" s="3" t="str">
        <f xml:space="preserve"> Clean_Data!S234</f>
        <v>Instagram</v>
      </c>
      <c r="D234" s="3">
        <f xml:space="preserve"> Clean_Data!J234</f>
        <v>36</v>
      </c>
      <c r="E234" s="3">
        <f>Clean_Data!I234</f>
        <v>18</v>
      </c>
      <c r="F234" s="3">
        <f xml:space="preserve"> Clean_Data!X234</f>
        <v>54</v>
      </c>
      <c r="G234" s="3" t="str" cm="1">
        <f t="array" ref="G234" xml:space="preserve"> _xlfn.IFS(OR(B234="Positive",B234="Joy",B234="Happy",B234="Happiness"),"Favorable",OR(B234="Negative",B234="Sad",B234="Grief",B234="Despair",B234="Hate"),"Unfavorable",TRUE,"Other")</f>
        <v>Other</v>
      </c>
      <c r="H234" s="3" t="str">
        <f t="shared" si="24"/>
        <v>High Engagement</v>
      </c>
      <c r="I234" s="3" t="str">
        <f t="shared" si="25"/>
        <v>High</v>
      </c>
      <c r="J234" s="3" t="b">
        <f t="shared" si="26"/>
        <v>0</v>
      </c>
      <c r="K234" s="3" t="b">
        <f t="shared" si="27"/>
        <v>1</v>
      </c>
      <c r="L234" s="3" t="b">
        <f t="shared" si="28"/>
        <v>1</v>
      </c>
      <c r="M234" s="3" t="b">
        <f t="shared" si="29"/>
        <v>1</v>
      </c>
      <c r="N234" s="3" t="b">
        <f t="shared" si="30"/>
        <v>0</v>
      </c>
      <c r="O234" s="3" t="b">
        <f t="shared" si="31"/>
        <v>1</v>
      </c>
      <c r="P234" s="3" t="str">
        <f xml:space="preserve"> CHOOSE(MATCH(C234,{"Twitter","Instagram","Facebook"},0),"TW","IG","FB")</f>
        <v>IG</v>
      </c>
      <c r="Q234" s="3" t="str" cm="1">
        <f t="array" ref="Q234" xml:space="preserve"> _xlfn.SWITCH(C234,"Twitter","Microblog","Instagram","Visual Social","Facebook","Social Network","Other")</f>
        <v>Visual Social</v>
      </c>
    </row>
    <row r="235" spans="1:17" x14ac:dyDescent="0.25">
      <c r="A235" s="3">
        <f xml:space="preserve"> Clean_Data!A235</f>
        <v>234</v>
      </c>
      <c r="B235" s="3" t="str">
        <f xml:space="preserve"> Clean_Data!Q235</f>
        <v>Determination</v>
      </c>
      <c r="C235" s="3" t="str">
        <f xml:space="preserve"> Clean_Data!S235</f>
        <v>Facebook</v>
      </c>
      <c r="D235" s="3">
        <f xml:space="preserve"> Clean_Data!J235</f>
        <v>40</v>
      </c>
      <c r="E235" s="3">
        <f>Clean_Data!I235</f>
        <v>20</v>
      </c>
      <c r="F235" s="3">
        <f xml:space="preserve"> Clean_Data!X235</f>
        <v>60</v>
      </c>
      <c r="G235" s="3" t="str" cm="1">
        <f t="array" ref="G235" xml:space="preserve"> _xlfn.IFS(OR(B235="Positive",B235="Joy",B235="Happy",B235="Happiness"),"Favorable",OR(B235="Negative",B235="Sad",B235="Grief",B235="Despair",B235="Hate"),"Unfavorable",TRUE,"Other")</f>
        <v>Other</v>
      </c>
      <c r="H235" s="3" t="str">
        <f t="shared" si="24"/>
        <v>High Engagement</v>
      </c>
      <c r="I235" s="3" t="str">
        <f t="shared" si="25"/>
        <v>High</v>
      </c>
      <c r="J235" s="3" t="b">
        <f t="shared" si="26"/>
        <v>0</v>
      </c>
      <c r="K235" s="3" t="b">
        <f t="shared" si="27"/>
        <v>0</v>
      </c>
      <c r="L235" s="3" t="b">
        <f t="shared" si="28"/>
        <v>1</v>
      </c>
      <c r="M235" s="3" t="b">
        <f t="shared" si="29"/>
        <v>1</v>
      </c>
      <c r="N235" s="3" t="b">
        <f t="shared" si="30"/>
        <v>0</v>
      </c>
      <c r="O235" s="3" t="b">
        <f t="shared" si="31"/>
        <v>1</v>
      </c>
      <c r="P235" s="3" t="str">
        <f xml:space="preserve"> CHOOSE(MATCH(C235,{"Twitter","Instagram","Facebook"},0),"TW","IG","FB")</f>
        <v>FB</v>
      </c>
      <c r="Q235" s="3" t="str" cm="1">
        <f t="array" ref="Q235" xml:space="preserve"> _xlfn.SWITCH(C235,"Twitter","Microblog","Instagram","Visual Social","Facebook","Social Network","Other")</f>
        <v>Social Network</v>
      </c>
    </row>
    <row r="236" spans="1:17" x14ac:dyDescent="0.25">
      <c r="A236" s="3">
        <f xml:space="preserve"> Clean_Data!A236</f>
        <v>235</v>
      </c>
      <c r="B236" s="3" t="str">
        <f xml:space="preserve"> Clean_Data!Q236</f>
        <v>Serenity</v>
      </c>
      <c r="C236" s="3" t="str">
        <f xml:space="preserve"> Clean_Data!S236</f>
        <v>Twitter</v>
      </c>
      <c r="D236" s="3">
        <f xml:space="preserve"> Clean_Data!J236</f>
        <v>50</v>
      </c>
      <c r="E236" s="3">
        <f>Clean_Data!I236</f>
        <v>25</v>
      </c>
      <c r="F236" s="3">
        <f xml:space="preserve"> Clean_Data!X236</f>
        <v>75</v>
      </c>
      <c r="G236" s="3" t="str" cm="1">
        <f t="array" ref="G236" xml:space="preserve"> _xlfn.IFS(OR(B236="Positive",B236="Joy",B236="Happy",B236="Happiness"),"Favorable",OR(B236="Negative",B236="Sad",B236="Grief",B236="Despair",B236="Hate"),"Unfavorable",TRUE,"Other")</f>
        <v>Other</v>
      </c>
      <c r="H236" s="3" t="str">
        <f t="shared" si="24"/>
        <v>High Engagement</v>
      </c>
      <c r="I236" s="3" t="str">
        <f t="shared" si="25"/>
        <v>High</v>
      </c>
      <c r="J236" s="3" t="b">
        <f t="shared" si="26"/>
        <v>0</v>
      </c>
      <c r="K236" s="3" t="b">
        <f t="shared" si="27"/>
        <v>1</v>
      </c>
      <c r="L236" s="3" t="b">
        <f t="shared" si="28"/>
        <v>1</v>
      </c>
      <c r="M236" s="3" t="b">
        <f t="shared" si="29"/>
        <v>1</v>
      </c>
      <c r="N236" s="3" t="b">
        <f t="shared" si="30"/>
        <v>0</v>
      </c>
      <c r="O236" s="3" t="b">
        <f t="shared" si="31"/>
        <v>1</v>
      </c>
      <c r="P236" s="3" t="str">
        <f xml:space="preserve"> CHOOSE(MATCH(C236,{"Twitter","Instagram","Facebook"},0),"TW","IG","FB")</f>
        <v>TW</v>
      </c>
      <c r="Q236" s="3" t="str" cm="1">
        <f t="array" ref="Q236" xml:space="preserve"> _xlfn.SWITCH(C236,"Twitter","Microblog","Instagram","Visual Social","Facebook","Social Network","Other")</f>
        <v>Microblog</v>
      </c>
    </row>
    <row r="237" spans="1:17" x14ac:dyDescent="0.25">
      <c r="A237" s="3">
        <f xml:space="preserve"> Clean_Data!A237</f>
        <v>236</v>
      </c>
      <c r="B237" s="3" t="str">
        <f xml:space="preserve"> Clean_Data!Q237</f>
        <v>Curiosity</v>
      </c>
      <c r="C237" s="3" t="str">
        <f xml:space="preserve"> Clean_Data!S237</f>
        <v>Instagram</v>
      </c>
      <c r="D237" s="3">
        <f xml:space="preserve"> Clean_Data!J237</f>
        <v>45</v>
      </c>
      <c r="E237" s="3">
        <f>Clean_Data!I237</f>
        <v>22</v>
      </c>
      <c r="F237" s="3">
        <f xml:space="preserve"> Clean_Data!X237</f>
        <v>67</v>
      </c>
      <c r="G237" s="3" t="str" cm="1">
        <f t="array" ref="G237" xml:space="preserve"> _xlfn.IFS(OR(B237="Positive",B237="Joy",B237="Happy",B237="Happiness"),"Favorable",OR(B237="Negative",B237="Sad",B237="Grief",B237="Despair",B237="Hate"),"Unfavorable",TRUE,"Other")</f>
        <v>Other</v>
      </c>
      <c r="H237" s="3" t="str">
        <f t="shared" si="24"/>
        <v>High Engagement</v>
      </c>
      <c r="I237" s="3" t="str">
        <f t="shared" si="25"/>
        <v>High</v>
      </c>
      <c r="J237" s="3" t="b">
        <f t="shared" si="26"/>
        <v>0</v>
      </c>
      <c r="K237" s="3" t="b">
        <f t="shared" si="27"/>
        <v>1</v>
      </c>
      <c r="L237" s="3" t="b">
        <f t="shared" si="28"/>
        <v>1</v>
      </c>
      <c r="M237" s="3" t="b">
        <f t="shared" si="29"/>
        <v>1</v>
      </c>
      <c r="N237" s="3" t="b">
        <f t="shared" si="30"/>
        <v>0</v>
      </c>
      <c r="O237" s="3" t="b">
        <f t="shared" si="31"/>
        <v>1</v>
      </c>
      <c r="P237" s="3" t="str">
        <f xml:space="preserve"> CHOOSE(MATCH(C237,{"Twitter","Instagram","Facebook"},0),"TW","IG","FB")</f>
        <v>IG</v>
      </c>
      <c r="Q237" s="3" t="str" cm="1">
        <f t="array" ref="Q237" xml:space="preserve"> _xlfn.SWITCH(C237,"Twitter","Microblog","Instagram","Visual Social","Facebook","Social Network","Other")</f>
        <v>Visual Social</v>
      </c>
    </row>
    <row r="238" spans="1:17" x14ac:dyDescent="0.25">
      <c r="A238" s="3">
        <f xml:space="preserve"> Clean_Data!A238</f>
        <v>237</v>
      </c>
      <c r="B238" s="3" t="str">
        <f xml:space="preserve"> Clean_Data!Q238</f>
        <v>Indifference</v>
      </c>
      <c r="C238" s="3" t="str">
        <f xml:space="preserve"> Clean_Data!S238</f>
        <v>Facebook</v>
      </c>
      <c r="D238" s="3">
        <f xml:space="preserve"> Clean_Data!J238</f>
        <v>18</v>
      </c>
      <c r="E238" s="3">
        <f>Clean_Data!I238</f>
        <v>9</v>
      </c>
      <c r="F238" s="3">
        <f xml:space="preserve"> Clean_Data!X238</f>
        <v>27</v>
      </c>
      <c r="G238" s="3" t="str" cm="1">
        <f t="array" ref="G238" xml:space="preserve"> _xlfn.IFS(OR(B238="Positive",B238="Joy",B238="Happy",B238="Happiness"),"Favorable",OR(B238="Negative",B238="Sad",B238="Grief",B238="Despair",B238="Hate"),"Unfavorable",TRUE,"Other")</f>
        <v>Other</v>
      </c>
      <c r="H238" s="3" t="str">
        <f t="shared" si="24"/>
        <v>Standard Engagement</v>
      </c>
      <c r="I238" s="3" t="str">
        <f t="shared" si="25"/>
        <v>Medium</v>
      </c>
      <c r="J238" s="3" t="b">
        <f t="shared" si="26"/>
        <v>0</v>
      </c>
      <c r="K238" s="3" t="b">
        <f t="shared" si="27"/>
        <v>0</v>
      </c>
      <c r="L238" s="3" t="b">
        <f t="shared" si="28"/>
        <v>1</v>
      </c>
      <c r="M238" s="3" t="b">
        <f t="shared" si="29"/>
        <v>1</v>
      </c>
      <c r="N238" s="3" t="b">
        <f t="shared" si="30"/>
        <v>0</v>
      </c>
      <c r="O238" s="3" t="b">
        <f t="shared" si="31"/>
        <v>1</v>
      </c>
      <c r="P238" s="3" t="str">
        <f xml:space="preserve"> CHOOSE(MATCH(C238,{"Twitter","Instagram","Facebook"},0),"TW","IG","FB")</f>
        <v>FB</v>
      </c>
      <c r="Q238" s="3" t="str" cm="1">
        <f t="array" ref="Q238" xml:space="preserve"> _xlfn.SWITCH(C238,"Twitter","Microblog","Instagram","Visual Social","Facebook","Social Network","Other")</f>
        <v>Social Network</v>
      </c>
    </row>
    <row r="239" spans="1:17" x14ac:dyDescent="0.25">
      <c r="A239" s="3">
        <f xml:space="preserve"> Clean_Data!A239</f>
        <v>238</v>
      </c>
      <c r="B239" s="3" t="str">
        <f xml:space="preserve"> Clean_Data!Q239</f>
        <v>Confusion</v>
      </c>
      <c r="C239" s="3" t="str">
        <f xml:space="preserve"> Clean_Data!S239</f>
        <v>Twitter</v>
      </c>
      <c r="D239" s="3">
        <f xml:space="preserve"> Clean_Data!J239</f>
        <v>28</v>
      </c>
      <c r="E239" s="3">
        <f>Clean_Data!I239</f>
        <v>14</v>
      </c>
      <c r="F239" s="3">
        <f xml:space="preserve"> Clean_Data!X239</f>
        <v>42</v>
      </c>
      <c r="G239" s="3" t="str" cm="1">
        <f t="array" ref="G239" xml:space="preserve"> _xlfn.IFS(OR(B239="Positive",B239="Joy",B239="Happy",B239="Happiness"),"Favorable",OR(B239="Negative",B239="Sad",B239="Grief",B239="Despair",B239="Hate"),"Unfavorable",TRUE,"Other")</f>
        <v>Other</v>
      </c>
      <c r="H239" s="3" t="str">
        <f t="shared" si="24"/>
        <v>Standard Engagement</v>
      </c>
      <c r="I239" s="3" t="str">
        <f t="shared" si="25"/>
        <v>Medium</v>
      </c>
      <c r="J239" s="3" t="b">
        <f t="shared" si="26"/>
        <v>0</v>
      </c>
      <c r="K239" s="3" t="b">
        <f t="shared" si="27"/>
        <v>1</v>
      </c>
      <c r="L239" s="3" t="b">
        <f t="shared" si="28"/>
        <v>1</v>
      </c>
      <c r="M239" s="3" t="b">
        <f t="shared" si="29"/>
        <v>1</v>
      </c>
      <c r="N239" s="3" t="b">
        <f t="shared" si="30"/>
        <v>0</v>
      </c>
      <c r="O239" s="3" t="b">
        <f t="shared" si="31"/>
        <v>1</v>
      </c>
      <c r="P239" s="3" t="str">
        <f xml:space="preserve"> CHOOSE(MATCH(C239,{"Twitter","Instagram","Facebook"},0),"TW","IG","FB")</f>
        <v>TW</v>
      </c>
      <c r="Q239" s="3" t="str" cm="1">
        <f t="array" ref="Q239" xml:space="preserve"> _xlfn.SWITCH(C239,"Twitter","Microblog","Instagram","Visual Social","Facebook","Social Network","Other")</f>
        <v>Microblog</v>
      </c>
    </row>
    <row r="240" spans="1:17" x14ac:dyDescent="0.25">
      <c r="A240" s="3">
        <f xml:space="preserve"> Clean_Data!A240</f>
        <v>239</v>
      </c>
      <c r="B240" s="3" t="str">
        <f xml:space="preserve"> Clean_Data!Q240</f>
        <v>Numbness</v>
      </c>
      <c r="C240" s="3" t="str">
        <f xml:space="preserve"> Clean_Data!S240</f>
        <v>Instagram</v>
      </c>
      <c r="D240" s="3">
        <f xml:space="preserve"> Clean_Data!J240</f>
        <v>20</v>
      </c>
      <c r="E240" s="3">
        <f>Clean_Data!I240</f>
        <v>10</v>
      </c>
      <c r="F240" s="3">
        <f xml:space="preserve"> Clean_Data!X240</f>
        <v>30</v>
      </c>
      <c r="G240" s="3" t="str" cm="1">
        <f t="array" ref="G240" xml:space="preserve"> _xlfn.IFS(OR(B240="Positive",B240="Joy",B240="Happy",B240="Happiness"),"Favorable",OR(B240="Negative",B240="Sad",B240="Grief",B240="Despair",B240="Hate"),"Unfavorable",TRUE,"Other")</f>
        <v>Other</v>
      </c>
      <c r="H240" s="3" t="str">
        <f t="shared" si="24"/>
        <v>Standard Engagement</v>
      </c>
      <c r="I240" s="3" t="str">
        <f t="shared" si="25"/>
        <v>Medium</v>
      </c>
      <c r="J240" s="3" t="b">
        <f t="shared" si="26"/>
        <v>0</v>
      </c>
      <c r="K240" s="3" t="b">
        <f t="shared" si="27"/>
        <v>1</v>
      </c>
      <c r="L240" s="3" t="b">
        <f t="shared" si="28"/>
        <v>1</v>
      </c>
      <c r="M240" s="3" t="b">
        <f t="shared" si="29"/>
        <v>1</v>
      </c>
      <c r="N240" s="3" t="b">
        <f t="shared" si="30"/>
        <v>0</v>
      </c>
      <c r="O240" s="3" t="b">
        <f t="shared" si="31"/>
        <v>1</v>
      </c>
      <c r="P240" s="3" t="str">
        <f xml:space="preserve"> CHOOSE(MATCH(C240,{"Twitter","Instagram","Facebook"},0),"TW","IG","FB")</f>
        <v>IG</v>
      </c>
      <c r="Q240" s="3" t="str" cm="1">
        <f t="array" ref="Q240" xml:space="preserve"> _xlfn.SWITCH(C240,"Twitter","Microblog","Instagram","Visual Social","Facebook","Social Network","Other")</f>
        <v>Visual Social</v>
      </c>
    </row>
    <row r="241" spans="1:17" x14ac:dyDescent="0.25">
      <c r="A241" s="3">
        <f xml:space="preserve"> Clean_Data!A241</f>
        <v>240</v>
      </c>
      <c r="B241" s="3" t="str">
        <f xml:space="preserve"> Clean_Data!Q241</f>
        <v>Melancholy</v>
      </c>
      <c r="C241" s="3" t="str">
        <f xml:space="preserve"> Clean_Data!S241</f>
        <v>Facebook</v>
      </c>
      <c r="D241" s="3">
        <f xml:space="preserve"> Clean_Data!J241</f>
        <v>26</v>
      </c>
      <c r="E241" s="3">
        <f>Clean_Data!I241</f>
        <v>13</v>
      </c>
      <c r="F241" s="3">
        <f xml:space="preserve"> Clean_Data!X241</f>
        <v>39</v>
      </c>
      <c r="G241" s="3" t="str" cm="1">
        <f t="array" ref="G241" xml:space="preserve"> _xlfn.IFS(OR(B241="Positive",B241="Joy",B241="Happy",B241="Happiness"),"Favorable",OR(B241="Negative",B241="Sad",B241="Grief",B241="Despair",B241="Hate"),"Unfavorable",TRUE,"Other")</f>
        <v>Other</v>
      </c>
      <c r="H241" s="3" t="str">
        <f t="shared" si="24"/>
        <v>Standard Engagement</v>
      </c>
      <c r="I241" s="3" t="str">
        <f t="shared" si="25"/>
        <v>Medium</v>
      </c>
      <c r="J241" s="3" t="b">
        <f t="shared" si="26"/>
        <v>0</v>
      </c>
      <c r="K241" s="3" t="b">
        <f t="shared" si="27"/>
        <v>0</v>
      </c>
      <c r="L241" s="3" t="b">
        <f t="shared" si="28"/>
        <v>1</v>
      </c>
      <c r="M241" s="3" t="b">
        <f t="shared" si="29"/>
        <v>1</v>
      </c>
      <c r="N241" s="3" t="b">
        <f t="shared" si="30"/>
        <v>0</v>
      </c>
      <c r="O241" s="3" t="b">
        <f t="shared" si="31"/>
        <v>1</v>
      </c>
      <c r="P241" s="3" t="str">
        <f xml:space="preserve"> CHOOSE(MATCH(C241,{"Twitter","Instagram","Facebook"},0),"TW","IG","FB")</f>
        <v>FB</v>
      </c>
      <c r="Q241" s="3" t="str" cm="1">
        <f t="array" ref="Q241" xml:space="preserve"> _xlfn.SWITCH(C241,"Twitter","Microblog","Instagram","Visual Social","Facebook","Social Network","Other")</f>
        <v>Social Network</v>
      </c>
    </row>
    <row r="242" spans="1:17" x14ac:dyDescent="0.25">
      <c r="A242" s="3">
        <f xml:space="preserve"> Clean_Data!A242</f>
        <v>241</v>
      </c>
      <c r="B242" s="3" t="str">
        <f xml:space="preserve"> Clean_Data!Q242</f>
        <v>Nostalgia</v>
      </c>
      <c r="C242" s="3" t="str">
        <f xml:space="preserve"> Clean_Data!S242</f>
        <v>Twitter</v>
      </c>
      <c r="D242" s="3">
        <f xml:space="preserve"> Clean_Data!J242</f>
        <v>25</v>
      </c>
      <c r="E242" s="3">
        <f>Clean_Data!I242</f>
        <v>12</v>
      </c>
      <c r="F242" s="3">
        <f xml:space="preserve"> Clean_Data!X242</f>
        <v>37</v>
      </c>
      <c r="G242" s="3" t="str" cm="1">
        <f t="array" ref="G242" xml:space="preserve"> _xlfn.IFS(OR(B242="Positive",B242="Joy",B242="Happy",B242="Happiness"),"Favorable",OR(B242="Negative",B242="Sad",B242="Grief",B242="Despair",B242="Hate"),"Unfavorable",TRUE,"Other")</f>
        <v>Other</v>
      </c>
      <c r="H242" s="3" t="str">
        <f t="shared" si="24"/>
        <v>Standard Engagement</v>
      </c>
      <c r="I242" s="3" t="str">
        <f t="shared" si="25"/>
        <v>Medium</v>
      </c>
      <c r="J242" s="3" t="b">
        <f t="shared" si="26"/>
        <v>0</v>
      </c>
      <c r="K242" s="3" t="b">
        <f t="shared" si="27"/>
        <v>1</v>
      </c>
      <c r="L242" s="3" t="b">
        <f t="shared" si="28"/>
        <v>1</v>
      </c>
      <c r="M242" s="3" t="b">
        <f t="shared" si="29"/>
        <v>1</v>
      </c>
      <c r="N242" s="3" t="b">
        <f t="shared" si="30"/>
        <v>0</v>
      </c>
      <c r="O242" s="3" t="b">
        <f t="shared" si="31"/>
        <v>1</v>
      </c>
      <c r="P242" s="3" t="str">
        <f xml:space="preserve"> CHOOSE(MATCH(C242,{"Twitter","Instagram","Facebook"},0),"TW","IG","FB")</f>
        <v>TW</v>
      </c>
      <c r="Q242" s="3" t="str" cm="1">
        <f t="array" ref="Q242" xml:space="preserve"> _xlfn.SWITCH(C242,"Twitter","Microblog","Instagram","Visual Social","Facebook","Social Network","Other")</f>
        <v>Microblog</v>
      </c>
    </row>
    <row r="243" spans="1:17" x14ac:dyDescent="0.25">
      <c r="A243" s="3">
        <f xml:space="preserve"> Clean_Data!A243</f>
        <v>242</v>
      </c>
      <c r="B243" s="3" t="str">
        <f xml:space="preserve"> Clean_Data!Q243</f>
        <v>Ambivalence</v>
      </c>
      <c r="C243" s="3" t="str">
        <f xml:space="preserve"> Clean_Data!S243</f>
        <v>Instagram</v>
      </c>
      <c r="D243" s="3">
        <f xml:space="preserve"> Clean_Data!J243</f>
        <v>30</v>
      </c>
      <c r="E243" s="3">
        <f>Clean_Data!I243</f>
        <v>15</v>
      </c>
      <c r="F243" s="3">
        <f xml:space="preserve"> Clean_Data!X243</f>
        <v>45</v>
      </c>
      <c r="G243" s="3" t="str" cm="1">
        <f t="array" ref="G243" xml:space="preserve"> _xlfn.IFS(OR(B243="Positive",B243="Joy",B243="Happy",B243="Happiness"),"Favorable",OR(B243="Negative",B243="Sad",B243="Grief",B243="Despair",B243="Hate"),"Unfavorable",TRUE,"Other")</f>
        <v>Other</v>
      </c>
      <c r="H243" s="3" t="str">
        <f t="shared" si="24"/>
        <v>Standard Engagement</v>
      </c>
      <c r="I243" s="3" t="str">
        <f t="shared" si="25"/>
        <v>Medium</v>
      </c>
      <c r="J243" s="3" t="b">
        <f t="shared" si="26"/>
        <v>0</v>
      </c>
      <c r="K243" s="3" t="b">
        <f t="shared" si="27"/>
        <v>1</v>
      </c>
      <c r="L243" s="3" t="b">
        <f t="shared" si="28"/>
        <v>1</v>
      </c>
      <c r="M243" s="3" t="b">
        <f t="shared" si="29"/>
        <v>1</v>
      </c>
      <c r="N243" s="3" t="b">
        <f t="shared" si="30"/>
        <v>0</v>
      </c>
      <c r="O243" s="3" t="b">
        <f t="shared" si="31"/>
        <v>1</v>
      </c>
      <c r="P243" s="3" t="str">
        <f xml:space="preserve"> CHOOSE(MATCH(C243,{"Twitter","Instagram","Facebook"},0),"TW","IG","FB")</f>
        <v>IG</v>
      </c>
      <c r="Q243" s="3" t="str" cm="1">
        <f t="array" ref="Q243" xml:space="preserve"> _xlfn.SWITCH(C243,"Twitter","Microblog","Instagram","Visual Social","Facebook","Social Network","Other")</f>
        <v>Visual Social</v>
      </c>
    </row>
    <row r="244" spans="1:17" x14ac:dyDescent="0.25">
      <c r="A244" s="3">
        <f xml:space="preserve"> Clean_Data!A244</f>
        <v>243</v>
      </c>
      <c r="B244" s="3" t="str">
        <f xml:space="preserve"> Clean_Data!Q244</f>
        <v>Acceptance</v>
      </c>
      <c r="C244" s="3" t="str">
        <f xml:space="preserve"> Clean_Data!S244</f>
        <v>Facebook</v>
      </c>
      <c r="D244" s="3">
        <f xml:space="preserve"> Clean_Data!J244</f>
        <v>36</v>
      </c>
      <c r="E244" s="3">
        <f>Clean_Data!I244</f>
        <v>18</v>
      </c>
      <c r="F244" s="3">
        <f xml:space="preserve"> Clean_Data!X244</f>
        <v>54</v>
      </c>
      <c r="G244" s="3" t="str" cm="1">
        <f t="array" ref="G244" xml:space="preserve"> _xlfn.IFS(OR(B244="Positive",B244="Joy",B244="Happy",B244="Happiness"),"Favorable",OR(B244="Negative",B244="Sad",B244="Grief",B244="Despair",B244="Hate"),"Unfavorable",TRUE,"Other")</f>
        <v>Other</v>
      </c>
      <c r="H244" s="3" t="str">
        <f t="shared" si="24"/>
        <v>High Engagement</v>
      </c>
      <c r="I244" s="3" t="str">
        <f t="shared" si="25"/>
        <v>High</v>
      </c>
      <c r="J244" s="3" t="b">
        <f t="shared" si="26"/>
        <v>0</v>
      </c>
      <c r="K244" s="3" t="b">
        <f t="shared" si="27"/>
        <v>0</v>
      </c>
      <c r="L244" s="3" t="b">
        <f t="shared" si="28"/>
        <v>1</v>
      </c>
      <c r="M244" s="3" t="b">
        <f t="shared" si="29"/>
        <v>1</v>
      </c>
      <c r="N244" s="3" t="b">
        <f t="shared" si="30"/>
        <v>0</v>
      </c>
      <c r="O244" s="3" t="b">
        <f t="shared" si="31"/>
        <v>1</v>
      </c>
      <c r="P244" s="3" t="str">
        <f xml:space="preserve"> CHOOSE(MATCH(C244,{"Twitter","Instagram","Facebook"},0),"TW","IG","FB")</f>
        <v>FB</v>
      </c>
      <c r="Q244" s="3" t="str" cm="1">
        <f t="array" ref="Q244" xml:space="preserve"> _xlfn.SWITCH(C244,"Twitter","Microblog","Instagram","Visual Social","Facebook","Social Network","Other")</f>
        <v>Social Network</v>
      </c>
    </row>
    <row r="245" spans="1:17" x14ac:dyDescent="0.25">
      <c r="A245" s="3">
        <f xml:space="preserve"> Clean_Data!A245</f>
        <v>244</v>
      </c>
      <c r="B245" s="3" t="str">
        <f xml:space="preserve"> Clean_Data!Q245</f>
        <v>Determination</v>
      </c>
      <c r="C245" s="3" t="str">
        <f xml:space="preserve"> Clean_Data!S245</f>
        <v>Twitter</v>
      </c>
      <c r="D245" s="3">
        <f xml:space="preserve"> Clean_Data!J245</f>
        <v>40</v>
      </c>
      <c r="E245" s="3">
        <f>Clean_Data!I245</f>
        <v>20</v>
      </c>
      <c r="F245" s="3">
        <f xml:space="preserve"> Clean_Data!X245</f>
        <v>60</v>
      </c>
      <c r="G245" s="3" t="str" cm="1">
        <f t="array" ref="G245" xml:space="preserve"> _xlfn.IFS(OR(B245="Positive",B245="Joy",B245="Happy",B245="Happiness"),"Favorable",OR(B245="Negative",B245="Sad",B245="Grief",B245="Despair",B245="Hate"),"Unfavorable",TRUE,"Other")</f>
        <v>Other</v>
      </c>
      <c r="H245" s="3" t="str">
        <f t="shared" si="24"/>
        <v>High Engagement</v>
      </c>
      <c r="I245" s="3" t="str">
        <f t="shared" si="25"/>
        <v>High</v>
      </c>
      <c r="J245" s="3" t="b">
        <f t="shared" si="26"/>
        <v>0</v>
      </c>
      <c r="K245" s="3" t="b">
        <f t="shared" si="27"/>
        <v>1</v>
      </c>
      <c r="L245" s="3" t="b">
        <f t="shared" si="28"/>
        <v>1</v>
      </c>
      <c r="M245" s="3" t="b">
        <f t="shared" si="29"/>
        <v>1</v>
      </c>
      <c r="N245" s="3" t="b">
        <f t="shared" si="30"/>
        <v>0</v>
      </c>
      <c r="O245" s="3" t="b">
        <f t="shared" si="31"/>
        <v>1</v>
      </c>
      <c r="P245" s="3" t="str">
        <f xml:space="preserve"> CHOOSE(MATCH(C245,{"Twitter","Instagram","Facebook"},0),"TW","IG","FB")</f>
        <v>TW</v>
      </c>
      <c r="Q245" s="3" t="str" cm="1">
        <f t="array" ref="Q245" xml:space="preserve"> _xlfn.SWITCH(C245,"Twitter","Microblog","Instagram","Visual Social","Facebook","Social Network","Other")</f>
        <v>Microblog</v>
      </c>
    </row>
    <row r="246" spans="1:17" x14ac:dyDescent="0.25">
      <c r="A246" s="3">
        <f xml:space="preserve"> Clean_Data!A246</f>
        <v>245</v>
      </c>
      <c r="B246" s="3" t="str">
        <f xml:space="preserve"> Clean_Data!Q246</f>
        <v>Serenity</v>
      </c>
      <c r="C246" s="3" t="str">
        <f xml:space="preserve"> Clean_Data!S246</f>
        <v>Instagram</v>
      </c>
      <c r="D246" s="3">
        <f xml:space="preserve"> Clean_Data!J246</f>
        <v>50</v>
      </c>
      <c r="E246" s="3">
        <f>Clean_Data!I246</f>
        <v>25</v>
      </c>
      <c r="F246" s="3">
        <f xml:space="preserve"> Clean_Data!X246</f>
        <v>75</v>
      </c>
      <c r="G246" s="3" t="str" cm="1">
        <f t="array" ref="G246" xml:space="preserve"> _xlfn.IFS(OR(B246="Positive",B246="Joy",B246="Happy",B246="Happiness"),"Favorable",OR(B246="Negative",B246="Sad",B246="Grief",B246="Despair",B246="Hate"),"Unfavorable",TRUE,"Other")</f>
        <v>Other</v>
      </c>
      <c r="H246" s="3" t="str">
        <f t="shared" si="24"/>
        <v>High Engagement</v>
      </c>
      <c r="I246" s="3" t="str">
        <f t="shared" si="25"/>
        <v>High</v>
      </c>
      <c r="J246" s="3" t="b">
        <f t="shared" si="26"/>
        <v>0</v>
      </c>
      <c r="K246" s="3" t="b">
        <f t="shared" si="27"/>
        <v>1</v>
      </c>
      <c r="L246" s="3" t="b">
        <f t="shared" si="28"/>
        <v>1</v>
      </c>
      <c r="M246" s="3" t="b">
        <f t="shared" si="29"/>
        <v>1</v>
      </c>
      <c r="N246" s="3" t="b">
        <f t="shared" si="30"/>
        <v>0</v>
      </c>
      <c r="O246" s="3" t="b">
        <f t="shared" si="31"/>
        <v>1</v>
      </c>
      <c r="P246" s="3" t="str">
        <f xml:space="preserve"> CHOOSE(MATCH(C246,{"Twitter","Instagram","Facebook"},0),"TW","IG","FB")</f>
        <v>IG</v>
      </c>
      <c r="Q246" s="3" t="str" cm="1">
        <f t="array" ref="Q246" xml:space="preserve"> _xlfn.SWITCH(C246,"Twitter","Microblog","Instagram","Visual Social","Facebook","Social Network","Other")</f>
        <v>Visual Social</v>
      </c>
    </row>
    <row r="247" spans="1:17" x14ac:dyDescent="0.25">
      <c r="A247" s="3">
        <f xml:space="preserve"> Clean_Data!A247</f>
        <v>246</v>
      </c>
      <c r="B247" s="3" t="str">
        <f xml:space="preserve"> Clean_Data!Q247</f>
        <v>Curiosity</v>
      </c>
      <c r="C247" s="3" t="str">
        <f xml:space="preserve"> Clean_Data!S247</f>
        <v>Facebook</v>
      </c>
      <c r="D247" s="3">
        <f xml:space="preserve"> Clean_Data!J247</f>
        <v>44</v>
      </c>
      <c r="E247" s="3">
        <f>Clean_Data!I247</f>
        <v>22</v>
      </c>
      <c r="F247" s="3">
        <f xml:space="preserve"> Clean_Data!X247</f>
        <v>66</v>
      </c>
      <c r="G247" s="3" t="str" cm="1">
        <f t="array" ref="G247" xml:space="preserve"> _xlfn.IFS(OR(B247="Positive",B247="Joy",B247="Happy",B247="Happiness"),"Favorable",OR(B247="Negative",B247="Sad",B247="Grief",B247="Despair",B247="Hate"),"Unfavorable",TRUE,"Other")</f>
        <v>Other</v>
      </c>
      <c r="H247" s="3" t="str">
        <f t="shared" si="24"/>
        <v>High Engagement</v>
      </c>
      <c r="I247" s="3" t="str">
        <f t="shared" si="25"/>
        <v>High</v>
      </c>
      <c r="J247" s="3" t="b">
        <f t="shared" si="26"/>
        <v>0</v>
      </c>
      <c r="K247" s="3" t="b">
        <f t="shared" si="27"/>
        <v>0</v>
      </c>
      <c r="L247" s="3" t="b">
        <f t="shared" si="28"/>
        <v>1</v>
      </c>
      <c r="M247" s="3" t="b">
        <f t="shared" si="29"/>
        <v>1</v>
      </c>
      <c r="N247" s="3" t="b">
        <f t="shared" si="30"/>
        <v>0</v>
      </c>
      <c r="O247" s="3" t="b">
        <f t="shared" si="31"/>
        <v>1</v>
      </c>
      <c r="P247" s="3" t="str">
        <f xml:space="preserve"> CHOOSE(MATCH(C247,{"Twitter","Instagram","Facebook"},0),"TW","IG","FB")</f>
        <v>FB</v>
      </c>
      <c r="Q247" s="3" t="str" cm="1">
        <f t="array" ref="Q247" xml:space="preserve"> _xlfn.SWITCH(C247,"Twitter","Microblog","Instagram","Visual Social","Facebook","Social Network","Other")</f>
        <v>Social Network</v>
      </c>
    </row>
    <row r="248" spans="1:17" x14ac:dyDescent="0.25">
      <c r="A248" s="3">
        <f xml:space="preserve"> Clean_Data!A248</f>
        <v>247</v>
      </c>
      <c r="B248" s="3" t="str">
        <f xml:space="preserve"> Clean_Data!Q248</f>
        <v>Numbness</v>
      </c>
      <c r="C248" s="3" t="str">
        <f xml:space="preserve"> Clean_Data!S248</f>
        <v>Instagram</v>
      </c>
      <c r="D248" s="3">
        <f xml:space="preserve"> Clean_Data!J248</f>
        <v>20</v>
      </c>
      <c r="E248" s="3">
        <f>Clean_Data!I248</f>
        <v>10</v>
      </c>
      <c r="F248" s="3">
        <f xml:space="preserve"> Clean_Data!X248</f>
        <v>30</v>
      </c>
      <c r="G248" s="3" t="str" cm="1">
        <f t="array" ref="G248" xml:space="preserve"> _xlfn.IFS(OR(B248="Positive",B248="Joy",B248="Happy",B248="Happiness"),"Favorable",OR(B248="Negative",B248="Sad",B248="Grief",B248="Despair",B248="Hate"),"Unfavorable",TRUE,"Other")</f>
        <v>Other</v>
      </c>
      <c r="H248" s="3" t="str">
        <f t="shared" si="24"/>
        <v>Standard Engagement</v>
      </c>
      <c r="I248" s="3" t="str">
        <f t="shared" si="25"/>
        <v>Medium</v>
      </c>
      <c r="J248" s="3" t="b">
        <f t="shared" si="26"/>
        <v>0</v>
      </c>
      <c r="K248" s="3" t="b">
        <f t="shared" si="27"/>
        <v>1</v>
      </c>
      <c r="L248" s="3" t="b">
        <f t="shared" si="28"/>
        <v>1</v>
      </c>
      <c r="M248" s="3" t="b">
        <f t="shared" si="29"/>
        <v>1</v>
      </c>
      <c r="N248" s="3" t="b">
        <f t="shared" si="30"/>
        <v>0</v>
      </c>
      <c r="O248" s="3" t="b">
        <f t="shared" si="31"/>
        <v>1</v>
      </c>
      <c r="P248" s="3" t="str">
        <f xml:space="preserve"> CHOOSE(MATCH(C248,{"Twitter","Instagram","Facebook"},0),"TW","IG","FB")</f>
        <v>IG</v>
      </c>
      <c r="Q248" s="3" t="str" cm="1">
        <f t="array" ref="Q248" xml:space="preserve"> _xlfn.SWITCH(C248,"Twitter","Microblog","Instagram","Visual Social","Facebook","Social Network","Other")</f>
        <v>Visual Social</v>
      </c>
    </row>
    <row r="249" spans="1:17" x14ac:dyDescent="0.25">
      <c r="A249" s="3">
        <f xml:space="preserve"> Clean_Data!A249</f>
        <v>248</v>
      </c>
      <c r="B249" s="3" t="str">
        <f xml:space="preserve"> Clean_Data!Q249</f>
        <v>Zest</v>
      </c>
      <c r="C249" s="3" t="str">
        <f xml:space="preserve"> Clean_Data!S249</f>
        <v>Twitter</v>
      </c>
      <c r="D249" s="3">
        <f xml:space="preserve"> Clean_Data!J249</f>
        <v>30</v>
      </c>
      <c r="E249" s="3">
        <f>Clean_Data!I249</f>
        <v>15</v>
      </c>
      <c r="F249" s="3">
        <f xml:space="preserve"> Clean_Data!X249</f>
        <v>45</v>
      </c>
      <c r="G249" s="3" t="str" cm="1">
        <f t="array" ref="G249" xml:space="preserve"> _xlfn.IFS(OR(B249="Positive",B249="Joy",B249="Happy",B249="Happiness"),"Favorable",OR(B249="Negative",B249="Sad",B249="Grief",B249="Despair",B249="Hate"),"Unfavorable",TRUE,"Other")</f>
        <v>Other</v>
      </c>
      <c r="H249" s="3" t="str">
        <f t="shared" si="24"/>
        <v>Standard Engagement</v>
      </c>
      <c r="I249" s="3" t="str">
        <f t="shared" si="25"/>
        <v>Medium</v>
      </c>
      <c r="J249" s="3" t="b">
        <f t="shared" si="26"/>
        <v>0</v>
      </c>
      <c r="K249" s="3" t="b">
        <f t="shared" si="27"/>
        <v>1</v>
      </c>
      <c r="L249" s="3" t="b">
        <f t="shared" si="28"/>
        <v>1</v>
      </c>
      <c r="M249" s="3" t="b">
        <f t="shared" si="29"/>
        <v>1</v>
      </c>
      <c r="N249" s="3" t="b">
        <f t="shared" si="30"/>
        <v>0</v>
      </c>
      <c r="O249" s="3" t="b">
        <f t="shared" si="31"/>
        <v>1</v>
      </c>
      <c r="P249" s="3" t="str">
        <f xml:space="preserve"> CHOOSE(MATCH(C249,{"Twitter","Instagram","Facebook"},0),"TW","IG","FB")</f>
        <v>TW</v>
      </c>
      <c r="Q249" s="3" t="str" cm="1">
        <f t="array" ref="Q249" xml:space="preserve"> _xlfn.SWITCH(C249,"Twitter","Microblog","Instagram","Visual Social","Facebook","Social Network","Other")</f>
        <v>Microblog</v>
      </c>
    </row>
    <row r="250" spans="1:17" x14ac:dyDescent="0.25">
      <c r="A250" s="3">
        <f xml:space="preserve"> Clean_Data!A250</f>
        <v>249</v>
      </c>
      <c r="B250" s="3" t="str">
        <f xml:space="preserve"> Clean_Data!Q250</f>
        <v>Contentment</v>
      </c>
      <c r="C250" s="3" t="str">
        <f xml:space="preserve"> Clean_Data!S250</f>
        <v>Facebook</v>
      </c>
      <c r="D250" s="3">
        <f xml:space="preserve"> Clean_Data!J250</f>
        <v>36</v>
      </c>
      <c r="E250" s="3">
        <f>Clean_Data!I250</f>
        <v>18</v>
      </c>
      <c r="F250" s="3">
        <f xml:space="preserve"> Clean_Data!X250</f>
        <v>54</v>
      </c>
      <c r="G250" s="3" t="str" cm="1">
        <f t="array" ref="G250" xml:space="preserve"> _xlfn.IFS(OR(B250="Positive",B250="Joy",B250="Happy",B250="Happiness"),"Favorable",OR(B250="Negative",B250="Sad",B250="Grief",B250="Despair",B250="Hate"),"Unfavorable",TRUE,"Other")</f>
        <v>Other</v>
      </c>
      <c r="H250" s="3" t="str">
        <f t="shared" si="24"/>
        <v>High Engagement</v>
      </c>
      <c r="I250" s="3" t="str">
        <f t="shared" si="25"/>
        <v>High</v>
      </c>
      <c r="J250" s="3" t="b">
        <f t="shared" si="26"/>
        <v>0</v>
      </c>
      <c r="K250" s="3" t="b">
        <f t="shared" si="27"/>
        <v>0</v>
      </c>
      <c r="L250" s="3" t="b">
        <f t="shared" si="28"/>
        <v>1</v>
      </c>
      <c r="M250" s="3" t="b">
        <f t="shared" si="29"/>
        <v>1</v>
      </c>
      <c r="N250" s="3" t="b">
        <f t="shared" si="30"/>
        <v>0</v>
      </c>
      <c r="O250" s="3" t="b">
        <f t="shared" si="31"/>
        <v>1</v>
      </c>
      <c r="P250" s="3" t="str">
        <f xml:space="preserve"> CHOOSE(MATCH(C250,{"Twitter","Instagram","Facebook"},0),"TW","IG","FB")</f>
        <v>FB</v>
      </c>
      <c r="Q250" s="3" t="str" cm="1">
        <f t="array" ref="Q250" xml:space="preserve"> _xlfn.SWITCH(C250,"Twitter","Microblog","Instagram","Visual Social","Facebook","Social Network","Other")</f>
        <v>Social Network</v>
      </c>
    </row>
    <row r="251" spans="1:17" x14ac:dyDescent="0.25">
      <c r="A251" s="3">
        <f xml:space="preserve"> Clean_Data!A251</f>
        <v>250</v>
      </c>
      <c r="B251" s="3" t="str">
        <f xml:space="preserve"> Clean_Data!Q251</f>
        <v>Hopeful</v>
      </c>
      <c r="C251" s="3" t="str">
        <f xml:space="preserve"> Clean_Data!S251</f>
        <v>Instagram</v>
      </c>
      <c r="D251" s="3">
        <f xml:space="preserve"> Clean_Data!J251</f>
        <v>24</v>
      </c>
      <c r="E251" s="3">
        <f>Clean_Data!I251</f>
        <v>12</v>
      </c>
      <c r="F251" s="3">
        <f xml:space="preserve"> Clean_Data!X251</f>
        <v>36</v>
      </c>
      <c r="G251" s="3" t="str" cm="1">
        <f t="array" ref="G251" xml:space="preserve"> _xlfn.IFS(OR(B251="Positive",B251="Joy",B251="Happy",B251="Happiness"),"Favorable",OR(B251="Negative",B251="Sad",B251="Grief",B251="Despair",B251="Hate"),"Unfavorable",TRUE,"Other")</f>
        <v>Other</v>
      </c>
      <c r="H251" s="3" t="str">
        <f t="shared" si="24"/>
        <v>Standard Engagement</v>
      </c>
      <c r="I251" s="3" t="str">
        <f t="shared" si="25"/>
        <v>Medium</v>
      </c>
      <c r="J251" s="3" t="b">
        <f t="shared" si="26"/>
        <v>0</v>
      </c>
      <c r="K251" s="3" t="b">
        <f t="shared" si="27"/>
        <v>1</v>
      </c>
      <c r="L251" s="3" t="b">
        <f t="shared" si="28"/>
        <v>1</v>
      </c>
      <c r="M251" s="3" t="b">
        <f t="shared" si="29"/>
        <v>1</v>
      </c>
      <c r="N251" s="3" t="b">
        <f t="shared" si="30"/>
        <v>0</v>
      </c>
      <c r="O251" s="3" t="b">
        <f t="shared" si="31"/>
        <v>1</v>
      </c>
      <c r="P251" s="3" t="str">
        <f xml:space="preserve"> CHOOSE(MATCH(C251,{"Twitter","Instagram","Facebook"},0),"TW","IG","FB")</f>
        <v>IG</v>
      </c>
      <c r="Q251" s="3" t="str" cm="1">
        <f t="array" ref="Q251" xml:space="preserve"> _xlfn.SWITCH(C251,"Twitter","Microblog","Instagram","Visual Social","Facebook","Social Network","Other")</f>
        <v>Visual Social</v>
      </c>
    </row>
    <row r="252" spans="1:17" x14ac:dyDescent="0.25">
      <c r="A252" s="3">
        <f xml:space="preserve"> Clean_Data!A252</f>
        <v>251</v>
      </c>
      <c r="B252" s="3" t="str">
        <f xml:space="preserve"> Clean_Data!Q252</f>
        <v>Proud</v>
      </c>
      <c r="C252" s="3" t="str">
        <f xml:space="preserve"> Clean_Data!S252</f>
        <v>Twitter</v>
      </c>
      <c r="D252" s="3">
        <f xml:space="preserve"> Clean_Data!J252</f>
        <v>50</v>
      </c>
      <c r="E252" s="3">
        <f>Clean_Data!I252</f>
        <v>25</v>
      </c>
      <c r="F252" s="3">
        <f xml:space="preserve"> Clean_Data!X252</f>
        <v>75</v>
      </c>
      <c r="G252" s="3" t="str" cm="1">
        <f t="array" ref="G252" xml:space="preserve"> _xlfn.IFS(OR(B252="Positive",B252="Joy",B252="Happy",B252="Happiness"),"Favorable",OR(B252="Negative",B252="Sad",B252="Grief",B252="Despair",B252="Hate"),"Unfavorable",TRUE,"Other")</f>
        <v>Other</v>
      </c>
      <c r="H252" s="3" t="str">
        <f t="shared" si="24"/>
        <v>High Engagement</v>
      </c>
      <c r="I252" s="3" t="str">
        <f t="shared" si="25"/>
        <v>High</v>
      </c>
      <c r="J252" s="3" t="b">
        <f t="shared" si="26"/>
        <v>0</v>
      </c>
      <c r="K252" s="3" t="b">
        <f t="shared" si="27"/>
        <v>1</v>
      </c>
      <c r="L252" s="3" t="b">
        <f t="shared" si="28"/>
        <v>1</v>
      </c>
      <c r="M252" s="3" t="b">
        <f t="shared" si="29"/>
        <v>1</v>
      </c>
      <c r="N252" s="3" t="b">
        <f t="shared" si="30"/>
        <v>0</v>
      </c>
      <c r="O252" s="3" t="b">
        <f t="shared" si="31"/>
        <v>1</v>
      </c>
      <c r="P252" s="3" t="str">
        <f xml:space="preserve"> CHOOSE(MATCH(C252,{"Twitter","Instagram","Facebook"},0),"TW","IG","FB")</f>
        <v>TW</v>
      </c>
      <c r="Q252" s="3" t="str" cm="1">
        <f t="array" ref="Q252" xml:space="preserve"> _xlfn.SWITCH(C252,"Twitter","Microblog","Instagram","Visual Social","Facebook","Social Network","Other")</f>
        <v>Microblog</v>
      </c>
    </row>
    <row r="253" spans="1:17" x14ac:dyDescent="0.25">
      <c r="A253" s="3">
        <f xml:space="preserve"> Clean_Data!A253</f>
        <v>252</v>
      </c>
      <c r="B253" s="3" t="str">
        <f xml:space="preserve"> Clean_Data!Q253</f>
        <v>Grateful</v>
      </c>
      <c r="C253" s="3" t="str">
        <f xml:space="preserve"> Clean_Data!S253</f>
        <v>Facebook</v>
      </c>
      <c r="D253" s="3">
        <f xml:space="preserve"> Clean_Data!J253</f>
        <v>40</v>
      </c>
      <c r="E253" s="3">
        <f>Clean_Data!I253</f>
        <v>20</v>
      </c>
      <c r="F253" s="3">
        <f xml:space="preserve"> Clean_Data!X253</f>
        <v>60</v>
      </c>
      <c r="G253" s="3" t="str" cm="1">
        <f t="array" ref="G253" xml:space="preserve"> _xlfn.IFS(OR(B253="Positive",B253="Joy",B253="Happy",B253="Happiness"),"Favorable",OR(B253="Negative",B253="Sad",B253="Grief",B253="Despair",B253="Hate"),"Unfavorable",TRUE,"Other")</f>
        <v>Other</v>
      </c>
      <c r="H253" s="3" t="str">
        <f t="shared" si="24"/>
        <v>High Engagement</v>
      </c>
      <c r="I253" s="3" t="str">
        <f t="shared" si="25"/>
        <v>High</v>
      </c>
      <c r="J253" s="3" t="b">
        <f t="shared" si="26"/>
        <v>0</v>
      </c>
      <c r="K253" s="3" t="b">
        <f t="shared" si="27"/>
        <v>0</v>
      </c>
      <c r="L253" s="3" t="b">
        <f t="shared" si="28"/>
        <v>1</v>
      </c>
      <c r="M253" s="3" t="b">
        <f t="shared" si="29"/>
        <v>1</v>
      </c>
      <c r="N253" s="3" t="b">
        <f t="shared" si="30"/>
        <v>0</v>
      </c>
      <c r="O253" s="3" t="b">
        <f t="shared" si="31"/>
        <v>1</v>
      </c>
      <c r="P253" s="3" t="str">
        <f xml:space="preserve"> CHOOSE(MATCH(C253,{"Twitter","Instagram","Facebook"},0),"TW","IG","FB")</f>
        <v>FB</v>
      </c>
      <c r="Q253" s="3" t="str" cm="1">
        <f t="array" ref="Q253" xml:space="preserve"> _xlfn.SWITCH(C253,"Twitter","Microblog","Instagram","Visual Social","Facebook","Social Network","Other")</f>
        <v>Social Network</v>
      </c>
    </row>
    <row r="254" spans="1:17" x14ac:dyDescent="0.25">
      <c r="A254" s="3">
        <f xml:space="preserve"> Clean_Data!A254</f>
        <v>253</v>
      </c>
      <c r="B254" s="3" t="str">
        <f xml:space="preserve"> Clean_Data!Q254</f>
        <v>Empathetic</v>
      </c>
      <c r="C254" s="3" t="str">
        <f xml:space="preserve"> Clean_Data!S254</f>
        <v>Instagram</v>
      </c>
      <c r="D254" s="3">
        <f xml:space="preserve"> Clean_Data!J254</f>
        <v>30</v>
      </c>
      <c r="E254" s="3">
        <f>Clean_Data!I254</f>
        <v>15</v>
      </c>
      <c r="F254" s="3">
        <f xml:space="preserve"> Clean_Data!X254</f>
        <v>45</v>
      </c>
      <c r="G254" s="3" t="str" cm="1">
        <f t="array" ref="G254" xml:space="preserve"> _xlfn.IFS(OR(B254="Positive",B254="Joy",B254="Happy",B254="Happiness"),"Favorable",OR(B254="Negative",B254="Sad",B254="Grief",B254="Despair",B254="Hate"),"Unfavorable",TRUE,"Other")</f>
        <v>Other</v>
      </c>
      <c r="H254" s="3" t="str">
        <f t="shared" si="24"/>
        <v>Standard Engagement</v>
      </c>
      <c r="I254" s="3" t="str">
        <f t="shared" si="25"/>
        <v>Medium</v>
      </c>
      <c r="J254" s="3" t="b">
        <f t="shared" si="26"/>
        <v>0</v>
      </c>
      <c r="K254" s="3" t="b">
        <f t="shared" si="27"/>
        <v>1</v>
      </c>
      <c r="L254" s="3" t="b">
        <f t="shared" si="28"/>
        <v>1</v>
      </c>
      <c r="M254" s="3" t="b">
        <f t="shared" si="29"/>
        <v>1</v>
      </c>
      <c r="N254" s="3" t="b">
        <f t="shared" si="30"/>
        <v>0</v>
      </c>
      <c r="O254" s="3" t="b">
        <f t="shared" si="31"/>
        <v>1</v>
      </c>
      <c r="P254" s="3" t="str">
        <f xml:space="preserve"> CHOOSE(MATCH(C254,{"Twitter","Instagram","Facebook"},0),"TW","IG","FB")</f>
        <v>IG</v>
      </c>
      <c r="Q254" s="3" t="str" cm="1">
        <f t="array" ref="Q254" xml:space="preserve"> _xlfn.SWITCH(C254,"Twitter","Microblog","Instagram","Visual Social","Facebook","Social Network","Other")</f>
        <v>Visual Social</v>
      </c>
    </row>
    <row r="255" spans="1:17" x14ac:dyDescent="0.25">
      <c r="A255" s="3">
        <f xml:space="preserve"> Clean_Data!A255</f>
        <v>254</v>
      </c>
      <c r="B255" s="3" t="str">
        <f xml:space="preserve"> Clean_Data!Q255</f>
        <v>Compassionate</v>
      </c>
      <c r="C255" s="3" t="str">
        <f xml:space="preserve"> Clean_Data!S255</f>
        <v>Twitter</v>
      </c>
      <c r="D255" s="3">
        <f xml:space="preserve"> Clean_Data!J255</f>
        <v>36</v>
      </c>
      <c r="E255" s="3">
        <f>Clean_Data!I255</f>
        <v>18</v>
      </c>
      <c r="F255" s="3">
        <f xml:space="preserve"> Clean_Data!X255</f>
        <v>54</v>
      </c>
      <c r="G255" s="3" t="str" cm="1">
        <f t="array" ref="G255" xml:space="preserve"> _xlfn.IFS(OR(B255="Positive",B255="Joy",B255="Happy",B255="Happiness"),"Favorable",OR(B255="Negative",B255="Sad",B255="Grief",B255="Despair",B255="Hate"),"Unfavorable",TRUE,"Other")</f>
        <v>Other</v>
      </c>
      <c r="H255" s="3" t="str">
        <f t="shared" si="24"/>
        <v>High Engagement</v>
      </c>
      <c r="I255" s="3" t="str">
        <f t="shared" si="25"/>
        <v>High</v>
      </c>
      <c r="J255" s="3" t="b">
        <f t="shared" si="26"/>
        <v>0</v>
      </c>
      <c r="K255" s="3" t="b">
        <f t="shared" si="27"/>
        <v>1</v>
      </c>
      <c r="L255" s="3" t="b">
        <f t="shared" si="28"/>
        <v>1</v>
      </c>
      <c r="M255" s="3" t="b">
        <f t="shared" si="29"/>
        <v>1</v>
      </c>
      <c r="N255" s="3" t="b">
        <f t="shared" si="30"/>
        <v>0</v>
      </c>
      <c r="O255" s="3" t="b">
        <f t="shared" si="31"/>
        <v>1</v>
      </c>
      <c r="P255" s="3" t="str">
        <f xml:space="preserve"> CHOOSE(MATCH(C255,{"Twitter","Instagram","Facebook"},0),"TW","IG","FB")</f>
        <v>TW</v>
      </c>
      <c r="Q255" s="3" t="str" cm="1">
        <f t="array" ref="Q255" xml:space="preserve"> _xlfn.SWITCH(C255,"Twitter","Microblog","Instagram","Visual Social","Facebook","Social Network","Other")</f>
        <v>Microblog</v>
      </c>
    </row>
    <row r="256" spans="1:17" x14ac:dyDescent="0.25">
      <c r="A256" s="3">
        <f xml:space="preserve"> Clean_Data!A256</f>
        <v>255</v>
      </c>
      <c r="B256" s="3" t="str">
        <f xml:space="preserve"> Clean_Data!Q256</f>
        <v>Playful</v>
      </c>
      <c r="C256" s="3" t="str">
        <f xml:space="preserve"> Clean_Data!S256</f>
        <v>Facebook</v>
      </c>
      <c r="D256" s="3">
        <f xml:space="preserve"> Clean_Data!J256</f>
        <v>44</v>
      </c>
      <c r="E256" s="3">
        <f>Clean_Data!I256</f>
        <v>22</v>
      </c>
      <c r="F256" s="3">
        <f xml:space="preserve"> Clean_Data!X256</f>
        <v>66</v>
      </c>
      <c r="G256" s="3" t="str" cm="1">
        <f t="array" ref="G256" xml:space="preserve"> _xlfn.IFS(OR(B256="Positive",B256="Joy",B256="Happy",B256="Happiness"),"Favorable",OR(B256="Negative",B256="Sad",B256="Grief",B256="Despair",B256="Hate"),"Unfavorable",TRUE,"Other")</f>
        <v>Other</v>
      </c>
      <c r="H256" s="3" t="str">
        <f t="shared" si="24"/>
        <v>High Engagement</v>
      </c>
      <c r="I256" s="3" t="str">
        <f t="shared" si="25"/>
        <v>High</v>
      </c>
      <c r="J256" s="3" t="b">
        <f t="shared" si="26"/>
        <v>0</v>
      </c>
      <c r="K256" s="3" t="b">
        <f t="shared" si="27"/>
        <v>0</v>
      </c>
      <c r="L256" s="3" t="b">
        <f t="shared" si="28"/>
        <v>1</v>
      </c>
      <c r="M256" s="3" t="b">
        <f t="shared" si="29"/>
        <v>1</v>
      </c>
      <c r="N256" s="3" t="b">
        <f t="shared" si="30"/>
        <v>0</v>
      </c>
      <c r="O256" s="3" t="b">
        <f t="shared" si="31"/>
        <v>1</v>
      </c>
      <c r="P256" s="3" t="str">
        <f xml:space="preserve"> CHOOSE(MATCH(C256,{"Twitter","Instagram","Facebook"},0),"TW","IG","FB")</f>
        <v>FB</v>
      </c>
      <c r="Q256" s="3" t="str" cm="1">
        <f t="array" ref="Q256" xml:space="preserve"> _xlfn.SWITCH(C256,"Twitter","Microblog","Instagram","Visual Social","Facebook","Social Network","Other")</f>
        <v>Social Network</v>
      </c>
    </row>
    <row r="257" spans="1:17" x14ac:dyDescent="0.25">
      <c r="A257" s="3">
        <f xml:space="preserve"> Clean_Data!A257</f>
        <v>256</v>
      </c>
      <c r="B257" s="3" t="str">
        <f xml:space="preserve"> Clean_Data!Q257</f>
        <v>Free-Spirited</v>
      </c>
      <c r="C257" s="3" t="str">
        <f xml:space="preserve"> Clean_Data!S257</f>
        <v>Instagram</v>
      </c>
      <c r="D257" s="3">
        <f xml:space="preserve"> Clean_Data!J257</f>
        <v>40</v>
      </c>
      <c r="E257" s="3">
        <f>Clean_Data!I257</f>
        <v>20</v>
      </c>
      <c r="F257" s="3">
        <f xml:space="preserve"> Clean_Data!X257</f>
        <v>60</v>
      </c>
      <c r="G257" s="3" t="str" cm="1">
        <f t="array" ref="G257" xml:space="preserve"> _xlfn.IFS(OR(B257="Positive",B257="Joy",B257="Happy",B257="Happiness"),"Favorable",OR(B257="Negative",B257="Sad",B257="Grief",B257="Despair",B257="Hate"),"Unfavorable",TRUE,"Other")</f>
        <v>Other</v>
      </c>
      <c r="H257" s="3" t="str">
        <f t="shared" si="24"/>
        <v>High Engagement</v>
      </c>
      <c r="I257" s="3" t="str">
        <f t="shared" si="25"/>
        <v>High</v>
      </c>
      <c r="J257" s="3" t="b">
        <f t="shared" si="26"/>
        <v>0</v>
      </c>
      <c r="K257" s="3" t="b">
        <f t="shared" si="27"/>
        <v>1</v>
      </c>
      <c r="L257" s="3" t="b">
        <f t="shared" si="28"/>
        <v>1</v>
      </c>
      <c r="M257" s="3" t="b">
        <f t="shared" si="29"/>
        <v>1</v>
      </c>
      <c r="N257" s="3" t="b">
        <f t="shared" si="30"/>
        <v>0</v>
      </c>
      <c r="O257" s="3" t="b">
        <f t="shared" si="31"/>
        <v>1</v>
      </c>
      <c r="P257" s="3" t="str">
        <f xml:space="preserve"> CHOOSE(MATCH(C257,{"Twitter","Instagram","Facebook"},0),"TW","IG","FB")</f>
        <v>IG</v>
      </c>
      <c r="Q257" s="3" t="str" cm="1">
        <f t="array" ref="Q257" xml:space="preserve"> _xlfn.SWITCH(C257,"Twitter","Microblog","Instagram","Visual Social","Facebook","Social Network","Other")</f>
        <v>Visual Social</v>
      </c>
    </row>
    <row r="258" spans="1:17" x14ac:dyDescent="0.25">
      <c r="A258" s="3">
        <f xml:space="preserve"> Clean_Data!A258</f>
        <v>257</v>
      </c>
      <c r="B258" s="3" t="str">
        <f xml:space="preserve"> Clean_Data!Q258</f>
        <v>Inspired</v>
      </c>
      <c r="C258" s="3" t="str">
        <f xml:space="preserve"> Clean_Data!S258</f>
        <v>Twitter</v>
      </c>
      <c r="D258" s="3">
        <f xml:space="preserve"> Clean_Data!J258</f>
        <v>30</v>
      </c>
      <c r="E258" s="3">
        <f>Clean_Data!I258</f>
        <v>15</v>
      </c>
      <c r="F258" s="3">
        <f xml:space="preserve"> Clean_Data!X258</f>
        <v>45</v>
      </c>
      <c r="G258" s="3" t="str" cm="1">
        <f t="array" ref="G258" xml:space="preserve"> _xlfn.IFS(OR(B258="Positive",B258="Joy",B258="Happy",B258="Happiness"),"Favorable",OR(B258="Negative",B258="Sad",B258="Grief",B258="Despair",B258="Hate"),"Unfavorable",TRUE,"Other")</f>
        <v>Other</v>
      </c>
      <c r="H258" s="3" t="str">
        <f t="shared" si="24"/>
        <v>Standard Engagement</v>
      </c>
      <c r="I258" s="3" t="str">
        <f t="shared" si="25"/>
        <v>Medium</v>
      </c>
      <c r="J258" s="3" t="b">
        <f t="shared" si="26"/>
        <v>0</v>
      </c>
      <c r="K258" s="3" t="b">
        <f t="shared" si="27"/>
        <v>1</v>
      </c>
      <c r="L258" s="3" t="b">
        <f t="shared" si="28"/>
        <v>1</v>
      </c>
      <c r="M258" s="3" t="b">
        <f t="shared" si="29"/>
        <v>1</v>
      </c>
      <c r="N258" s="3" t="b">
        <f t="shared" si="30"/>
        <v>0</v>
      </c>
      <c r="O258" s="3" t="b">
        <f t="shared" si="31"/>
        <v>1</v>
      </c>
      <c r="P258" s="3" t="str">
        <f xml:space="preserve"> CHOOSE(MATCH(C258,{"Twitter","Instagram","Facebook"},0),"TW","IG","FB")</f>
        <v>TW</v>
      </c>
      <c r="Q258" s="3" t="str" cm="1">
        <f t="array" ref="Q258" xml:space="preserve"> _xlfn.SWITCH(C258,"Twitter","Microblog","Instagram","Visual Social","Facebook","Social Network","Other")</f>
        <v>Microblog</v>
      </c>
    </row>
    <row r="259" spans="1:17" x14ac:dyDescent="0.25">
      <c r="A259" s="3">
        <f xml:space="preserve"> Clean_Data!A259</f>
        <v>258</v>
      </c>
      <c r="B259" s="3" t="str">
        <f xml:space="preserve"> Clean_Data!Q259</f>
        <v>Hopeful</v>
      </c>
      <c r="C259" s="3" t="str">
        <f xml:space="preserve"> Clean_Data!S259</f>
        <v>Facebook</v>
      </c>
      <c r="D259" s="3">
        <f xml:space="preserve"> Clean_Data!J259</f>
        <v>24</v>
      </c>
      <c r="E259" s="3">
        <f>Clean_Data!I259</f>
        <v>12</v>
      </c>
      <c r="F259" s="3">
        <f xml:space="preserve"> Clean_Data!X259</f>
        <v>36</v>
      </c>
      <c r="G259" s="3" t="str" cm="1">
        <f t="array" ref="G259" xml:space="preserve"> _xlfn.IFS(OR(B259="Positive",B259="Joy",B259="Happy",B259="Happiness"),"Favorable",OR(B259="Negative",B259="Sad",B259="Grief",B259="Despair",B259="Hate"),"Unfavorable",TRUE,"Other")</f>
        <v>Other</v>
      </c>
      <c r="H259" s="3" t="str">
        <f t="shared" ref="H259:H322" si="32" xml:space="preserve"> IF(F259&gt;=50,"High Engagement","Standard Engagement")</f>
        <v>Standard Engagement</v>
      </c>
      <c r="I259" s="3" t="str">
        <f t="shared" ref="I259:I322" si="33" xml:space="preserve"> IF(F259&gt;=100,"Viral",IF(F259&gt;=50,"High",IF(F259&gt;=20,"Medium","Low")))</f>
        <v>Medium</v>
      </c>
      <c r="J259" s="3" t="b">
        <f t="shared" ref="J259:J322" si="34" xml:space="preserve"> AND(OR(C259="USA",C259="UK"),F259&gt;=50)</f>
        <v>0</v>
      </c>
      <c r="K259" s="3" t="b">
        <f t="shared" ref="K259:K322" si="35" xml:space="preserve"> OR(C259="Twitter",C259="Instagram")</f>
        <v>0</v>
      </c>
      <c r="L259" s="3" t="b">
        <f t="shared" ref="L259:L322" si="36" xml:space="preserve"> NOT(G259="Unfavorable")</f>
        <v>1</v>
      </c>
      <c r="M259" s="3" t="b">
        <f t="shared" ref="M259:M322" si="37" xml:space="preserve"> ISERROR(1/(D259-D259))</f>
        <v>1</v>
      </c>
      <c r="N259" s="3" t="b">
        <f t="shared" ref="N259:N322" si="38" xml:space="preserve"> ISBLANK(B259)</f>
        <v>0</v>
      </c>
      <c r="O259" s="3" t="b">
        <f t="shared" ref="O259:O322" si="39" xml:space="preserve"> ISNUMBER(D259)</f>
        <v>1</v>
      </c>
      <c r="P259" s="3" t="str">
        <f xml:space="preserve"> CHOOSE(MATCH(C259,{"Twitter","Instagram","Facebook"},0),"TW","IG","FB")</f>
        <v>FB</v>
      </c>
      <c r="Q259" s="3" t="str" cm="1">
        <f t="array" ref="Q259" xml:space="preserve"> _xlfn.SWITCH(C259,"Twitter","Microblog","Instagram","Visual Social","Facebook","Social Network","Other")</f>
        <v>Social Network</v>
      </c>
    </row>
    <row r="260" spans="1:17" x14ac:dyDescent="0.25">
      <c r="A260" s="3">
        <f xml:space="preserve"> Clean_Data!A260</f>
        <v>259</v>
      </c>
      <c r="B260" s="3" t="str">
        <f xml:space="preserve"> Clean_Data!Q260</f>
        <v>Confident</v>
      </c>
      <c r="C260" s="3" t="str">
        <f xml:space="preserve"> Clean_Data!S260</f>
        <v>Instagram</v>
      </c>
      <c r="D260" s="3">
        <f xml:space="preserve"> Clean_Data!J260</f>
        <v>50</v>
      </c>
      <c r="E260" s="3">
        <f>Clean_Data!I260</f>
        <v>25</v>
      </c>
      <c r="F260" s="3">
        <f xml:space="preserve"> Clean_Data!X260</f>
        <v>75</v>
      </c>
      <c r="G260" s="3" t="str" cm="1">
        <f t="array" ref="G260" xml:space="preserve"> _xlfn.IFS(OR(B260="Positive",B260="Joy",B260="Happy",B260="Happiness"),"Favorable",OR(B260="Negative",B260="Sad",B260="Grief",B260="Despair",B260="Hate"),"Unfavorable",TRUE,"Other")</f>
        <v>Other</v>
      </c>
      <c r="H260" s="3" t="str">
        <f t="shared" si="32"/>
        <v>High Engagement</v>
      </c>
      <c r="I260" s="3" t="str">
        <f t="shared" si="33"/>
        <v>High</v>
      </c>
      <c r="J260" s="3" t="b">
        <f t="shared" si="34"/>
        <v>0</v>
      </c>
      <c r="K260" s="3" t="b">
        <f t="shared" si="35"/>
        <v>1</v>
      </c>
      <c r="L260" s="3" t="b">
        <f t="shared" si="36"/>
        <v>1</v>
      </c>
      <c r="M260" s="3" t="b">
        <f t="shared" si="37"/>
        <v>1</v>
      </c>
      <c r="N260" s="3" t="b">
        <f t="shared" si="38"/>
        <v>0</v>
      </c>
      <c r="O260" s="3" t="b">
        <f t="shared" si="39"/>
        <v>1</v>
      </c>
      <c r="P260" s="3" t="str">
        <f xml:space="preserve"> CHOOSE(MATCH(C260,{"Twitter","Instagram","Facebook"},0),"TW","IG","FB")</f>
        <v>IG</v>
      </c>
      <c r="Q260" s="3" t="str" cm="1">
        <f t="array" ref="Q260" xml:space="preserve"> _xlfn.SWITCH(C260,"Twitter","Microblog","Instagram","Visual Social","Facebook","Social Network","Other")</f>
        <v>Visual Social</v>
      </c>
    </row>
    <row r="261" spans="1:17" x14ac:dyDescent="0.25">
      <c r="A261" s="3">
        <f xml:space="preserve"> Clean_Data!A261</f>
        <v>260</v>
      </c>
      <c r="B261" s="3" t="str">
        <f xml:space="preserve"> Clean_Data!Q261</f>
        <v>Serenity</v>
      </c>
      <c r="C261" s="3" t="str">
        <f xml:space="preserve"> Clean_Data!S261</f>
        <v>Twitter</v>
      </c>
      <c r="D261" s="3">
        <f xml:space="preserve"> Clean_Data!J261</f>
        <v>26</v>
      </c>
      <c r="E261" s="3">
        <f>Clean_Data!I261</f>
        <v>13</v>
      </c>
      <c r="F261" s="3">
        <f xml:space="preserve"> Clean_Data!X261</f>
        <v>39</v>
      </c>
      <c r="G261" s="3" t="str" cm="1">
        <f t="array" ref="G261" xml:space="preserve"> _xlfn.IFS(OR(B261="Positive",B261="Joy",B261="Happy",B261="Happiness"),"Favorable",OR(B261="Negative",B261="Sad",B261="Grief",B261="Despair",B261="Hate"),"Unfavorable",TRUE,"Other")</f>
        <v>Other</v>
      </c>
      <c r="H261" s="3" t="str">
        <f t="shared" si="32"/>
        <v>Standard Engagement</v>
      </c>
      <c r="I261" s="3" t="str">
        <f t="shared" si="33"/>
        <v>Medium</v>
      </c>
      <c r="J261" s="3" t="b">
        <f t="shared" si="34"/>
        <v>0</v>
      </c>
      <c r="K261" s="3" t="b">
        <f t="shared" si="35"/>
        <v>1</v>
      </c>
      <c r="L261" s="3" t="b">
        <f t="shared" si="36"/>
        <v>1</v>
      </c>
      <c r="M261" s="3" t="b">
        <f t="shared" si="37"/>
        <v>1</v>
      </c>
      <c r="N261" s="3" t="b">
        <f t="shared" si="38"/>
        <v>0</v>
      </c>
      <c r="O261" s="3" t="b">
        <f t="shared" si="39"/>
        <v>1</v>
      </c>
      <c r="P261" s="3" t="str">
        <f xml:space="preserve"> CHOOSE(MATCH(C261,{"Twitter","Instagram","Facebook"},0),"TW","IG","FB")</f>
        <v>TW</v>
      </c>
      <c r="Q261" s="3" t="str" cm="1">
        <f t="array" ref="Q261" xml:space="preserve"> _xlfn.SWITCH(C261,"Twitter","Microblog","Instagram","Visual Social","Facebook","Social Network","Other")</f>
        <v>Microblog</v>
      </c>
    </row>
    <row r="262" spans="1:17" x14ac:dyDescent="0.25">
      <c r="A262" s="3">
        <f xml:space="preserve"> Clean_Data!A262</f>
        <v>261</v>
      </c>
      <c r="B262" s="3" t="str">
        <f xml:space="preserve"> Clean_Data!Q262</f>
        <v>Curiosity</v>
      </c>
      <c r="C262" s="3" t="str">
        <f xml:space="preserve"> Clean_Data!S262</f>
        <v>Instagram</v>
      </c>
      <c r="D262" s="3">
        <f xml:space="preserve"> Clean_Data!J262</f>
        <v>34</v>
      </c>
      <c r="E262" s="3">
        <f>Clean_Data!I262</f>
        <v>17</v>
      </c>
      <c r="F262" s="3">
        <f xml:space="preserve"> Clean_Data!X262</f>
        <v>51</v>
      </c>
      <c r="G262" s="3" t="str" cm="1">
        <f t="array" ref="G262" xml:space="preserve"> _xlfn.IFS(OR(B262="Positive",B262="Joy",B262="Happy",B262="Happiness"),"Favorable",OR(B262="Negative",B262="Sad",B262="Grief",B262="Despair",B262="Hate"),"Unfavorable",TRUE,"Other")</f>
        <v>Other</v>
      </c>
      <c r="H262" s="3" t="str">
        <f t="shared" si="32"/>
        <v>High Engagement</v>
      </c>
      <c r="I262" s="3" t="str">
        <f t="shared" si="33"/>
        <v>High</v>
      </c>
      <c r="J262" s="3" t="b">
        <f t="shared" si="34"/>
        <v>0</v>
      </c>
      <c r="K262" s="3" t="b">
        <f t="shared" si="35"/>
        <v>1</v>
      </c>
      <c r="L262" s="3" t="b">
        <f t="shared" si="36"/>
        <v>1</v>
      </c>
      <c r="M262" s="3" t="b">
        <f t="shared" si="37"/>
        <v>1</v>
      </c>
      <c r="N262" s="3" t="b">
        <f t="shared" si="38"/>
        <v>0</v>
      </c>
      <c r="O262" s="3" t="b">
        <f t="shared" si="39"/>
        <v>1</v>
      </c>
      <c r="P262" s="3" t="str">
        <f xml:space="preserve"> CHOOSE(MATCH(C262,{"Twitter","Instagram","Facebook"},0),"TW","IG","FB")</f>
        <v>IG</v>
      </c>
      <c r="Q262" s="3" t="str" cm="1">
        <f t="array" ref="Q262" xml:space="preserve"> _xlfn.SWITCH(C262,"Twitter","Microblog","Instagram","Visual Social","Facebook","Social Network","Other")</f>
        <v>Visual Social</v>
      </c>
    </row>
    <row r="263" spans="1:17" x14ac:dyDescent="0.25">
      <c r="A263" s="3">
        <f xml:space="preserve"> Clean_Data!A263</f>
        <v>262</v>
      </c>
      <c r="B263" s="3" t="str">
        <f xml:space="preserve"> Clean_Data!Q263</f>
        <v>Ambivalence</v>
      </c>
      <c r="C263" s="3" t="str">
        <f xml:space="preserve"> Clean_Data!S263</f>
        <v>Facebook</v>
      </c>
      <c r="D263" s="3">
        <f xml:space="preserve"> Clean_Data!J263</f>
        <v>28</v>
      </c>
      <c r="E263" s="3">
        <f>Clean_Data!I263</f>
        <v>14</v>
      </c>
      <c r="F263" s="3">
        <f xml:space="preserve"> Clean_Data!X263</f>
        <v>42</v>
      </c>
      <c r="G263" s="3" t="str" cm="1">
        <f t="array" ref="G263" xml:space="preserve"> _xlfn.IFS(OR(B263="Positive",B263="Joy",B263="Happy",B263="Happiness"),"Favorable",OR(B263="Negative",B263="Sad",B263="Grief",B263="Despair",B263="Hate"),"Unfavorable",TRUE,"Other")</f>
        <v>Other</v>
      </c>
      <c r="H263" s="3" t="str">
        <f t="shared" si="32"/>
        <v>Standard Engagement</v>
      </c>
      <c r="I263" s="3" t="str">
        <f t="shared" si="33"/>
        <v>Medium</v>
      </c>
      <c r="J263" s="3" t="b">
        <f t="shared" si="34"/>
        <v>0</v>
      </c>
      <c r="K263" s="3" t="b">
        <f t="shared" si="35"/>
        <v>0</v>
      </c>
      <c r="L263" s="3" t="b">
        <f t="shared" si="36"/>
        <v>1</v>
      </c>
      <c r="M263" s="3" t="b">
        <f t="shared" si="37"/>
        <v>1</v>
      </c>
      <c r="N263" s="3" t="b">
        <f t="shared" si="38"/>
        <v>0</v>
      </c>
      <c r="O263" s="3" t="b">
        <f t="shared" si="39"/>
        <v>1</v>
      </c>
      <c r="P263" s="3" t="str">
        <f xml:space="preserve"> CHOOSE(MATCH(C263,{"Twitter","Instagram","Facebook"},0),"TW","IG","FB")</f>
        <v>FB</v>
      </c>
      <c r="Q263" s="3" t="str" cm="1">
        <f t="array" ref="Q263" xml:space="preserve"> _xlfn.SWITCH(C263,"Twitter","Microblog","Instagram","Visual Social","Facebook","Social Network","Other")</f>
        <v>Social Network</v>
      </c>
    </row>
    <row r="264" spans="1:17" x14ac:dyDescent="0.25">
      <c r="A264" s="3">
        <f xml:space="preserve"> Clean_Data!A264</f>
        <v>263</v>
      </c>
      <c r="B264" s="3" t="str">
        <f xml:space="preserve"> Clean_Data!Q264</f>
        <v>Grateful</v>
      </c>
      <c r="C264" s="3" t="str">
        <f xml:space="preserve"> Clean_Data!S264</f>
        <v>Twitter</v>
      </c>
      <c r="D264" s="3">
        <f xml:space="preserve"> Clean_Data!J264</f>
        <v>38</v>
      </c>
      <c r="E264" s="3">
        <f>Clean_Data!I264</f>
        <v>19</v>
      </c>
      <c r="F264" s="3">
        <f xml:space="preserve"> Clean_Data!X264</f>
        <v>57</v>
      </c>
      <c r="G264" s="3" t="str" cm="1">
        <f t="array" ref="G264" xml:space="preserve"> _xlfn.IFS(OR(B264="Positive",B264="Joy",B264="Happy",B264="Happiness"),"Favorable",OR(B264="Negative",B264="Sad",B264="Grief",B264="Despair",B264="Hate"),"Unfavorable",TRUE,"Other")</f>
        <v>Other</v>
      </c>
      <c r="H264" s="3" t="str">
        <f t="shared" si="32"/>
        <v>High Engagement</v>
      </c>
      <c r="I264" s="3" t="str">
        <f t="shared" si="33"/>
        <v>High</v>
      </c>
      <c r="J264" s="3" t="b">
        <f t="shared" si="34"/>
        <v>0</v>
      </c>
      <c r="K264" s="3" t="b">
        <f t="shared" si="35"/>
        <v>1</v>
      </c>
      <c r="L264" s="3" t="b">
        <f t="shared" si="36"/>
        <v>1</v>
      </c>
      <c r="M264" s="3" t="b">
        <f t="shared" si="37"/>
        <v>1</v>
      </c>
      <c r="N264" s="3" t="b">
        <f t="shared" si="38"/>
        <v>0</v>
      </c>
      <c r="O264" s="3" t="b">
        <f t="shared" si="39"/>
        <v>1</v>
      </c>
      <c r="P264" s="3" t="str">
        <f xml:space="preserve"> CHOOSE(MATCH(C264,{"Twitter","Instagram","Facebook"},0),"TW","IG","FB")</f>
        <v>TW</v>
      </c>
      <c r="Q264" s="3" t="str" cm="1">
        <f t="array" ref="Q264" xml:space="preserve"> _xlfn.SWITCH(C264,"Twitter","Microblog","Instagram","Visual Social","Facebook","Social Network","Other")</f>
        <v>Microblog</v>
      </c>
    </row>
    <row r="265" spans="1:17" x14ac:dyDescent="0.25">
      <c r="A265" s="3">
        <f xml:space="preserve"> Clean_Data!A265</f>
        <v>264</v>
      </c>
      <c r="B265" s="3" t="str">
        <f xml:space="preserve"> Clean_Data!Q265</f>
        <v>Zest</v>
      </c>
      <c r="C265" s="3" t="str">
        <f xml:space="preserve"> Clean_Data!S265</f>
        <v>Instagram</v>
      </c>
      <c r="D265" s="3">
        <f xml:space="preserve"> Clean_Data!J265</f>
        <v>32</v>
      </c>
      <c r="E265" s="3">
        <f>Clean_Data!I265</f>
        <v>16</v>
      </c>
      <c r="F265" s="3">
        <f xml:space="preserve"> Clean_Data!X265</f>
        <v>48</v>
      </c>
      <c r="G265" s="3" t="str" cm="1">
        <f t="array" ref="G265" xml:space="preserve"> _xlfn.IFS(OR(B265="Positive",B265="Joy",B265="Happy",B265="Happiness"),"Favorable",OR(B265="Negative",B265="Sad",B265="Grief",B265="Despair",B265="Hate"),"Unfavorable",TRUE,"Other")</f>
        <v>Other</v>
      </c>
      <c r="H265" s="3" t="str">
        <f t="shared" si="32"/>
        <v>Standard Engagement</v>
      </c>
      <c r="I265" s="3" t="str">
        <f t="shared" si="33"/>
        <v>Medium</v>
      </c>
      <c r="J265" s="3" t="b">
        <f t="shared" si="34"/>
        <v>0</v>
      </c>
      <c r="K265" s="3" t="b">
        <f t="shared" si="35"/>
        <v>1</v>
      </c>
      <c r="L265" s="3" t="b">
        <f t="shared" si="36"/>
        <v>1</v>
      </c>
      <c r="M265" s="3" t="b">
        <f t="shared" si="37"/>
        <v>1</v>
      </c>
      <c r="N265" s="3" t="b">
        <f t="shared" si="38"/>
        <v>0</v>
      </c>
      <c r="O265" s="3" t="b">
        <f t="shared" si="39"/>
        <v>1</v>
      </c>
      <c r="P265" s="3" t="str">
        <f xml:space="preserve"> CHOOSE(MATCH(C265,{"Twitter","Instagram","Facebook"},0),"TW","IG","FB")</f>
        <v>IG</v>
      </c>
      <c r="Q265" s="3" t="str" cm="1">
        <f t="array" ref="Q265" xml:space="preserve"> _xlfn.SWITCH(C265,"Twitter","Microblog","Instagram","Visual Social","Facebook","Social Network","Other")</f>
        <v>Visual Social</v>
      </c>
    </row>
    <row r="266" spans="1:17" x14ac:dyDescent="0.25">
      <c r="A266" s="3">
        <f xml:space="preserve"> Clean_Data!A266</f>
        <v>265</v>
      </c>
      <c r="B266" s="3" t="str">
        <f xml:space="preserve"> Clean_Data!Q266</f>
        <v>Compassionate</v>
      </c>
      <c r="C266" s="3" t="str">
        <f xml:space="preserve"> Clean_Data!S266</f>
        <v>Facebook</v>
      </c>
      <c r="D266" s="3">
        <f xml:space="preserve"> Clean_Data!J266</f>
        <v>42</v>
      </c>
      <c r="E266" s="3">
        <f>Clean_Data!I266</f>
        <v>21</v>
      </c>
      <c r="F266" s="3">
        <f xml:space="preserve"> Clean_Data!X266</f>
        <v>63</v>
      </c>
      <c r="G266" s="3" t="str" cm="1">
        <f t="array" ref="G266" xml:space="preserve"> _xlfn.IFS(OR(B266="Positive",B266="Joy",B266="Happy",B266="Happiness"),"Favorable",OR(B266="Negative",B266="Sad",B266="Grief",B266="Despair",B266="Hate"),"Unfavorable",TRUE,"Other")</f>
        <v>Other</v>
      </c>
      <c r="H266" s="3" t="str">
        <f t="shared" si="32"/>
        <v>High Engagement</v>
      </c>
      <c r="I266" s="3" t="str">
        <f t="shared" si="33"/>
        <v>High</v>
      </c>
      <c r="J266" s="3" t="b">
        <f t="shared" si="34"/>
        <v>0</v>
      </c>
      <c r="K266" s="3" t="b">
        <f t="shared" si="35"/>
        <v>0</v>
      </c>
      <c r="L266" s="3" t="b">
        <f t="shared" si="36"/>
        <v>1</v>
      </c>
      <c r="M266" s="3" t="b">
        <f t="shared" si="37"/>
        <v>1</v>
      </c>
      <c r="N266" s="3" t="b">
        <f t="shared" si="38"/>
        <v>0</v>
      </c>
      <c r="O266" s="3" t="b">
        <f t="shared" si="39"/>
        <v>1</v>
      </c>
      <c r="P266" s="3" t="str">
        <f xml:space="preserve"> CHOOSE(MATCH(C266,{"Twitter","Instagram","Facebook"},0),"TW","IG","FB")</f>
        <v>FB</v>
      </c>
      <c r="Q266" s="3" t="str" cm="1">
        <f t="array" ref="Q266" xml:space="preserve"> _xlfn.SWITCH(C266,"Twitter","Microblog","Instagram","Visual Social","Facebook","Social Network","Other")</f>
        <v>Social Network</v>
      </c>
    </row>
    <row r="267" spans="1:17" x14ac:dyDescent="0.25">
      <c r="A267" s="3">
        <f xml:space="preserve"> Clean_Data!A267</f>
        <v>266</v>
      </c>
      <c r="B267" s="3" t="str">
        <f xml:space="preserve"> Clean_Data!Q267</f>
        <v>Proud</v>
      </c>
      <c r="C267" s="3" t="str">
        <f xml:space="preserve"> Clean_Data!S267</f>
        <v>Twitter</v>
      </c>
      <c r="D267" s="3">
        <f xml:space="preserve"> Clean_Data!J267</f>
        <v>46</v>
      </c>
      <c r="E267" s="3">
        <f>Clean_Data!I267</f>
        <v>23</v>
      </c>
      <c r="F267" s="3">
        <f xml:space="preserve"> Clean_Data!X267</f>
        <v>69</v>
      </c>
      <c r="G267" s="3" t="str" cm="1">
        <f t="array" ref="G267" xml:space="preserve"> _xlfn.IFS(OR(B267="Positive",B267="Joy",B267="Happy",B267="Happiness"),"Favorable",OR(B267="Negative",B267="Sad",B267="Grief",B267="Despair",B267="Hate"),"Unfavorable",TRUE,"Other")</f>
        <v>Other</v>
      </c>
      <c r="H267" s="3" t="str">
        <f t="shared" si="32"/>
        <v>High Engagement</v>
      </c>
      <c r="I267" s="3" t="str">
        <f t="shared" si="33"/>
        <v>High</v>
      </c>
      <c r="J267" s="3" t="b">
        <f t="shared" si="34"/>
        <v>0</v>
      </c>
      <c r="K267" s="3" t="b">
        <f t="shared" si="35"/>
        <v>1</v>
      </c>
      <c r="L267" s="3" t="b">
        <f t="shared" si="36"/>
        <v>1</v>
      </c>
      <c r="M267" s="3" t="b">
        <f t="shared" si="37"/>
        <v>1</v>
      </c>
      <c r="N267" s="3" t="b">
        <f t="shared" si="38"/>
        <v>0</v>
      </c>
      <c r="O267" s="3" t="b">
        <f t="shared" si="39"/>
        <v>1</v>
      </c>
      <c r="P267" s="3" t="str">
        <f xml:space="preserve"> CHOOSE(MATCH(C267,{"Twitter","Instagram","Facebook"},0),"TW","IG","FB")</f>
        <v>TW</v>
      </c>
      <c r="Q267" s="3" t="str" cm="1">
        <f t="array" ref="Q267" xml:space="preserve"> _xlfn.SWITCH(C267,"Twitter","Microblog","Instagram","Visual Social","Facebook","Social Network","Other")</f>
        <v>Microblog</v>
      </c>
    </row>
    <row r="268" spans="1:17" x14ac:dyDescent="0.25">
      <c r="A268" s="3">
        <f xml:space="preserve"> Clean_Data!A268</f>
        <v>267</v>
      </c>
      <c r="B268" s="3" t="str">
        <f xml:space="preserve"> Clean_Data!Q268</f>
        <v>Hopeful</v>
      </c>
      <c r="C268" s="3" t="str">
        <f xml:space="preserve"> Clean_Data!S268</f>
        <v>Instagram</v>
      </c>
      <c r="D268" s="3">
        <f xml:space="preserve"> Clean_Data!J268</f>
        <v>28</v>
      </c>
      <c r="E268" s="3">
        <f>Clean_Data!I268</f>
        <v>14</v>
      </c>
      <c r="F268" s="3">
        <f xml:space="preserve"> Clean_Data!X268</f>
        <v>42</v>
      </c>
      <c r="G268" s="3" t="str" cm="1">
        <f t="array" ref="G268" xml:space="preserve"> _xlfn.IFS(OR(B268="Positive",B268="Joy",B268="Happy",B268="Happiness"),"Favorable",OR(B268="Negative",B268="Sad",B268="Grief",B268="Despair",B268="Hate"),"Unfavorable",TRUE,"Other")</f>
        <v>Other</v>
      </c>
      <c r="H268" s="3" t="str">
        <f t="shared" si="32"/>
        <v>Standard Engagement</v>
      </c>
      <c r="I268" s="3" t="str">
        <f t="shared" si="33"/>
        <v>Medium</v>
      </c>
      <c r="J268" s="3" t="b">
        <f t="shared" si="34"/>
        <v>0</v>
      </c>
      <c r="K268" s="3" t="b">
        <f t="shared" si="35"/>
        <v>1</v>
      </c>
      <c r="L268" s="3" t="b">
        <f t="shared" si="36"/>
        <v>1</v>
      </c>
      <c r="M268" s="3" t="b">
        <f t="shared" si="37"/>
        <v>1</v>
      </c>
      <c r="N268" s="3" t="b">
        <f t="shared" si="38"/>
        <v>0</v>
      </c>
      <c r="O268" s="3" t="b">
        <f t="shared" si="39"/>
        <v>1</v>
      </c>
      <c r="P268" s="3" t="str">
        <f xml:space="preserve"> CHOOSE(MATCH(C268,{"Twitter","Instagram","Facebook"},0),"TW","IG","FB")</f>
        <v>IG</v>
      </c>
      <c r="Q268" s="3" t="str" cm="1">
        <f t="array" ref="Q268" xml:space="preserve"> _xlfn.SWITCH(C268,"Twitter","Microblog","Instagram","Visual Social","Facebook","Social Network","Other")</f>
        <v>Visual Social</v>
      </c>
    </row>
    <row r="269" spans="1:17" x14ac:dyDescent="0.25">
      <c r="A269" s="3">
        <f xml:space="preserve"> Clean_Data!A269</f>
        <v>268</v>
      </c>
      <c r="B269" s="3" t="str">
        <f xml:space="preserve"> Clean_Data!Q269</f>
        <v>Playful</v>
      </c>
      <c r="C269" s="3" t="str">
        <f xml:space="preserve"> Clean_Data!S269</f>
        <v>Facebook</v>
      </c>
      <c r="D269" s="3">
        <f xml:space="preserve"> Clean_Data!J269</f>
        <v>48</v>
      </c>
      <c r="E269" s="3">
        <f>Clean_Data!I269</f>
        <v>24</v>
      </c>
      <c r="F269" s="3">
        <f xml:space="preserve"> Clean_Data!X269</f>
        <v>72</v>
      </c>
      <c r="G269" s="3" t="str" cm="1">
        <f t="array" ref="G269" xml:space="preserve"> _xlfn.IFS(OR(B269="Positive",B269="Joy",B269="Happy",B269="Happiness"),"Favorable",OR(B269="Negative",B269="Sad",B269="Grief",B269="Despair",B269="Hate"),"Unfavorable",TRUE,"Other")</f>
        <v>Other</v>
      </c>
      <c r="H269" s="3" t="str">
        <f t="shared" si="32"/>
        <v>High Engagement</v>
      </c>
      <c r="I269" s="3" t="str">
        <f t="shared" si="33"/>
        <v>High</v>
      </c>
      <c r="J269" s="3" t="b">
        <f t="shared" si="34"/>
        <v>0</v>
      </c>
      <c r="K269" s="3" t="b">
        <f t="shared" si="35"/>
        <v>0</v>
      </c>
      <c r="L269" s="3" t="b">
        <f t="shared" si="36"/>
        <v>1</v>
      </c>
      <c r="M269" s="3" t="b">
        <f t="shared" si="37"/>
        <v>1</v>
      </c>
      <c r="N269" s="3" t="b">
        <f t="shared" si="38"/>
        <v>0</v>
      </c>
      <c r="O269" s="3" t="b">
        <f t="shared" si="39"/>
        <v>1</v>
      </c>
      <c r="P269" s="3" t="str">
        <f xml:space="preserve"> CHOOSE(MATCH(C269,{"Twitter","Instagram","Facebook"},0),"TW","IG","FB")</f>
        <v>FB</v>
      </c>
      <c r="Q269" s="3" t="str" cm="1">
        <f t="array" ref="Q269" xml:space="preserve"> _xlfn.SWITCH(C269,"Twitter","Microblog","Instagram","Visual Social","Facebook","Social Network","Other")</f>
        <v>Social Network</v>
      </c>
    </row>
    <row r="270" spans="1:17" x14ac:dyDescent="0.25">
      <c r="A270" s="3">
        <f xml:space="preserve"> Clean_Data!A270</f>
        <v>269</v>
      </c>
      <c r="B270" s="3" t="str">
        <f xml:space="preserve"> Clean_Data!Q270</f>
        <v>Inspired</v>
      </c>
      <c r="C270" s="3" t="str">
        <f xml:space="preserve"> Clean_Data!S270</f>
        <v>Twitter</v>
      </c>
      <c r="D270" s="3">
        <f xml:space="preserve"> Clean_Data!J270</f>
        <v>36</v>
      </c>
      <c r="E270" s="3">
        <f>Clean_Data!I270</f>
        <v>18</v>
      </c>
      <c r="F270" s="3">
        <f xml:space="preserve"> Clean_Data!X270</f>
        <v>54</v>
      </c>
      <c r="G270" s="3" t="str" cm="1">
        <f t="array" ref="G270" xml:space="preserve"> _xlfn.IFS(OR(B270="Positive",B270="Joy",B270="Happy",B270="Happiness"),"Favorable",OR(B270="Negative",B270="Sad",B270="Grief",B270="Despair",B270="Hate"),"Unfavorable",TRUE,"Other")</f>
        <v>Other</v>
      </c>
      <c r="H270" s="3" t="str">
        <f t="shared" si="32"/>
        <v>High Engagement</v>
      </c>
      <c r="I270" s="3" t="str">
        <f t="shared" si="33"/>
        <v>High</v>
      </c>
      <c r="J270" s="3" t="b">
        <f t="shared" si="34"/>
        <v>0</v>
      </c>
      <c r="K270" s="3" t="b">
        <f t="shared" si="35"/>
        <v>1</v>
      </c>
      <c r="L270" s="3" t="b">
        <f t="shared" si="36"/>
        <v>1</v>
      </c>
      <c r="M270" s="3" t="b">
        <f t="shared" si="37"/>
        <v>1</v>
      </c>
      <c r="N270" s="3" t="b">
        <f t="shared" si="38"/>
        <v>0</v>
      </c>
      <c r="O270" s="3" t="b">
        <f t="shared" si="39"/>
        <v>1</v>
      </c>
      <c r="P270" s="3" t="str">
        <f xml:space="preserve"> CHOOSE(MATCH(C270,{"Twitter","Instagram","Facebook"},0),"TW","IG","FB")</f>
        <v>TW</v>
      </c>
      <c r="Q270" s="3" t="str" cm="1">
        <f t="array" ref="Q270" xml:space="preserve"> _xlfn.SWITCH(C270,"Twitter","Microblog","Instagram","Visual Social","Facebook","Social Network","Other")</f>
        <v>Microblog</v>
      </c>
    </row>
    <row r="271" spans="1:17" x14ac:dyDescent="0.25">
      <c r="A271" s="3">
        <f xml:space="preserve"> Clean_Data!A271</f>
        <v>270</v>
      </c>
      <c r="B271" s="3" t="str">
        <f xml:space="preserve"> Clean_Data!Q271</f>
        <v>Contentment</v>
      </c>
      <c r="C271" s="3" t="str">
        <f xml:space="preserve"> Clean_Data!S271</f>
        <v>Instagram</v>
      </c>
      <c r="D271" s="3">
        <f xml:space="preserve"> Clean_Data!J271</f>
        <v>40</v>
      </c>
      <c r="E271" s="3">
        <f>Clean_Data!I271</f>
        <v>20</v>
      </c>
      <c r="F271" s="3">
        <f xml:space="preserve"> Clean_Data!X271</f>
        <v>60</v>
      </c>
      <c r="G271" s="3" t="str" cm="1">
        <f t="array" ref="G271" xml:space="preserve"> _xlfn.IFS(OR(B271="Positive",B271="Joy",B271="Happy",B271="Happiness"),"Favorable",OR(B271="Negative",B271="Sad",B271="Grief",B271="Despair",B271="Hate"),"Unfavorable",TRUE,"Other")</f>
        <v>Other</v>
      </c>
      <c r="H271" s="3" t="str">
        <f t="shared" si="32"/>
        <v>High Engagement</v>
      </c>
      <c r="I271" s="3" t="str">
        <f t="shared" si="33"/>
        <v>High</v>
      </c>
      <c r="J271" s="3" t="b">
        <f t="shared" si="34"/>
        <v>0</v>
      </c>
      <c r="K271" s="3" t="b">
        <f t="shared" si="35"/>
        <v>1</v>
      </c>
      <c r="L271" s="3" t="b">
        <f t="shared" si="36"/>
        <v>1</v>
      </c>
      <c r="M271" s="3" t="b">
        <f t="shared" si="37"/>
        <v>1</v>
      </c>
      <c r="N271" s="3" t="b">
        <f t="shared" si="38"/>
        <v>0</v>
      </c>
      <c r="O271" s="3" t="b">
        <f t="shared" si="39"/>
        <v>1</v>
      </c>
      <c r="P271" s="3" t="str">
        <f xml:space="preserve"> CHOOSE(MATCH(C271,{"Twitter","Instagram","Facebook"},0),"TW","IG","FB")</f>
        <v>IG</v>
      </c>
      <c r="Q271" s="3" t="str" cm="1">
        <f t="array" ref="Q271" xml:space="preserve"> _xlfn.SWITCH(C271,"Twitter","Microblog","Instagram","Visual Social","Facebook","Social Network","Other")</f>
        <v>Visual Social</v>
      </c>
    </row>
    <row r="272" spans="1:17" x14ac:dyDescent="0.25">
      <c r="A272" s="3">
        <f xml:space="preserve"> Clean_Data!A272</f>
        <v>271</v>
      </c>
      <c r="B272" s="3" t="str">
        <f xml:space="preserve"> Clean_Data!Q272</f>
        <v>Empathetic</v>
      </c>
      <c r="C272" s="3" t="str">
        <f xml:space="preserve"> Clean_Data!S272</f>
        <v>Facebook</v>
      </c>
      <c r="D272" s="3">
        <f xml:space="preserve"> Clean_Data!J272</f>
        <v>32</v>
      </c>
      <c r="E272" s="3">
        <f>Clean_Data!I272</f>
        <v>16</v>
      </c>
      <c r="F272" s="3">
        <f xml:space="preserve"> Clean_Data!X272</f>
        <v>48</v>
      </c>
      <c r="G272" s="3" t="str" cm="1">
        <f t="array" ref="G272" xml:space="preserve"> _xlfn.IFS(OR(B272="Positive",B272="Joy",B272="Happy",B272="Happiness"),"Favorable",OR(B272="Negative",B272="Sad",B272="Grief",B272="Despair",B272="Hate"),"Unfavorable",TRUE,"Other")</f>
        <v>Other</v>
      </c>
      <c r="H272" s="3" t="str">
        <f t="shared" si="32"/>
        <v>Standard Engagement</v>
      </c>
      <c r="I272" s="3" t="str">
        <f t="shared" si="33"/>
        <v>Medium</v>
      </c>
      <c r="J272" s="3" t="b">
        <f t="shared" si="34"/>
        <v>0</v>
      </c>
      <c r="K272" s="3" t="b">
        <f t="shared" si="35"/>
        <v>0</v>
      </c>
      <c r="L272" s="3" t="b">
        <f t="shared" si="36"/>
        <v>1</v>
      </c>
      <c r="M272" s="3" t="b">
        <f t="shared" si="37"/>
        <v>1</v>
      </c>
      <c r="N272" s="3" t="b">
        <f t="shared" si="38"/>
        <v>0</v>
      </c>
      <c r="O272" s="3" t="b">
        <f t="shared" si="39"/>
        <v>1</v>
      </c>
      <c r="P272" s="3" t="str">
        <f xml:space="preserve"> CHOOSE(MATCH(C272,{"Twitter","Instagram","Facebook"},0),"TW","IG","FB")</f>
        <v>FB</v>
      </c>
      <c r="Q272" s="3" t="str" cm="1">
        <f t="array" ref="Q272" xml:space="preserve"> _xlfn.SWITCH(C272,"Twitter","Microblog","Instagram","Visual Social","Facebook","Social Network","Other")</f>
        <v>Social Network</v>
      </c>
    </row>
    <row r="273" spans="1:17" x14ac:dyDescent="0.25">
      <c r="A273" s="3">
        <f xml:space="preserve"> Clean_Data!A273</f>
        <v>272</v>
      </c>
      <c r="B273" s="3" t="str">
        <f xml:space="preserve"> Clean_Data!Q273</f>
        <v>Free-Spirited</v>
      </c>
      <c r="C273" s="3" t="str">
        <f xml:space="preserve"> Clean_Data!S273</f>
        <v>Twitter</v>
      </c>
      <c r="D273" s="3">
        <f xml:space="preserve"> Clean_Data!J273</f>
        <v>44</v>
      </c>
      <c r="E273" s="3">
        <f>Clean_Data!I273</f>
        <v>22</v>
      </c>
      <c r="F273" s="3">
        <f xml:space="preserve"> Clean_Data!X273</f>
        <v>66</v>
      </c>
      <c r="G273" s="3" t="str" cm="1">
        <f t="array" ref="G273" xml:space="preserve"> _xlfn.IFS(OR(B273="Positive",B273="Joy",B273="Happy",B273="Happiness"),"Favorable",OR(B273="Negative",B273="Sad",B273="Grief",B273="Despair",B273="Hate"),"Unfavorable",TRUE,"Other")</f>
        <v>Other</v>
      </c>
      <c r="H273" s="3" t="str">
        <f t="shared" si="32"/>
        <v>High Engagement</v>
      </c>
      <c r="I273" s="3" t="str">
        <f t="shared" si="33"/>
        <v>High</v>
      </c>
      <c r="J273" s="3" t="b">
        <f t="shared" si="34"/>
        <v>0</v>
      </c>
      <c r="K273" s="3" t="b">
        <f t="shared" si="35"/>
        <v>1</v>
      </c>
      <c r="L273" s="3" t="b">
        <f t="shared" si="36"/>
        <v>1</v>
      </c>
      <c r="M273" s="3" t="b">
        <f t="shared" si="37"/>
        <v>1</v>
      </c>
      <c r="N273" s="3" t="b">
        <f t="shared" si="38"/>
        <v>0</v>
      </c>
      <c r="O273" s="3" t="b">
        <f t="shared" si="39"/>
        <v>1</v>
      </c>
      <c r="P273" s="3" t="str">
        <f xml:space="preserve"> CHOOSE(MATCH(C273,{"Twitter","Instagram","Facebook"},0),"TW","IG","FB")</f>
        <v>TW</v>
      </c>
      <c r="Q273" s="3" t="str" cm="1">
        <f t="array" ref="Q273" xml:space="preserve"> _xlfn.SWITCH(C273,"Twitter","Microblog","Instagram","Visual Social","Facebook","Social Network","Other")</f>
        <v>Microblog</v>
      </c>
    </row>
    <row r="274" spans="1:17" x14ac:dyDescent="0.25">
      <c r="A274" s="3">
        <f xml:space="preserve"> Clean_Data!A274</f>
        <v>273</v>
      </c>
      <c r="B274" s="3" t="str">
        <f xml:space="preserve"> Clean_Data!Q274</f>
        <v>Grateful</v>
      </c>
      <c r="C274" s="3" t="str">
        <f xml:space="preserve"> Clean_Data!S274</f>
        <v>Instagram</v>
      </c>
      <c r="D274" s="3">
        <f xml:space="preserve"> Clean_Data!J274</f>
        <v>38</v>
      </c>
      <c r="E274" s="3">
        <f>Clean_Data!I274</f>
        <v>19</v>
      </c>
      <c r="F274" s="3">
        <f xml:space="preserve"> Clean_Data!X274</f>
        <v>57</v>
      </c>
      <c r="G274" s="3" t="str" cm="1">
        <f t="array" ref="G274" xml:space="preserve"> _xlfn.IFS(OR(B274="Positive",B274="Joy",B274="Happy",B274="Happiness"),"Favorable",OR(B274="Negative",B274="Sad",B274="Grief",B274="Despair",B274="Hate"),"Unfavorable",TRUE,"Other")</f>
        <v>Other</v>
      </c>
      <c r="H274" s="3" t="str">
        <f t="shared" si="32"/>
        <v>High Engagement</v>
      </c>
      <c r="I274" s="3" t="str">
        <f t="shared" si="33"/>
        <v>High</v>
      </c>
      <c r="J274" s="3" t="b">
        <f t="shared" si="34"/>
        <v>0</v>
      </c>
      <c r="K274" s="3" t="b">
        <f t="shared" si="35"/>
        <v>1</v>
      </c>
      <c r="L274" s="3" t="b">
        <f t="shared" si="36"/>
        <v>1</v>
      </c>
      <c r="M274" s="3" t="b">
        <f t="shared" si="37"/>
        <v>1</v>
      </c>
      <c r="N274" s="3" t="b">
        <f t="shared" si="38"/>
        <v>0</v>
      </c>
      <c r="O274" s="3" t="b">
        <f t="shared" si="39"/>
        <v>1</v>
      </c>
      <c r="P274" s="3" t="str">
        <f xml:space="preserve"> CHOOSE(MATCH(C274,{"Twitter","Instagram","Facebook"},0),"TW","IG","FB")</f>
        <v>IG</v>
      </c>
      <c r="Q274" s="3" t="str" cm="1">
        <f t="array" ref="Q274" xml:space="preserve"> _xlfn.SWITCH(C274,"Twitter","Microblog","Instagram","Visual Social","Facebook","Social Network","Other")</f>
        <v>Visual Social</v>
      </c>
    </row>
    <row r="275" spans="1:17" x14ac:dyDescent="0.25">
      <c r="A275" s="3">
        <f xml:space="preserve"> Clean_Data!A275</f>
        <v>274</v>
      </c>
      <c r="B275" s="3" t="str">
        <f xml:space="preserve"> Clean_Data!Q275</f>
        <v>Confident</v>
      </c>
      <c r="C275" s="3" t="str">
        <f xml:space="preserve"> Clean_Data!S275</f>
        <v>Facebook</v>
      </c>
      <c r="D275" s="3">
        <f xml:space="preserve"> Clean_Data!J275</f>
        <v>46</v>
      </c>
      <c r="E275" s="3">
        <f>Clean_Data!I275</f>
        <v>23</v>
      </c>
      <c r="F275" s="3">
        <f xml:space="preserve"> Clean_Data!X275</f>
        <v>69</v>
      </c>
      <c r="G275" s="3" t="str" cm="1">
        <f t="array" ref="G275" xml:space="preserve"> _xlfn.IFS(OR(B275="Positive",B275="Joy",B275="Happy",B275="Happiness"),"Favorable",OR(B275="Negative",B275="Sad",B275="Grief",B275="Despair",B275="Hate"),"Unfavorable",TRUE,"Other")</f>
        <v>Other</v>
      </c>
      <c r="H275" s="3" t="str">
        <f t="shared" si="32"/>
        <v>High Engagement</v>
      </c>
      <c r="I275" s="3" t="str">
        <f t="shared" si="33"/>
        <v>High</v>
      </c>
      <c r="J275" s="3" t="b">
        <f t="shared" si="34"/>
        <v>0</v>
      </c>
      <c r="K275" s="3" t="b">
        <f t="shared" si="35"/>
        <v>0</v>
      </c>
      <c r="L275" s="3" t="b">
        <f t="shared" si="36"/>
        <v>1</v>
      </c>
      <c r="M275" s="3" t="b">
        <f t="shared" si="37"/>
        <v>1</v>
      </c>
      <c r="N275" s="3" t="b">
        <f t="shared" si="38"/>
        <v>0</v>
      </c>
      <c r="O275" s="3" t="b">
        <f t="shared" si="39"/>
        <v>1</v>
      </c>
      <c r="P275" s="3" t="str">
        <f xml:space="preserve"> CHOOSE(MATCH(C275,{"Twitter","Instagram","Facebook"},0),"TW","IG","FB")</f>
        <v>FB</v>
      </c>
      <c r="Q275" s="3" t="str" cm="1">
        <f t="array" ref="Q275" xml:space="preserve"> _xlfn.SWITCH(C275,"Twitter","Microblog","Instagram","Visual Social","Facebook","Social Network","Other")</f>
        <v>Social Network</v>
      </c>
    </row>
    <row r="276" spans="1:17" x14ac:dyDescent="0.25">
      <c r="A276" s="3">
        <f xml:space="preserve"> Clean_Data!A276</f>
        <v>275</v>
      </c>
      <c r="B276" s="3" t="str">
        <f xml:space="preserve"> Clean_Data!Q276</f>
        <v>Hopeful</v>
      </c>
      <c r="C276" s="3" t="str">
        <f xml:space="preserve"> Clean_Data!S276</f>
        <v>Twitter</v>
      </c>
      <c r="D276" s="3">
        <f xml:space="preserve"> Clean_Data!J276</f>
        <v>30</v>
      </c>
      <c r="E276" s="3">
        <f>Clean_Data!I276</f>
        <v>15</v>
      </c>
      <c r="F276" s="3">
        <f xml:space="preserve"> Clean_Data!X276</f>
        <v>45</v>
      </c>
      <c r="G276" s="3" t="str" cm="1">
        <f t="array" ref="G276" xml:space="preserve"> _xlfn.IFS(OR(B276="Positive",B276="Joy",B276="Happy",B276="Happiness"),"Favorable",OR(B276="Negative",B276="Sad",B276="Grief",B276="Despair",B276="Hate"),"Unfavorable",TRUE,"Other")</f>
        <v>Other</v>
      </c>
      <c r="H276" s="3" t="str">
        <f t="shared" si="32"/>
        <v>Standard Engagement</v>
      </c>
      <c r="I276" s="3" t="str">
        <f t="shared" si="33"/>
        <v>Medium</v>
      </c>
      <c r="J276" s="3" t="b">
        <f t="shared" si="34"/>
        <v>0</v>
      </c>
      <c r="K276" s="3" t="b">
        <f t="shared" si="35"/>
        <v>1</v>
      </c>
      <c r="L276" s="3" t="b">
        <f t="shared" si="36"/>
        <v>1</v>
      </c>
      <c r="M276" s="3" t="b">
        <f t="shared" si="37"/>
        <v>1</v>
      </c>
      <c r="N276" s="3" t="b">
        <f t="shared" si="38"/>
        <v>0</v>
      </c>
      <c r="O276" s="3" t="b">
        <f t="shared" si="39"/>
        <v>1</v>
      </c>
      <c r="P276" s="3" t="str">
        <f xml:space="preserve"> CHOOSE(MATCH(C276,{"Twitter","Instagram","Facebook"},0),"TW","IG","FB")</f>
        <v>TW</v>
      </c>
      <c r="Q276" s="3" t="str" cm="1">
        <f t="array" ref="Q276" xml:space="preserve"> _xlfn.SWITCH(C276,"Twitter","Microblog","Instagram","Visual Social","Facebook","Social Network","Other")</f>
        <v>Microblog</v>
      </c>
    </row>
    <row r="277" spans="1:17" x14ac:dyDescent="0.25">
      <c r="A277" s="3">
        <f xml:space="preserve"> Clean_Data!A277</f>
        <v>276</v>
      </c>
      <c r="B277" s="3" t="str">
        <f xml:space="preserve"> Clean_Data!Q277</f>
        <v>Playful</v>
      </c>
      <c r="C277" s="3" t="str">
        <f xml:space="preserve"> Clean_Data!S277</f>
        <v>Instagram</v>
      </c>
      <c r="D277" s="3">
        <f xml:space="preserve"> Clean_Data!J277</f>
        <v>50</v>
      </c>
      <c r="E277" s="3">
        <f>Clean_Data!I277</f>
        <v>25</v>
      </c>
      <c r="F277" s="3">
        <f xml:space="preserve"> Clean_Data!X277</f>
        <v>75</v>
      </c>
      <c r="G277" s="3" t="str" cm="1">
        <f t="array" ref="G277" xml:space="preserve"> _xlfn.IFS(OR(B277="Positive",B277="Joy",B277="Happy",B277="Happiness"),"Favorable",OR(B277="Negative",B277="Sad",B277="Grief",B277="Despair",B277="Hate"),"Unfavorable",TRUE,"Other")</f>
        <v>Other</v>
      </c>
      <c r="H277" s="3" t="str">
        <f t="shared" si="32"/>
        <v>High Engagement</v>
      </c>
      <c r="I277" s="3" t="str">
        <f t="shared" si="33"/>
        <v>High</v>
      </c>
      <c r="J277" s="3" t="b">
        <f t="shared" si="34"/>
        <v>0</v>
      </c>
      <c r="K277" s="3" t="b">
        <f t="shared" si="35"/>
        <v>1</v>
      </c>
      <c r="L277" s="3" t="b">
        <f t="shared" si="36"/>
        <v>1</v>
      </c>
      <c r="M277" s="3" t="b">
        <f t="shared" si="37"/>
        <v>1</v>
      </c>
      <c r="N277" s="3" t="b">
        <f t="shared" si="38"/>
        <v>0</v>
      </c>
      <c r="O277" s="3" t="b">
        <f t="shared" si="39"/>
        <v>1</v>
      </c>
      <c r="P277" s="3" t="str">
        <f xml:space="preserve"> CHOOSE(MATCH(C277,{"Twitter","Instagram","Facebook"},0),"TW","IG","FB")</f>
        <v>IG</v>
      </c>
      <c r="Q277" s="3" t="str" cm="1">
        <f t="array" ref="Q277" xml:space="preserve"> _xlfn.SWITCH(C277,"Twitter","Microblog","Instagram","Visual Social","Facebook","Social Network","Other")</f>
        <v>Visual Social</v>
      </c>
    </row>
    <row r="278" spans="1:17" x14ac:dyDescent="0.25">
      <c r="A278" s="3">
        <f xml:space="preserve"> Clean_Data!A278</f>
        <v>277</v>
      </c>
      <c r="B278" s="3" t="str">
        <f xml:space="preserve"> Clean_Data!Q278</f>
        <v>Inspired</v>
      </c>
      <c r="C278" s="3" t="str">
        <f xml:space="preserve"> Clean_Data!S278</f>
        <v>Facebook</v>
      </c>
      <c r="D278" s="3">
        <f xml:space="preserve"> Clean_Data!J278</f>
        <v>28</v>
      </c>
      <c r="E278" s="3">
        <f>Clean_Data!I278</f>
        <v>14</v>
      </c>
      <c r="F278" s="3">
        <f xml:space="preserve"> Clean_Data!X278</f>
        <v>42</v>
      </c>
      <c r="G278" s="3" t="str" cm="1">
        <f t="array" ref="G278" xml:space="preserve"> _xlfn.IFS(OR(B278="Positive",B278="Joy",B278="Happy",B278="Happiness"),"Favorable",OR(B278="Negative",B278="Sad",B278="Grief",B278="Despair",B278="Hate"),"Unfavorable",TRUE,"Other")</f>
        <v>Other</v>
      </c>
      <c r="H278" s="3" t="str">
        <f t="shared" si="32"/>
        <v>Standard Engagement</v>
      </c>
      <c r="I278" s="3" t="str">
        <f t="shared" si="33"/>
        <v>Medium</v>
      </c>
      <c r="J278" s="3" t="b">
        <f t="shared" si="34"/>
        <v>0</v>
      </c>
      <c r="K278" s="3" t="b">
        <f t="shared" si="35"/>
        <v>0</v>
      </c>
      <c r="L278" s="3" t="b">
        <f t="shared" si="36"/>
        <v>1</v>
      </c>
      <c r="M278" s="3" t="b">
        <f t="shared" si="37"/>
        <v>1</v>
      </c>
      <c r="N278" s="3" t="b">
        <f t="shared" si="38"/>
        <v>0</v>
      </c>
      <c r="O278" s="3" t="b">
        <f t="shared" si="39"/>
        <v>1</v>
      </c>
      <c r="P278" s="3" t="str">
        <f xml:space="preserve"> CHOOSE(MATCH(C278,{"Twitter","Instagram","Facebook"},0),"TW","IG","FB")</f>
        <v>FB</v>
      </c>
      <c r="Q278" s="3" t="str" cm="1">
        <f t="array" ref="Q278" xml:space="preserve"> _xlfn.SWITCH(C278,"Twitter","Microblog","Instagram","Visual Social","Facebook","Social Network","Other")</f>
        <v>Social Network</v>
      </c>
    </row>
    <row r="279" spans="1:17" x14ac:dyDescent="0.25">
      <c r="A279" s="3">
        <f xml:space="preserve"> Clean_Data!A279</f>
        <v>278</v>
      </c>
      <c r="B279" s="3" t="str">
        <f xml:space="preserve"> Clean_Data!Q279</f>
        <v>Hopeful</v>
      </c>
      <c r="C279" s="3" t="str">
        <f xml:space="preserve"> Clean_Data!S279</f>
        <v>Twitter</v>
      </c>
      <c r="D279" s="3">
        <f xml:space="preserve"> Clean_Data!J279</f>
        <v>34</v>
      </c>
      <c r="E279" s="3">
        <f>Clean_Data!I279</f>
        <v>17</v>
      </c>
      <c r="F279" s="3">
        <f xml:space="preserve"> Clean_Data!X279</f>
        <v>51</v>
      </c>
      <c r="G279" s="3" t="str" cm="1">
        <f t="array" ref="G279" xml:space="preserve"> _xlfn.IFS(OR(B279="Positive",B279="Joy",B279="Happy",B279="Happiness"),"Favorable",OR(B279="Negative",B279="Sad",B279="Grief",B279="Despair",B279="Hate"),"Unfavorable",TRUE,"Other")</f>
        <v>Other</v>
      </c>
      <c r="H279" s="3" t="str">
        <f t="shared" si="32"/>
        <v>High Engagement</v>
      </c>
      <c r="I279" s="3" t="str">
        <f t="shared" si="33"/>
        <v>High</v>
      </c>
      <c r="J279" s="3" t="b">
        <f t="shared" si="34"/>
        <v>0</v>
      </c>
      <c r="K279" s="3" t="b">
        <f t="shared" si="35"/>
        <v>1</v>
      </c>
      <c r="L279" s="3" t="b">
        <f t="shared" si="36"/>
        <v>1</v>
      </c>
      <c r="M279" s="3" t="b">
        <f t="shared" si="37"/>
        <v>1</v>
      </c>
      <c r="N279" s="3" t="b">
        <f t="shared" si="38"/>
        <v>0</v>
      </c>
      <c r="O279" s="3" t="b">
        <f t="shared" si="39"/>
        <v>1</v>
      </c>
      <c r="P279" s="3" t="str">
        <f xml:space="preserve"> CHOOSE(MATCH(C279,{"Twitter","Instagram","Facebook"},0),"TW","IG","FB")</f>
        <v>TW</v>
      </c>
      <c r="Q279" s="3" t="str" cm="1">
        <f t="array" ref="Q279" xml:space="preserve"> _xlfn.SWITCH(C279,"Twitter","Microblog","Instagram","Visual Social","Facebook","Social Network","Other")</f>
        <v>Microblog</v>
      </c>
    </row>
    <row r="280" spans="1:17" x14ac:dyDescent="0.25">
      <c r="A280" s="3">
        <f xml:space="preserve"> Clean_Data!A280</f>
        <v>279</v>
      </c>
      <c r="B280" s="3" t="str">
        <f xml:space="preserve"> Clean_Data!Q280</f>
        <v>Compassionate</v>
      </c>
      <c r="C280" s="3" t="str">
        <f xml:space="preserve"> Clean_Data!S280</f>
        <v>Instagram</v>
      </c>
      <c r="D280" s="3">
        <f xml:space="preserve"> Clean_Data!J280</f>
        <v>42</v>
      </c>
      <c r="E280" s="3">
        <f>Clean_Data!I280</f>
        <v>21</v>
      </c>
      <c r="F280" s="3">
        <f xml:space="preserve"> Clean_Data!X280</f>
        <v>63</v>
      </c>
      <c r="G280" s="3" t="str" cm="1">
        <f t="array" ref="G280" xml:space="preserve"> _xlfn.IFS(OR(B280="Positive",B280="Joy",B280="Happy",B280="Happiness"),"Favorable",OR(B280="Negative",B280="Sad",B280="Grief",B280="Despair",B280="Hate"),"Unfavorable",TRUE,"Other")</f>
        <v>Other</v>
      </c>
      <c r="H280" s="3" t="str">
        <f t="shared" si="32"/>
        <v>High Engagement</v>
      </c>
      <c r="I280" s="3" t="str">
        <f t="shared" si="33"/>
        <v>High</v>
      </c>
      <c r="J280" s="3" t="b">
        <f t="shared" si="34"/>
        <v>0</v>
      </c>
      <c r="K280" s="3" t="b">
        <f t="shared" si="35"/>
        <v>1</v>
      </c>
      <c r="L280" s="3" t="b">
        <f t="shared" si="36"/>
        <v>1</v>
      </c>
      <c r="M280" s="3" t="b">
        <f t="shared" si="37"/>
        <v>1</v>
      </c>
      <c r="N280" s="3" t="b">
        <f t="shared" si="38"/>
        <v>0</v>
      </c>
      <c r="O280" s="3" t="b">
        <f t="shared" si="39"/>
        <v>1</v>
      </c>
      <c r="P280" s="3" t="str">
        <f xml:space="preserve"> CHOOSE(MATCH(C280,{"Twitter","Instagram","Facebook"},0),"TW","IG","FB")</f>
        <v>IG</v>
      </c>
      <c r="Q280" s="3" t="str" cm="1">
        <f t="array" ref="Q280" xml:space="preserve"> _xlfn.SWITCH(C280,"Twitter","Microblog","Instagram","Visual Social","Facebook","Social Network","Other")</f>
        <v>Visual Social</v>
      </c>
    </row>
    <row r="281" spans="1:17" x14ac:dyDescent="0.25">
      <c r="A281" s="3">
        <f xml:space="preserve"> Clean_Data!A281</f>
        <v>280</v>
      </c>
      <c r="B281" s="3" t="str">
        <f xml:space="preserve"> Clean_Data!Q281</f>
        <v>Proud</v>
      </c>
      <c r="C281" s="3" t="str">
        <f xml:space="preserve"> Clean_Data!S281</f>
        <v>Twitter</v>
      </c>
      <c r="D281" s="3">
        <f xml:space="preserve"> Clean_Data!J281</f>
        <v>46</v>
      </c>
      <c r="E281" s="3">
        <f>Clean_Data!I281</f>
        <v>23</v>
      </c>
      <c r="F281" s="3">
        <f xml:space="preserve"> Clean_Data!X281</f>
        <v>69</v>
      </c>
      <c r="G281" s="3" t="str" cm="1">
        <f t="array" ref="G281" xml:space="preserve"> _xlfn.IFS(OR(B281="Positive",B281="Joy",B281="Happy",B281="Happiness"),"Favorable",OR(B281="Negative",B281="Sad",B281="Grief",B281="Despair",B281="Hate"),"Unfavorable",TRUE,"Other")</f>
        <v>Other</v>
      </c>
      <c r="H281" s="3" t="str">
        <f t="shared" si="32"/>
        <v>High Engagement</v>
      </c>
      <c r="I281" s="3" t="str">
        <f t="shared" si="33"/>
        <v>High</v>
      </c>
      <c r="J281" s="3" t="b">
        <f t="shared" si="34"/>
        <v>0</v>
      </c>
      <c r="K281" s="3" t="b">
        <f t="shared" si="35"/>
        <v>1</v>
      </c>
      <c r="L281" s="3" t="b">
        <f t="shared" si="36"/>
        <v>1</v>
      </c>
      <c r="M281" s="3" t="b">
        <f t="shared" si="37"/>
        <v>1</v>
      </c>
      <c r="N281" s="3" t="b">
        <f t="shared" si="38"/>
        <v>0</v>
      </c>
      <c r="O281" s="3" t="b">
        <f t="shared" si="39"/>
        <v>1</v>
      </c>
      <c r="P281" s="3" t="str">
        <f xml:space="preserve"> CHOOSE(MATCH(C281,{"Twitter","Instagram","Facebook"},0),"TW","IG","FB")</f>
        <v>TW</v>
      </c>
      <c r="Q281" s="3" t="str" cm="1">
        <f t="array" ref="Q281" xml:space="preserve"> _xlfn.SWITCH(C281,"Twitter","Microblog","Instagram","Visual Social","Facebook","Social Network","Other")</f>
        <v>Microblog</v>
      </c>
    </row>
    <row r="282" spans="1:17" x14ac:dyDescent="0.25">
      <c r="A282" s="3">
        <f xml:space="preserve"> Clean_Data!A282</f>
        <v>281</v>
      </c>
      <c r="B282" s="3" t="str">
        <f xml:space="preserve"> Clean_Data!Q282</f>
        <v>Hopeful</v>
      </c>
      <c r="C282" s="3" t="str">
        <f xml:space="preserve"> Clean_Data!S282</f>
        <v>Instagram</v>
      </c>
      <c r="D282" s="3">
        <f xml:space="preserve"> Clean_Data!J282</f>
        <v>28</v>
      </c>
      <c r="E282" s="3">
        <f>Clean_Data!I282</f>
        <v>14</v>
      </c>
      <c r="F282" s="3">
        <f xml:space="preserve"> Clean_Data!X282</f>
        <v>42</v>
      </c>
      <c r="G282" s="3" t="str" cm="1">
        <f t="array" ref="G282" xml:space="preserve"> _xlfn.IFS(OR(B282="Positive",B282="Joy",B282="Happy",B282="Happiness"),"Favorable",OR(B282="Negative",B282="Sad",B282="Grief",B282="Despair",B282="Hate"),"Unfavorable",TRUE,"Other")</f>
        <v>Other</v>
      </c>
      <c r="H282" s="3" t="str">
        <f t="shared" si="32"/>
        <v>Standard Engagement</v>
      </c>
      <c r="I282" s="3" t="str">
        <f t="shared" si="33"/>
        <v>Medium</v>
      </c>
      <c r="J282" s="3" t="b">
        <f t="shared" si="34"/>
        <v>0</v>
      </c>
      <c r="K282" s="3" t="b">
        <f t="shared" si="35"/>
        <v>1</v>
      </c>
      <c r="L282" s="3" t="b">
        <f t="shared" si="36"/>
        <v>1</v>
      </c>
      <c r="M282" s="3" t="b">
        <f t="shared" si="37"/>
        <v>1</v>
      </c>
      <c r="N282" s="3" t="b">
        <f t="shared" si="38"/>
        <v>0</v>
      </c>
      <c r="O282" s="3" t="b">
        <f t="shared" si="39"/>
        <v>1</v>
      </c>
      <c r="P282" s="3" t="str">
        <f xml:space="preserve"> CHOOSE(MATCH(C282,{"Twitter","Instagram","Facebook"},0),"TW","IG","FB")</f>
        <v>IG</v>
      </c>
      <c r="Q282" s="3" t="str" cm="1">
        <f t="array" ref="Q282" xml:space="preserve"> _xlfn.SWITCH(C282,"Twitter","Microblog","Instagram","Visual Social","Facebook","Social Network","Other")</f>
        <v>Visual Social</v>
      </c>
    </row>
    <row r="283" spans="1:17" x14ac:dyDescent="0.25">
      <c r="A283" s="3">
        <f xml:space="preserve"> Clean_Data!A283</f>
        <v>282</v>
      </c>
      <c r="B283" s="3" t="str">
        <f xml:space="preserve"> Clean_Data!Q283</f>
        <v>Playful</v>
      </c>
      <c r="C283" s="3" t="str">
        <f xml:space="preserve"> Clean_Data!S283</f>
        <v>Facebook</v>
      </c>
      <c r="D283" s="3">
        <f xml:space="preserve"> Clean_Data!J283</f>
        <v>48</v>
      </c>
      <c r="E283" s="3">
        <f>Clean_Data!I283</f>
        <v>24</v>
      </c>
      <c r="F283" s="3">
        <f xml:space="preserve"> Clean_Data!X283</f>
        <v>72</v>
      </c>
      <c r="G283" s="3" t="str" cm="1">
        <f t="array" ref="G283" xml:space="preserve"> _xlfn.IFS(OR(B283="Positive",B283="Joy",B283="Happy",B283="Happiness"),"Favorable",OR(B283="Negative",B283="Sad",B283="Grief",B283="Despair",B283="Hate"),"Unfavorable",TRUE,"Other")</f>
        <v>Other</v>
      </c>
      <c r="H283" s="3" t="str">
        <f t="shared" si="32"/>
        <v>High Engagement</v>
      </c>
      <c r="I283" s="3" t="str">
        <f t="shared" si="33"/>
        <v>High</v>
      </c>
      <c r="J283" s="3" t="b">
        <f t="shared" si="34"/>
        <v>0</v>
      </c>
      <c r="K283" s="3" t="b">
        <f t="shared" si="35"/>
        <v>0</v>
      </c>
      <c r="L283" s="3" t="b">
        <f t="shared" si="36"/>
        <v>1</v>
      </c>
      <c r="M283" s="3" t="b">
        <f t="shared" si="37"/>
        <v>1</v>
      </c>
      <c r="N283" s="3" t="b">
        <f t="shared" si="38"/>
        <v>0</v>
      </c>
      <c r="O283" s="3" t="b">
        <f t="shared" si="39"/>
        <v>1</v>
      </c>
      <c r="P283" s="3" t="str">
        <f xml:space="preserve"> CHOOSE(MATCH(C283,{"Twitter","Instagram","Facebook"},0),"TW","IG","FB")</f>
        <v>FB</v>
      </c>
      <c r="Q283" s="3" t="str" cm="1">
        <f t="array" ref="Q283" xml:space="preserve"> _xlfn.SWITCH(C283,"Twitter","Microblog","Instagram","Visual Social","Facebook","Social Network","Other")</f>
        <v>Social Network</v>
      </c>
    </row>
    <row r="284" spans="1:17" x14ac:dyDescent="0.25">
      <c r="A284" s="3">
        <f xml:space="preserve"> Clean_Data!A284</f>
        <v>283</v>
      </c>
      <c r="B284" s="3" t="str">
        <f xml:space="preserve"> Clean_Data!Q284</f>
        <v>Inspired</v>
      </c>
      <c r="C284" s="3" t="str">
        <f xml:space="preserve"> Clean_Data!S284</f>
        <v>Twitter</v>
      </c>
      <c r="D284" s="3">
        <f xml:space="preserve"> Clean_Data!J284</f>
        <v>36</v>
      </c>
      <c r="E284" s="3">
        <f>Clean_Data!I284</f>
        <v>18</v>
      </c>
      <c r="F284" s="3">
        <f xml:space="preserve"> Clean_Data!X284</f>
        <v>54</v>
      </c>
      <c r="G284" s="3" t="str" cm="1">
        <f t="array" ref="G284" xml:space="preserve"> _xlfn.IFS(OR(B284="Positive",B284="Joy",B284="Happy",B284="Happiness"),"Favorable",OR(B284="Negative",B284="Sad",B284="Grief",B284="Despair",B284="Hate"),"Unfavorable",TRUE,"Other")</f>
        <v>Other</v>
      </c>
      <c r="H284" s="3" t="str">
        <f t="shared" si="32"/>
        <v>High Engagement</v>
      </c>
      <c r="I284" s="3" t="str">
        <f t="shared" si="33"/>
        <v>High</v>
      </c>
      <c r="J284" s="3" t="b">
        <f t="shared" si="34"/>
        <v>0</v>
      </c>
      <c r="K284" s="3" t="b">
        <f t="shared" si="35"/>
        <v>1</v>
      </c>
      <c r="L284" s="3" t="b">
        <f t="shared" si="36"/>
        <v>1</v>
      </c>
      <c r="M284" s="3" t="b">
        <f t="shared" si="37"/>
        <v>1</v>
      </c>
      <c r="N284" s="3" t="b">
        <f t="shared" si="38"/>
        <v>0</v>
      </c>
      <c r="O284" s="3" t="b">
        <f t="shared" si="39"/>
        <v>1</v>
      </c>
      <c r="P284" s="3" t="str">
        <f xml:space="preserve"> CHOOSE(MATCH(C284,{"Twitter","Instagram","Facebook"},0),"TW","IG","FB")</f>
        <v>TW</v>
      </c>
      <c r="Q284" s="3" t="str" cm="1">
        <f t="array" ref="Q284" xml:space="preserve"> _xlfn.SWITCH(C284,"Twitter","Microblog","Instagram","Visual Social","Facebook","Social Network","Other")</f>
        <v>Microblog</v>
      </c>
    </row>
    <row r="285" spans="1:17" x14ac:dyDescent="0.25">
      <c r="A285" s="3">
        <f xml:space="preserve"> Clean_Data!A285</f>
        <v>284</v>
      </c>
      <c r="B285" s="3" t="str">
        <f xml:space="preserve"> Clean_Data!Q285</f>
        <v>Contentment</v>
      </c>
      <c r="C285" s="3" t="str">
        <f xml:space="preserve"> Clean_Data!S285</f>
        <v>Instagram</v>
      </c>
      <c r="D285" s="3">
        <f xml:space="preserve"> Clean_Data!J285</f>
        <v>40</v>
      </c>
      <c r="E285" s="3">
        <f>Clean_Data!I285</f>
        <v>20</v>
      </c>
      <c r="F285" s="3">
        <f xml:space="preserve"> Clean_Data!X285</f>
        <v>60</v>
      </c>
      <c r="G285" s="3" t="str" cm="1">
        <f t="array" ref="G285" xml:space="preserve"> _xlfn.IFS(OR(B285="Positive",B285="Joy",B285="Happy",B285="Happiness"),"Favorable",OR(B285="Negative",B285="Sad",B285="Grief",B285="Despair",B285="Hate"),"Unfavorable",TRUE,"Other")</f>
        <v>Other</v>
      </c>
      <c r="H285" s="3" t="str">
        <f t="shared" si="32"/>
        <v>High Engagement</v>
      </c>
      <c r="I285" s="3" t="str">
        <f t="shared" si="33"/>
        <v>High</v>
      </c>
      <c r="J285" s="3" t="b">
        <f t="shared" si="34"/>
        <v>0</v>
      </c>
      <c r="K285" s="3" t="b">
        <f t="shared" si="35"/>
        <v>1</v>
      </c>
      <c r="L285" s="3" t="b">
        <f t="shared" si="36"/>
        <v>1</v>
      </c>
      <c r="M285" s="3" t="b">
        <f t="shared" si="37"/>
        <v>1</v>
      </c>
      <c r="N285" s="3" t="b">
        <f t="shared" si="38"/>
        <v>0</v>
      </c>
      <c r="O285" s="3" t="b">
        <f t="shared" si="39"/>
        <v>1</v>
      </c>
      <c r="P285" s="3" t="str">
        <f xml:space="preserve"> CHOOSE(MATCH(C285,{"Twitter","Instagram","Facebook"},0),"TW","IG","FB")</f>
        <v>IG</v>
      </c>
      <c r="Q285" s="3" t="str" cm="1">
        <f t="array" ref="Q285" xml:space="preserve"> _xlfn.SWITCH(C285,"Twitter","Microblog","Instagram","Visual Social","Facebook","Social Network","Other")</f>
        <v>Visual Social</v>
      </c>
    </row>
    <row r="286" spans="1:17" x14ac:dyDescent="0.25">
      <c r="A286" s="3">
        <f xml:space="preserve"> Clean_Data!A286</f>
        <v>285</v>
      </c>
      <c r="B286" s="3" t="str">
        <f xml:space="preserve"> Clean_Data!Q286</f>
        <v>Empathetic</v>
      </c>
      <c r="C286" s="3" t="str">
        <f xml:space="preserve"> Clean_Data!S286</f>
        <v>Facebook</v>
      </c>
      <c r="D286" s="3">
        <f xml:space="preserve"> Clean_Data!J286</f>
        <v>32</v>
      </c>
      <c r="E286" s="3">
        <f>Clean_Data!I286</f>
        <v>16</v>
      </c>
      <c r="F286" s="3">
        <f xml:space="preserve"> Clean_Data!X286</f>
        <v>48</v>
      </c>
      <c r="G286" s="3" t="str" cm="1">
        <f t="array" ref="G286" xml:space="preserve"> _xlfn.IFS(OR(B286="Positive",B286="Joy",B286="Happy",B286="Happiness"),"Favorable",OR(B286="Negative",B286="Sad",B286="Grief",B286="Despair",B286="Hate"),"Unfavorable",TRUE,"Other")</f>
        <v>Other</v>
      </c>
      <c r="H286" s="3" t="str">
        <f t="shared" si="32"/>
        <v>Standard Engagement</v>
      </c>
      <c r="I286" s="3" t="str">
        <f t="shared" si="33"/>
        <v>Medium</v>
      </c>
      <c r="J286" s="3" t="b">
        <f t="shared" si="34"/>
        <v>0</v>
      </c>
      <c r="K286" s="3" t="b">
        <f t="shared" si="35"/>
        <v>0</v>
      </c>
      <c r="L286" s="3" t="b">
        <f t="shared" si="36"/>
        <v>1</v>
      </c>
      <c r="M286" s="3" t="b">
        <f t="shared" si="37"/>
        <v>1</v>
      </c>
      <c r="N286" s="3" t="b">
        <f t="shared" si="38"/>
        <v>0</v>
      </c>
      <c r="O286" s="3" t="b">
        <f t="shared" si="39"/>
        <v>1</v>
      </c>
      <c r="P286" s="3" t="str">
        <f xml:space="preserve"> CHOOSE(MATCH(C286,{"Twitter","Instagram","Facebook"},0),"TW","IG","FB")</f>
        <v>FB</v>
      </c>
      <c r="Q286" s="3" t="str" cm="1">
        <f t="array" ref="Q286" xml:space="preserve"> _xlfn.SWITCH(C286,"Twitter","Microblog","Instagram","Visual Social","Facebook","Social Network","Other")</f>
        <v>Social Network</v>
      </c>
    </row>
    <row r="287" spans="1:17" x14ac:dyDescent="0.25">
      <c r="A287" s="3">
        <f xml:space="preserve"> Clean_Data!A287</f>
        <v>286</v>
      </c>
      <c r="B287" s="3" t="str">
        <f xml:space="preserve"> Clean_Data!Q287</f>
        <v>Free-Spirited</v>
      </c>
      <c r="C287" s="3" t="str">
        <f xml:space="preserve"> Clean_Data!S287</f>
        <v>Twitter</v>
      </c>
      <c r="D287" s="3">
        <f xml:space="preserve"> Clean_Data!J287</f>
        <v>44</v>
      </c>
      <c r="E287" s="3">
        <f>Clean_Data!I287</f>
        <v>22</v>
      </c>
      <c r="F287" s="3">
        <f xml:space="preserve"> Clean_Data!X287</f>
        <v>66</v>
      </c>
      <c r="G287" s="3" t="str" cm="1">
        <f t="array" ref="G287" xml:space="preserve"> _xlfn.IFS(OR(B287="Positive",B287="Joy",B287="Happy",B287="Happiness"),"Favorable",OR(B287="Negative",B287="Sad",B287="Grief",B287="Despair",B287="Hate"),"Unfavorable",TRUE,"Other")</f>
        <v>Other</v>
      </c>
      <c r="H287" s="3" t="str">
        <f t="shared" si="32"/>
        <v>High Engagement</v>
      </c>
      <c r="I287" s="3" t="str">
        <f t="shared" si="33"/>
        <v>High</v>
      </c>
      <c r="J287" s="3" t="b">
        <f t="shared" si="34"/>
        <v>0</v>
      </c>
      <c r="K287" s="3" t="b">
        <f t="shared" si="35"/>
        <v>1</v>
      </c>
      <c r="L287" s="3" t="b">
        <f t="shared" si="36"/>
        <v>1</v>
      </c>
      <c r="M287" s="3" t="b">
        <f t="shared" si="37"/>
        <v>1</v>
      </c>
      <c r="N287" s="3" t="b">
        <f t="shared" si="38"/>
        <v>0</v>
      </c>
      <c r="O287" s="3" t="b">
        <f t="shared" si="39"/>
        <v>1</v>
      </c>
      <c r="P287" s="3" t="str">
        <f xml:space="preserve"> CHOOSE(MATCH(C287,{"Twitter","Instagram","Facebook"},0),"TW","IG","FB")</f>
        <v>TW</v>
      </c>
      <c r="Q287" s="3" t="str" cm="1">
        <f t="array" ref="Q287" xml:space="preserve"> _xlfn.SWITCH(C287,"Twitter","Microblog","Instagram","Visual Social","Facebook","Social Network","Other")</f>
        <v>Microblog</v>
      </c>
    </row>
    <row r="288" spans="1:17" x14ac:dyDescent="0.25">
      <c r="A288" s="3">
        <f xml:space="preserve"> Clean_Data!A288</f>
        <v>287</v>
      </c>
      <c r="B288" s="3" t="str">
        <f xml:space="preserve"> Clean_Data!Q288</f>
        <v>Grateful</v>
      </c>
      <c r="C288" s="3" t="str">
        <f xml:space="preserve"> Clean_Data!S288</f>
        <v>Instagram</v>
      </c>
      <c r="D288" s="3">
        <f xml:space="preserve"> Clean_Data!J288</f>
        <v>38</v>
      </c>
      <c r="E288" s="3">
        <f>Clean_Data!I288</f>
        <v>19</v>
      </c>
      <c r="F288" s="3">
        <f xml:space="preserve"> Clean_Data!X288</f>
        <v>57</v>
      </c>
      <c r="G288" s="3" t="str" cm="1">
        <f t="array" ref="G288" xml:space="preserve"> _xlfn.IFS(OR(B288="Positive",B288="Joy",B288="Happy",B288="Happiness"),"Favorable",OR(B288="Negative",B288="Sad",B288="Grief",B288="Despair",B288="Hate"),"Unfavorable",TRUE,"Other")</f>
        <v>Other</v>
      </c>
      <c r="H288" s="3" t="str">
        <f t="shared" si="32"/>
        <v>High Engagement</v>
      </c>
      <c r="I288" s="3" t="str">
        <f t="shared" si="33"/>
        <v>High</v>
      </c>
      <c r="J288" s="3" t="b">
        <f t="shared" si="34"/>
        <v>0</v>
      </c>
      <c r="K288" s="3" t="b">
        <f t="shared" si="35"/>
        <v>1</v>
      </c>
      <c r="L288" s="3" t="b">
        <f t="shared" si="36"/>
        <v>1</v>
      </c>
      <c r="M288" s="3" t="b">
        <f t="shared" si="37"/>
        <v>1</v>
      </c>
      <c r="N288" s="3" t="b">
        <f t="shared" si="38"/>
        <v>0</v>
      </c>
      <c r="O288" s="3" t="b">
        <f t="shared" si="39"/>
        <v>1</v>
      </c>
      <c r="P288" s="3" t="str">
        <f xml:space="preserve"> CHOOSE(MATCH(C288,{"Twitter","Instagram","Facebook"},0),"TW","IG","FB")</f>
        <v>IG</v>
      </c>
      <c r="Q288" s="3" t="str" cm="1">
        <f t="array" ref="Q288" xml:space="preserve"> _xlfn.SWITCH(C288,"Twitter","Microblog","Instagram","Visual Social","Facebook","Social Network","Other")</f>
        <v>Visual Social</v>
      </c>
    </row>
    <row r="289" spans="1:17" x14ac:dyDescent="0.25">
      <c r="A289" s="3">
        <f xml:space="preserve"> Clean_Data!A289</f>
        <v>288</v>
      </c>
      <c r="B289" s="3" t="str">
        <f xml:space="preserve"> Clean_Data!Q289</f>
        <v>Confident</v>
      </c>
      <c r="C289" s="3" t="str">
        <f xml:space="preserve"> Clean_Data!S289</f>
        <v>Facebook</v>
      </c>
      <c r="D289" s="3">
        <f xml:space="preserve"> Clean_Data!J289</f>
        <v>46</v>
      </c>
      <c r="E289" s="3">
        <f>Clean_Data!I289</f>
        <v>23</v>
      </c>
      <c r="F289" s="3">
        <f xml:space="preserve"> Clean_Data!X289</f>
        <v>69</v>
      </c>
      <c r="G289" s="3" t="str" cm="1">
        <f t="array" ref="G289" xml:space="preserve"> _xlfn.IFS(OR(B289="Positive",B289="Joy",B289="Happy",B289="Happiness"),"Favorable",OR(B289="Negative",B289="Sad",B289="Grief",B289="Despair",B289="Hate"),"Unfavorable",TRUE,"Other")</f>
        <v>Other</v>
      </c>
      <c r="H289" s="3" t="str">
        <f t="shared" si="32"/>
        <v>High Engagement</v>
      </c>
      <c r="I289" s="3" t="str">
        <f t="shared" si="33"/>
        <v>High</v>
      </c>
      <c r="J289" s="3" t="b">
        <f t="shared" si="34"/>
        <v>0</v>
      </c>
      <c r="K289" s="3" t="b">
        <f t="shared" si="35"/>
        <v>0</v>
      </c>
      <c r="L289" s="3" t="b">
        <f t="shared" si="36"/>
        <v>1</v>
      </c>
      <c r="M289" s="3" t="b">
        <f t="shared" si="37"/>
        <v>1</v>
      </c>
      <c r="N289" s="3" t="b">
        <f t="shared" si="38"/>
        <v>0</v>
      </c>
      <c r="O289" s="3" t="b">
        <f t="shared" si="39"/>
        <v>1</v>
      </c>
      <c r="P289" s="3" t="str">
        <f xml:space="preserve"> CHOOSE(MATCH(C289,{"Twitter","Instagram","Facebook"},0),"TW","IG","FB")</f>
        <v>FB</v>
      </c>
      <c r="Q289" s="3" t="str" cm="1">
        <f t="array" ref="Q289" xml:space="preserve"> _xlfn.SWITCH(C289,"Twitter","Microblog","Instagram","Visual Social","Facebook","Social Network","Other")</f>
        <v>Social Network</v>
      </c>
    </row>
    <row r="290" spans="1:17" x14ac:dyDescent="0.25">
      <c r="A290" s="3">
        <f xml:space="preserve"> Clean_Data!A290</f>
        <v>289</v>
      </c>
      <c r="B290" s="3" t="str">
        <f xml:space="preserve"> Clean_Data!Q290</f>
        <v>Hopeful</v>
      </c>
      <c r="C290" s="3" t="str">
        <f xml:space="preserve"> Clean_Data!S290</f>
        <v>Twitter</v>
      </c>
      <c r="D290" s="3">
        <f xml:space="preserve"> Clean_Data!J290</f>
        <v>30</v>
      </c>
      <c r="E290" s="3">
        <f>Clean_Data!I290</f>
        <v>15</v>
      </c>
      <c r="F290" s="3">
        <f xml:space="preserve"> Clean_Data!X290</f>
        <v>45</v>
      </c>
      <c r="G290" s="3" t="str" cm="1">
        <f t="array" ref="G290" xml:space="preserve"> _xlfn.IFS(OR(B290="Positive",B290="Joy",B290="Happy",B290="Happiness"),"Favorable",OR(B290="Negative",B290="Sad",B290="Grief",B290="Despair",B290="Hate"),"Unfavorable",TRUE,"Other")</f>
        <v>Other</v>
      </c>
      <c r="H290" s="3" t="str">
        <f t="shared" si="32"/>
        <v>Standard Engagement</v>
      </c>
      <c r="I290" s="3" t="str">
        <f t="shared" si="33"/>
        <v>Medium</v>
      </c>
      <c r="J290" s="3" t="b">
        <f t="shared" si="34"/>
        <v>0</v>
      </c>
      <c r="K290" s="3" t="b">
        <f t="shared" si="35"/>
        <v>1</v>
      </c>
      <c r="L290" s="3" t="b">
        <f t="shared" si="36"/>
        <v>1</v>
      </c>
      <c r="M290" s="3" t="b">
        <f t="shared" si="37"/>
        <v>1</v>
      </c>
      <c r="N290" s="3" t="b">
        <f t="shared" si="38"/>
        <v>0</v>
      </c>
      <c r="O290" s="3" t="b">
        <f t="shared" si="39"/>
        <v>1</v>
      </c>
      <c r="P290" s="3" t="str">
        <f xml:space="preserve"> CHOOSE(MATCH(C290,{"Twitter","Instagram","Facebook"},0),"TW","IG","FB")</f>
        <v>TW</v>
      </c>
      <c r="Q290" s="3" t="str" cm="1">
        <f t="array" ref="Q290" xml:space="preserve"> _xlfn.SWITCH(C290,"Twitter","Microblog","Instagram","Visual Social","Facebook","Social Network","Other")</f>
        <v>Microblog</v>
      </c>
    </row>
    <row r="291" spans="1:17" x14ac:dyDescent="0.25">
      <c r="A291" s="3">
        <f xml:space="preserve"> Clean_Data!A291</f>
        <v>290</v>
      </c>
      <c r="B291" s="3" t="str">
        <f xml:space="preserve"> Clean_Data!Q291</f>
        <v>Playful</v>
      </c>
      <c r="C291" s="3" t="str">
        <f xml:space="preserve"> Clean_Data!S291</f>
        <v>Instagram</v>
      </c>
      <c r="D291" s="3">
        <f xml:space="preserve"> Clean_Data!J291</f>
        <v>50</v>
      </c>
      <c r="E291" s="3">
        <f>Clean_Data!I291</f>
        <v>25</v>
      </c>
      <c r="F291" s="3">
        <f xml:space="preserve"> Clean_Data!X291</f>
        <v>75</v>
      </c>
      <c r="G291" s="3" t="str" cm="1">
        <f t="array" ref="G291" xml:space="preserve"> _xlfn.IFS(OR(B291="Positive",B291="Joy",B291="Happy",B291="Happiness"),"Favorable",OR(B291="Negative",B291="Sad",B291="Grief",B291="Despair",B291="Hate"),"Unfavorable",TRUE,"Other")</f>
        <v>Other</v>
      </c>
      <c r="H291" s="3" t="str">
        <f t="shared" si="32"/>
        <v>High Engagement</v>
      </c>
      <c r="I291" s="3" t="str">
        <f t="shared" si="33"/>
        <v>High</v>
      </c>
      <c r="J291" s="3" t="b">
        <f t="shared" si="34"/>
        <v>0</v>
      </c>
      <c r="K291" s="3" t="b">
        <f t="shared" si="35"/>
        <v>1</v>
      </c>
      <c r="L291" s="3" t="b">
        <f t="shared" si="36"/>
        <v>1</v>
      </c>
      <c r="M291" s="3" t="b">
        <f t="shared" si="37"/>
        <v>1</v>
      </c>
      <c r="N291" s="3" t="b">
        <f t="shared" si="38"/>
        <v>0</v>
      </c>
      <c r="O291" s="3" t="b">
        <f t="shared" si="39"/>
        <v>1</v>
      </c>
      <c r="P291" s="3" t="str">
        <f xml:space="preserve"> CHOOSE(MATCH(C291,{"Twitter","Instagram","Facebook"},0),"TW","IG","FB")</f>
        <v>IG</v>
      </c>
      <c r="Q291" s="3" t="str" cm="1">
        <f t="array" ref="Q291" xml:space="preserve"> _xlfn.SWITCH(C291,"Twitter","Microblog","Instagram","Visual Social","Facebook","Social Network","Other")</f>
        <v>Visual Social</v>
      </c>
    </row>
    <row r="292" spans="1:17" x14ac:dyDescent="0.25">
      <c r="A292" s="3">
        <f xml:space="preserve"> Clean_Data!A292</f>
        <v>291</v>
      </c>
      <c r="B292" s="3" t="str">
        <f xml:space="preserve"> Clean_Data!Q292</f>
        <v>Inspired</v>
      </c>
      <c r="C292" s="3" t="str">
        <f xml:space="preserve"> Clean_Data!S292</f>
        <v>Facebook</v>
      </c>
      <c r="D292" s="3">
        <f xml:space="preserve"> Clean_Data!J292</f>
        <v>28</v>
      </c>
      <c r="E292" s="3">
        <f>Clean_Data!I292</f>
        <v>14</v>
      </c>
      <c r="F292" s="3">
        <f xml:space="preserve"> Clean_Data!X292</f>
        <v>42</v>
      </c>
      <c r="G292" s="3" t="str" cm="1">
        <f t="array" ref="G292" xml:space="preserve"> _xlfn.IFS(OR(B292="Positive",B292="Joy",B292="Happy",B292="Happiness"),"Favorable",OR(B292="Negative",B292="Sad",B292="Grief",B292="Despair",B292="Hate"),"Unfavorable",TRUE,"Other")</f>
        <v>Other</v>
      </c>
      <c r="H292" s="3" t="str">
        <f t="shared" si="32"/>
        <v>Standard Engagement</v>
      </c>
      <c r="I292" s="3" t="str">
        <f t="shared" si="33"/>
        <v>Medium</v>
      </c>
      <c r="J292" s="3" t="b">
        <f t="shared" si="34"/>
        <v>0</v>
      </c>
      <c r="K292" s="3" t="b">
        <f t="shared" si="35"/>
        <v>0</v>
      </c>
      <c r="L292" s="3" t="b">
        <f t="shared" si="36"/>
        <v>1</v>
      </c>
      <c r="M292" s="3" t="b">
        <f t="shared" si="37"/>
        <v>1</v>
      </c>
      <c r="N292" s="3" t="b">
        <f t="shared" si="38"/>
        <v>0</v>
      </c>
      <c r="O292" s="3" t="b">
        <f t="shared" si="39"/>
        <v>1</v>
      </c>
      <c r="P292" s="3" t="str">
        <f xml:space="preserve"> CHOOSE(MATCH(C292,{"Twitter","Instagram","Facebook"},0),"TW","IG","FB")</f>
        <v>FB</v>
      </c>
      <c r="Q292" s="3" t="str" cm="1">
        <f t="array" ref="Q292" xml:space="preserve"> _xlfn.SWITCH(C292,"Twitter","Microblog","Instagram","Visual Social","Facebook","Social Network","Other")</f>
        <v>Social Network</v>
      </c>
    </row>
    <row r="293" spans="1:17" x14ac:dyDescent="0.25">
      <c r="A293" s="3">
        <f xml:space="preserve"> Clean_Data!A293</f>
        <v>292</v>
      </c>
      <c r="B293" s="3" t="str">
        <f xml:space="preserve"> Clean_Data!Q293</f>
        <v>Hopeful</v>
      </c>
      <c r="C293" s="3" t="str">
        <f xml:space="preserve"> Clean_Data!S293</f>
        <v>Twitter</v>
      </c>
      <c r="D293" s="3">
        <f xml:space="preserve"> Clean_Data!J293</f>
        <v>34</v>
      </c>
      <c r="E293" s="3">
        <f>Clean_Data!I293</f>
        <v>17</v>
      </c>
      <c r="F293" s="3">
        <f xml:space="preserve"> Clean_Data!X293</f>
        <v>51</v>
      </c>
      <c r="G293" s="3" t="str" cm="1">
        <f t="array" ref="G293" xml:space="preserve"> _xlfn.IFS(OR(B293="Positive",B293="Joy",B293="Happy",B293="Happiness"),"Favorable",OR(B293="Negative",B293="Sad",B293="Grief",B293="Despair",B293="Hate"),"Unfavorable",TRUE,"Other")</f>
        <v>Other</v>
      </c>
      <c r="H293" s="3" t="str">
        <f t="shared" si="32"/>
        <v>High Engagement</v>
      </c>
      <c r="I293" s="3" t="str">
        <f t="shared" si="33"/>
        <v>High</v>
      </c>
      <c r="J293" s="3" t="b">
        <f t="shared" si="34"/>
        <v>0</v>
      </c>
      <c r="K293" s="3" t="b">
        <f t="shared" si="35"/>
        <v>1</v>
      </c>
      <c r="L293" s="3" t="b">
        <f t="shared" si="36"/>
        <v>1</v>
      </c>
      <c r="M293" s="3" t="b">
        <f t="shared" si="37"/>
        <v>1</v>
      </c>
      <c r="N293" s="3" t="b">
        <f t="shared" si="38"/>
        <v>0</v>
      </c>
      <c r="O293" s="3" t="b">
        <f t="shared" si="39"/>
        <v>1</v>
      </c>
      <c r="P293" s="3" t="str">
        <f xml:space="preserve"> CHOOSE(MATCH(C293,{"Twitter","Instagram","Facebook"},0),"TW","IG","FB")</f>
        <v>TW</v>
      </c>
      <c r="Q293" s="3" t="str" cm="1">
        <f t="array" ref="Q293" xml:space="preserve"> _xlfn.SWITCH(C293,"Twitter","Microblog","Instagram","Visual Social","Facebook","Social Network","Other")</f>
        <v>Microblog</v>
      </c>
    </row>
    <row r="294" spans="1:17" x14ac:dyDescent="0.25">
      <c r="A294" s="3">
        <f xml:space="preserve"> Clean_Data!A294</f>
        <v>293</v>
      </c>
      <c r="B294" s="3" t="str">
        <f xml:space="preserve"> Clean_Data!Q294</f>
        <v>Compassionate</v>
      </c>
      <c r="C294" s="3" t="str">
        <f xml:space="preserve"> Clean_Data!S294</f>
        <v>Instagram</v>
      </c>
      <c r="D294" s="3">
        <f xml:space="preserve"> Clean_Data!J294</f>
        <v>42</v>
      </c>
      <c r="E294" s="3">
        <f>Clean_Data!I294</f>
        <v>21</v>
      </c>
      <c r="F294" s="3">
        <f xml:space="preserve"> Clean_Data!X294</f>
        <v>63</v>
      </c>
      <c r="G294" s="3" t="str" cm="1">
        <f t="array" ref="G294" xml:space="preserve"> _xlfn.IFS(OR(B294="Positive",B294="Joy",B294="Happy",B294="Happiness"),"Favorable",OR(B294="Negative",B294="Sad",B294="Grief",B294="Despair",B294="Hate"),"Unfavorable",TRUE,"Other")</f>
        <v>Other</v>
      </c>
      <c r="H294" s="3" t="str">
        <f t="shared" si="32"/>
        <v>High Engagement</v>
      </c>
      <c r="I294" s="3" t="str">
        <f t="shared" si="33"/>
        <v>High</v>
      </c>
      <c r="J294" s="3" t="b">
        <f t="shared" si="34"/>
        <v>0</v>
      </c>
      <c r="K294" s="3" t="b">
        <f t="shared" si="35"/>
        <v>1</v>
      </c>
      <c r="L294" s="3" t="b">
        <f t="shared" si="36"/>
        <v>1</v>
      </c>
      <c r="M294" s="3" t="b">
        <f t="shared" si="37"/>
        <v>1</v>
      </c>
      <c r="N294" s="3" t="b">
        <f t="shared" si="38"/>
        <v>0</v>
      </c>
      <c r="O294" s="3" t="b">
        <f t="shared" si="39"/>
        <v>1</v>
      </c>
      <c r="P294" s="3" t="str">
        <f xml:space="preserve"> CHOOSE(MATCH(C294,{"Twitter","Instagram","Facebook"},0),"TW","IG","FB")</f>
        <v>IG</v>
      </c>
      <c r="Q294" s="3" t="str" cm="1">
        <f t="array" ref="Q294" xml:space="preserve"> _xlfn.SWITCH(C294,"Twitter","Microblog","Instagram","Visual Social","Facebook","Social Network","Other")</f>
        <v>Visual Social</v>
      </c>
    </row>
    <row r="295" spans="1:17" x14ac:dyDescent="0.25">
      <c r="A295" s="3">
        <f xml:space="preserve"> Clean_Data!A295</f>
        <v>294</v>
      </c>
      <c r="B295" s="3" t="str">
        <f xml:space="preserve"> Clean_Data!Q295</f>
        <v>Proud</v>
      </c>
      <c r="C295" s="3" t="str">
        <f xml:space="preserve"> Clean_Data!S295</f>
        <v>Twitter</v>
      </c>
      <c r="D295" s="3">
        <f xml:space="preserve"> Clean_Data!J295</f>
        <v>46</v>
      </c>
      <c r="E295" s="3">
        <f>Clean_Data!I295</f>
        <v>23</v>
      </c>
      <c r="F295" s="3">
        <f xml:space="preserve"> Clean_Data!X295</f>
        <v>69</v>
      </c>
      <c r="G295" s="3" t="str" cm="1">
        <f t="array" ref="G295" xml:space="preserve"> _xlfn.IFS(OR(B295="Positive",B295="Joy",B295="Happy",B295="Happiness"),"Favorable",OR(B295="Negative",B295="Sad",B295="Grief",B295="Despair",B295="Hate"),"Unfavorable",TRUE,"Other")</f>
        <v>Other</v>
      </c>
      <c r="H295" s="3" t="str">
        <f t="shared" si="32"/>
        <v>High Engagement</v>
      </c>
      <c r="I295" s="3" t="str">
        <f t="shared" si="33"/>
        <v>High</v>
      </c>
      <c r="J295" s="3" t="b">
        <f t="shared" si="34"/>
        <v>0</v>
      </c>
      <c r="K295" s="3" t="b">
        <f t="shared" si="35"/>
        <v>1</v>
      </c>
      <c r="L295" s="3" t="b">
        <f t="shared" si="36"/>
        <v>1</v>
      </c>
      <c r="M295" s="3" t="b">
        <f t="shared" si="37"/>
        <v>1</v>
      </c>
      <c r="N295" s="3" t="b">
        <f t="shared" si="38"/>
        <v>0</v>
      </c>
      <c r="O295" s="3" t="b">
        <f t="shared" si="39"/>
        <v>1</v>
      </c>
      <c r="P295" s="3" t="str">
        <f xml:space="preserve"> CHOOSE(MATCH(C295,{"Twitter","Instagram","Facebook"},0),"TW","IG","FB")</f>
        <v>TW</v>
      </c>
      <c r="Q295" s="3" t="str" cm="1">
        <f t="array" ref="Q295" xml:space="preserve"> _xlfn.SWITCH(C295,"Twitter","Microblog","Instagram","Visual Social","Facebook","Social Network","Other")</f>
        <v>Microblog</v>
      </c>
    </row>
    <row r="296" spans="1:17" x14ac:dyDescent="0.25">
      <c r="A296" s="3">
        <f xml:space="preserve"> Clean_Data!A296</f>
        <v>295</v>
      </c>
      <c r="B296" s="3" t="str">
        <f xml:space="preserve"> Clean_Data!Q296</f>
        <v>Hopeful</v>
      </c>
      <c r="C296" s="3" t="str">
        <f xml:space="preserve"> Clean_Data!S296</f>
        <v>Instagram</v>
      </c>
      <c r="D296" s="3">
        <f xml:space="preserve"> Clean_Data!J296</f>
        <v>28</v>
      </c>
      <c r="E296" s="3">
        <f>Clean_Data!I296</f>
        <v>14</v>
      </c>
      <c r="F296" s="3">
        <f xml:space="preserve"> Clean_Data!X296</f>
        <v>42</v>
      </c>
      <c r="G296" s="3" t="str" cm="1">
        <f t="array" ref="G296" xml:space="preserve"> _xlfn.IFS(OR(B296="Positive",B296="Joy",B296="Happy",B296="Happiness"),"Favorable",OR(B296="Negative",B296="Sad",B296="Grief",B296="Despair",B296="Hate"),"Unfavorable",TRUE,"Other")</f>
        <v>Other</v>
      </c>
      <c r="H296" s="3" t="str">
        <f t="shared" si="32"/>
        <v>Standard Engagement</v>
      </c>
      <c r="I296" s="3" t="str">
        <f t="shared" si="33"/>
        <v>Medium</v>
      </c>
      <c r="J296" s="3" t="b">
        <f t="shared" si="34"/>
        <v>0</v>
      </c>
      <c r="K296" s="3" t="b">
        <f t="shared" si="35"/>
        <v>1</v>
      </c>
      <c r="L296" s="3" t="b">
        <f t="shared" si="36"/>
        <v>1</v>
      </c>
      <c r="M296" s="3" t="b">
        <f t="shared" si="37"/>
        <v>1</v>
      </c>
      <c r="N296" s="3" t="b">
        <f t="shared" si="38"/>
        <v>0</v>
      </c>
      <c r="O296" s="3" t="b">
        <f t="shared" si="39"/>
        <v>1</v>
      </c>
      <c r="P296" s="3" t="str">
        <f xml:space="preserve"> CHOOSE(MATCH(C296,{"Twitter","Instagram","Facebook"},0),"TW","IG","FB")</f>
        <v>IG</v>
      </c>
      <c r="Q296" s="3" t="str" cm="1">
        <f t="array" ref="Q296" xml:space="preserve"> _xlfn.SWITCH(C296,"Twitter","Microblog","Instagram","Visual Social","Facebook","Social Network","Other")</f>
        <v>Visual Social</v>
      </c>
    </row>
    <row r="297" spans="1:17" x14ac:dyDescent="0.25">
      <c r="A297" s="3">
        <f xml:space="preserve"> Clean_Data!A297</f>
        <v>296</v>
      </c>
      <c r="B297" s="3" t="str">
        <f xml:space="preserve"> Clean_Data!Q297</f>
        <v>Playful</v>
      </c>
      <c r="C297" s="3" t="str">
        <f xml:space="preserve"> Clean_Data!S297</f>
        <v>Facebook</v>
      </c>
      <c r="D297" s="3">
        <f xml:space="preserve"> Clean_Data!J297</f>
        <v>48</v>
      </c>
      <c r="E297" s="3">
        <f>Clean_Data!I297</f>
        <v>24</v>
      </c>
      <c r="F297" s="3">
        <f xml:space="preserve"> Clean_Data!X297</f>
        <v>72</v>
      </c>
      <c r="G297" s="3" t="str" cm="1">
        <f t="array" ref="G297" xml:space="preserve"> _xlfn.IFS(OR(B297="Positive",B297="Joy",B297="Happy",B297="Happiness"),"Favorable",OR(B297="Negative",B297="Sad",B297="Grief",B297="Despair",B297="Hate"),"Unfavorable",TRUE,"Other")</f>
        <v>Other</v>
      </c>
      <c r="H297" s="3" t="str">
        <f t="shared" si="32"/>
        <v>High Engagement</v>
      </c>
      <c r="I297" s="3" t="str">
        <f t="shared" si="33"/>
        <v>High</v>
      </c>
      <c r="J297" s="3" t="b">
        <f t="shared" si="34"/>
        <v>0</v>
      </c>
      <c r="K297" s="3" t="b">
        <f t="shared" si="35"/>
        <v>0</v>
      </c>
      <c r="L297" s="3" t="b">
        <f t="shared" si="36"/>
        <v>1</v>
      </c>
      <c r="M297" s="3" t="b">
        <f t="shared" si="37"/>
        <v>1</v>
      </c>
      <c r="N297" s="3" t="b">
        <f t="shared" si="38"/>
        <v>0</v>
      </c>
      <c r="O297" s="3" t="b">
        <f t="shared" si="39"/>
        <v>1</v>
      </c>
      <c r="P297" s="3" t="str">
        <f xml:space="preserve"> CHOOSE(MATCH(C297,{"Twitter","Instagram","Facebook"},0),"TW","IG","FB")</f>
        <v>FB</v>
      </c>
      <c r="Q297" s="3" t="str" cm="1">
        <f t="array" ref="Q297" xml:space="preserve"> _xlfn.SWITCH(C297,"Twitter","Microblog","Instagram","Visual Social","Facebook","Social Network","Other")</f>
        <v>Social Network</v>
      </c>
    </row>
    <row r="298" spans="1:17" x14ac:dyDescent="0.25">
      <c r="A298" s="3">
        <f xml:space="preserve"> Clean_Data!A298</f>
        <v>297</v>
      </c>
      <c r="B298" s="3" t="str">
        <f xml:space="preserve"> Clean_Data!Q298</f>
        <v>Despair</v>
      </c>
      <c r="C298" s="3" t="str">
        <f xml:space="preserve"> Clean_Data!S298</f>
        <v>Instagram</v>
      </c>
      <c r="D298" s="3">
        <f xml:space="preserve"> Clean_Data!J298</f>
        <v>16</v>
      </c>
      <c r="E298" s="3">
        <f>Clean_Data!I298</f>
        <v>8</v>
      </c>
      <c r="F298" s="3">
        <f xml:space="preserve"> Clean_Data!X298</f>
        <v>24</v>
      </c>
      <c r="G298" s="3" t="str" cm="1">
        <f t="array" ref="G298" xml:space="preserve"> _xlfn.IFS(OR(B298="Positive",B298="Joy",B298="Happy",B298="Happiness"),"Favorable",OR(B298="Negative",B298="Sad",B298="Grief",B298="Despair",B298="Hate"),"Unfavorable",TRUE,"Other")</f>
        <v>Unfavorable</v>
      </c>
      <c r="H298" s="3" t="str">
        <f t="shared" si="32"/>
        <v>Standard Engagement</v>
      </c>
      <c r="I298" s="3" t="str">
        <f t="shared" si="33"/>
        <v>Medium</v>
      </c>
      <c r="J298" s="3" t="b">
        <f t="shared" si="34"/>
        <v>0</v>
      </c>
      <c r="K298" s="3" t="b">
        <f t="shared" si="35"/>
        <v>1</v>
      </c>
      <c r="L298" s="3" t="b">
        <f t="shared" si="36"/>
        <v>0</v>
      </c>
      <c r="M298" s="3" t="b">
        <f t="shared" si="37"/>
        <v>1</v>
      </c>
      <c r="N298" s="3" t="b">
        <f t="shared" si="38"/>
        <v>0</v>
      </c>
      <c r="O298" s="3" t="b">
        <f t="shared" si="39"/>
        <v>1</v>
      </c>
      <c r="P298" s="3" t="str">
        <f xml:space="preserve"> CHOOSE(MATCH(C298,{"Twitter","Instagram","Facebook"},0),"TW","IG","FB")</f>
        <v>IG</v>
      </c>
      <c r="Q298" s="3" t="str" cm="1">
        <f t="array" ref="Q298" xml:space="preserve"> _xlfn.SWITCH(C298,"Twitter","Microblog","Instagram","Visual Social","Facebook","Social Network","Other")</f>
        <v>Visual Social</v>
      </c>
    </row>
    <row r="299" spans="1:17" x14ac:dyDescent="0.25">
      <c r="A299" s="3">
        <f xml:space="preserve"> Clean_Data!A299</f>
        <v>298</v>
      </c>
      <c r="B299" s="3" t="str">
        <f xml:space="preserve"> Clean_Data!Q299</f>
        <v>Bitterness</v>
      </c>
      <c r="C299" s="3" t="str">
        <f xml:space="preserve"> Clean_Data!S299</f>
        <v>Facebook</v>
      </c>
      <c r="D299" s="3">
        <f xml:space="preserve"> Clean_Data!J299</f>
        <v>24</v>
      </c>
      <c r="E299" s="3">
        <f>Clean_Data!I299</f>
        <v>12</v>
      </c>
      <c r="F299" s="3">
        <f xml:space="preserve"> Clean_Data!X299</f>
        <v>36</v>
      </c>
      <c r="G299" s="3" t="str" cm="1">
        <f t="array" ref="G299" xml:space="preserve"> _xlfn.IFS(OR(B299="Positive",B299="Joy",B299="Happy",B299="Happiness"),"Favorable",OR(B299="Negative",B299="Sad",B299="Grief",B299="Despair",B299="Hate"),"Unfavorable",TRUE,"Other")</f>
        <v>Other</v>
      </c>
      <c r="H299" s="3" t="str">
        <f t="shared" si="32"/>
        <v>Standard Engagement</v>
      </c>
      <c r="I299" s="3" t="str">
        <f t="shared" si="33"/>
        <v>Medium</v>
      </c>
      <c r="J299" s="3" t="b">
        <f t="shared" si="34"/>
        <v>0</v>
      </c>
      <c r="K299" s="3" t="b">
        <f t="shared" si="35"/>
        <v>0</v>
      </c>
      <c r="L299" s="3" t="b">
        <f t="shared" si="36"/>
        <v>1</v>
      </c>
      <c r="M299" s="3" t="b">
        <f t="shared" si="37"/>
        <v>1</v>
      </c>
      <c r="N299" s="3" t="b">
        <f t="shared" si="38"/>
        <v>0</v>
      </c>
      <c r="O299" s="3" t="b">
        <f t="shared" si="39"/>
        <v>1</v>
      </c>
      <c r="P299" s="3" t="str">
        <f xml:space="preserve"> CHOOSE(MATCH(C299,{"Twitter","Instagram","Facebook"},0),"TW","IG","FB")</f>
        <v>FB</v>
      </c>
      <c r="Q299" s="3" t="str" cm="1">
        <f t="array" ref="Q299" xml:space="preserve"> _xlfn.SWITCH(C299,"Twitter","Microblog","Instagram","Visual Social","Facebook","Social Network","Other")</f>
        <v>Social Network</v>
      </c>
    </row>
    <row r="300" spans="1:17" x14ac:dyDescent="0.25">
      <c r="A300" s="3">
        <f xml:space="preserve"> Clean_Data!A300</f>
        <v>299</v>
      </c>
      <c r="B300" s="3" t="str">
        <f xml:space="preserve"> Clean_Data!Q300</f>
        <v>Loneliness</v>
      </c>
      <c r="C300" s="3" t="str">
        <f xml:space="preserve"> Clean_Data!S300</f>
        <v>Twitter</v>
      </c>
      <c r="D300" s="3">
        <f xml:space="preserve"> Clean_Data!J300</f>
        <v>30</v>
      </c>
      <c r="E300" s="3">
        <f>Clean_Data!I300</f>
        <v>15</v>
      </c>
      <c r="F300" s="3">
        <f xml:space="preserve"> Clean_Data!X300</f>
        <v>45</v>
      </c>
      <c r="G300" s="3" t="str" cm="1">
        <f t="array" ref="G300" xml:space="preserve"> _xlfn.IFS(OR(B300="Positive",B300="Joy",B300="Happy",B300="Happiness"),"Favorable",OR(B300="Negative",B300="Sad",B300="Grief",B300="Despair",B300="Hate"),"Unfavorable",TRUE,"Other")</f>
        <v>Other</v>
      </c>
      <c r="H300" s="3" t="str">
        <f t="shared" si="32"/>
        <v>Standard Engagement</v>
      </c>
      <c r="I300" s="3" t="str">
        <f t="shared" si="33"/>
        <v>Medium</v>
      </c>
      <c r="J300" s="3" t="b">
        <f t="shared" si="34"/>
        <v>0</v>
      </c>
      <c r="K300" s="3" t="b">
        <f t="shared" si="35"/>
        <v>1</v>
      </c>
      <c r="L300" s="3" t="b">
        <f t="shared" si="36"/>
        <v>1</v>
      </c>
      <c r="M300" s="3" t="b">
        <f t="shared" si="37"/>
        <v>1</v>
      </c>
      <c r="N300" s="3" t="b">
        <f t="shared" si="38"/>
        <v>0</v>
      </c>
      <c r="O300" s="3" t="b">
        <f t="shared" si="39"/>
        <v>1</v>
      </c>
      <c r="P300" s="3" t="str">
        <f xml:space="preserve"> CHOOSE(MATCH(C300,{"Twitter","Instagram","Facebook"},0),"TW","IG","FB")</f>
        <v>TW</v>
      </c>
      <c r="Q300" s="3" t="str" cm="1">
        <f t="array" ref="Q300" xml:space="preserve"> _xlfn.SWITCH(C300,"Twitter","Microblog","Instagram","Visual Social","Facebook","Social Network","Other")</f>
        <v>Microblog</v>
      </c>
    </row>
    <row r="301" spans="1:17" x14ac:dyDescent="0.25">
      <c r="A301" s="3">
        <f xml:space="preserve"> Clean_Data!A301</f>
        <v>300</v>
      </c>
      <c r="B301" s="3" t="str">
        <f xml:space="preserve"> Clean_Data!Q301</f>
        <v>Yearning</v>
      </c>
      <c r="C301" s="3" t="str">
        <f xml:space="preserve"> Clean_Data!S301</f>
        <v>Instagram</v>
      </c>
      <c r="D301" s="3">
        <f xml:space="preserve"> Clean_Data!J301</f>
        <v>20</v>
      </c>
      <c r="E301" s="3">
        <f>Clean_Data!I301</f>
        <v>10</v>
      </c>
      <c r="F301" s="3">
        <f xml:space="preserve"> Clean_Data!X301</f>
        <v>30</v>
      </c>
      <c r="G301" s="3" t="str" cm="1">
        <f t="array" ref="G301" xml:space="preserve"> _xlfn.IFS(OR(B301="Positive",B301="Joy",B301="Happy",B301="Happiness"),"Favorable",OR(B301="Negative",B301="Sad",B301="Grief",B301="Despair",B301="Hate"),"Unfavorable",TRUE,"Other")</f>
        <v>Other</v>
      </c>
      <c r="H301" s="3" t="str">
        <f t="shared" si="32"/>
        <v>Standard Engagement</v>
      </c>
      <c r="I301" s="3" t="str">
        <f t="shared" si="33"/>
        <v>Medium</v>
      </c>
      <c r="J301" s="3" t="b">
        <f t="shared" si="34"/>
        <v>0</v>
      </c>
      <c r="K301" s="3" t="b">
        <f t="shared" si="35"/>
        <v>1</v>
      </c>
      <c r="L301" s="3" t="b">
        <f t="shared" si="36"/>
        <v>1</v>
      </c>
      <c r="M301" s="3" t="b">
        <f t="shared" si="37"/>
        <v>1</v>
      </c>
      <c r="N301" s="3" t="b">
        <f t="shared" si="38"/>
        <v>0</v>
      </c>
      <c r="O301" s="3" t="b">
        <f t="shared" si="39"/>
        <v>1</v>
      </c>
      <c r="P301" s="3" t="str">
        <f xml:space="preserve"> CHOOSE(MATCH(C301,{"Twitter","Instagram","Facebook"},0),"TW","IG","FB")</f>
        <v>IG</v>
      </c>
      <c r="Q301" s="3" t="str" cm="1">
        <f t="array" ref="Q301" xml:space="preserve"> _xlfn.SWITCH(C301,"Twitter","Microblog","Instagram","Visual Social","Facebook","Social Network","Other")</f>
        <v>Visual Social</v>
      </c>
    </row>
    <row r="302" spans="1:17" x14ac:dyDescent="0.25">
      <c r="A302" s="3">
        <f xml:space="preserve"> Clean_Data!A302</f>
        <v>301</v>
      </c>
      <c r="B302" s="3" t="str">
        <f xml:space="preserve"> Clean_Data!Q302</f>
        <v>Fearful</v>
      </c>
      <c r="C302" s="3" t="str">
        <f xml:space="preserve"> Clean_Data!S302</f>
        <v>Facebook</v>
      </c>
      <c r="D302" s="3">
        <f xml:space="preserve"> Clean_Data!J302</f>
        <v>36</v>
      </c>
      <c r="E302" s="3">
        <f>Clean_Data!I302</f>
        <v>18</v>
      </c>
      <c r="F302" s="3">
        <f xml:space="preserve"> Clean_Data!X302</f>
        <v>54</v>
      </c>
      <c r="G302" s="3" t="str" cm="1">
        <f t="array" ref="G302" xml:space="preserve"> _xlfn.IFS(OR(B302="Positive",B302="Joy",B302="Happy",B302="Happiness"),"Favorable",OR(B302="Negative",B302="Sad",B302="Grief",B302="Despair",B302="Hate"),"Unfavorable",TRUE,"Other")</f>
        <v>Other</v>
      </c>
      <c r="H302" s="3" t="str">
        <f t="shared" si="32"/>
        <v>High Engagement</v>
      </c>
      <c r="I302" s="3" t="str">
        <f t="shared" si="33"/>
        <v>High</v>
      </c>
      <c r="J302" s="3" t="b">
        <f t="shared" si="34"/>
        <v>0</v>
      </c>
      <c r="K302" s="3" t="b">
        <f t="shared" si="35"/>
        <v>0</v>
      </c>
      <c r="L302" s="3" t="b">
        <f t="shared" si="36"/>
        <v>1</v>
      </c>
      <c r="M302" s="3" t="b">
        <f t="shared" si="37"/>
        <v>1</v>
      </c>
      <c r="N302" s="3" t="b">
        <f t="shared" si="38"/>
        <v>0</v>
      </c>
      <c r="O302" s="3" t="b">
        <f t="shared" si="39"/>
        <v>1</v>
      </c>
      <c r="P302" s="3" t="str">
        <f xml:space="preserve"> CHOOSE(MATCH(C302,{"Twitter","Instagram","Facebook"},0),"TW","IG","FB")</f>
        <v>FB</v>
      </c>
      <c r="Q302" s="3" t="str" cm="1">
        <f t="array" ref="Q302" xml:space="preserve"> _xlfn.SWITCH(C302,"Twitter","Microblog","Instagram","Visual Social","Facebook","Social Network","Other")</f>
        <v>Social Network</v>
      </c>
    </row>
    <row r="303" spans="1:17" x14ac:dyDescent="0.25">
      <c r="A303" s="3">
        <f xml:space="preserve"> Clean_Data!A303</f>
        <v>302</v>
      </c>
      <c r="B303" s="3" t="str">
        <f xml:space="preserve"> Clean_Data!Q303</f>
        <v>Apprehensive</v>
      </c>
      <c r="C303" s="3" t="str">
        <f xml:space="preserve"> Clean_Data!S303</f>
        <v>Twitter</v>
      </c>
      <c r="D303" s="3">
        <f xml:space="preserve"> Clean_Data!J303</f>
        <v>28</v>
      </c>
      <c r="E303" s="3">
        <f>Clean_Data!I303</f>
        <v>14</v>
      </c>
      <c r="F303" s="3">
        <f xml:space="preserve"> Clean_Data!X303</f>
        <v>42</v>
      </c>
      <c r="G303" s="3" t="str" cm="1">
        <f t="array" ref="G303" xml:space="preserve"> _xlfn.IFS(OR(B303="Positive",B303="Joy",B303="Happy",B303="Happiness"),"Favorable",OR(B303="Negative",B303="Sad",B303="Grief",B303="Despair",B303="Hate"),"Unfavorable",TRUE,"Other")</f>
        <v>Other</v>
      </c>
      <c r="H303" s="3" t="str">
        <f t="shared" si="32"/>
        <v>Standard Engagement</v>
      </c>
      <c r="I303" s="3" t="str">
        <f t="shared" si="33"/>
        <v>Medium</v>
      </c>
      <c r="J303" s="3" t="b">
        <f t="shared" si="34"/>
        <v>0</v>
      </c>
      <c r="K303" s="3" t="b">
        <f t="shared" si="35"/>
        <v>1</v>
      </c>
      <c r="L303" s="3" t="b">
        <f t="shared" si="36"/>
        <v>1</v>
      </c>
      <c r="M303" s="3" t="b">
        <f t="shared" si="37"/>
        <v>1</v>
      </c>
      <c r="N303" s="3" t="b">
        <f t="shared" si="38"/>
        <v>0</v>
      </c>
      <c r="O303" s="3" t="b">
        <f t="shared" si="39"/>
        <v>1</v>
      </c>
      <c r="P303" s="3" t="str">
        <f xml:space="preserve"> CHOOSE(MATCH(C303,{"Twitter","Instagram","Facebook"},0),"TW","IG","FB")</f>
        <v>TW</v>
      </c>
      <c r="Q303" s="3" t="str" cm="1">
        <f t="array" ref="Q303" xml:space="preserve"> _xlfn.SWITCH(C303,"Twitter","Microblog","Instagram","Visual Social","Facebook","Social Network","Other")</f>
        <v>Microblog</v>
      </c>
    </row>
    <row r="304" spans="1:17" x14ac:dyDescent="0.25">
      <c r="A304" s="3">
        <f xml:space="preserve"> Clean_Data!A304</f>
        <v>303</v>
      </c>
      <c r="B304" s="3" t="str">
        <f xml:space="preserve"> Clean_Data!Q304</f>
        <v>Overwhelmed</v>
      </c>
      <c r="C304" s="3" t="str">
        <f xml:space="preserve"> Clean_Data!S304</f>
        <v>Instagram</v>
      </c>
      <c r="D304" s="3">
        <f xml:space="preserve"> Clean_Data!J304</f>
        <v>44</v>
      </c>
      <c r="E304" s="3">
        <f>Clean_Data!I304</f>
        <v>22</v>
      </c>
      <c r="F304" s="3">
        <f xml:space="preserve"> Clean_Data!X304</f>
        <v>66</v>
      </c>
      <c r="G304" s="3" t="str" cm="1">
        <f t="array" ref="G304" xml:space="preserve"> _xlfn.IFS(OR(B304="Positive",B304="Joy",B304="Happy",B304="Happiness"),"Favorable",OR(B304="Negative",B304="Sad",B304="Grief",B304="Despair",B304="Hate"),"Unfavorable",TRUE,"Other")</f>
        <v>Other</v>
      </c>
      <c r="H304" s="3" t="str">
        <f t="shared" si="32"/>
        <v>High Engagement</v>
      </c>
      <c r="I304" s="3" t="str">
        <f t="shared" si="33"/>
        <v>High</v>
      </c>
      <c r="J304" s="3" t="b">
        <f t="shared" si="34"/>
        <v>0</v>
      </c>
      <c r="K304" s="3" t="b">
        <f t="shared" si="35"/>
        <v>1</v>
      </c>
      <c r="L304" s="3" t="b">
        <f t="shared" si="36"/>
        <v>1</v>
      </c>
      <c r="M304" s="3" t="b">
        <f t="shared" si="37"/>
        <v>1</v>
      </c>
      <c r="N304" s="3" t="b">
        <f t="shared" si="38"/>
        <v>0</v>
      </c>
      <c r="O304" s="3" t="b">
        <f t="shared" si="39"/>
        <v>1</v>
      </c>
      <c r="P304" s="3" t="str">
        <f xml:space="preserve"> CHOOSE(MATCH(C304,{"Twitter","Instagram","Facebook"},0),"TW","IG","FB")</f>
        <v>IG</v>
      </c>
      <c r="Q304" s="3" t="str" cm="1">
        <f t="array" ref="Q304" xml:space="preserve"> _xlfn.SWITCH(C304,"Twitter","Microblog","Instagram","Visual Social","Facebook","Social Network","Other")</f>
        <v>Visual Social</v>
      </c>
    </row>
    <row r="305" spans="1:17" x14ac:dyDescent="0.25">
      <c r="A305" s="3">
        <f xml:space="preserve"> Clean_Data!A305</f>
        <v>304</v>
      </c>
      <c r="B305" s="3" t="str">
        <f xml:space="preserve"> Clean_Data!Q305</f>
        <v>Jealous</v>
      </c>
      <c r="C305" s="3" t="str">
        <f xml:space="preserve"> Clean_Data!S305</f>
        <v>Facebook</v>
      </c>
      <c r="D305" s="3">
        <f xml:space="preserve"> Clean_Data!J305</f>
        <v>32</v>
      </c>
      <c r="E305" s="3">
        <f>Clean_Data!I305</f>
        <v>16</v>
      </c>
      <c r="F305" s="3">
        <f xml:space="preserve"> Clean_Data!X305</f>
        <v>48</v>
      </c>
      <c r="G305" s="3" t="str" cm="1">
        <f t="array" ref="G305" xml:space="preserve"> _xlfn.IFS(OR(B305="Positive",B305="Joy",B305="Happy",B305="Happiness"),"Favorable",OR(B305="Negative",B305="Sad",B305="Grief",B305="Despair",B305="Hate"),"Unfavorable",TRUE,"Other")</f>
        <v>Other</v>
      </c>
      <c r="H305" s="3" t="str">
        <f t="shared" si="32"/>
        <v>Standard Engagement</v>
      </c>
      <c r="I305" s="3" t="str">
        <f t="shared" si="33"/>
        <v>Medium</v>
      </c>
      <c r="J305" s="3" t="b">
        <f t="shared" si="34"/>
        <v>0</v>
      </c>
      <c r="K305" s="3" t="b">
        <f t="shared" si="35"/>
        <v>0</v>
      </c>
      <c r="L305" s="3" t="b">
        <f t="shared" si="36"/>
        <v>1</v>
      </c>
      <c r="M305" s="3" t="b">
        <f t="shared" si="37"/>
        <v>1</v>
      </c>
      <c r="N305" s="3" t="b">
        <f t="shared" si="38"/>
        <v>0</v>
      </c>
      <c r="O305" s="3" t="b">
        <f t="shared" si="39"/>
        <v>1</v>
      </c>
      <c r="P305" s="3" t="str">
        <f xml:space="preserve"> CHOOSE(MATCH(C305,{"Twitter","Instagram","Facebook"},0),"TW","IG","FB")</f>
        <v>FB</v>
      </c>
      <c r="Q305" s="3" t="str" cm="1">
        <f t="array" ref="Q305" xml:space="preserve"> _xlfn.SWITCH(C305,"Twitter","Microblog","Instagram","Visual Social","Facebook","Social Network","Other")</f>
        <v>Social Network</v>
      </c>
    </row>
    <row r="306" spans="1:17" x14ac:dyDescent="0.25">
      <c r="A306" s="3">
        <f xml:space="preserve"> Clean_Data!A306</f>
        <v>305</v>
      </c>
      <c r="B306" s="3" t="str">
        <f xml:space="preserve"> Clean_Data!Q306</f>
        <v>Devastated</v>
      </c>
      <c r="C306" s="3" t="str">
        <f xml:space="preserve"> Clean_Data!S306</f>
        <v>Twitter</v>
      </c>
      <c r="D306" s="3">
        <f xml:space="preserve"> Clean_Data!J306</f>
        <v>50</v>
      </c>
      <c r="E306" s="3">
        <f>Clean_Data!I306</f>
        <v>25</v>
      </c>
      <c r="F306" s="3">
        <f xml:space="preserve"> Clean_Data!X306</f>
        <v>75</v>
      </c>
      <c r="G306" s="3" t="str" cm="1">
        <f t="array" ref="G306" xml:space="preserve"> _xlfn.IFS(OR(B306="Positive",B306="Joy",B306="Happy",B306="Happiness"),"Favorable",OR(B306="Negative",B306="Sad",B306="Grief",B306="Despair",B306="Hate"),"Unfavorable",TRUE,"Other")</f>
        <v>Other</v>
      </c>
      <c r="H306" s="3" t="str">
        <f t="shared" si="32"/>
        <v>High Engagement</v>
      </c>
      <c r="I306" s="3" t="str">
        <f t="shared" si="33"/>
        <v>High</v>
      </c>
      <c r="J306" s="3" t="b">
        <f t="shared" si="34"/>
        <v>0</v>
      </c>
      <c r="K306" s="3" t="b">
        <f t="shared" si="35"/>
        <v>1</v>
      </c>
      <c r="L306" s="3" t="b">
        <f t="shared" si="36"/>
        <v>1</v>
      </c>
      <c r="M306" s="3" t="b">
        <f t="shared" si="37"/>
        <v>1</v>
      </c>
      <c r="N306" s="3" t="b">
        <f t="shared" si="38"/>
        <v>0</v>
      </c>
      <c r="O306" s="3" t="b">
        <f t="shared" si="39"/>
        <v>1</v>
      </c>
      <c r="P306" s="3" t="str">
        <f xml:space="preserve"> CHOOSE(MATCH(C306,{"Twitter","Instagram","Facebook"},0),"TW","IG","FB")</f>
        <v>TW</v>
      </c>
      <c r="Q306" s="3" t="str" cm="1">
        <f t="array" ref="Q306" xml:space="preserve"> _xlfn.SWITCH(C306,"Twitter","Microblog","Instagram","Visual Social","Facebook","Social Network","Other")</f>
        <v>Microblog</v>
      </c>
    </row>
    <row r="307" spans="1:17" x14ac:dyDescent="0.25">
      <c r="A307" s="3">
        <f xml:space="preserve"> Clean_Data!A307</f>
        <v>306</v>
      </c>
      <c r="B307" s="3" t="str">
        <f xml:space="preserve"> Clean_Data!Q307</f>
        <v>Frustrated</v>
      </c>
      <c r="C307" s="3" t="str">
        <f xml:space="preserve"> Clean_Data!S307</f>
        <v>Instagram</v>
      </c>
      <c r="D307" s="3">
        <f xml:space="preserve"> Clean_Data!J307</f>
        <v>24</v>
      </c>
      <c r="E307" s="3">
        <f>Clean_Data!I307</f>
        <v>12</v>
      </c>
      <c r="F307" s="3">
        <f xml:space="preserve"> Clean_Data!X307</f>
        <v>36</v>
      </c>
      <c r="G307" s="3" t="str" cm="1">
        <f t="array" ref="G307" xml:space="preserve"> _xlfn.IFS(OR(B307="Positive",B307="Joy",B307="Happy",B307="Happiness"),"Favorable",OR(B307="Negative",B307="Sad",B307="Grief",B307="Despair",B307="Hate"),"Unfavorable",TRUE,"Other")</f>
        <v>Other</v>
      </c>
      <c r="H307" s="3" t="str">
        <f t="shared" si="32"/>
        <v>Standard Engagement</v>
      </c>
      <c r="I307" s="3" t="str">
        <f t="shared" si="33"/>
        <v>Medium</v>
      </c>
      <c r="J307" s="3" t="b">
        <f t="shared" si="34"/>
        <v>0</v>
      </c>
      <c r="K307" s="3" t="b">
        <f t="shared" si="35"/>
        <v>1</v>
      </c>
      <c r="L307" s="3" t="b">
        <f t="shared" si="36"/>
        <v>1</v>
      </c>
      <c r="M307" s="3" t="b">
        <f t="shared" si="37"/>
        <v>1</v>
      </c>
      <c r="N307" s="3" t="b">
        <f t="shared" si="38"/>
        <v>0</v>
      </c>
      <c r="O307" s="3" t="b">
        <f t="shared" si="39"/>
        <v>1</v>
      </c>
      <c r="P307" s="3" t="str">
        <f xml:space="preserve"> CHOOSE(MATCH(C307,{"Twitter","Instagram","Facebook"},0),"TW","IG","FB")</f>
        <v>IG</v>
      </c>
      <c r="Q307" s="3" t="str" cm="1">
        <f t="array" ref="Q307" xml:space="preserve"> _xlfn.SWITCH(C307,"Twitter","Microblog","Instagram","Visual Social","Facebook","Social Network","Other")</f>
        <v>Visual Social</v>
      </c>
    </row>
    <row r="308" spans="1:17" x14ac:dyDescent="0.25">
      <c r="A308" s="3">
        <f xml:space="preserve"> Clean_Data!A308</f>
        <v>307</v>
      </c>
      <c r="B308" s="3" t="str">
        <f xml:space="preserve"> Clean_Data!Q308</f>
        <v>Envious</v>
      </c>
      <c r="C308" s="3" t="str">
        <f xml:space="preserve"> Clean_Data!S308</f>
        <v>Facebook</v>
      </c>
      <c r="D308" s="3">
        <f xml:space="preserve"> Clean_Data!J308</f>
        <v>40</v>
      </c>
      <c r="E308" s="3">
        <f>Clean_Data!I308</f>
        <v>20</v>
      </c>
      <c r="F308" s="3">
        <f xml:space="preserve"> Clean_Data!X308</f>
        <v>60</v>
      </c>
      <c r="G308" s="3" t="str" cm="1">
        <f t="array" ref="G308" xml:space="preserve"> _xlfn.IFS(OR(B308="Positive",B308="Joy",B308="Happy",B308="Happiness"),"Favorable",OR(B308="Negative",B308="Sad",B308="Grief",B308="Despair",B308="Hate"),"Unfavorable",TRUE,"Other")</f>
        <v>Other</v>
      </c>
      <c r="H308" s="3" t="str">
        <f t="shared" si="32"/>
        <v>High Engagement</v>
      </c>
      <c r="I308" s="3" t="str">
        <f t="shared" si="33"/>
        <v>High</v>
      </c>
      <c r="J308" s="3" t="b">
        <f t="shared" si="34"/>
        <v>0</v>
      </c>
      <c r="K308" s="3" t="b">
        <f t="shared" si="35"/>
        <v>0</v>
      </c>
      <c r="L308" s="3" t="b">
        <f t="shared" si="36"/>
        <v>1</v>
      </c>
      <c r="M308" s="3" t="b">
        <f t="shared" si="37"/>
        <v>1</v>
      </c>
      <c r="N308" s="3" t="b">
        <f t="shared" si="38"/>
        <v>0</v>
      </c>
      <c r="O308" s="3" t="b">
        <f t="shared" si="39"/>
        <v>1</v>
      </c>
      <c r="P308" s="3" t="str">
        <f xml:space="preserve"> CHOOSE(MATCH(C308,{"Twitter","Instagram","Facebook"},0),"TW","IG","FB")</f>
        <v>FB</v>
      </c>
      <c r="Q308" s="3" t="str" cm="1">
        <f t="array" ref="Q308" xml:space="preserve"> _xlfn.SWITCH(C308,"Twitter","Microblog","Instagram","Visual Social","Facebook","Social Network","Other")</f>
        <v>Social Network</v>
      </c>
    </row>
    <row r="309" spans="1:17" x14ac:dyDescent="0.25">
      <c r="A309" s="3">
        <f xml:space="preserve"> Clean_Data!A309</f>
        <v>308</v>
      </c>
      <c r="B309" s="3" t="str">
        <f xml:space="preserve"> Clean_Data!Q309</f>
        <v>Dismissive</v>
      </c>
      <c r="C309" s="3" t="str">
        <f xml:space="preserve"> Clean_Data!S309</f>
        <v>Twitter</v>
      </c>
      <c r="D309" s="3">
        <f xml:space="preserve"> Clean_Data!J309</f>
        <v>28</v>
      </c>
      <c r="E309" s="3">
        <f>Clean_Data!I309</f>
        <v>14</v>
      </c>
      <c r="F309" s="3">
        <f xml:space="preserve"> Clean_Data!X309</f>
        <v>42</v>
      </c>
      <c r="G309" s="3" t="str" cm="1">
        <f t="array" ref="G309" xml:space="preserve"> _xlfn.IFS(OR(B309="Positive",B309="Joy",B309="Happy",B309="Happiness"),"Favorable",OR(B309="Negative",B309="Sad",B309="Grief",B309="Despair",B309="Hate"),"Unfavorable",TRUE,"Other")</f>
        <v>Other</v>
      </c>
      <c r="H309" s="3" t="str">
        <f t="shared" si="32"/>
        <v>Standard Engagement</v>
      </c>
      <c r="I309" s="3" t="str">
        <f t="shared" si="33"/>
        <v>Medium</v>
      </c>
      <c r="J309" s="3" t="b">
        <f t="shared" si="34"/>
        <v>0</v>
      </c>
      <c r="K309" s="3" t="b">
        <f t="shared" si="35"/>
        <v>1</v>
      </c>
      <c r="L309" s="3" t="b">
        <f t="shared" si="36"/>
        <v>1</v>
      </c>
      <c r="M309" s="3" t="b">
        <f t="shared" si="37"/>
        <v>1</v>
      </c>
      <c r="N309" s="3" t="b">
        <f t="shared" si="38"/>
        <v>0</v>
      </c>
      <c r="O309" s="3" t="b">
        <f t="shared" si="39"/>
        <v>1</v>
      </c>
      <c r="P309" s="3" t="str">
        <f xml:space="preserve"> CHOOSE(MATCH(C309,{"Twitter","Instagram","Facebook"},0),"TW","IG","FB")</f>
        <v>TW</v>
      </c>
      <c r="Q309" s="3" t="str" cm="1">
        <f t="array" ref="Q309" xml:space="preserve"> _xlfn.SWITCH(C309,"Twitter","Microblog","Instagram","Visual Social","Facebook","Social Network","Other")</f>
        <v>Microblog</v>
      </c>
    </row>
    <row r="310" spans="1:17" x14ac:dyDescent="0.25">
      <c r="A310" s="3">
        <f xml:space="preserve"> Clean_Data!A310</f>
        <v>309</v>
      </c>
      <c r="B310" s="3" t="str">
        <f xml:space="preserve"> Clean_Data!Q310</f>
        <v>Frustrated</v>
      </c>
      <c r="C310" s="3" t="str">
        <f xml:space="preserve"> Clean_Data!S310</f>
        <v>Instagram</v>
      </c>
      <c r="D310" s="3">
        <f xml:space="preserve"> Clean_Data!J310</f>
        <v>30</v>
      </c>
      <c r="E310" s="3">
        <f>Clean_Data!I310</f>
        <v>15</v>
      </c>
      <c r="F310" s="3">
        <f xml:space="preserve"> Clean_Data!X310</f>
        <v>45</v>
      </c>
      <c r="G310" s="3" t="str" cm="1">
        <f t="array" ref="G310" xml:space="preserve"> _xlfn.IFS(OR(B310="Positive",B310="Joy",B310="Happy",B310="Happiness"),"Favorable",OR(B310="Negative",B310="Sad",B310="Grief",B310="Despair",B310="Hate"),"Unfavorable",TRUE,"Other")</f>
        <v>Other</v>
      </c>
      <c r="H310" s="3" t="str">
        <f t="shared" si="32"/>
        <v>Standard Engagement</v>
      </c>
      <c r="I310" s="3" t="str">
        <f t="shared" si="33"/>
        <v>Medium</v>
      </c>
      <c r="J310" s="3" t="b">
        <f t="shared" si="34"/>
        <v>0</v>
      </c>
      <c r="K310" s="3" t="b">
        <f t="shared" si="35"/>
        <v>1</v>
      </c>
      <c r="L310" s="3" t="b">
        <f t="shared" si="36"/>
        <v>1</v>
      </c>
      <c r="M310" s="3" t="b">
        <f t="shared" si="37"/>
        <v>1</v>
      </c>
      <c r="N310" s="3" t="b">
        <f t="shared" si="38"/>
        <v>0</v>
      </c>
      <c r="O310" s="3" t="b">
        <f t="shared" si="39"/>
        <v>1</v>
      </c>
      <c r="P310" s="3" t="str">
        <f xml:space="preserve"> CHOOSE(MATCH(C310,{"Twitter","Instagram","Facebook"},0),"TW","IG","FB")</f>
        <v>IG</v>
      </c>
      <c r="Q310" s="3" t="str" cm="1">
        <f t="array" ref="Q310" xml:space="preserve"> _xlfn.SWITCH(C310,"Twitter","Microblog","Instagram","Visual Social","Facebook","Social Network","Other")</f>
        <v>Visual Social</v>
      </c>
    </row>
    <row r="311" spans="1:17" x14ac:dyDescent="0.25">
      <c r="A311" s="3">
        <f xml:space="preserve"> Clean_Data!A311</f>
        <v>310</v>
      </c>
      <c r="B311" s="3" t="str">
        <f xml:space="preserve"> Clean_Data!Q311</f>
        <v>Loneliness</v>
      </c>
      <c r="C311" s="3" t="str">
        <f xml:space="preserve"> Clean_Data!S311</f>
        <v>Facebook</v>
      </c>
      <c r="D311" s="3">
        <f xml:space="preserve"> Clean_Data!J311</f>
        <v>36</v>
      </c>
      <c r="E311" s="3">
        <f>Clean_Data!I311</f>
        <v>18</v>
      </c>
      <c r="F311" s="3">
        <f xml:space="preserve"> Clean_Data!X311</f>
        <v>54</v>
      </c>
      <c r="G311" s="3" t="str" cm="1">
        <f t="array" ref="G311" xml:space="preserve"> _xlfn.IFS(OR(B311="Positive",B311="Joy",B311="Happy",B311="Happiness"),"Favorable",OR(B311="Negative",B311="Sad",B311="Grief",B311="Despair",B311="Hate"),"Unfavorable",TRUE,"Other")</f>
        <v>Other</v>
      </c>
      <c r="H311" s="3" t="str">
        <f t="shared" si="32"/>
        <v>High Engagement</v>
      </c>
      <c r="I311" s="3" t="str">
        <f t="shared" si="33"/>
        <v>High</v>
      </c>
      <c r="J311" s="3" t="b">
        <f t="shared" si="34"/>
        <v>0</v>
      </c>
      <c r="K311" s="3" t="b">
        <f t="shared" si="35"/>
        <v>0</v>
      </c>
      <c r="L311" s="3" t="b">
        <f t="shared" si="36"/>
        <v>1</v>
      </c>
      <c r="M311" s="3" t="b">
        <f t="shared" si="37"/>
        <v>1</v>
      </c>
      <c r="N311" s="3" t="b">
        <f t="shared" si="38"/>
        <v>0</v>
      </c>
      <c r="O311" s="3" t="b">
        <f t="shared" si="39"/>
        <v>1</v>
      </c>
      <c r="P311" s="3" t="str">
        <f xml:space="preserve"> CHOOSE(MATCH(C311,{"Twitter","Instagram","Facebook"},0),"TW","IG","FB")</f>
        <v>FB</v>
      </c>
      <c r="Q311" s="3" t="str" cm="1">
        <f t="array" ref="Q311" xml:space="preserve"> _xlfn.SWITCH(C311,"Twitter","Microblog","Instagram","Visual Social","Facebook","Social Network","Other")</f>
        <v>Social Network</v>
      </c>
    </row>
    <row r="312" spans="1:17" x14ac:dyDescent="0.25">
      <c r="A312" s="3">
        <f xml:space="preserve"> Clean_Data!A312</f>
        <v>311</v>
      </c>
      <c r="B312" s="3" t="str">
        <f xml:space="preserve"> Clean_Data!Q312</f>
        <v>Fearful</v>
      </c>
      <c r="C312" s="3" t="str">
        <f xml:space="preserve"> Clean_Data!S312</f>
        <v>Twitter</v>
      </c>
      <c r="D312" s="3">
        <f xml:space="preserve"> Clean_Data!J312</f>
        <v>26</v>
      </c>
      <c r="E312" s="3">
        <f>Clean_Data!I312</f>
        <v>13</v>
      </c>
      <c r="F312" s="3">
        <f xml:space="preserve"> Clean_Data!X312</f>
        <v>39</v>
      </c>
      <c r="G312" s="3" t="str" cm="1">
        <f t="array" ref="G312" xml:space="preserve"> _xlfn.IFS(OR(B312="Positive",B312="Joy",B312="Happy",B312="Happiness"),"Favorable",OR(B312="Negative",B312="Sad",B312="Grief",B312="Despair",B312="Hate"),"Unfavorable",TRUE,"Other")</f>
        <v>Other</v>
      </c>
      <c r="H312" s="3" t="str">
        <f t="shared" si="32"/>
        <v>Standard Engagement</v>
      </c>
      <c r="I312" s="3" t="str">
        <f t="shared" si="33"/>
        <v>Medium</v>
      </c>
      <c r="J312" s="3" t="b">
        <f t="shared" si="34"/>
        <v>0</v>
      </c>
      <c r="K312" s="3" t="b">
        <f t="shared" si="35"/>
        <v>1</v>
      </c>
      <c r="L312" s="3" t="b">
        <f t="shared" si="36"/>
        <v>1</v>
      </c>
      <c r="M312" s="3" t="b">
        <f t="shared" si="37"/>
        <v>1</v>
      </c>
      <c r="N312" s="3" t="b">
        <f t="shared" si="38"/>
        <v>0</v>
      </c>
      <c r="O312" s="3" t="b">
        <f t="shared" si="39"/>
        <v>1</v>
      </c>
      <c r="P312" s="3" t="str">
        <f xml:space="preserve"> CHOOSE(MATCH(C312,{"Twitter","Instagram","Facebook"},0),"TW","IG","FB")</f>
        <v>TW</v>
      </c>
      <c r="Q312" s="3" t="str" cm="1">
        <f t="array" ref="Q312" xml:space="preserve"> _xlfn.SWITCH(C312,"Twitter","Microblog","Instagram","Visual Social","Facebook","Social Network","Other")</f>
        <v>Microblog</v>
      </c>
    </row>
    <row r="313" spans="1:17" x14ac:dyDescent="0.25">
      <c r="A313" s="3">
        <f xml:space="preserve"> Clean_Data!A313</f>
        <v>312</v>
      </c>
      <c r="B313" s="3" t="str">
        <f xml:space="preserve"> Clean_Data!Q313</f>
        <v>Bitterness</v>
      </c>
      <c r="C313" s="3" t="str">
        <f xml:space="preserve"> Clean_Data!S313</f>
        <v>Instagram</v>
      </c>
      <c r="D313" s="3">
        <f xml:space="preserve"> Clean_Data!J313</f>
        <v>20</v>
      </c>
      <c r="E313" s="3">
        <f>Clean_Data!I313</f>
        <v>10</v>
      </c>
      <c r="F313" s="3">
        <f xml:space="preserve"> Clean_Data!X313</f>
        <v>30</v>
      </c>
      <c r="G313" s="3" t="str" cm="1">
        <f t="array" ref="G313" xml:space="preserve"> _xlfn.IFS(OR(B313="Positive",B313="Joy",B313="Happy",B313="Happiness"),"Favorable",OR(B313="Negative",B313="Sad",B313="Grief",B313="Despair",B313="Hate"),"Unfavorable",TRUE,"Other")</f>
        <v>Other</v>
      </c>
      <c r="H313" s="3" t="str">
        <f t="shared" si="32"/>
        <v>Standard Engagement</v>
      </c>
      <c r="I313" s="3" t="str">
        <f t="shared" si="33"/>
        <v>Medium</v>
      </c>
      <c r="J313" s="3" t="b">
        <f t="shared" si="34"/>
        <v>0</v>
      </c>
      <c r="K313" s="3" t="b">
        <f t="shared" si="35"/>
        <v>1</v>
      </c>
      <c r="L313" s="3" t="b">
        <f t="shared" si="36"/>
        <v>1</v>
      </c>
      <c r="M313" s="3" t="b">
        <f t="shared" si="37"/>
        <v>1</v>
      </c>
      <c r="N313" s="3" t="b">
        <f t="shared" si="38"/>
        <v>0</v>
      </c>
      <c r="O313" s="3" t="b">
        <f t="shared" si="39"/>
        <v>1</v>
      </c>
      <c r="P313" s="3" t="str">
        <f xml:space="preserve"> CHOOSE(MATCH(C313,{"Twitter","Instagram","Facebook"},0),"TW","IG","FB")</f>
        <v>IG</v>
      </c>
      <c r="Q313" s="3" t="str" cm="1">
        <f t="array" ref="Q313" xml:space="preserve"> _xlfn.SWITCH(C313,"Twitter","Microblog","Instagram","Visual Social","Facebook","Social Network","Other")</f>
        <v>Visual Social</v>
      </c>
    </row>
    <row r="314" spans="1:17" x14ac:dyDescent="0.25">
      <c r="A314" s="3">
        <f xml:space="preserve"> Clean_Data!A314</f>
        <v>313</v>
      </c>
      <c r="B314" s="3" t="str">
        <f xml:space="preserve"> Clean_Data!Q314</f>
        <v>Overwhelmed</v>
      </c>
      <c r="C314" s="3" t="str">
        <f xml:space="preserve"> Clean_Data!S314</f>
        <v>Facebook</v>
      </c>
      <c r="D314" s="3">
        <f xml:space="preserve"> Clean_Data!J314</f>
        <v>40</v>
      </c>
      <c r="E314" s="3">
        <f>Clean_Data!I314</f>
        <v>20</v>
      </c>
      <c r="F314" s="3">
        <f xml:space="preserve"> Clean_Data!X314</f>
        <v>60</v>
      </c>
      <c r="G314" s="3" t="str" cm="1">
        <f t="array" ref="G314" xml:space="preserve"> _xlfn.IFS(OR(B314="Positive",B314="Joy",B314="Happy",B314="Happiness"),"Favorable",OR(B314="Negative",B314="Sad",B314="Grief",B314="Despair",B314="Hate"),"Unfavorable",TRUE,"Other")</f>
        <v>Other</v>
      </c>
      <c r="H314" s="3" t="str">
        <f t="shared" si="32"/>
        <v>High Engagement</v>
      </c>
      <c r="I314" s="3" t="str">
        <f t="shared" si="33"/>
        <v>High</v>
      </c>
      <c r="J314" s="3" t="b">
        <f t="shared" si="34"/>
        <v>0</v>
      </c>
      <c r="K314" s="3" t="b">
        <f t="shared" si="35"/>
        <v>0</v>
      </c>
      <c r="L314" s="3" t="b">
        <f t="shared" si="36"/>
        <v>1</v>
      </c>
      <c r="M314" s="3" t="b">
        <f t="shared" si="37"/>
        <v>1</v>
      </c>
      <c r="N314" s="3" t="b">
        <f t="shared" si="38"/>
        <v>0</v>
      </c>
      <c r="O314" s="3" t="b">
        <f t="shared" si="39"/>
        <v>1</v>
      </c>
      <c r="P314" s="3" t="str">
        <f xml:space="preserve"> CHOOSE(MATCH(C314,{"Twitter","Instagram","Facebook"},0),"TW","IG","FB")</f>
        <v>FB</v>
      </c>
      <c r="Q314" s="3" t="str" cm="1">
        <f t="array" ref="Q314" xml:space="preserve"> _xlfn.SWITCH(C314,"Twitter","Microblog","Instagram","Visual Social","Facebook","Social Network","Other")</f>
        <v>Social Network</v>
      </c>
    </row>
    <row r="315" spans="1:17" x14ac:dyDescent="0.25">
      <c r="A315" s="3">
        <f xml:space="preserve"> Clean_Data!A315</f>
        <v>314</v>
      </c>
      <c r="B315" s="3" t="str">
        <f xml:space="preserve"> Clean_Data!Q315</f>
        <v>Jealous</v>
      </c>
      <c r="C315" s="3" t="str">
        <f xml:space="preserve"> Clean_Data!S315</f>
        <v>Twitter</v>
      </c>
      <c r="D315" s="3">
        <f xml:space="preserve"> Clean_Data!J315</f>
        <v>32</v>
      </c>
      <c r="E315" s="3">
        <f>Clean_Data!I315</f>
        <v>16</v>
      </c>
      <c r="F315" s="3">
        <f xml:space="preserve"> Clean_Data!X315</f>
        <v>48</v>
      </c>
      <c r="G315" s="3" t="str" cm="1">
        <f t="array" ref="G315" xml:space="preserve"> _xlfn.IFS(OR(B315="Positive",B315="Joy",B315="Happy",B315="Happiness"),"Favorable",OR(B315="Negative",B315="Sad",B315="Grief",B315="Despair",B315="Hate"),"Unfavorable",TRUE,"Other")</f>
        <v>Other</v>
      </c>
      <c r="H315" s="3" t="str">
        <f t="shared" si="32"/>
        <v>Standard Engagement</v>
      </c>
      <c r="I315" s="3" t="str">
        <f t="shared" si="33"/>
        <v>Medium</v>
      </c>
      <c r="J315" s="3" t="b">
        <f t="shared" si="34"/>
        <v>0</v>
      </c>
      <c r="K315" s="3" t="b">
        <f t="shared" si="35"/>
        <v>1</v>
      </c>
      <c r="L315" s="3" t="b">
        <f t="shared" si="36"/>
        <v>1</v>
      </c>
      <c r="M315" s="3" t="b">
        <f t="shared" si="37"/>
        <v>1</v>
      </c>
      <c r="N315" s="3" t="b">
        <f t="shared" si="38"/>
        <v>0</v>
      </c>
      <c r="O315" s="3" t="b">
        <f t="shared" si="39"/>
        <v>1</v>
      </c>
      <c r="P315" s="3" t="str">
        <f xml:space="preserve"> CHOOSE(MATCH(C315,{"Twitter","Instagram","Facebook"},0),"TW","IG","FB")</f>
        <v>TW</v>
      </c>
      <c r="Q315" s="3" t="str" cm="1">
        <f t="array" ref="Q315" xml:space="preserve"> _xlfn.SWITCH(C315,"Twitter","Microblog","Instagram","Visual Social","Facebook","Social Network","Other")</f>
        <v>Microblog</v>
      </c>
    </row>
    <row r="316" spans="1:17" x14ac:dyDescent="0.25">
      <c r="A316" s="3">
        <f xml:space="preserve"> Clean_Data!A316</f>
        <v>315</v>
      </c>
      <c r="B316" s="3" t="str">
        <f xml:space="preserve"> Clean_Data!Q316</f>
        <v>Devastated</v>
      </c>
      <c r="C316" s="3" t="str">
        <f xml:space="preserve"> Clean_Data!S316</f>
        <v>Instagram</v>
      </c>
      <c r="D316" s="3">
        <f xml:space="preserve"> Clean_Data!J316</f>
        <v>50</v>
      </c>
      <c r="E316" s="3">
        <f>Clean_Data!I316</f>
        <v>25</v>
      </c>
      <c r="F316" s="3">
        <f xml:space="preserve"> Clean_Data!X316</f>
        <v>75</v>
      </c>
      <c r="G316" s="3" t="str" cm="1">
        <f t="array" ref="G316" xml:space="preserve"> _xlfn.IFS(OR(B316="Positive",B316="Joy",B316="Happy",B316="Happiness"),"Favorable",OR(B316="Negative",B316="Sad",B316="Grief",B316="Despair",B316="Hate"),"Unfavorable",TRUE,"Other")</f>
        <v>Other</v>
      </c>
      <c r="H316" s="3" t="str">
        <f t="shared" si="32"/>
        <v>High Engagement</v>
      </c>
      <c r="I316" s="3" t="str">
        <f t="shared" si="33"/>
        <v>High</v>
      </c>
      <c r="J316" s="3" t="b">
        <f t="shared" si="34"/>
        <v>0</v>
      </c>
      <c r="K316" s="3" t="b">
        <f t="shared" si="35"/>
        <v>1</v>
      </c>
      <c r="L316" s="3" t="b">
        <f t="shared" si="36"/>
        <v>1</v>
      </c>
      <c r="M316" s="3" t="b">
        <f t="shared" si="37"/>
        <v>1</v>
      </c>
      <c r="N316" s="3" t="b">
        <f t="shared" si="38"/>
        <v>0</v>
      </c>
      <c r="O316" s="3" t="b">
        <f t="shared" si="39"/>
        <v>1</v>
      </c>
      <c r="P316" s="3" t="str">
        <f xml:space="preserve"> CHOOSE(MATCH(C316,{"Twitter","Instagram","Facebook"},0),"TW","IG","FB")</f>
        <v>IG</v>
      </c>
      <c r="Q316" s="3" t="str" cm="1">
        <f t="array" ref="Q316" xml:space="preserve"> _xlfn.SWITCH(C316,"Twitter","Microblog","Instagram","Visual Social","Facebook","Social Network","Other")</f>
        <v>Visual Social</v>
      </c>
    </row>
    <row r="317" spans="1:17" x14ac:dyDescent="0.25">
      <c r="A317" s="3">
        <f xml:space="preserve"> Clean_Data!A317</f>
        <v>316</v>
      </c>
      <c r="B317" s="3" t="str">
        <f xml:space="preserve"> Clean_Data!Q317</f>
        <v>Frustrated</v>
      </c>
      <c r="C317" s="3" t="str">
        <f xml:space="preserve"> Clean_Data!S317</f>
        <v>Facebook</v>
      </c>
      <c r="D317" s="3">
        <f xml:space="preserve"> Clean_Data!J317</f>
        <v>28</v>
      </c>
      <c r="E317" s="3">
        <f>Clean_Data!I317</f>
        <v>14</v>
      </c>
      <c r="F317" s="3">
        <f xml:space="preserve"> Clean_Data!X317</f>
        <v>42</v>
      </c>
      <c r="G317" s="3" t="str" cm="1">
        <f t="array" ref="G317" xml:space="preserve"> _xlfn.IFS(OR(B317="Positive",B317="Joy",B317="Happy",B317="Happiness"),"Favorable",OR(B317="Negative",B317="Sad",B317="Grief",B317="Despair",B317="Hate"),"Unfavorable",TRUE,"Other")</f>
        <v>Other</v>
      </c>
      <c r="H317" s="3" t="str">
        <f t="shared" si="32"/>
        <v>Standard Engagement</v>
      </c>
      <c r="I317" s="3" t="str">
        <f t="shared" si="33"/>
        <v>Medium</v>
      </c>
      <c r="J317" s="3" t="b">
        <f t="shared" si="34"/>
        <v>0</v>
      </c>
      <c r="K317" s="3" t="b">
        <f t="shared" si="35"/>
        <v>0</v>
      </c>
      <c r="L317" s="3" t="b">
        <f t="shared" si="36"/>
        <v>1</v>
      </c>
      <c r="M317" s="3" t="b">
        <f t="shared" si="37"/>
        <v>1</v>
      </c>
      <c r="N317" s="3" t="b">
        <f t="shared" si="38"/>
        <v>0</v>
      </c>
      <c r="O317" s="3" t="b">
        <f t="shared" si="39"/>
        <v>1</v>
      </c>
      <c r="P317" s="3" t="str">
        <f xml:space="preserve"> CHOOSE(MATCH(C317,{"Twitter","Instagram","Facebook"},0),"TW","IG","FB")</f>
        <v>FB</v>
      </c>
      <c r="Q317" s="3" t="str" cm="1">
        <f t="array" ref="Q317" xml:space="preserve"> _xlfn.SWITCH(C317,"Twitter","Microblog","Instagram","Visual Social","Facebook","Social Network","Other")</f>
        <v>Social Network</v>
      </c>
    </row>
    <row r="318" spans="1:17" x14ac:dyDescent="0.25">
      <c r="A318" s="3">
        <f xml:space="preserve"> Clean_Data!A318</f>
        <v>317</v>
      </c>
      <c r="B318" s="3" t="str">
        <f xml:space="preserve"> Clean_Data!Q318</f>
        <v>Envious</v>
      </c>
      <c r="C318" s="3" t="str">
        <f xml:space="preserve"> Clean_Data!S318</f>
        <v>Twitter</v>
      </c>
      <c r="D318" s="3">
        <f xml:space="preserve"> Clean_Data!J318</f>
        <v>40</v>
      </c>
      <c r="E318" s="3">
        <f>Clean_Data!I318</f>
        <v>20</v>
      </c>
      <c r="F318" s="3">
        <f xml:space="preserve"> Clean_Data!X318</f>
        <v>60</v>
      </c>
      <c r="G318" s="3" t="str" cm="1">
        <f t="array" ref="G318" xml:space="preserve"> _xlfn.IFS(OR(B318="Positive",B318="Joy",B318="Happy",B318="Happiness"),"Favorable",OR(B318="Negative",B318="Sad",B318="Grief",B318="Despair",B318="Hate"),"Unfavorable",TRUE,"Other")</f>
        <v>Other</v>
      </c>
      <c r="H318" s="3" t="str">
        <f t="shared" si="32"/>
        <v>High Engagement</v>
      </c>
      <c r="I318" s="3" t="str">
        <f t="shared" si="33"/>
        <v>High</v>
      </c>
      <c r="J318" s="3" t="b">
        <f t="shared" si="34"/>
        <v>0</v>
      </c>
      <c r="K318" s="3" t="b">
        <f t="shared" si="35"/>
        <v>1</v>
      </c>
      <c r="L318" s="3" t="b">
        <f t="shared" si="36"/>
        <v>1</v>
      </c>
      <c r="M318" s="3" t="b">
        <f t="shared" si="37"/>
        <v>1</v>
      </c>
      <c r="N318" s="3" t="b">
        <f t="shared" si="38"/>
        <v>0</v>
      </c>
      <c r="O318" s="3" t="b">
        <f t="shared" si="39"/>
        <v>1</v>
      </c>
      <c r="P318" s="3" t="str">
        <f xml:space="preserve"> CHOOSE(MATCH(C318,{"Twitter","Instagram","Facebook"},0),"TW","IG","FB")</f>
        <v>TW</v>
      </c>
      <c r="Q318" s="3" t="str" cm="1">
        <f t="array" ref="Q318" xml:space="preserve"> _xlfn.SWITCH(C318,"Twitter","Microblog","Instagram","Visual Social","Facebook","Social Network","Other")</f>
        <v>Microblog</v>
      </c>
    </row>
    <row r="319" spans="1:17" x14ac:dyDescent="0.25">
      <c r="A319" s="3">
        <f xml:space="preserve"> Clean_Data!A319</f>
        <v>318</v>
      </c>
      <c r="B319" s="3" t="str">
        <f xml:space="preserve"> Clean_Data!Q319</f>
        <v>Dismissive</v>
      </c>
      <c r="C319" s="3" t="str">
        <f xml:space="preserve"> Clean_Data!S319</f>
        <v>Instagram</v>
      </c>
      <c r="D319" s="3">
        <f xml:space="preserve"> Clean_Data!J319</f>
        <v>24</v>
      </c>
      <c r="E319" s="3">
        <f>Clean_Data!I319</f>
        <v>12</v>
      </c>
      <c r="F319" s="3">
        <f xml:space="preserve"> Clean_Data!X319</f>
        <v>36</v>
      </c>
      <c r="G319" s="3" t="str" cm="1">
        <f t="array" ref="G319" xml:space="preserve"> _xlfn.IFS(OR(B319="Positive",B319="Joy",B319="Happy",B319="Happiness"),"Favorable",OR(B319="Negative",B319="Sad",B319="Grief",B319="Despair",B319="Hate"),"Unfavorable",TRUE,"Other")</f>
        <v>Other</v>
      </c>
      <c r="H319" s="3" t="str">
        <f t="shared" si="32"/>
        <v>Standard Engagement</v>
      </c>
      <c r="I319" s="3" t="str">
        <f t="shared" si="33"/>
        <v>Medium</v>
      </c>
      <c r="J319" s="3" t="b">
        <f t="shared" si="34"/>
        <v>0</v>
      </c>
      <c r="K319" s="3" t="b">
        <f t="shared" si="35"/>
        <v>1</v>
      </c>
      <c r="L319" s="3" t="b">
        <f t="shared" si="36"/>
        <v>1</v>
      </c>
      <c r="M319" s="3" t="b">
        <f t="shared" si="37"/>
        <v>1</v>
      </c>
      <c r="N319" s="3" t="b">
        <f t="shared" si="38"/>
        <v>0</v>
      </c>
      <c r="O319" s="3" t="b">
        <f t="shared" si="39"/>
        <v>1</v>
      </c>
      <c r="P319" s="3" t="str">
        <f xml:space="preserve"> CHOOSE(MATCH(C319,{"Twitter","Instagram","Facebook"},0),"TW","IG","FB")</f>
        <v>IG</v>
      </c>
      <c r="Q319" s="3" t="str" cm="1">
        <f t="array" ref="Q319" xml:space="preserve"> _xlfn.SWITCH(C319,"Twitter","Microblog","Instagram","Visual Social","Facebook","Social Network","Other")</f>
        <v>Visual Social</v>
      </c>
    </row>
    <row r="320" spans="1:17" x14ac:dyDescent="0.25">
      <c r="A320" s="3">
        <f xml:space="preserve"> Clean_Data!A320</f>
        <v>319</v>
      </c>
      <c r="B320" s="3" t="str">
        <f xml:space="preserve"> Clean_Data!Q320</f>
        <v>Despair</v>
      </c>
      <c r="C320" s="3" t="str">
        <f xml:space="preserve"> Clean_Data!S320</f>
        <v>Facebook</v>
      </c>
      <c r="D320" s="3">
        <f xml:space="preserve"> Clean_Data!J320</f>
        <v>16</v>
      </c>
      <c r="E320" s="3">
        <f>Clean_Data!I320</f>
        <v>8</v>
      </c>
      <c r="F320" s="3">
        <f xml:space="preserve"> Clean_Data!X320</f>
        <v>24</v>
      </c>
      <c r="G320" s="3" t="str" cm="1">
        <f t="array" ref="G320" xml:space="preserve"> _xlfn.IFS(OR(B320="Positive",B320="Joy",B320="Happy",B320="Happiness"),"Favorable",OR(B320="Negative",B320="Sad",B320="Grief",B320="Despair",B320="Hate"),"Unfavorable",TRUE,"Other")</f>
        <v>Unfavorable</v>
      </c>
      <c r="H320" s="3" t="str">
        <f t="shared" si="32"/>
        <v>Standard Engagement</v>
      </c>
      <c r="I320" s="3" t="str">
        <f t="shared" si="33"/>
        <v>Medium</v>
      </c>
      <c r="J320" s="3" t="b">
        <f t="shared" si="34"/>
        <v>0</v>
      </c>
      <c r="K320" s="3" t="b">
        <f t="shared" si="35"/>
        <v>0</v>
      </c>
      <c r="L320" s="3" t="b">
        <f t="shared" si="36"/>
        <v>0</v>
      </c>
      <c r="M320" s="3" t="b">
        <f t="shared" si="37"/>
        <v>1</v>
      </c>
      <c r="N320" s="3" t="b">
        <f t="shared" si="38"/>
        <v>0</v>
      </c>
      <c r="O320" s="3" t="b">
        <f t="shared" si="39"/>
        <v>1</v>
      </c>
      <c r="P320" s="3" t="str">
        <f xml:space="preserve"> CHOOSE(MATCH(C320,{"Twitter","Instagram","Facebook"},0),"TW","IG","FB")</f>
        <v>FB</v>
      </c>
      <c r="Q320" s="3" t="str" cm="1">
        <f t="array" ref="Q320" xml:space="preserve"> _xlfn.SWITCH(C320,"Twitter","Microblog","Instagram","Visual Social","Facebook","Social Network","Other")</f>
        <v>Social Network</v>
      </c>
    </row>
    <row r="321" spans="1:17" x14ac:dyDescent="0.25">
      <c r="A321" s="3">
        <f xml:space="preserve"> Clean_Data!A321</f>
        <v>320</v>
      </c>
      <c r="B321" s="3" t="str">
        <f xml:space="preserve"> Clean_Data!Q321</f>
        <v>Bitterness</v>
      </c>
      <c r="C321" s="3" t="str">
        <f xml:space="preserve"> Clean_Data!S321</f>
        <v>Twitter</v>
      </c>
      <c r="D321" s="3">
        <f xml:space="preserve"> Clean_Data!J321</f>
        <v>30</v>
      </c>
      <c r="E321" s="3">
        <f>Clean_Data!I321</f>
        <v>15</v>
      </c>
      <c r="F321" s="3">
        <f xml:space="preserve"> Clean_Data!X321</f>
        <v>45</v>
      </c>
      <c r="G321" s="3" t="str" cm="1">
        <f t="array" ref="G321" xml:space="preserve"> _xlfn.IFS(OR(B321="Positive",B321="Joy",B321="Happy",B321="Happiness"),"Favorable",OR(B321="Negative",B321="Sad",B321="Grief",B321="Despair",B321="Hate"),"Unfavorable",TRUE,"Other")</f>
        <v>Other</v>
      </c>
      <c r="H321" s="3" t="str">
        <f t="shared" si="32"/>
        <v>Standard Engagement</v>
      </c>
      <c r="I321" s="3" t="str">
        <f t="shared" si="33"/>
        <v>Medium</v>
      </c>
      <c r="J321" s="3" t="b">
        <f t="shared" si="34"/>
        <v>0</v>
      </c>
      <c r="K321" s="3" t="b">
        <f t="shared" si="35"/>
        <v>1</v>
      </c>
      <c r="L321" s="3" t="b">
        <f t="shared" si="36"/>
        <v>1</v>
      </c>
      <c r="M321" s="3" t="b">
        <f t="shared" si="37"/>
        <v>1</v>
      </c>
      <c r="N321" s="3" t="b">
        <f t="shared" si="38"/>
        <v>0</v>
      </c>
      <c r="O321" s="3" t="b">
        <f t="shared" si="39"/>
        <v>1</v>
      </c>
      <c r="P321" s="3" t="str">
        <f xml:space="preserve"> CHOOSE(MATCH(C321,{"Twitter","Instagram","Facebook"},0),"TW","IG","FB")</f>
        <v>TW</v>
      </c>
      <c r="Q321" s="3" t="str" cm="1">
        <f t="array" ref="Q321" xml:space="preserve"> _xlfn.SWITCH(C321,"Twitter","Microblog","Instagram","Visual Social","Facebook","Social Network","Other")</f>
        <v>Microblog</v>
      </c>
    </row>
    <row r="322" spans="1:17" x14ac:dyDescent="0.25">
      <c r="A322" s="3">
        <f xml:space="preserve"> Clean_Data!A322</f>
        <v>321</v>
      </c>
      <c r="B322" s="3" t="str">
        <f xml:space="preserve"> Clean_Data!Q322</f>
        <v>Loneliness</v>
      </c>
      <c r="C322" s="3" t="str">
        <f xml:space="preserve"> Clean_Data!S322</f>
        <v>Instagram</v>
      </c>
      <c r="D322" s="3">
        <f xml:space="preserve"> Clean_Data!J322</f>
        <v>36</v>
      </c>
      <c r="E322" s="3">
        <f>Clean_Data!I322</f>
        <v>18</v>
      </c>
      <c r="F322" s="3">
        <f xml:space="preserve"> Clean_Data!X322</f>
        <v>54</v>
      </c>
      <c r="G322" s="3" t="str" cm="1">
        <f t="array" ref="G322" xml:space="preserve"> _xlfn.IFS(OR(B322="Positive",B322="Joy",B322="Happy",B322="Happiness"),"Favorable",OR(B322="Negative",B322="Sad",B322="Grief",B322="Despair",B322="Hate"),"Unfavorable",TRUE,"Other")</f>
        <v>Other</v>
      </c>
      <c r="H322" s="3" t="str">
        <f t="shared" si="32"/>
        <v>High Engagement</v>
      </c>
      <c r="I322" s="3" t="str">
        <f t="shared" si="33"/>
        <v>High</v>
      </c>
      <c r="J322" s="3" t="b">
        <f t="shared" si="34"/>
        <v>0</v>
      </c>
      <c r="K322" s="3" t="b">
        <f t="shared" si="35"/>
        <v>1</v>
      </c>
      <c r="L322" s="3" t="b">
        <f t="shared" si="36"/>
        <v>1</v>
      </c>
      <c r="M322" s="3" t="b">
        <f t="shared" si="37"/>
        <v>1</v>
      </c>
      <c r="N322" s="3" t="b">
        <f t="shared" si="38"/>
        <v>0</v>
      </c>
      <c r="O322" s="3" t="b">
        <f t="shared" si="39"/>
        <v>1</v>
      </c>
      <c r="P322" s="3" t="str">
        <f xml:space="preserve"> CHOOSE(MATCH(C322,{"Twitter","Instagram","Facebook"},0),"TW","IG","FB")</f>
        <v>IG</v>
      </c>
      <c r="Q322" s="3" t="str" cm="1">
        <f t="array" ref="Q322" xml:space="preserve"> _xlfn.SWITCH(C322,"Twitter","Microblog","Instagram","Visual Social","Facebook","Social Network","Other")</f>
        <v>Visual Social</v>
      </c>
    </row>
    <row r="323" spans="1:17" x14ac:dyDescent="0.25">
      <c r="A323" s="3">
        <f xml:space="preserve"> Clean_Data!A323</f>
        <v>322</v>
      </c>
      <c r="B323" s="3" t="str">
        <f xml:space="preserve"> Clean_Data!Q323</f>
        <v>Yearning</v>
      </c>
      <c r="C323" s="3" t="str">
        <f xml:space="preserve"> Clean_Data!S323</f>
        <v>Facebook</v>
      </c>
      <c r="D323" s="3">
        <f xml:space="preserve"> Clean_Data!J323</f>
        <v>20</v>
      </c>
      <c r="E323" s="3">
        <f>Clean_Data!I323</f>
        <v>10</v>
      </c>
      <c r="F323" s="3">
        <f xml:space="preserve"> Clean_Data!X323</f>
        <v>30</v>
      </c>
      <c r="G323" s="3" t="str" cm="1">
        <f t="array" ref="G323" xml:space="preserve"> _xlfn.IFS(OR(B323="Positive",B323="Joy",B323="Happy",B323="Happiness"),"Favorable",OR(B323="Negative",B323="Sad",B323="Grief",B323="Despair",B323="Hate"),"Unfavorable",TRUE,"Other")</f>
        <v>Other</v>
      </c>
      <c r="H323" s="3" t="str">
        <f t="shared" ref="H323:H386" si="40" xml:space="preserve"> IF(F323&gt;=50,"High Engagement","Standard Engagement")</f>
        <v>Standard Engagement</v>
      </c>
      <c r="I323" s="3" t="str">
        <f t="shared" ref="I323:I386" si="41" xml:space="preserve"> IF(F323&gt;=100,"Viral",IF(F323&gt;=50,"High",IF(F323&gt;=20,"Medium","Low")))</f>
        <v>Medium</v>
      </c>
      <c r="J323" s="3" t="b">
        <f t="shared" ref="J323:J386" si="42" xml:space="preserve"> AND(OR(C323="USA",C323="UK"),F323&gt;=50)</f>
        <v>0</v>
      </c>
      <c r="K323" s="3" t="b">
        <f t="shared" ref="K323:K386" si="43" xml:space="preserve"> OR(C323="Twitter",C323="Instagram")</f>
        <v>0</v>
      </c>
      <c r="L323" s="3" t="b">
        <f t="shared" ref="L323:L386" si="44" xml:space="preserve"> NOT(G323="Unfavorable")</f>
        <v>1</v>
      </c>
      <c r="M323" s="3" t="b">
        <f t="shared" ref="M323:M386" si="45" xml:space="preserve"> ISERROR(1/(D323-D323))</f>
        <v>1</v>
      </c>
      <c r="N323" s="3" t="b">
        <f t="shared" ref="N323:N386" si="46" xml:space="preserve"> ISBLANK(B323)</f>
        <v>0</v>
      </c>
      <c r="O323" s="3" t="b">
        <f t="shared" ref="O323:O386" si="47" xml:space="preserve"> ISNUMBER(D323)</f>
        <v>1</v>
      </c>
      <c r="P323" s="3" t="str">
        <f xml:space="preserve"> CHOOSE(MATCH(C323,{"Twitter","Instagram","Facebook"},0),"TW","IG","FB")</f>
        <v>FB</v>
      </c>
      <c r="Q323" s="3" t="str" cm="1">
        <f t="array" ref="Q323" xml:space="preserve"> _xlfn.SWITCH(C323,"Twitter","Microblog","Instagram","Visual Social","Facebook","Social Network","Other")</f>
        <v>Social Network</v>
      </c>
    </row>
    <row r="324" spans="1:17" x14ac:dyDescent="0.25">
      <c r="A324" s="3">
        <f xml:space="preserve"> Clean_Data!A324</f>
        <v>323</v>
      </c>
      <c r="B324" s="3" t="str">
        <f xml:space="preserve"> Clean_Data!Q324</f>
        <v>Fearful</v>
      </c>
      <c r="C324" s="3" t="str">
        <f xml:space="preserve"> Clean_Data!S324</f>
        <v>Twitter</v>
      </c>
      <c r="D324" s="3">
        <f xml:space="preserve"> Clean_Data!J324</f>
        <v>36</v>
      </c>
      <c r="E324" s="3">
        <f>Clean_Data!I324</f>
        <v>18</v>
      </c>
      <c r="F324" s="3">
        <f xml:space="preserve"> Clean_Data!X324</f>
        <v>54</v>
      </c>
      <c r="G324" s="3" t="str" cm="1">
        <f t="array" ref="G324" xml:space="preserve"> _xlfn.IFS(OR(B324="Positive",B324="Joy",B324="Happy",B324="Happiness"),"Favorable",OR(B324="Negative",B324="Sad",B324="Grief",B324="Despair",B324="Hate"),"Unfavorable",TRUE,"Other")</f>
        <v>Other</v>
      </c>
      <c r="H324" s="3" t="str">
        <f t="shared" si="40"/>
        <v>High Engagement</v>
      </c>
      <c r="I324" s="3" t="str">
        <f t="shared" si="41"/>
        <v>High</v>
      </c>
      <c r="J324" s="3" t="b">
        <f t="shared" si="42"/>
        <v>0</v>
      </c>
      <c r="K324" s="3" t="b">
        <f t="shared" si="43"/>
        <v>1</v>
      </c>
      <c r="L324" s="3" t="b">
        <f t="shared" si="44"/>
        <v>1</v>
      </c>
      <c r="M324" s="3" t="b">
        <f t="shared" si="45"/>
        <v>1</v>
      </c>
      <c r="N324" s="3" t="b">
        <f t="shared" si="46"/>
        <v>0</v>
      </c>
      <c r="O324" s="3" t="b">
        <f t="shared" si="47"/>
        <v>1</v>
      </c>
      <c r="P324" s="3" t="str">
        <f xml:space="preserve"> CHOOSE(MATCH(C324,{"Twitter","Instagram","Facebook"},0),"TW","IG","FB")</f>
        <v>TW</v>
      </c>
      <c r="Q324" s="3" t="str" cm="1">
        <f t="array" ref="Q324" xml:space="preserve"> _xlfn.SWITCH(C324,"Twitter","Microblog","Instagram","Visual Social","Facebook","Social Network","Other")</f>
        <v>Microblog</v>
      </c>
    </row>
    <row r="325" spans="1:17" x14ac:dyDescent="0.25">
      <c r="A325" s="3">
        <f xml:space="preserve"> Clean_Data!A325</f>
        <v>324</v>
      </c>
      <c r="B325" s="3" t="str">
        <f xml:space="preserve"> Clean_Data!Q325</f>
        <v>Apprehensive</v>
      </c>
      <c r="C325" s="3" t="str">
        <f xml:space="preserve"> Clean_Data!S325</f>
        <v>Instagram</v>
      </c>
      <c r="D325" s="3">
        <f xml:space="preserve"> Clean_Data!J325</f>
        <v>28</v>
      </c>
      <c r="E325" s="3">
        <f>Clean_Data!I325</f>
        <v>14</v>
      </c>
      <c r="F325" s="3">
        <f xml:space="preserve"> Clean_Data!X325</f>
        <v>42</v>
      </c>
      <c r="G325" s="3" t="str" cm="1">
        <f t="array" ref="G325" xml:space="preserve"> _xlfn.IFS(OR(B325="Positive",B325="Joy",B325="Happy",B325="Happiness"),"Favorable",OR(B325="Negative",B325="Sad",B325="Grief",B325="Despair",B325="Hate"),"Unfavorable",TRUE,"Other")</f>
        <v>Other</v>
      </c>
      <c r="H325" s="3" t="str">
        <f t="shared" si="40"/>
        <v>Standard Engagement</v>
      </c>
      <c r="I325" s="3" t="str">
        <f t="shared" si="41"/>
        <v>Medium</v>
      </c>
      <c r="J325" s="3" t="b">
        <f t="shared" si="42"/>
        <v>0</v>
      </c>
      <c r="K325" s="3" t="b">
        <f t="shared" si="43"/>
        <v>1</v>
      </c>
      <c r="L325" s="3" t="b">
        <f t="shared" si="44"/>
        <v>1</v>
      </c>
      <c r="M325" s="3" t="b">
        <f t="shared" si="45"/>
        <v>1</v>
      </c>
      <c r="N325" s="3" t="b">
        <f t="shared" si="46"/>
        <v>0</v>
      </c>
      <c r="O325" s="3" t="b">
        <f t="shared" si="47"/>
        <v>1</v>
      </c>
      <c r="P325" s="3" t="str">
        <f xml:space="preserve"> CHOOSE(MATCH(C325,{"Twitter","Instagram","Facebook"},0),"TW","IG","FB")</f>
        <v>IG</v>
      </c>
      <c r="Q325" s="3" t="str" cm="1">
        <f t="array" ref="Q325" xml:space="preserve"> _xlfn.SWITCH(C325,"Twitter","Microblog","Instagram","Visual Social","Facebook","Social Network","Other")</f>
        <v>Visual Social</v>
      </c>
    </row>
    <row r="326" spans="1:17" x14ac:dyDescent="0.25">
      <c r="A326" s="3">
        <f xml:space="preserve"> Clean_Data!A326</f>
        <v>325</v>
      </c>
      <c r="B326" s="3" t="str">
        <f xml:space="preserve"> Clean_Data!Q326</f>
        <v>Overwhelmed</v>
      </c>
      <c r="C326" s="3" t="str">
        <f xml:space="preserve"> Clean_Data!S326</f>
        <v>Facebook</v>
      </c>
      <c r="D326" s="3">
        <f xml:space="preserve"> Clean_Data!J326</f>
        <v>44</v>
      </c>
      <c r="E326" s="3">
        <f>Clean_Data!I326</f>
        <v>22</v>
      </c>
      <c r="F326" s="3">
        <f xml:space="preserve"> Clean_Data!X326</f>
        <v>66</v>
      </c>
      <c r="G326" s="3" t="str" cm="1">
        <f t="array" ref="G326" xml:space="preserve"> _xlfn.IFS(OR(B326="Positive",B326="Joy",B326="Happy",B326="Happiness"),"Favorable",OR(B326="Negative",B326="Sad",B326="Grief",B326="Despair",B326="Hate"),"Unfavorable",TRUE,"Other")</f>
        <v>Other</v>
      </c>
      <c r="H326" s="3" t="str">
        <f t="shared" si="40"/>
        <v>High Engagement</v>
      </c>
      <c r="I326" s="3" t="str">
        <f t="shared" si="41"/>
        <v>High</v>
      </c>
      <c r="J326" s="3" t="b">
        <f t="shared" si="42"/>
        <v>0</v>
      </c>
      <c r="K326" s="3" t="b">
        <f t="shared" si="43"/>
        <v>0</v>
      </c>
      <c r="L326" s="3" t="b">
        <f t="shared" si="44"/>
        <v>1</v>
      </c>
      <c r="M326" s="3" t="b">
        <f t="shared" si="45"/>
        <v>1</v>
      </c>
      <c r="N326" s="3" t="b">
        <f t="shared" si="46"/>
        <v>0</v>
      </c>
      <c r="O326" s="3" t="b">
        <f t="shared" si="47"/>
        <v>1</v>
      </c>
      <c r="P326" s="3" t="str">
        <f xml:space="preserve"> CHOOSE(MATCH(C326,{"Twitter","Instagram","Facebook"},0),"TW","IG","FB")</f>
        <v>FB</v>
      </c>
      <c r="Q326" s="3" t="str" cm="1">
        <f t="array" ref="Q326" xml:space="preserve"> _xlfn.SWITCH(C326,"Twitter","Microblog","Instagram","Visual Social","Facebook","Social Network","Other")</f>
        <v>Social Network</v>
      </c>
    </row>
    <row r="327" spans="1:17" x14ac:dyDescent="0.25">
      <c r="A327" s="3">
        <f xml:space="preserve"> Clean_Data!A327</f>
        <v>326</v>
      </c>
      <c r="B327" s="3" t="str">
        <f xml:space="preserve"> Clean_Data!Q327</f>
        <v>Jealous</v>
      </c>
      <c r="C327" s="3" t="str">
        <f xml:space="preserve"> Clean_Data!S327</f>
        <v>Twitter</v>
      </c>
      <c r="D327" s="3">
        <f xml:space="preserve"> Clean_Data!J327</f>
        <v>32</v>
      </c>
      <c r="E327" s="3">
        <f>Clean_Data!I327</f>
        <v>16</v>
      </c>
      <c r="F327" s="3">
        <f xml:space="preserve"> Clean_Data!X327</f>
        <v>48</v>
      </c>
      <c r="G327" s="3" t="str" cm="1">
        <f t="array" ref="G327" xml:space="preserve"> _xlfn.IFS(OR(B327="Positive",B327="Joy",B327="Happy",B327="Happiness"),"Favorable",OR(B327="Negative",B327="Sad",B327="Grief",B327="Despair",B327="Hate"),"Unfavorable",TRUE,"Other")</f>
        <v>Other</v>
      </c>
      <c r="H327" s="3" t="str">
        <f t="shared" si="40"/>
        <v>Standard Engagement</v>
      </c>
      <c r="I327" s="3" t="str">
        <f t="shared" si="41"/>
        <v>Medium</v>
      </c>
      <c r="J327" s="3" t="b">
        <f t="shared" si="42"/>
        <v>0</v>
      </c>
      <c r="K327" s="3" t="b">
        <f t="shared" si="43"/>
        <v>1</v>
      </c>
      <c r="L327" s="3" t="b">
        <f t="shared" si="44"/>
        <v>1</v>
      </c>
      <c r="M327" s="3" t="b">
        <f t="shared" si="45"/>
        <v>1</v>
      </c>
      <c r="N327" s="3" t="b">
        <f t="shared" si="46"/>
        <v>0</v>
      </c>
      <c r="O327" s="3" t="b">
        <f t="shared" si="47"/>
        <v>1</v>
      </c>
      <c r="P327" s="3" t="str">
        <f xml:space="preserve"> CHOOSE(MATCH(C327,{"Twitter","Instagram","Facebook"},0),"TW","IG","FB")</f>
        <v>TW</v>
      </c>
      <c r="Q327" s="3" t="str" cm="1">
        <f t="array" ref="Q327" xml:space="preserve"> _xlfn.SWITCH(C327,"Twitter","Microblog","Instagram","Visual Social","Facebook","Social Network","Other")</f>
        <v>Microblog</v>
      </c>
    </row>
    <row r="328" spans="1:17" x14ac:dyDescent="0.25">
      <c r="A328" s="3">
        <f xml:space="preserve"> Clean_Data!A328</f>
        <v>327</v>
      </c>
      <c r="B328" s="3" t="str">
        <f xml:space="preserve"> Clean_Data!Q328</f>
        <v>Devastated</v>
      </c>
      <c r="C328" s="3" t="str">
        <f xml:space="preserve"> Clean_Data!S328</f>
        <v>Instagram</v>
      </c>
      <c r="D328" s="3">
        <f xml:space="preserve"> Clean_Data!J328</f>
        <v>50</v>
      </c>
      <c r="E328" s="3">
        <f>Clean_Data!I328</f>
        <v>25</v>
      </c>
      <c r="F328" s="3">
        <f xml:space="preserve"> Clean_Data!X328</f>
        <v>75</v>
      </c>
      <c r="G328" s="3" t="str" cm="1">
        <f t="array" ref="G328" xml:space="preserve"> _xlfn.IFS(OR(B328="Positive",B328="Joy",B328="Happy",B328="Happiness"),"Favorable",OR(B328="Negative",B328="Sad",B328="Grief",B328="Despair",B328="Hate"),"Unfavorable",TRUE,"Other")</f>
        <v>Other</v>
      </c>
      <c r="H328" s="3" t="str">
        <f t="shared" si="40"/>
        <v>High Engagement</v>
      </c>
      <c r="I328" s="3" t="str">
        <f t="shared" si="41"/>
        <v>High</v>
      </c>
      <c r="J328" s="3" t="b">
        <f t="shared" si="42"/>
        <v>0</v>
      </c>
      <c r="K328" s="3" t="b">
        <f t="shared" si="43"/>
        <v>1</v>
      </c>
      <c r="L328" s="3" t="b">
        <f t="shared" si="44"/>
        <v>1</v>
      </c>
      <c r="M328" s="3" t="b">
        <f t="shared" si="45"/>
        <v>1</v>
      </c>
      <c r="N328" s="3" t="b">
        <f t="shared" si="46"/>
        <v>0</v>
      </c>
      <c r="O328" s="3" t="b">
        <f t="shared" si="47"/>
        <v>1</v>
      </c>
      <c r="P328" s="3" t="str">
        <f xml:space="preserve"> CHOOSE(MATCH(C328,{"Twitter","Instagram","Facebook"},0),"TW","IG","FB")</f>
        <v>IG</v>
      </c>
      <c r="Q328" s="3" t="str" cm="1">
        <f t="array" ref="Q328" xml:space="preserve"> _xlfn.SWITCH(C328,"Twitter","Microblog","Instagram","Visual Social","Facebook","Social Network","Other")</f>
        <v>Visual Social</v>
      </c>
    </row>
    <row r="329" spans="1:17" x14ac:dyDescent="0.25">
      <c r="A329" s="3">
        <f xml:space="preserve"> Clean_Data!A329</f>
        <v>328</v>
      </c>
      <c r="B329" s="3" t="str">
        <f xml:space="preserve"> Clean_Data!Q329</f>
        <v>Frustrated</v>
      </c>
      <c r="C329" s="3" t="str">
        <f xml:space="preserve"> Clean_Data!S329</f>
        <v>Facebook</v>
      </c>
      <c r="D329" s="3">
        <f xml:space="preserve"> Clean_Data!J329</f>
        <v>28</v>
      </c>
      <c r="E329" s="3">
        <f>Clean_Data!I329</f>
        <v>14</v>
      </c>
      <c r="F329" s="3">
        <f xml:space="preserve"> Clean_Data!X329</f>
        <v>42</v>
      </c>
      <c r="G329" s="3" t="str" cm="1">
        <f t="array" ref="G329" xml:space="preserve"> _xlfn.IFS(OR(B329="Positive",B329="Joy",B329="Happy",B329="Happiness"),"Favorable",OR(B329="Negative",B329="Sad",B329="Grief",B329="Despair",B329="Hate"),"Unfavorable",TRUE,"Other")</f>
        <v>Other</v>
      </c>
      <c r="H329" s="3" t="str">
        <f t="shared" si="40"/>
        <v>Standard Engagement</v>
      </c>
      <c r="I329" s="3" t="str">
        <f t="shared" si="41"/>
        <v>Medium</v>
      </c>
      <c r="J329" s="3" t="b">
        <f t="shared" si="42"/>
        <v>0</v>
      </c>
      <c r="K329" s="3" t="b">
        <f t="shared" si="43"/>
        <v>0</v>
      </c>
      <c r="L329" s="3" t="b">
        <f t="shared" si="44"/>
        <v>1</v>
      </c>
      <c r="M329" s="3" t="b">
        <f t="shared" si="45"/>
        <v>1</v>
      </c>
      <c r="N329" s="3" t="b">
        <f t="shared" si="46"/>
        <v>0</v>
      </c>
      <c r="O329" s="3" t="b">
        <f t="shared" si="47"/>
        <v>1</v>
      </c>
      <c r="P329" s="3" t="str">
        <f xml:space="preserve"> CHOOSE(MATCH(C329,{"Twitter","Instagram","Facebook"},0),"TW","IG","FB")</f>
        <v>FB</v>
      </c>
      <c r="Q329" s="3" t="str" cm="1">
        <f t="array" ref="Q329" xml:space="preserve"> _xlfn.SWITCH(C329,"Twitter","Microblog","Instagram","Visual Social","Facebook","Social Network","Other")</f>
        <v>Social Network</v>
      </c>
    </row>
    <row r="330" spans="1:17" x14ac:dyDescent="0.25">
      <c r="A330" s="3">
        <f xml:space="preserve"> Clean_Data!A330</f>
        <v>329</v>
      </c>
      <c r="B330" s="3" t="str">
        <f xml:space="preserve"> Clean_Data!Q330</f>
        <v>Envious</v>
      </c>
      <c r="C330" s="3" t="str">
        <f xml:space="preserve"> Clean_Data!S330</f>
        <v>Twitter</v>
      </c>
      <c r="D330" s="3">
        <f xml:space="preserve"> Clean_Data!J330</f>
        <v>40</v>
      </c>
      <c r="E330" s="3">
        <f>Clean_Data!I330</f>
        <v>20</v>
      </c>
      <c r="F330" s="3">
        <f xml:space="preserve"> Clean_Data!X330</f>
        <v>60</v>
      </c>
      <c r="G330" s="3" t="str" cm="1">
        <f t="array" ref="G330" xml:space="preserve"> _xlfn.IFS(OR(B330="Positive",B330="Joy",B330="Happy",B330="Happiness"),"Favorable",OR(B330="Negative",B330="Sad",B330="Grief",B330="Despair",B330="Hate"),"Unfavorable",TRUE,"Other")</f>
        <v>Other</v>
      </c>
      <c r="H330" s="3" t="str">
        <f t="shared" si="40"/>
        <v>High Engagement</v>
      </c>
      <c r="I330" s="3" t="str">
        <f t="shared" si="41"/>
        <v>High</v>
      </c>
      <c r="J330" s="3" t="b">
        <f t="shared" si="42"/>
        <v>0</v>
      </c>
      <c r="K330" s="3" t="b">
        <f t="shared" si="43"/>
        <v>1</v>
      </c>
      <c r="L330" s="3" t="b">
        <f t="shared" si="44"/>
        <v>1</v>
      </c>
      <c r="M330" s="3" t="b">
        <f t="shared" si="45"/>
        <v>1</v>
      </c>
      <c r="N330" s="3" t="b">
        <f t="shared" si="46"/>
        <v>0</v>
      </c>
      <c r="O330" s="3" t="b">
        <f t="shared" si="47"/>
        <v>1</v>
      </c>
      <c r="P330" s="3" t="str">
        <f xml:space="preserve"> CHOOSE(MATCH(C330,{"Twitter","Instagram","Facebook"},0),"TW","IG","FB")</f>
        <v>TW</v>
      </c>
      <c r="Q330" s="3" t="str" cm="1">
        <f t="array" ref="Q330" xml:space="preserve"> _xlfn.SWITCH(C330,"Twitter","Microblog","Instagram","Visual Social","Facebook","Social Network","Other")</f>
        <v>Microblog</v>
      </c>
    </row>
    <row r="331" spans="1:17" x14ac:dyDescent="0.25">
      <c r="A331" s="3">
        <f xml:space="preserve"> Clean_Data!A331</f>
        <v>330</v>
      </c>
      <c r="B331" s="3" t="str">
        <f xml:space="preserve"> Clean_Data!Q331</f>
        <v>Dismissive</v>
      </c>
      <c r="C331" s="3" t="str">
        <f xml:space="preserve"> Clean_Data!S331</f>
        <v>Instagram</v>
      </c>
      <c r="D331" s="3">
        <f xml:space="preserve"> Clean_Data!J331</f>
        <v>24</v>
      </c>
      <c r="E331" s="3">
        <f>Clean_Data!I331</f>
        <v>12</v>
      </c>
      <c r="F331" s="3">
        <f xml:space="preserve"> Clean_Data!X331</f>
        <v>36</v>
      </c>
      <c r="G331" s="3" t="str" cm="1">
        <f t="array" ref="G331" xml:space="preserve"> _xlfn.IFS(OR(B331="Positive",B331="Joy",B331="Happy",B331="Happiness"),"Favorable",OR(B331="Negative",B331="Sad",B331="Grief",B331="Despair",B331="Hate"),"Unfavorable",TRUE,"Other")</f>
        <v>Other</v>
      </c>
      <c r="H331" s="3" t="str">
        <f t="shared" si="40"/>
        <v>Standard Engagement</v>
      </c>
      <c r="I331" s="3" t="str">
        <f t="shared" si="41"/>
        <v>Medium</v>
      </c>
      <c r="J331" s="3" t="b">
        <f t="shared" si="42"/>
        <v>0</v>
      </c>
      <c r="K331" s="3" t="b">
        <f t="shared" si="43"/>
        <v>1</v>
      </c>
      <c r="L331" s="3" t="b">
        <f t="shared" si="44"/>
        <v>1</v>
      </c>
      <c r="M331" s="3" t="b">
        <f t="shared" si="45"/>
        <v>1</v>
      </c>
      <c r="N331" s="3" t="b">
        <f t="shared" si="46"/>
        <v>0</v>
      </c>
      <c r="O331" s="3" t="b">
        <f t="shared" si="47"/>
        <v>1</v>
      </c>
      <c r="P331" s="3" t="str">
        <f xml:space="preserve"> CHOOSE(MATCH(C331,{"Twitter","Instagram","Facebook"},0),"TW","IG","FB")</f>
        <v>IG</v>
      </c>
      <c r="Q331" s="3" t="str" cm="1">
        <f t="array" ref="Q331" xml:space="preserve"> _xlfn.SWITCH(C331,"Twitter","Microblog","Instagram","Visual Social","Facebook","Social Network","Other")</f>
        <v>Visual Social</v>
      </c>
    </row>
    <row r="332" spans="1:17" x14ac:dyDescent="0.25">
      <c r="A332" s="3">
        <f xml:space="preserve"> Clean_Data!A332</f>
        <v>331</v>
      </c>
      <c r="B332" s="3" t="str">
        <f xml:space="preserve"> Clean_Data!Q332</f>
        <v>Frustrated</v>
      </c>
      <c r="C332" s="3" t="str">
        <f xml:space="preserve"> Clean_Data!S332</f>
        <v>Twitter</v>
      </c>
      <c r="D332" s="3">
        <f xml:space="preserve"> Clean_Data!J332</f>
        <v>30</v>
      </c>
      <c r="E332" s="3">
        <f>Clean_Data!I332</f>
        <v>15</v>
      </c>
      <c r="F332" s="3">
        <f xml:space="preserve"> Clean_Data!X332</f>
        <v>45</v>
      </c>
      <c r="G332" s="3" t="str" cm="1">
        <f t="array" ref="G332" xml:space="preserve"> _xlfn.IFS(OR(B332="Positive",B332="Joy",B332="Happy",B332="Happiness"),"Favorable",OR(B332="Negative",B332="Sad",B332="Grief",B332="Despair",B332="Hate"),"Unfavorable",TRUE,"Other")</f>
        <v>Other</v>
      </c>
      <c r="H332" s="3" t="str">
        <f t="shared" si="40"/>
        <v>Standard Engagement</v>
      </c>
      <c r="I332" s="3" t="str">
        <f t="shared" si="41"/>
        <v>Medium</v>
      </c>
      <c r="J332" s="3" t="b">
        <f t="shared" si="42"/>
        <v>0</v>
      </c>
      <c r="K332" s="3" t="b">
        <f t="shared" si="43"/>
        <v>1</v>
      </c>
      <c r="L332" s="3" t="b">
        <f t="shared" si="44"/>
        <v>1</v>
      </c>
      <c r="M332" s="3" t="b">
        <f t="shared" si="45"/>
        <v>1</v>
      </c>
      <c r="N332" s="3" t="b">
        <f t="shared" si="46"/>
        <v>0</v>
      </c>
      <c r="O332" s="3" t="b">
        <f t="shared" si="47"/>
        <v>1</v>
      </c>
      <c r="P332" s="3" t="str">
        <f xml:space="preserve"> CHOOSE(MATCH(C332,{"Twitter","Instagram","Facebook"},0),"TW","IG","FB")</f>
        <v>TW</v>
      </c>
      <c r="Q332" s="3" t="str" cm="1">
        <f t="array" ref="Q332" xml:space="preserve"> _xlfn.SWITCH(C332,"Twitter","Microblog","Instagram","Visual Social","Facebook","Social Network","Other")</f>
        <v>Microblog</v>
      </c>
    </row>
    <row r="333" spans="1:17" x14ac:dyDescent="0.25">
      <c r="A333" s="3">
        <f xml:space="preserve"> Clean_Data!A333</f>
        <v>332</v>
      </c>
      <c r="B333" s="3" t="str">
        <f xml:space="preserve"> Clean_Data!Q333</f>
        <v>Loneliness</v>
      </c>
      <c r="C333" s="3" t="str">
        <f xml:space="preserve"> Clean_Data!S333</f>
        <v>Facebook</v>
      </c>
      <c r="D333" s="3">
        <f xml:space="preserve"> Clean_Data!J333</f>
        <v>36</v>
      </c>
      <c r="E333" s="3">
        <f>Clean_Data!I333</f>
        <v>18</v>
      </c>
      <c r="F333" s="3">
        <f xml:space="preserve"> Clean_Data!X333</f>
        <v>54</v>
      </c>
      <c r="G333" s="3" t="str" cm="1">
        <f t="array" ref="G333" xml:space="preserve"> _xlfn.IFS(OR(B333="Positive",B333="Joy",B333="Happy",B333="Happiness"),"Favorable",OR(B333="Negative",B333="Sad",B333="Grief",B333="Despair",B333="Hate"),"Unfavorable",TRUE,"Other")</f>
        <v>Other</v>
      </c>
      <c r="H333" s="3" t="str">
        <f t="shared" si="40"/>
        <v>High Engagement</v>
      </c>
      <c r="I333" s="3" t="str">
        <f t="shared" si="41"/>
        <v>High</v>
      </c>
      <c r="J333" s="3" t="b">
        <f t="shared" si="42"/>
        <v>0</v>
      </c>
      <c r="K333" s="3" t="b">
        <f t="shared" si="43"/>
        <v>0</v>
      </c>
      <c r="L333" s="3" t="b">
        <f t="shared" si="44"/>
        <v>1</v>
      </c>
      <c r="M333" s="3" t="b">
        <f t="shared" si="45"/>
        <v>1</v>
      </c>
      <c r="N333" s="3" t="b">
        <f t="shared" si="46"/>
        <v>0</v>
      </c>
      <c r="O333" s="3" t="b">
        <f t="shared" si="47"/>
        <v>1</v>
      </c>
      <c r="P333" s="3" t="str">
        <f xml:space="preserve"> CHOOSE(MATCH(C333,{"Twitter","Instagram","Facebook"},0),"TW","IG","FB")</f>
        <v>FB</v>
      </c>
      <c r="Q333" s="3" t="str" cm="1">
        <f t="array" ref="Q333" xml:space="preserve"> _xlfn.SWITCH(C333,"Twitter","Microblog","Instagram","Visual Social","Facebook","Social Network","Other")</f>
        <v>Social Network</v>
      </c>
    </row>
    <row r="334" spans="1:17" x14ac:dyDescent="0.25">
      <c r="A334" s="3">
        <f xml:space="preserve"> Clean_Data!A334</f>
        <v>333</v>
      </c>
      <c r="B334" s="3" t="str">
        <f xml:space="preserve"> Clean_Data!Q334</f>
        <v>Awe</v>
      </c>
      <c r="C334" s="3" t="str">
        <f xml:space="preserve"> Clean_Data!S334</f>
        <v>Instagram</v>
      </c>
      <c r="D334" s="3">
        <f xml:space="preserve"> Clean_Data!J334</f>
        <v>55</v>
      </c>
      <c r="E334" s="3">
        <f>Clean_Data!I334</f>
        <v>28</v>
      </c>
      <c r="F334" s="3">
        <f xml:space="preserve"> Clean_Data!X334</f>
        <v>83</v>
      </c>
      <c r="G334" s="3" t="str" cm="1">
        <f t="array" ref="G334" xml:space="preserve"> _xlfn.IFS(OR(B334="Positive",B334="Joy",B334="Happy",B334="Happiness"),"Favorable",OR(B334="Negative",B334="Sad",B334="Grief",B334="Despair",B334="Hate"),"Unfavorable",TRUE,"Other")</f>
        <v>Other</v>
      </c>
      <c r="H334" s="3" t="str">
        <f t="shared" si="40"/>
        <v>High Engagement</v>
      </c>
      <c r="I334" s="3" t="str">
        <f t="shared" si="41"/>
        <v>High</v>
      </c>
      <c r="J334" s="3" t="b">
        <f t="shared" si="42"/>
        <v>0</v>
      </c>
      <c r="K334" s="3" t="b">
        <f t="shared" si="43"/>
        <v>1</v>
      </c>
      <c r="L334" s="3" t="b">
        <f t="shared" si="44"/>
        <v>1</v>
      </c>
      <c r="M334" s="3" t="b">
        <f t="shared" si="45"/>
        <v>1</v>
      </c>
      <c r="N334" s="3" t="b">
        <f t="shared" si="46"/>
        <v>0</v>
      </c>
      <c r="O334" s="3" t="b">
        <f t="shared" si="47"/>
        <v>1</v>
      </c>
      <c r="P334" s="3" t="str">
        <f xml:space="preserve"> CHOOSE(MATCH(C334,{"Twitter","Instagram","Facebook"},0),"TW","IG","FB")</f>
        <v>IG</v>
      </c>
      <c r="Q334" s="3" t="str" cm="1">
        <f t="array" ref="Q334" xml:space="preserve"> _xlfn.SWITCH(C334,"Twitter","Microblog","Instagram","Visual Social","Facebook","Social Network","Other")</f>
        <v>Visual Social</v>
      </c>
    </row>
    <row r="335" spans="1:17" x14ac:dyDescent="0.25">
      <c r="A335" s="3">
        <f xml:space="preserve"> Clean_Data!A335</f>
        <v>334</v>
      </c>
      <c r="B335" s="3" t="str">
        <f xml:space="preserve"> Clean_Data!Q335</f>
        <v>Determination</v>
      </c>
      <c r="C335" s="3" t="str">
        <f xml:space="preserve"> Clean_Data!S335</f>
        <v>Twitter</v>
      </c>
      <c r="D335" s="3">
        <f xml:space="preserve"> Clean_Data!J335</f>
        <v>30</v>
      </c>
      <c r="E335" s="3">
        <f>Clean_Data!I335</f>
        <v>15</v>
      </c>
      <c r="F335" s="3">
        <f xml:space="preserve"> Clean_Data!X335</f>
        <v>45</v>
      </c>
      <c r="G335" s="3" t="str" cm="1">
        <f t="array" ref="G335" xml:space="preserve"> _xlfn.IFS(OR(B335="Positive",B335="Joy",B335="Happy",B335="Happiness"),"Favorable",OR(B335="Negative",B335="Sad",B335="Grief",B335="Despair",B335="Hate"),"Unfavorable",TRUE,"Other")</f>
        <v>Other</v>
      </c>
      <c r="H335" s="3" t="str">
        <f t="shared" si="40"/>
        <v>Standard Engagement</v>
      </c>
      <c r="I335" s="3" t="str">
        <f t="shared" si="41"/>
        <v>Medium</v>
      </c>
      <c r="J335" s="3" t="b">
        <f t="shared" si="42"/>
        <v>0</v>
      </c>
      <c r="K335" s="3" t="b">
        <f t="shared" si="43"/>
        <v>1</v>
      </c>
      <c r="L335" s="3" t="b">
        <f t="shared" si="44"/>
        <v>1</v>
      </c>
      <c r="M335" s="3" t="b">
        <f t="shared" si="45"/>
        <v>1</v>
      </c>
      <c r="N335" s="3" t="b">
        <f t="shared" si="46"/>
        <v>0</v>
      </c>
      <c r="O335" s="3" t="b">
        <f t="shared" si="47"/>
        <v>1</v>
      </c>
      <c r="P335" s="3" t="str">
        <f xml:space="preserve"> CHOOSE(MATCH(C335,{"Twitter","Instagram","Facebook"},0),"TW","IG","FB")</f>
        <v>TW</v>
      </c>
      <c r="Q335" s="3" t="str" cm="1">
        <f t="array" ref="Q335" xml:space="preserve"> _xlfn.SWITCH(C335,"Twitter","Microblog","Instagram","Visual Social","Facebook","Social Network","Other")</f>
        <v>Microblog</v>
      </c>
    </row>
    <row r="336" spans="1:17" x14ac:dyDescent="0.25">
      <c r="A336" s="3">
        <f xml:space="preserve"> Clean_Data!A336</f>
        <v>335</v>
      </c>
      <c r="B336" s="3" t="str">
        <f xml:space="preserve"> Clean_Data!Q336</f>
        <v>Nostalgia</v>
      </c>
      <c r="C336" s="3" t="str">
        <f xml:space="preserve"> Clean_Data!S336</f>
        <v>Facebook</v>
      </c>
      <c r="D336" s="3">
        <f xml:space="preserve"> Clean_Data!J336</f>
        <v>45</v>
      </c>
      <c r="E336" s="3">
        <f>Clean_Data!I336</f>
        <v>22</v>
      </c>
      <c r="F336" s="3">
        <f xml:space="preserve"> Clean_Data!X336</f>
        <v>67</v>
      </c>
      <c r="G336" s="3" t="str" cm="1">
        <f t="array" ref="G336" xml:space="preserve"> _xlfn.IFS(OR(B336="Positive",B336="Joy",B336="Happy",B336="Happiness"),"Favorable",OR(B336="Negative",B336="Sad",B336="Grief",B336="Despair",B336="Hate"),"Unfavorable",TRUE,"Other")</f>
        <v>Other</v>
      </c>
      <c r="H336" s="3" t="str">
        <f t="shared" si="40"/>
        <v>High Engagement</v>
      </c>
      <c r="I336" s="3" t="str">
        <f t="shared" si="41"/>
        <v>High</v>
      </c>
      <c r="J336" s="3" t="b">
        <f t="shared" si="42"/>
        <v>0</v>
      </c>
      <c r="K336" s="3" t="b">
        <f t="shared" si="43"/>
        <v>0</v>
      </c>
      <c r="L336" s="3" t="b">
        <f t="shared" si="44"/>
        <v>1</v>
      </c>
      <c r="M336" s="3" t="b">
        <f t="shared" si="45"/>
        <v>1</v>
      </c>
      <c r="N336" s="3" t="b">
        <f t="shared" si="46"/>
        <v>0</v>
      </c>
      <c r="O336" s="3" t="b">
        <f t="shared" si="47"/>
        <v>1</v>
      </c>
      <c r="P336" s="3" t="str">
        <f xml:space="preserve"> CHOOSE(MATCH(C336,{"Twitter","Instagram","Facebook"},0),"TW","IG","FB")</f>
        <v>FB</v>
      </c>
      <c r="Q336" s="3" t="str" cm="1">
        <f t="array" ref="Q336" xml:space="preserve"> _xlfn.SWITCH(C336,"Twitter","Microblog","Instagram","Visual Social","Facebook","Social Network","Other")</f>
        <v>Social Network</v>
      </c>
    </row>
    <row r="337" spans="1:17" x14ac:dyDescent="0.25">
      <c r="A337" s="3">
        <f xml:space="preserve"> Clean_Data!A337</f>
        <v>336</v>
      </c>
      <c r="B337" s="3" t="str">
        <f xml:space="preserve"> Clean_Data!Q337</f>
        <v>Thrill</v>
      </c>
      <c r="C337" s="3" t="str">
        <f xml:space="preserve"> Clean_Data!S337</f>
        <v>Instagram</v>
      </c>
      <c r="D337" s="3">
        <f xml:space="preserve"> Clean_Data!J337</f>
        <v>80</v>
      </c>
      <c r="E337" s="3">
        <f>Clean_Data!I337</f>
        <v>40</v>
      </c>
      <c r="F337" s="3">
        <f xml:space="preserve"> Clean_Data!X337</f>
        <v>120</v>
      </c>
      <c r="G337" s="3" t="str" cm="1">
        <f t="array" ref="G337" xml:space="preserve"> _xlfn.IFS(OR(B337="Positive",B337="Joy",B337="Happy",B337="Happiness"),"Favorable",OR(B337="Negative",B337="Sad",B337="Grief",B337="Despair",B337="Hate"),"Unfavorable",TRUE,"Other")</f>
        <v>Other</v>
      </c>
      <c r="H337" s="3" t="str">
        <f t="shared" si="40"/>
        <v>High Engagement</v>
      </c>
      <c r="I337" s="3" t="str">
        <f t="shared" si="41"/>
        <v>Viral</v>
      </c>
      <c r="J337" s="3" t="b">
        <f t="shared" si="42"/>
        <v>0</v>
      </c>
      <c r="K337" s="3" t="b">
        <f t="shared" si="43"/>
        <v>1</v>
      </c>
      <c r="L337" s="3" t="b">
        <f t="shared" si="44"/>
        <v>1</v>
      </c>
      <c r="M337" s="3" t="b">
        <f t="shared" si="45"/>
        <v>1</v>
      </c>
      <c r="N337" s="3" t="b">
        <f t="shared" si="46"/>
        <v>0</v>
      </c>
      <c r="O337" s="3" t="b">
        <f t="shared" si="47"/>
        <v>1</v>
      </c>
      <c r="P337" s="3" t="str">
        <f xml:space="preserve"> CHOOSE(MATCH(C337,{"Twitter","Instagram","Facebook"},0),"TW","IG","FB")</f>
        <v>IG</v>
      </c>
      <c r="Q337" s="3" t="str" cm="1">
        <f t="array" ref="Q337" xml:space="preserve"> _xlfn.SWITCH(C337,"Twitter","Microblog","Instagram","Visual Social","Facebook","Social Network","Other")</f>
        <v>Visual Social</v>
      </c>
    </row>
    <row r="338" spans="1:17" x14ac:dyDescent="0.25">
      <c r="A338" s="3">
        <f xml:space="preserve"> Clean_Data!A338</f>
        <v>337</v>
      </c>
      <c r="B338" s="3" t="str">
        <f xml:space="preserve"> Clean_Data!Q338</f>
        <v>Calmness</v>
      </c>
      <c r="C338" s="3" t="str">
        <f xml:space="preserve"> Clean_Data!S338</f>
        <v>Twitter</v>
      </c>
      <c r="D338" s="3">
        <f xml:space="preserve"> Clean_Data!J338</f>
        <v>35</v>
      </c>
      <c r="E338" s="3">
        <f>Clean_Data!I338</f>
        <v>18</v>
      </c>
      <c r="F338" s="3">
        <f xml:space="preserve"> Clean_Data!X338</f>
        <v>53</v>
      </c>
      <c r="G338" s="3" t="str" cm="1">
        <f t="array" ref="G338" xml:space="preserve"> _xlfn.IFS(OR(B338="Positive",B338="Joy",B338="Happy",B338="Happiness"),"Favorable",OR(B338="Negative",B338="Sad",B338="Grief",B338="Despair",B338="Hate"),"Unfavorable",TRUE,"Other")</f>
        <v>Other</v>
      </c>
      <c r="H338" s="3" t="str">
        <f t="shared" si="40"/>
        <v>High Engagement</v>
      </c>
      <c r="I338" s="3" t="str">
        <f t="shared" si="41"/>
        <v>High</v>
      </c>
      <c r="J338" s="3" t="b">
        <f t="shared" si="42"/>
        <v>0</v>
      </c>
      <c r="K338" s="3" t="b">
        <f t="shared" si="43"/>
        <v>1</v>
      </c>
      <c r="L338" s="3" t="b">
        <f t="shared" si="44"/>
        <v>1</v>
      </c>
      <c r="M338" s="3" t="b">
        <f t="shared" si="45"/>
        <v>1</v>
      </c>
      <c r="N338" s="3" t="b">
        <f t="shared" si="46"/>
        <v>0</v>
      </c>
      <c r="O338" s="3" t="b">
        <f t="shared" si="47"/>
        <v>1</v>
      </c>
      <c r="P338" s="3" t="str">
        <f xml:space="preserve"> CHOOSE(MATCH(C338,{"Twitter","Instagram","Facebook"},0),"TW","IG","FB")</f>
        <v>TW</v>
      </c>
      <c r="Q338" s="3" t="str" cm="1">
        <f t="array" ref="Q338" xml:space="preserve"> _xlfn.SWITCH(C338,"Twitter","Microblog","Instagram","Visual Social","Facebook","Social Network","Other")</f>
        <v>Microblog</v>
      </c>
    </row>
    <row r="339" spans="1:17" x14ac:dyDescent="0.25">
      <c r="A339" s="3">
        <f xml:space="preserve"> Clean_Data!A339</f>
        <v>338</v>
      </c>
      <c r="B339" s="3" t="str">
        <f xml:space="preserve"> Clean_Data!Q339</f>
        <v>Overwhelmed</v>
      </c>
      <c r="C339" s="3" t="str">
        <f xml:space="preserve"> Clean_Data!S339</f>
        <v>Facebook</v>
      </c>
      <c r="D339" s="3">
        <f xml:space="preserve"> Clean_Data!J339</f>
        <v>50</v>
      </c>
      <c r="E339" s="3">
        <f>Clean_Data!I339</f>
        <v>25</v>
      </c>
      <c r="F339" s="3">
        <f xml:space="preserve"> Clean_Data!X339</f>
        <v>75</v>
      </c>
      <c r="G339" s="3" t="str" cm="1">
        <f t="array" ref="G339" xml:space="preserve"> _xlfn.IFS(OR(B339="Positive",B339="Joy",B339="Happy",B339="Happiness"),"Favorable",OR(B339="Negative",B339="Sad",B339="Grief",B339="Despair",B339="Hate"),"Unfavorable",TRUE,"Other")</f>
        <v>Other</v>
      </c>
      <c r="H339" s="3" t="str">
        <f t="shared" si="40"/>
        <v>High Engagement</v>
      </c>
      <c r="I339" s="3" t="str">
        <f t="shared" si="41"/>
        <v>High</v>
      </c>
      <c r="J339" s="3" t="b">
        <f t="shared" si="42"/>
        <v>0</v>
      </c>
      <c r="K339" s="3" t="b">
        <f t="shared" si="43"/>
        <v>0</v>
      </c>
      <c r="L339" s="3" t="b">
        <f t="shared" si="44"/>
        <v>1</v>
      </c>
      <c r="M339" s="3" t="b">
        <f t="shared" si="45"/>
        <v>1</v>
      </c>
      <c r="N339" s="3" t="b">
        <f t="shared" si="46"/>
        <v>0</v>
      </c>
      <c r="O339" s="3" t="b">
        <f t="shared" si="47"/>
        <v>1</v>
      </c>
      <c r="P339" s="3" t="str">
        <f xml:space="preserve"> CHOOSE(MATCH(C339,{"Twitter","Instagram","Facebook"},0),"TW","IG","FB")</f>
        <v>FB</v>
      </c>
      <c r="Q339" s="3" t="str" cm="1">
        <f t="array" ref="Q339" xml:space="preserve"> _xlfn.SWITCH(C339,"Twitter","Microblog","Instagram","Visual Social","Facebook","Social Network","Other")</f>
        <v>Social Network</v>
      </c>
    </row>
    <row r="340" spans="1:17" x14ac:dyDescent="0.25">
      <c r="A340" s="3">
        <f xml:space="preserve"> Clean_Data!A340</f>
        <v>339</v>
      </c>
      <c r="B340" s="3" t="str">
        <f xml:space="preserve"> Clean_Data!Q340</f>
        <v>Excitement</v>
      </c>
      <c r="C340" s="3" t="str">
        <f xml:space="preserve"> Clean_Data!S340</f>
        <v>Instagram</v>
      </c>
      <c r="D340" s="3">
        <f xml:space="preserve"> Clean_Data!J340</f>
        <v>60</v>
      </c>
      <c r="E340" s="3">
        <f>Clean_Data!I340</f>
        <v>30</v>
      </c>
      <c r="F340" s="3">
        <f xml:space="preserve"> Clean_Data!X340</f>
        <v>90</v>
      </c>
      <c r="G340" s="3" t="str" cm="1">
        <f t="array" ref="G340" xml:space="preserve"> _xlfn.IFS(OR(B340="Positive",B340="Joy",B340="Happy",B340="Happiness"),"Favorable",OR(B340="Negative",B340="Sad",B340="Grief",B340="Despair",B340="Hate"),"Unfavorable",TRUE,"Other")</f>
        <v>Other</v>
      </c>
      <c r="H340" s="3" t="str">
        <f t="shared" si="40"/>
        <v>High Engagement</v>
      </c>
      <c r="I340" s="3" t="str">
        <f t="shared" si="41"/>
        <v>High</v>
      </c>
      <c r="J340" s="3" t="b">
        <f t="shared" si="42"/>
        <v>0</v>
      </c>
      <c r="K340" s="3" t="b">
        <f t="shared" si="43"/>
        <v>1</v>
      </c>
      <c r="L340" s="3" t="b">
        <f t="shared" si="44"/>
        <v>1</v>
      </c>
      <c r="M340" s="3" t="b">
        <f t="shared" si="45"/>
        <v>1</v>
      </c>
      <c r="N340" s="3" t="b">
        <f t="shared" si="46"/>
        <v>0</v>
      </c>
      <c r="O340" s="3" t="b">
        <f t="shared" si="47"/>
        <v>1</v>
      </c>
      <c r="P340" s="3" t="str">
        <f xml:space="preserve"> CHOOSE(MATCH(C340,{"Twitter","Instagram","Facebook"},0),"TW","IG","FB")</f>
        <v>IG</v>
      </c>
      <c r="Q340" s="3" t="str" cm="1">
        <f t="array" ref="Q340" xml:space="preserve"> _xlfn.SWITCH(C340,"Twitter","Microblog","Instagram","Visual Social","Facebook","Social Network","Other")</f>
        <v>Visual Social</v>
      </c>
    </row>
    <row r="341" spans="1:17" x14ac:dyDescent="0.25">
      <c r="A341" s="3">
        <f xml:space="preserve"> Clean_Data!A341</f>
        <v>340</v>
      </c>
      <c r="B341" s="3" t="str">
        <f xml:space="preserve"> Clean_Data!Q341</f>
        <v>Gratitude</v>
      </c>
      <c r="C341" s="3" t="str">
        <f xml:space="preserve"> Clean_Data!S341</f>
        <v>Twitter</v>
      </c>
      <c r="D341" s="3">
        <f xml:space="preserve"> Clean_Data!J341</f>
        <v>70</v>
      </c>
      <c r="E341" s="3">
        <f>Clean_Data!I341</f>
        <v>35</v>
      </c>
      <c r="F341" s="3">
        <f xml:space="preserve"> Clean_Data!X341</f>
        <v>105</v>
      </c>
      <c r="G341" s="3" t="str" cm="1">
        <f t="array" ref="G341" xml:space="preserve"> _xlfn.IFS(OR(B341="Positive",B341="Joy",B341="Happy",B341="Happiness"),"Favorable",OR(B341="Negative",B341="Sad",B341="Grief",B341="Despair",B341="Hate"),"Unfavorable",TRUE,"Other")</f>
        <v>Other</v>
      </c>
      <c r="H341" s="3" t="str">
        <f t="shared" si="40"/>
        <v>High Engagement</v>
      </c>
      <c r="I341" s="3" t="str">
        <f t="shared" si="41"/>
        <v>Viral</v>
      </c>
      <c r="J341" s="3" t="b">
        <f t="shared" si="42"/>
        <v>0</v>
      </c>
      <c r="K341" s="3" t="b">
        <f t="shared" si="43"/>
        <v>1</v>
      </c>
      <c r="L341" s="3" t="b">
        <f t="shared" si="44"/>
        <v>1</v>
      </c>
      <c r="M341" s="3" t="b">
        <f t="shared" si="45"/>
        <v>1</v>
      </c>
      <c r="N341" s="3" t="b">
        <f t="shared" si="46"/>
        <v>0</v>
      </c>
      <c r="O341" s="3" t="b">
        <f t="shared" si="47"/>
        <v>1</v>
      </c>
      <c r="P341" s="3" t="str">
        <f xml:space="preserve"> CHOOSE(MATCH(C341,{"Twitter","Instagram","Facebook"},0),"TW","IG","FB")</f>
        <v>TW</v>
      </c>
      <c r="Q341" s="3" t="str" cm="1">
        <f t="array" ref="Q341" xml:space="preserve"> _xlfn.SWITCH(C341,"Twitter","Microblog","Instagram","Visual Social","Facebook","Social Network","Other")</f>
        <v>Microblog</v>
      </c>
    </row>
    <row r="342" spans="1:17" x14ac:dyDescent="0.25">
      <c r="A342" s="3">
        <f xml:space="preserve"> Clean_Data!A342</f>
        <v>341</v>
      </c>
      <c r="B342" s="3" t="str">
        <f xml:space="preserve"> Clean_Data!Q342</f>
        <v>Bittersweet</v>
      </c>
      <c r="C342" s="3" t="str">
        <f xml:space="preserve"> Clean_Data!S342</f>
        <v>Instagram</v>
      </c>
      <c r="D342" s="3">
        <f xml:space="preserve"> Clean_Data!J342</f>
        <v>40</v>
      </c>
      <c r="E342" s="3">
        <f>Clean_Data!I342</f>
        <v>20</v>
      </c>
      <c r="F342" s="3">
        <f xml:space="preserve"> Clean_Data!X342</f>
        <v>60</v>
      </c>
      <c r="G342" s="3" t="str" cm="1">
        <f t="array" ref="G342" xml:space="preserve"> _xlfn.IFS(OR(B342="Positive",B342="Joy",B342="Happy",B342="Happiness"),"Favorable",OR(B342="Negative",B342="Sad",B342="Grief",B342="Despair",B342="Hate"),"Unfavorable",TRUE,"Other")</f>
        <v>Other</v>
      </c>
      <c r="H342" s="3" t="str">
        <f t="shared" si="40"/>
        <v>High Engagement</v>
      </c>
      <c r="I342" s="3" t="str">
        <f t="shared" si="41"/>
        <v>High</v>
      </c>
      <c r="J342" s="3" t="b">
        <f t="shared" si="42"/>
        <v>0</v>
      </c>
      <c r="K342" s="3" t="b">
        <f t="shared" si="43"/>
        <v>1</v>
      </c>
      <c r="L342" s="3" t="b">
        <f t="shared" si="44"/>
        <v>1</v>
      </c>
      <c r="M342" s="3" t="b">
        <f t="shared" si="45"/>
        <v>1</v>
      </c>
      <c r="N342" s="3" t="b">
        <f t="shared" si="46"/>
        <v>0</v>
      </c>
      <c r="O342" s="3" t="b">
        <f t="shared" si="47"/>
        <v>1</v>
      </c>
      <c r="P342" s="3" t="str">
        <f xml:space="preserve"> CHOOSE(MATCH(C342,{"Twitter","Instagram","Facebook"},0),"TW","IG","FB")</f>
        <v>IG</v>
      </c>
      <c r="Q342" s="3" t="str" cm="1">
        <f t="array" ref="Q342" xml:space="preserve"> _xlfn.SWITCH(C342,"Twitter","Microblog","Instagram","Visual Social","Facebook","Social Network","Other")</f>
        <v>Visual Social</v>
      </c>
    </row>
    <row r="343" spans="1:17" x14ac:dyDescent="0.25">
      <c r="A343" s="3">
        <f xml:space="preserve"> Clean_Data!A343</f>
        <v>342</v>
      </c>
      <c r="B343" s="3" t="str">
        <f xml:space="preserve"> Clean_Data!Q343</f>
        <v>Curiosity</v>
      </c>
      <c r="C343" s="3" t="str">
        <f xml:space="preserve"> Clean_Data!S343</f>
        <v>Facebook</v>
      </c>
      <c r="D343" s="3">
        <f xml:space="preserve"> Clean_Data!J343</f>
        <v>35</v>
      </c>
      <c r="E343" s="3">
        <f>Clean_Data!I343</f>
        <v>18</v>
      </c>
      <c r="F343" s="3">
        <f xml:space="preserve"> Clean_Data!X343</f>
        <v>53</v>
      </c>
      <c r="G343" s="3" t="str" cm="1">
        <f t="array" ref="G343" xml:space="preserve"> _xlfn.IFS(OR(B343="Positive",B343="Joy",B343="Happy",B343="Happiness"),"Favorable",OR(B343="Negative",B343="Sad",B343="Grief",B343="Despair",B343="Hate"),"Unfavorable",TRUE,"Other")</f>
        <v>Other</v>
      </c>
      <c r="H343" s="3" t="str">
        <f t="shared" si="40"/>
        <v>High Engagement</v>
      </c>
      <c r="I343" s="3" t="str">
        <f t="shared" si="41"/>
        <v>High</v>
      </c>
      <c r="J343" s="3" t="b">
        <f t="shared" si="42"/>
        <v>0</v>
      </c>
      <c r="K343" s="3" t="b">
        <f t="shared" si="43"/>
        <v>0</v>
      </c>
      <c r="L343" s="3" t="b">
        <f t="shared" si="44"/>
        <v>1</v>
      </c>
      <c r="M343" s="3" t="b">
        <f t="shared" si="45"/>
        <v>1</v>
      </c>
      <c r="N343" s="3" t="b">
        <f t="shared" si="46"/>
        <v>0</v>
      </c>
      <c r="O343" s="3" t="b">
        <f t="shared" si="47"/>
        <v>1</v>
      </c>
      <c r="P343" s="3" t="str">
        <f xml:space="preserve"> CHOOSE(MATCH(C343,{"Twitter","Instagram","Facebook"},0),"TW","IG","FB")</f>
        <v>FB</v>
      </c>
      <c r="Q343" s="3" t="str" cm="1">
        <f t="array" ref="Q343" xml:space="preserve"> _xlfn.SWITCH(C343,"Twitter","Microblog","Instagram","Visual Social","Facebook","Social Network","Other")</f>
        <v>Social Network</v>
      </c>
    </row>
    <row r="344" spans="1:17" x14ac:dyDescent="0.25">
      <c r="A344" s="3">
        <f xml:space="preserve"> Clean_Data!A344</f>
        <v>343</v>
      </c>
      <c r="B344" s="3" t="str">
        <f xml:space="preserve"> Clean_Data!Q344</f>
        <v>Admiration</v>
      </c>
      <c r="C344" s="3" t="str">
        <f xml:space="preserve"> Clean_Data!S344</f>
        <v>Instagram</v>
      </c>
      <c r="D344" s="3">
        <f xml:space="preserve"> Clean_Data!J344</f>
        <v>50</v>
      </c>
      <c r="E344" s="3">
        <f>Clean_Data!I344</f>
        <v>25</v>
      </c>
      <c r="F344" s="3">
        <f xml:space="preserve"> Clean_Data!X344</f>
        <v>75</v>
      </c>
      <c r="G344" s="3" t="str" cm="1">
        <f t="array" ref="G344" xml:space="preserve"> _xlfn.IFS(OR(B344="Positive",B344="Joy",B344="Happy",B344="Happiness"),"Favorable",OR(B344="Negative",B344="Sad",B344="Grief",B344="Despair",B344="Hate"),"Unfavorable",TRUE,"Other")</f>
        <v>Other</v>
      </c>
      <c r="H344" s="3" t="str">
        <f t="shared" si="40"/>
        <v>High Engagement</v>
      </c>
      <c r="I344" s="3" t="str">
        <f t="shared" si="41"/>
        <v>High</v>
      </c>
      <c r="J344" s="3" t="b">
        <f t="shared" si="42"/>
        <v>0</v>
      </c>
      <c r="K344" s="3" t="b">
        <f t="shared" si="43"/>
        <v>1</v>
      </c>
      <c r="L344" s="3" t="b">
        <f t="shared" si="44"/>
        <v>1</v>
      </c>
      <c r="M344" s="3" t="b">
        <f t="shared" si="45"/>
        <v>1</v>
      </c>
      <c r="N344" s="3" t="b">
        <f t="shared" si="46"/>
        <v>0</v>
      </c>
      <c r="O344" s="3" t="b">
        <f t="shared" si="47"/>
        <v>1</v>
      </c>
      <c r="P344" s="3" t="str">
        <f xml:space="preserve"> CHOOSE(MATCH(C344,{"Twitter","Instagram","Facebook"},0),"TW","IG","FB")</f>
        <v>IG</v>
      </c>
      <c r="Q344" s="3" t="str" cm="1">
        <f t="array" ref="Q344" xml:space="preserve"> _xlfn.SWITCH(C344,"Twitter","Microblog","Instagram","Visual Social","Facebook","Social Network","Other")</f>
        <v>Visual Social</v>
      </c>
    </row>
    <row r="345" spans="1:17" x14ac:dyDescent="0.25">
      <c r="A345" s="3">
        <f xml:space="preserve"> Clean_Data!A345</f>
        <v>344</v>
      </c>
      <c r="B345" s="3" t="str">
        <f xml:space="preserve"> Clean_Data!Q345</f>
        <v>Overjoyed</v>
      </c>
      <c r="C345" s="3" t="str">
        <f xml:space="preserve"> Clean_Data!S345</f>
        <v>Twitter</v>
      </c>
      <c r="D345" s="3">
        <f xml:space="preserve"> Clean_Data!J345</f>
        <v>35</v>
      </c>
      <c r="E345" s="3">
        <f>Clean_Data!I345</f>
        <v>18</v>
      </c>
      <c r="F345" s="3">
        <f xml:space="preserve"> Clean_Data!X345</f>
        <v>53</v>
      </c>
      <c r="G345" s="3" t="str" cm="1">
        <f t="array" ref="G345" xml:space="preserve"> _xlfn.IFS(OR(B345="Positive",B345="Joy",B345="Happy",B345="Happiness"),"Favorable",OR(B345="Negative",B345="Sad",B345="Grief",B345="Despair",B345="Hate"),"Unfavorable",TRUE,"Other")</f>
        <v>Other</v>
      </c>
      <c r="H345" s="3" t="str">
        <f t="shared" si="40"/>
        <v>High Engagement</v>
      </c>
      <c r="I345" s="3" t="str">
        <f t="shared" si="41"/>
        <v>High</v>
      </c>
      <c r="J345" s="3" t="b">
        <f t="shared" si="42"/>
        <v>0</v>
      </c>
      <c r="K345" s="3" t="b">
        <f t="shared" si="43"/>
        <v>1</v>
      </c>
      <c r="L345" s="3" t="b">
        <f t="shared" si="44"/>
        <v>1</v>
      </c>
      <c r="M345" s="3" t="b">
        <f t="shared" si="45"/>
        <v>1</v>
      </c>
      <c r="N345" s="3" t="b">
        <f t="shared" si="46"/>
        <v>0</v>
      </c>
      <c r="O345" s="3" t="b">
        <f t="shared" si="47"/>
        <v>1</v>
      </c>
      <c r="P345" s="3" t="str">
        <f xml:space="preserve"> CHOOSE(MATCH(C345,{"Twitter","Instagram","Facebook"},0),"TW","IG","FB")</f>
        <v>TW</v>
      </c>
      <c r="Q345" s="3" t="str" cm="1">
        <f t="array" ref="Q345" xml:space="preserve"> _xlfn.SWITCH(C345,"Twitter","Microblog","Instagram","Visual Social","Facebook","Social Network","Other")</f>
        <v>Microblog</v>
      </c>
    </row>
    <row r="346" spans="1:17" x14ac:dyDescent="0.25">
      <c r="A346" s="3">
        <f xml:space="preserve"> Clean_Data!A346</f>
        <v>345</v>
      </c>
      <c r="B346" s="3" t="str">
        <f xml:space="preserve"> Clean_Data!Q346</f>
        <v>Inspiration</v>
      </c>
      <c r="C346" s="3" t="str">
        <f xml:space="preserve"> Clean_Data!S346</f>
        <v>Instagram</v>
      </c>
      <c r="D346" s="3">
        <f xml:space="preserve"> Clean_Data!J346</f>
        <v>60</v>
      </c>
      <c r="E346" s="3">
        <f>Clean_Data!I346</f>
        <v>30</v>
      </c>
      <c r="F346" s="3">
        <f xml:space="preserve"> Clean_Data!X346</f>
        <v>90</v>
      </c>
      <c r="G346" s="3" t="str" cm="1">
        <f t="array" ref="G346" xml:space="preserve"> _xlfn.IFS(OR(B346="Positive",B346="Joy",B346="Happy",B346="Happiness"),"Favorable",OR(B346="Negative",B346="Sad",B346="Grief",B346="Despair",B346="Hate"),"Unfavorable",TRUE,"Other")</f>
        <v>Other</v>
      </c>
      <c r="H346" s="3" t="str">
        <f t="shared" si="40"/>
        <v>High Engagement</v>
      </c>
      <c r="I346" s="3" t="str">
        <f t="shared" si="41"/>
        <v>High</v>
      </c>
      <c r="J346" s="3" t="b">
        <f t="shared" si="42"/>
        <v>0</v>
      </c>
      <c r="K346" s="3" t="b">
        <f t="shared" si="43"/>
        <v>1</v>
      </c>
      <c r="L346" s="3" t="b">
        <f t="shared" si="44"/>
        <v>1</v>
      </c>
      <c r="M346" s="3" t="b">
        <f t="shared" si="45"/>
        <v>1</v>
      </c>
      <c r="N346" s="3" t="b">
        <f t="shared" si="46"/>
        <v>0</v>
      </c>
      <c r="O346" s="3" t="b">
        <f t="shared" si="47"/>
        <v>1</v>
      </c>
      <c r="P346" s="3" t="str">
        <f xml:space="preserve"> CHOOSE(MATCH(C346,{"Twitter","Instagram","Facebook"},0),"TW","IG","FB")</f>
        <v>IG</v>
      </c>
      <c r="Q346" s="3" t="str" cm="1">
        <f t="array" ref="Q346" xml:space="preserve"> _xlfn.SWITCH(C346,"Twitter","Microblog","Instagram","Visual Social","Facebook","Social Network","Other")</f>
        <v>Visual Social</v>
      </c>
    </row>
    <row r="347" spans="1:17" x14ac:dyDescent="0.25">
      <c r="A347" s="3">
        <f xml:space="preserve"> Clean_Data!A347</f>
        <v>346</v>
      </c>
      <c r="B347" s="3" t="str">
        <f xml:space="preserve"> Clean_Data!Q347</f>
        <v>Motivation</v>
      </c>
      <c r="C347" s="3" t="str">
        <f xml:space="preserve"> Clean_Data!S347</f>
        <v>Facebook</v>
      </c>
      <c r="D347" s="3">
        <f xml:space="preserve"> Clean_Data!J347</f>
        <v>80</v>
      </c>
      <c r="E347" s="3">
        <f>Clean_Data!I347</f>
        <v>40</v>
      </c>
      <c r="F347" s="3">
        <f xml:space="preserve"> Clean_Data!X347</f>
        <v>120</v>
      </c>
      <c r="G347" s="3" t="str" cm="1">
        <f t="array" ref="G347" xml:space="preserve"> _xlfn.IFS(OR(B347="Positive",B347="Joy",B347="Happy",B347="Happiness"),"Favorable",OR(B347="Negative",B347="Sad",B347="Grief",B347="Despair",B347="Hate"),"Unfavorable",TRUE,"Other")</f>
        <v>Other</v>
      </c>
      <c r="H347" s="3" t="str">
        <f t="shared" si="40"/>
        <v>High Engagement</v>
      </c>
      <c r="I347" s="3" t="str">
        <f t="shared" si="41"/>
        <v>Viral</v>
      </c>
      <c r="J347" s="3" t="b">
        <f t="shared" si="42"/>
        <v>0</v>
      </c>
      <c r="K347" s="3" t="b">
        <f t="shared" si="43"/>
        <v>0</v>
      </c>
      <c r="L347" s="3" t="b">
        <f t="shared" si="44"/>
        <v>1</v>
      </c>
      <c r="M347" s="3" t="b">
        <f t="shared" si="45"/>
        <v>1</v>
      </c>
      <c r="N347" s="3" t="b">
        <f t="shared" si="46"/>
        <v>0</v>
      </c>
      <c r="O347" s="3" t="b">
        <f t="shared" si="47"/>
        <v>1</v>
      </c>
      <c r="P347" s="3" t="str">
        <f xml:space="preserve"> CHOOSE(MATCH(C347,{"Twitter","Instagram","Facebook"},0),"TW","IG","FB")</f>
        <v>FB</v>
      </c>
      <c r="Q347" s="3" t="str" cm="1">
        <f t="array" ref="Q347" xml:space="preserve"> _xlfn.SWITCH(C347,"Twitter","Microblog","Instagram","Visual Social","Facebook","Social Network","Other")</f>
        <v>Social Network</v>
      </c>
    </row>
    <row r="348" spans="1:17" x14ac:dyDescent="0.25">
      <c r="A348" s="3">
        <f xml:space="preserve"> Clean_Data!A348</f>
        <v>347</v>
      </c>
      <c r="B348" s="3" t="str">
        <f xml:space="preserve"> Clean_Data!Q348</f>
        <v>Gratitude</v>
      </c>
      <c r="C348" s="3" t="str">
        <f xml:space="preserve"> Clean_Data!S348</f>
        <v>Twitter</v>
      </c>
      <c r="D348" s="3">
        <f xml:space="preserve"> Clean_Data!J348</f>
        <v>45</v>
      </c>
      <c r="E348" s="3">
        <f>Clean_Data!I348</f>
        <v>22</v>
      </c>
      <c r="F348" s="3">
        <f xml:space="preserve"> Clean_Data!X348</f>
        <v>67</v>
      </c>
      <c r="G348" s="3" t="str" cm="1">
        <f t="array" ref="G348" xml:space="preserve"> _xlfn.IFS(OR(B348="Positive",B348="Joy",B348="Happy",B348="Happiness"),"Favorable",OR(B348="Negative",B348="Sad",B348="Grief",B348="Despair",B348="Hate"),"Unfavorable",TRUE,"Other")</f>
        <v>Other</v>
      </c>
      <c r="H348" s="3" t="str">
        <f t="shared" si="40"/>
        <v>High Engagement</v>
      </c>
      <c r="I348" s="3" t="str">
        <f t="shared" si="41"/>
        <v>High</v>
      </c>
      <c r="J348" s="3" t="b">
        <f t="shared" si="42"/>
        <v>0</v>
      </c>
      <c r="K348" s="3" t="b">
        <f t="shared" si="43"/>
        <v>1</v>
      </c>
      <c r="L348" s="3" t="b">
        <f t="shared" si="44"/>
        <v>1</v>
      </c>
      <c r="M348" s="3" t="b">
        <f t="shared" si="45"/>
        <v>1</v>
      </c>
      <c r="N348" s="3" t="b">
        <f t="shared" si="46"/>
        <v>0</v>
      </c>
      <c r="O348" s="3" t="b">
        <f t="shared" si="47"/>
        <v>1</v>
      </c>
      <c r="P348" s="3" t="str">
        <f xml:space="preserve"> CHOOSE(MATCH(C348,{"Twitter","Instagram","Facebook"},0),"TW","IG","FB")</f>
        <v>TW</v>
      </c>
      <c r="Q348" s="3" t="str" cm="1">
        <f t="array" ref="Q348" xml:space="preserve"> _xlfn.SWITCH(C348,"Twitter","Microblog","Instagram","Visual Social","Facebook","Social Network","Other")</f>
        <v>Microblog</v>
      </c>
    </row>
    <row r="349" spans="1:17" x14ac:dyDescent="0.25">
      <c r="A349" s="3">
        <f xml:space="preserve"> Clean_Data!A349</f>
        <v>348</v>
      </c>
      <c r="B349" s="3" t="str">
        <f xml:space="preserve"> Clean_Data!Q349</f>
        <v>Empowerment</v>
      </c>
      <c r="C349" s="3" t="str">
        <f xml:space="preserve"> Clean_Data!S349</f>
        <v>Instagram</v>
      </c>
      <c r="D349" s="3">
        <f xml:space="preserve"> Clean_Data!J349</f>
        <v>70</v>
      </c>
      <c r="E349" s="3">
        <f>Clean_Data!I349</f>
        <v>35</v>
      </c>
      <c r="F349" s="3">
        <f xml:space="preserve"> Clean_Data!X349</f>
        <v>105</v>
      </c>
      <c r="G349" s="3" t="str" cm="1">
        <f t="array" ref="G349" xml:space="preserve"> _xlfn.IFS(OR(B349="Positive",B349="Joy",B349="Happy",B349="Happiness"),"Favorable",OR(B349="Negative",B349="Sad",B349="Grief",B349="Despair",B349="Hate"),"Unfavorable",TRUE,"Other")</f>
        <v>Other</v>
      </c>
      <c r="H349" s="3" t="str">
        <f t="shared" si="40"/>
        <v>High Engagement</v>
      </c>
      <c r="I349" s="3" t="str">
        <f t="shared" si="41"/>
        <v>Viral</v>
      </c>
      <c r="J349" s="3" t="b">
        <f t="shared" si="42"/>
        <v>0</v>
      </c>
      <c r="K349" s="3" t="b">
        <f t="shared" si="43"/>
        <v>1</v>
      </c>
      <c r="L349" s="3" t="b">
        <f t="shared" si="44"/>
        <v>1</v>
      </c>
      <c r="M349" s="3" t="b">
        <f t="shared" si="45"/>
        <v>1</v>
      </c>
      <c r="N349" s="3" t="b">
        <f t="shared" si="46"/>
        <v>0</v>
      </c>
      <c r="O349" s="3" t="b">
        <f t="shared" si="47"/>
        <v>1</v>
      </c>
      <c r="P349" s="3" t="str">
        <f xml:space="preserve"> CHOOSE(MATCH(C349,{"Twitter","Instagram","Facebook"},0),"TW","IG","FB")</f>
        <v>IG</v>
      </c>
      <c r="Q349" s="3" t="str" cm="1">
        <f t="array" ref="Q349" xml:space="preserve"> _xlfn.SWITCH(C349,"Twitter","Microblog","Instagram","Visual Social","Facebook","Social Network","Other")</f>
        <v>Visual Social</v>
      </c>
    </row>
    <row r="350" spans="1:17" x14ac:dyDescent="0.25">
      <c r="A350" s="3">
        <f xml:space="preserve"> Clean_Data!A350</f>
        <v>349</v>
      </c>
      <c r="B350" s="3" t="str">
        <f xml:space="preserve"> Clean_Data!Q350</f>
        <v>Amusement</v>
      </c>
      <c r="C350" s="3" t="str">
        <f xml:space="preserve"> Clean_Data!S350</f>
        <v>Facebook</v>
      </c>
      <c r="D350" s="3">
        <f xml:space="preserve"> Clean_Data!J350</f>
        <v>30</v>
      </c>
      <c r="E350" s="3">
        <f>Clean_Data!I350</f>
        <v>15</v>
      </c>
      <c r="F350" s="3">
        <f xml:space="preserve"> Clean_Data!X350</f>
        <v>45</v>
      </c>
      <c r="G350" s="3" t="str" cm="1">
        <f t="array" ref="G350" xml:space="preserve"> _xlfn.IFS(OR(B350="Positive",B350="Joy",B350="Happy",B350="Happiness"),"Favorable",OR(B350="Negative",B350="Sad",B350="Grief",B350="Despair",B350="Hate"),"Unfavorable",TRUE,"Other")</f>
        <v>Other</v>
      </c>
      <c r="H350" s="3" t="str">
        <f t="shared" si="40"/>
        <v>Standard Engagement</v>
      </c>
      <c r="I350" s="3" t="str">
        <f t="shared" si="41"/>
        <v>Medium</v>
      </c>
      <c r="J350" s="3" t="b">
        <f t="shared" si="42"/>
        <v>0</v>
      </c>
      <c r="K350" s="3" t="b">
        <f t="shared" si="43"/>
        <v>0</v>
      </c>
      <c r="L350" s="3" t="b">
        <f t="shared" si="44"/>
        <v>1</v>
      </c>
      <c r="M350" s="3" t="b">
        <f t="shared" si="45"/>
        <v>1</v>
      </c>
      <c r="N350" s="3" t="b">
        <f t="shared" si="46"/>
        <v>0</v>
      </c>
      <c r="O350" s="3" t="b">
        <f t="shared" si="47"/>
        <v>1</v>
      </c>
      <c r="P350" s="3" t="str">
        <f xml:space="preserve"> CHOOSE(MATCH(C350,{"Twitter","Instagram","Facebook"},0),"TW","IG","FB")</f>
        <v>FB</v>
      </c>
      <c r="Q350" s="3" t="str" cm="1">
        <f t="array" ref="Q350" xml:space="preserve"> _xlfn.SWITCH(C350,"Twitter","Microblog","Instagram","Visual Social","Facebook","Social Network","Other")</f>
        <v>Social Network</v>
      </c>
    </row>
    <row r="351" spans="1:17" x14ac:dyDescent="0.25">
      <c r="A351" s="3">
        <f xml:space="preserve"> Clean_Data!A351</f>
        <v>350</v>
      </c>
      <c r="B351" s="3" t="str">
        <f xml:space="preserve"> Clean_Data!Q351</f>
        <v>Contemplation</v>
      </c>
      <c r="C351" s="3" t="str">
        <f xml:space="preserve"> Clean_Data!S351</f>
        <v>Twitter</v>
      </c>
      <c r="D351" s="3">
        <f xml:space="preserve"> Clean_Data!J351</f>
        <v>55</v>
      </c>
      <c r="E351" s="3">
        <f>Clean_Data!I351</f>
        <v>28</v>
      </c>
      <c r="F351" s="3">
        <f xml:space="preserve"> Clean_Data!X351</f>
        <v>83</v>
      </c>
      <c r="G351" s="3" t="str" cm="1">
        <f t="array" ref="G351" xml:space="preserve"> _xlfn.IFS(OR(B351="Positive",B351="Joy",B351="Happy",B351="Happiness"),"Favorable",OR(B351="Negative",B351="Sad",B351="Grief",B351="Despair",B351="Hate"),"Unfavorable",TRUE,"Other")</f>
        <v>Other</v>
      </c>
      <c r="H351" s="3" t="str">
        <f t="shared" si="40"/>
        <v>High Engagement</v>
      </c>
      <c r="I351" s="3" t="str">
        <f t="shared" si="41"/>
        <v>High</v>
      </c>
      <c r="J351" s="3" t="b">
        <f t="shared" si="42"/>
        <v>0</v>
      </c>
      <c r="K351" s="3" t="b">
        <f t="shared" si="43"/>
        <v>1</v>
      </c>
      <c r="L351" s="3" t="b">
        <f t="shared" si="44"/>
        <v>1</v>
      </c>
      <c r="M351" s="3" t="b">
        <f t="shared" si="45"/>
        <v>1</v>
      </c>
      <c r="N351" s="3" t="b">
        <f t="shared" si="46"/>
        <v>0</v>
      </c>
      <c r="O351" s="3" t="b">
        <f t="shared" si="47"/>
        <v>1</v>
      </c>
      <c r="P351" s="3" t="str">
        <f xml:space="preserve"> CHOOSE(MATCH(C351,{"Twitter","Instagram","Facebook"},0),"TW","IG","FB")</f>
        <v>TW</v>
      </c>
      <c r="Q351" s="3" t="str" cm="1">
        <f t="array" ref="Q351" xml:space="preserve"> _xlfn.SWITCH(C351,"Twitter","Microblog","Instagram","Visual Social","Facebook","Social Network","Other")</f>
        <v>Microblog</v>
      </c>
    </row>
    <row r="352" spans="1:17" x14ac:dyDescent="0.25">
      <c r="A352" s="3">
        <f xml:space="preserve"> Clean_Data!A352</f>
        <v>351</v>
      </c>
      <c r="B352" s="3" t="str">
        <f xml:space="preserve"> Clean_Data!Q352</f>
        <v>Joyfulreunion</v>
      </c>
      <c r="C352" s="3" t="str">
        <f xml:space="preserve"> Clean_Data!S352</f>
        <v>Instagram</v>
      </c>
      <c r="D352" s="3">
        <f xml:space="preserve"> Clean_Data!J352</f>
        <v>40</v>
      </c>
      <c r="E352" s="3">
        <f>Clean_Data!I352</f>
        <v>20</v>
      </c>
      <c r="F352" s="3">
        <f xml:space="preserve"> Clean_Data!X352</f>
        <v>60</v>
      </c>
      <c r="G352" s="3" t="str" cm="1">
        <f t="array" ref="G352" xml:space="preserve"> _xlfn.IFS(OR(B352="Positive",B352="Joy",B352="Happy",B352="Happiness"),"Favorable",OR(B352="Negative",B352="Sad",B352="Grief",B352="Despair",B352="Hate"),"Unfavorable",TRUE,"Other")</f>
        <v>Other</v>
      </c>
      <c r="H352" s="3" t="str">
        <f t="shared" si="40"/>
        <v>High Engagement</v>
      </c>
      <c r="I352" s="3" t="str">
        <f t="shared" si="41"/>
        <v>High</v>
      </c>
      <c r="J352" s="3" t="b">
        <f t="shared" si="42"/>
        <v>0</v>
      </c>
      <c r="K352" s="3" t="b">
        <f t="shared" si="43"/>
        <v>1</v>
      </c>
      <c r="L352" s="3" t="b">
        <f t="shared" si="44"/>
        <v>1</v>
      </c>
      <c r="M352" s="3" t="b">
        <f t="shared" si="45"/>
        <v>1</v>
      </c>
      <c r="N352" s="3" t="b">
        <f t="shared" si="46"/>
        <v>0</v>
      </c>
      <c r="O352" s="3" t="b">
        <f t="shared" si="47"/>
        <v>1</v>
      </c>
      <c r="P352" s="3" t="str">
        <f xml:space="preserve"> CHOOSE(MATCH(C352,{"Twitter","Instagram","Facebook"},0),"TW","IG","FB")</f>
        <v>IG</v>
      </c>
      <c r="Q352" s="3" t="str" cm="1">
        <f t="array" ref="Q352" xml:space="preserve"> _xlfn.SWITCH(C352,"Twitter","Microblog","Instagram","Visual Social","Facebook","Social Network","Other")</f>
        <v>Visual Social</v>
      </c>
    </row>
    <row r="353" spans="1:17" x14ac:dyDescent="0.25">
      <c r="A353" s="3">
        <f xml:space="preserve"> Clean_Data!A353</f>
        <v>352</v>
      </c>
      <c r="B353" s="3" t="str">
        <f xml:space="preserve"> Clean_Data!Q353</f>
        <v>Excitement</v>
      </c>
      <c r="C353" s="3" t="str">
        <f xml:space="preserve"> Clean_Data!S353</f>
        <v>Facebook</v>
      </c>
      <c r="D353" s="3">
        <f xml:space="preserve"> Clean_Data!J353</f>
        <v>60</v>
      </c>
      <c r="E353" s="3">
        <f>Clean_Data!I353</f>
        <v>30</v>
      </c>
      <c r="F353" s="3">
        <f xml:space="preserve"> Clean_Data!X353</f>
        <v>90</v>
      </c>
      <c r="G353" s="3" t="str" cm="1">
        <f t="array" ref="G353" xml:space="preserve"> _xlfn.IFS(OR(B353="Positive",B353="Joy",B353="Happy",B353="Happiness"),"Favorable",OR(B353="Negative",B353="Sad",B353="Grief",B353="Despair",B353="Hate"),"Unfavorable",TRUE,"Other")</f>
        <v>Other</v>
      </c>
      <c r="H353" s="3" t="str">
        <f t="shared" si="40"/>
        <v>High Engagement</v>
      </c>
      <c r="I353" s="3" t="str">
        <f t="shared" si="41"/>
        <v>High</v>
      </c>
      <c r="J353" s="3" t="b">
        <f t="shared" si="42"/>
        <v>0</v>
      </c>
      <c r="K353" s="3" t="b">
        <f t="shared" si="43"/>
        <v>0</v>
      </c>
      <c r="L353" s="3" t="b">
        <f t="shared" si="44"/>
        <v>1</v>
      </c>
      <c r="M353" s="3" t="b">
        <f t="shared" si="45"/>
        <v>1</v>
      </c>
      <c r="N353" s="3" t="b">
        <f t="shared" si="46"/>
        <v>0</v>
      </c>
      <c r="O353" s="3" t="b">
        <f t="shared" si="47"/>
        <v>1</v>
      </c>
      <c r="P353" s="3" t="str">
        <f xml:space="preserve"> CHOOSE(MATCH(C353,{"Twitter","Instagram","Facebook"},0),"TW","IG","FB")</f>
        <v>FB</v>
      </c>
      <c r="Q353" s="3" t="str" cm="1">
        <f t="array" ref="Q353" xml:space="preserve"> _xlfn.SWITCH(C353,"Twitter","Microblog","Instagram","Visual Social","Facebook","Social Network","Other")</f>
        <v>Social Network</v>
      </c>
    </row>
    <row r="354" spans="1:17" x14ac:dyDescent="0.25">
      <c r="A354" s="3">
        <f xml:space="preserve"> Clean_Data!A354</f>
        <v>353</v>
      </c>
      <c r="B354" s="3" t="str">
        <f xml:space="preserve"> Clean_Data!Q354</f>
        <v>Satisfaction</v>
      </c>
      <c r="C354" s="3" t="str">
        <f xml:space="preserve"> Clean_Data!S354</f>
        <v>Twitter</v>
      </c>
      <c r="D354" s="3">
        <f xml:space="preserve"> Clean_Data!J354</f>
        <v>50</v>
      </c>
      <c r="E354" s="3">
        <f>Clean_Data!I354</f>
        <v>25</v>
      </c>
      <c r="F354" s="3">
        <f xml:space="preserve"> Clean_Data!X354</f>
        <v>75</v>
      </c>
      <c r="G354" s="3" t="str" cm="1">
        <f t="array" ref="G354" xml:space="preserve"> _xlfn.IFS(OR(B354="Positive",B354="Joy",B354="Happy",B354="Happiness"),"Favorable",OR(B354="Negative",B354="Sad",B354="Grief",B354="Despair",B354="Hate"),"Unfavorable",TRUE,"Other")</f>
        <v>Other</v>
      </c>
      <c r="H354" s="3" t="str">
        <f t="shared" si="40"/>
        <v>High Engagement</v>
      </c>
      <c r="I354" s="3" t="str">
        <f t="shared" si="41"/>
        <v>High</v>
      </c>
      <c r="J354" s="3" t="b">
        <f t="shared" si="42"/>
        <v>0</v>
      </c>
      <c r="K354" s="3" t="b">
        <f t="shared" si="43"/>
        <v>1</v>
      </c>
      <c r="L354" s="3" t="b">
        <f t="shared" si="44"/>
        <v>1</v>
      </c>
      <c r="M354" s="3" t="b">
        <f t="shared" si="45"/>
        <v>1</v>
      </c>
      <c r="N354" s="3" t="b">
        <f t="shared" si="46"/>
        <v>0</v>
      </c>
      <c r="O354" s="3" t="b">
        <f t="shared" si="47"/>
        <v>1</v>
      </c>
      <c r="P354" s="3" t="str">
        <f xml:space="preserve"> CHOOSE(MATCH(C354,{"Twitter","Instagram","Facebook"},0),"TW","IG","FB")</f>
        <v>TW</v>
      </c>
      <c r="Q354" s="3" t="str" cm="1">
        <f t="array" ref="Q354" xml:space="preserve"> _xlfn.SWITCH(C354,"Twitter","Microblog","Instagram","Visual Social","Facebook","Social Network","Other")</f>
        <v>Microblog</v>
      </c>
    </row>
    <row r="355" spans="1:17" x14ac:dyDescent="0.25">
      <c r="A355" s="3">
        <f xml:space="preserve"> Clean_Data!A355</f>
        <v>354</v>
      </c>
      <c r="B355" s="3" t="str">
        <f xml:space="preserve"> Clean_Data!Q355</f>
        <v>Blessed</v>
      </c>
      <c r="C355" s="3" t="str">
        <f xml:space="preserve"> Clean_Data!S355</f>
        <v>Instagram</v>
      </c>
      <c r="D355" s="3">
        <f xml:space="preserve"> Clean_Data!J355</f>
        <v>35</v>
      </c>
      <c r="E355" s="3">
        <f>Clean_Data!I355</f>
        <v>18</v>
      </c>
      <c r="F355" s="3">
        <f xml:space="preserve"> Clean_Data!X355</f>
        <v>53</v>
      </c>
      <c r="G355" s="3" t="str" cm="1">
        <f t="array" ref="G355" xml:space="preserve"> _xlfn.IFS(OR(B355="Positive",B355="Joy",B355="Happy",B355="Happiness"),"Favorable",OR(B355="Negative",B355="Sad",B355="Grief",B355="Despair",B355="Hate"),"Unfavorable",TRUE,"Other")</f>
        <v>Other</v>
      </c>
      <c r="H355" s="3" t="str">
        <f t="shared" si="40"/>
        <v>High Engagement</v>
      </c>
      <c r="I355" s="3" t="str">
        <f t="shared" si="41"/>
        <v>High</v>
      </c>
      <c r="J355" s="3" t="b">
        <f t="shared" si="42"/>
        <v>0</v>
      </c>
      <c r="K355" s="3" t="b">
        <f t="shared" si="43"/>
        <v>1</v>
      </c>
      <c r="L355" s="3" t="b">
        <f t="shared" si="44"/>
        <v>1</v>
      </c>
      <c r="M355" s="3" t="b">
        <f t="shared" si="45"/>
        <v>1</v>
      </c>
      <c r="N355" s="3" t="b">
        <f t="shared" si="46"/>
        <v>0</v>
      </c>
      <c r="O355" s="3" t="b">
        <f t="shared" si="47"/>
        <v>1</v>
      </c>
      <c r="P355" s="3" t="str">
        <f xml:space="preserve"> CHOOSE(MATCH(C355,{"Twitter","Instagram","Facebook"},0),"TW","IG","FB")</f>
        <v>IG</v>
      </c>
      <c r="Q355" s="3" t="str" cm="1">
        <f t="array" ref="Q355" xml:space="preserve"> _xlfn.SWITCH(C355,"Twitter","Microblog","Instagram","Visual Social","Facebook","Social Network","Other")</f>
        <v>Visual Social</v>
      </c>
    </row>
    <row r="356" spans="1:17" x14ac:dyDescent="0.25">
      <c r="A356" s="3">
        <f xml:space="preserve"> Clean_Data!A356</f>
        <v>355</v>
      </c>
      <c r="B356" s="3" t="str">
        <f xml:space="preserve"> Clean_Data!Q356</f>
        <v>Serenity</v>
      </c>
      <c r="C356" s="3" t="str">
        <f xml:space="preserve"> Clean_Data!S356</f>
        <v>Facebook</v>
      </c>
      <c r="D356" s="3">
        <f xml:space="preserve"> Clean_Data!J356</f>
        <v>45</v>
      </c>
      <c r="E356" s="3">
        <f>Clean_Data!I356</f>
        <v>22</v>
      </c>
      <c r="F356" s="3">
        <f xml:space="preserve"> Clean_Data!X356</f>
        <v>67</v>
      </c>
      <c r="G356" s="3" t="str" cm="1">
        <f t="array" ref="G356" xml:space="preserve"> _xlfn.IFS(OR(B356="Positive",B356="Joy",B356="Happy",B356="Happiness"),"Favorable",OR(B356="Negative",B356="Sad",B356="Grief",B356="Despair",B356="Hate"),"Unfavorable",TRUE,"Other")</f>
        <v>Other</v>
      </c>
      <c r="H356" s="3" t="str">
        <f t="shared" si="40"/>
        <v>High Engagement</v>
      </c>
      <c r="I356" s="3" t="str">
        <f t="shared" si="41"/>
        <v>High</v>
      </c>
      <c r="J356" s="3" t="b">
        <f t="shared" si="42"/>
        <v>0</v>
      </c>
      <c r="K356" s="3" t="b">
        <f t="shared" si="43"/>
        <v>0</v>
      </c>
      <c r="L356" s="3" t="b">
        <f t="shared" si="44"/>
        <v>1</v>
      </c>
      <c r="M356" s="3" t="b">
        <f t="shared" si="45"/>
        <v>1</v>
      </c>
      <c r="N356" s="3" t="b">
        <f t="shared" si="46"/>
        <v>0</v>
      </c>
      <c r="O356" s="3" t="b">
        <f t="shared" si="47"/>
        <v>1</v>
      </c>
      <c r="P356" s="3" t="str">
        <f xml:space="preserve"> CHOOSE(MATCH(C356,{"Twitter","Instagram","Facebook"},0),"TW","IG","FB")</f>
        <v>FB</v>
      </c>
      <c r="Q356" s="3" t="str" cm="1">
        <f t="array" ref="Q356" xml:space="preserve"> _xlfn.SWITCH(C356,"Twitter","Microblog","Instagram","Visual Social","Facebook","Social Network","Other")</f>
        <v>Social Network</v>
      </c>
    </row>
    <row r="357" spans="1:17" x14ac:dyDescent="0.25">
      <c r="A357" s="3">
        <f xml:space="preserve"> Clean_Data!A357</f>
        <v>356</v>
      </c>
      <c r="B357" s="3" t="str">
        <f xml:space="preserve"> Clean_Data!Q357</f>
        <v>Anticipation</v>
      </c>
      <c r="C357" s="3" t="str">
        <f xml:space="preserve"> Clean_Data!S357</f>
        <v>Twitter</v>
      </c>
      <c r="D357" s="3">
        <f xml:space="preserve"> Clean_Data!J357</f>
        <v>80</v>
      </c>
      <c r="E357" s="3">
        <f>Clean_Data!I357</f>
        <v>40</v>
      </c>
      <c r="F357" s="3">
        <f xml:space="preserve"> Clean_Data!X357</f>
        <v>120</v>
      </c>
      <c r="G357" s="3" t="str" cm="1">
        <f t="array" ref="G357" xml:space="preserve"> _xlfn.IFS(OR(B357="Positive",B357="Joy",B357="Happy",B357="Happiness"),"Favorable",OR(B357="Negative",B357="Sad",B357="Grief",B357="Despair",B357="Hate"),"Unfavorable",TRUE,"Other")</f>
        <v>Other</v>
      </c>
      <c r="H357" s="3" t="str">
        <f t="shared" si="40"/>
        <v>High Engagement</v>
      </c>
      <c r="I357" s="3" t="str">
        <f t="shared" si="41"/>
        <v>Viral</v>
      </c>
      <c r="J357" s="3" t="b">
        <f t="shared" si="42"/>
        <v>0</v>
      </c>
      <c r="K357" s="3" t="b">
        <f t="shared" si="43"/>
        <v>1</v>
      </c>
      <c r="L357" s="3" t="b">
        <f t="shared" si="44"/>
        <v>1</v>
      </c>
      <c r="M357" s="3" t="b">
        <f t="shared" si="45"/>
        <v>1</v>
      </c>
      <c r="N357" s="3" t="b">
        <f t="shared" si="46"/>
        <v>0</v>
      </c>
      <c r="O357" s="3" t="b">
        <f t="shared" si="47"/>
        <v>1</v>
      </c>
      <c r="P357" s="3" t="str">
        <f xml:space="preserve"> CHOOSE(MATCH(C357,{"Twitter","Instagram","Facebook"},0),"TW","IG","FB")</f>
        <v>TW</v>
      </c>
      <c r="Q357" s="3" t="str" cm="1">
        <f t="array" ref="Q357" xml:space="preserve"> _xlfn.SWITCH(C357,"Twitter","Microblog","Instagram","Visual Social","Facebook","Social Network","Other")</f>
        <v>Microblog</v>
      </c>
    </row>
    <row r="358" spans="1:17" x14ac:dyDescent="0.25">
      <c r="A358" s="3">
        <f xml:space="preserve"> Clean_Data!A358</f>
        <v>357</v>
      </c>
      <c r="B358" s="3" t="str">
        <f xml:space="preserve"> Clean_Data!Q358</f>
        <v>Reflection</v>
      </c>
      <c r="C358" s="3" t="str">
        <f xml:space="preserve"> Clean_Data!S358</f>
        <v>Instagram</v>
      </c>
      <c r="D358" s="3">
        <f xml:space="preserve"> Clean_Data!J358</f>
        <v>70</v>
      </c>
      <c r="E358" s="3">
        <f>Clean_Data!I358</f>
        <v>35</v>
      </c>
      <c r="F358" s="3">
        <f xml:space="preserve"> Clean_Data!X358</f>
        <v>105</v>
      </c>
      <c r="G358" s="3" t="str" cm="1">
        <f t="array" ref="G358" xml:space="preserve"> _xlfn.IFS(OR(B358="Positive",B358="Joy",B358="Happy",B358="Happiness"),"Favorable",OR(B358="Negative",B358="Sad",B358="Grief",B358="Despair",B358="Hate"),"Unfavorable",TRUE,"Other")</f>
        <v>Other</v>
      </c>
      <c r="H358" s="3" t="str">
        <f t="shared" si="40"/>
        <v>High Engagement</v>
      </c>
      <c r="I358" s="3" t="str">
        <f t="shared" si="41"/>
        <v>Viral</v>
      </c>
      <c r="J358" s="3" t="b">
        <f t="shared" si="42"/>
        <v>0</v>
      </c>
      <c r="K358" s="3" t="b">
        <f t="shared" si="43"/>
        <v>1</v>
      </c>
      <c r="L358" s="3" t="b">
        <f t="shared" si="44"/>
        <v>1</v>
      </c>
      <c r="M358" s="3" t="b">
        <f t="shared" si="45"/>
        <v>1</v>
      </c>
      <c r="N358" s="3" t="b">
        <f t="shared" si="46"/>
        <v>0</v>
      </c>
      <c r="O358" s="3" t="b">
        <f t="shared" si="47"/>
        <v>1</v>
      </c>
      <c r="P358" s="3" t="str">
        <f xml:space="preserve"> CHOOSE(MATCH(C358,{"Twitter","Instagram","Facebook"},0),"TW","IG","FB")</f>
        <v>IG</v>
      </c>
      <c r="Q358" s="3" t="str" cm="1">
        <f t="array" ref="Q358" xml:space="preserve"> _xlfn.SWITCH(C358,"Twitter","Microblog","Instagram","Visual Social","Facebook","Social Network","Other")</f>
        <v>Visual Social</v>
      </c>
    </row>
    <row r="359" spans="1:17" x14ac:dyDescent="0.25">
      <c r="A359" s="3">
        <f xml:space="preserve"> Clean_Data!A359</f>
        <v>358</v>
      </c>
      <c r="B359" s="3" t="str">
        <f xml:space="preserve"> Clean_Data!Q359</f>
        <v>Nostalgia</v>
      </c>
      <c r="C359" s="3" t="str">
        <f xml:space="preserve"> Clean_Data!S359</f>
        <v>Facebook</v>
      </c>
      <c r="D359" s="3">
        <f xml:space="preserve"> Clean_Data!J359</f>
        <v>40</v>
      </c>
      <c r="E359" s="3">
        <f>Clean_Data!I359</f>
        <v>20</v>
      </c>
      <c r="F359" s="3">
        <f xml:space="preserve"> Clean_Data!X359</f>
        <v>60</v>
      </c>
      <c r="G359" s="3" t="str" cm="1">
        <f t="array" ref="G359" xml:space="preserve"> _xlfn.IFS(OR(B359="Positive",B359="Joy",B359="Happy",B359="Happiness"),"Favorable",OR(B359="Negative",B359="Sad",B359="Grief",B359="Despair",B359="Hate"),"Unfavorable",TRUE,"Other")</f>
        <v>Other</v>
      </c>
      <c r="H359" s="3" t="str">
        <f t="shared" si="40"/>
        <v>High Engagement</v>
      </c>
      <c r="I359" s="3" t="str">
        <f t="shared" si="41"/>
        <v>High</v>
      </c>
      <c r="J359" s="3" t="b">
        <f t="shared" si="42"/>
        <v>0</v>
      </c>
      <c r="K359" s="3" t="b">
        <f t="shared" si="43"/>
        <v>0</v>
      </c>
      <c r="L359" s="3" t="b">
        <f t="shared" si="44"/>
        <v>1</v>
      </c>
      <c r="M359" s="3" t="b">
        <f t="shared" si="45"/>
        <v>1</v>
      </c>
      <c r="N359" s="3" t="b">
        <f t="shared" si="46"/>
        <v>0</v>
      </c>
      <c r="O359" s="3" t="b">
        <f t="shared" si="47"/>
        <v>1</v>
      </c>
      <c r="P359" s="3" t="str">
        <f xml:space="preserve"> CHOOSE(MATCH(C359,{"Twitter","Instagram","Facebook"},0),"TW","IG","FB")</f>
        <v>FB</v>
      </c>
      <c r="Q359" s="3" t="str" cm="1">
        <f t="array" ref="Q359" xml:space="preserve"> _xlfn.SWITCH(C359,"Twitter","Microblog","Instagram","Visual Social","Facebook","Social Network","Other")</f>
        <v>Social Network</v>
      </c>
    </row>
    <row r="360" spans="1:17" x14ac:dyDescent="0.25">
      <c r="A360" s="3">
        <f xml:space="preserve"> Clean_Data!A360</f>
        <v>359</v>
      </c>
      <c r="B360" s="3" t="str">
        <f xml:space="preserve"> Clean_Data!Q360</f>
        <v>Appreciation</v>
      </c>
      <c r="C360" s="3" t="str">
        <f xml:space="preserve"> Clean_Data!S360</f>
        <v>Twitter</v>
      </c>
      <c r="D360" s="3">
        <f xml:space="preserve"> Clean_Data!J360</f>
        <v>55</v>
      </c>
      <c r="E360" s="3">
        <f>Clean_Data!I360</f>
        <v>28</v>
      </c>
      <c r="F360" s="3">
        <f xml:space="preserve"> Clean_Data!X360</f>
        <v>83</v>
      </c>
      <c r="G360" s="3" t="str" cm="1">
        <f t="array" ref="G360" xml:space="preserve"> _xlfn.IFS(OR(B360="Positive",B360="Joy",B360="Happy",B360="Happiness"),"Favorable",OR(B360="Negative",B360="Sad",B360="Grief",B360="Despair",B360="Hate"),"Unfavorable",TRUE,"Other")</f>
        <v>Other</v>
      </c>
      <c r="H360" s="3" t="str">
        <f t="shared" si="40"/>
        <v>High Engagement</v>
      </c>
      <c r="I360" s="3" t="str">
        <f t="shared" si="41"/>
        <v>High</v>
      </c>
      <c r="J360" s="3" t="b">
        <f t="shared" si="42"/>
        <v>0</v>
      </c>
      <c r="K360" s="3" t="b">
        <f t="shared" si="43"/>
        <v>1</v>
      </c>
      <c r="L360" s="3" t="b">
        <f t="shared" si="44"/>
        <v>1</v>
      </c>
      <c r="M360" s="3" t="b">
        <f t="shared" si="45"/>
        <v>1</v>
      </c>
      <c r="N360" s="3" t="b">
        <f t="shared" si="46"/>
        <v>0</v>
      </c>
      <c r="O360" s="3" t="b">
        <f t="shared" si="47"/>
        <v>1</v>
      </c>
      <c r="P360" s="3" t="str">
        <f xml:space="preserve"> CHOOSE(MATCH(C360,{"Twitter","Instagram","Facebook"},0),"TW","IG","FB")</f>
        <v>TW</v>
      </c>
      <c r="Q360" s="3" t="str" cm="1">
        <f t="array" ref="Q360" xml:space="preserve"> _xlfn.SWITCH(C360,"Twitter","Microblog","Instagram","Visual Social","Facebook","Social Network","Other")</f>
        <v>Microblog</v>
      </c>
    </row>
    <row r="361" spans="1:17" x14ac:dyDescent="0.25">
      <c r="A361" s="3">
        <f xml:space="preserve"> Clean_Data!A361</f>
        <v>360</v>
      </c>
      <c r="B361" s="3" t="str">
        <f xml:space="preserve"> Clean_Data!Q361</f>
        <v>Confidence</v>
      </c>
      <c r="C361" s="3" t="str">
        <f xml:space="preserve"> Clean_Data!S361</f>
        <v>Instagram</v>
      </c>
      <c r="D361" s="3">
        <f xml:space="preserve"> Clean_Data!J361</f>
        <v>30</v>
      </c>
      <c r="E361" s="3">
        <f>Clean_Data!I361</f>
        <v>15</v>
      </c>
      <c r="F361" s="3">
        <f xml:space="preserve"> Clean_Data!X361</f>
        <v>45</v>
      </c>
      <c r="G361" s="3" t="str" cm="1">
        <f t="array" ref="G361" xml:space="preserve"> _xlfn.IFS(OR(B361="Positive",B361="Joy",B361="Happy",B361="Happiness"),"Favorable",OR(B361="Negative",B361="Sad",B361="Grief",B361="Despair",B361="Hate"),"Unfavorable",TRUE,"Other")</f>
        <v>Other</v>
      </c>
      <c r="H361" s="3" t="str">
        <f t="shared" si="40"/>
        <v>Standard Engagement</v>
      </c>
      <c r="I361" s="3" t="str">
        <f t="shared" si="41"/>
        <v>Medium</v>
      </c>
      <c r="J361" s="3" t="b">
        <f t="shared" si="42"/>
        <v>0</v>
      </c>
      <c r="K361" s="3" t="b">
        <f t="shared" si="43"/>
        <v>1</v>
      </c>
      <c r="L361" s="3" t="b">
        <f t="shared" si="44"/>
        <v>1</v>
      </c>
      <c r="M361" s="3" t="b">
        <f t="shared" si="45"/>
        <v>1</v>
      </c>
      <c r="N361" s="3" t="b">
        <f t="shared" si="46"/>
        <v>0</v>
      </c>
      <c r="O361" s="3" t="b">
        <f t="shared" si="47"/>
        <v>1</v>
      </c>
      <c r="P361" s="3" t="str">
        <f xml:space="preserve"> CHOOSE(MATCH(C361,{"Twitter","Instagram","Facebook"},0),"TW","IG","FB")</f>
        <v>IG</v>
      </c>
      <c r="Q361" s="3" t="str" cm="1">
        <f t="array" ref="Q361" xml:space="preserve"> _xlfn.SWITCH(C361,"Twitter","Microblog","Instagram","Visual Social","Facebook","Social Network","Other")</f>
        <v>Visual Social</v>
      </c>
    </row>
    <row r="362" spans="1:17" x14ac:dyDescent="0.25">
      <c r="A362" s="3">
        <f xml:space="preserve"> Clean_Data!A362</f>
        <v>361</v>
      </c>
      <c r="B362" s="3" t="str">
        <f xml:space="preserve"> Clean_Data!Q362</f>
        <v>Contentment</v>
      </c>
      <c r="C362" s="3" t="str">
        <f xml:space="preserve"> Clean_Data!S362</f>
        <v>Facebook</v>
      </c>
      <c r="D362" s="3">
        <f xml:space="preserve"> Clean_Data!J362</f>
        <v>50</v>
      </c>
      <c r="E362" s="3">
        <f>Clean_Data!I362</f>
        <v>25</v>
      </c>
      <c r="F362" s="3">
        <f xml:space="preserve"> Clean_Data!X362</f>
        <v>75</v>
      </c>
      <c r="G362" s="3" t="str" cm="1">
        <f t="array" ref="G362" xml:space="preserve"> _xlfn.IFS(OR(B362="Positive",B362="Joy",B362="Happy",B362="Happiness"),"Favorable",OR(B362="Negative",B362="Sad",B362="Grief",B362="Despair",B362="Hate"),"Unfavorable",TRUE,"Other")</f>
        <v>Other</v>
      </c>
      <c r="H362" s="3" t="str">
        <f t="shared" si="40"/>
        <v>High Engagement</v>
      </c>
      <c r="I362" s="3" t="str">
        <f t="shared" si="41"/>
        <v>High</v>
      </c>
      <c r="J362" s="3" t="b">
        <f t="shared" si="42"/>
        <v>0</v>
      </c>
      <c r="K362" s="3" t="b">
        <f t="shared" si="43"/>
        <v>0</v>
      </c>
      <c r="L362" s="3" t="b">
        <f t="shared" si="44"/>
        <v>1</v>
      </c>
      <c r="M362" s="3" t="b">
        <f t="shared" si="45"/>
        <v>1</v>
      </c>
      <c r="N362" s="3" t="b">
        <f t="shared" si="46"/>
        <v>0</v>
      </c>
      <c r="O362" s="3" t="b">
        <f t="shared" si="47"/>
        <v>1</v>
      </c>
      <c r="P362" s="3" t="str">
        <f xml:space="preserve"> CHOOSE(MATCH(C362,{"Twitter","Instagram","Facebook"},0),"TW","IG","FB")</f>
        <v>FB</v>
      </c>
      <c r="Q362" s="3" t="str" cm="1">
        <f t="array" ref="Q362" xml:space="preserve"> _xlfn.SWITCH(C362,"Twitter","Microblog","Instagram","Visual Social","Facebook","Social Network","Other")</f>
        <v>Social Network</v>
      </c>
    </row>
    <row r="363" spans="1:17" x14ac:dyDescent="0.25">
      <c r="A363" s="3">
        <f xml:space="preserve"> Clean_Data!A363</f>
        <v>362</v>
      </c>
      <c r="B363" s="3" t="str">
        <f xml:space="preserve"> Clean_Data!Q363</f>
        <v>Enthusiasm</v>
      </c>
      <c r="C363" s="3" t="str">
        <f xml:space="preserve"> Clean_Data!S363</f>
        <v>Twitter</v>
      </c>
      <c r="D363" s="3">
        <f xml:space="preserve"> Clean_Data!J363</f>
        <v>60</v>
      </c>
      <c r="E363" s="3">
        <f>Clean_Data!I363</f>
        <v>30</v>
      </c>
      <c r="F363" s="3">
        <f xml:space="preserve"> Clean_Data!X363</f>
        <v>90</v>
      </c>
      <c r="G363" s="3" t="str" cm="1">
        <f t="array" ref="G363" xml:space="preserve"> _xlfn.IFS(OR(B363="Positive",B363="Joy",B363="Happy",B363="Happiness"),"Favorable",OR(B363="Negative",B363="Sad",B363="Grief",B363="Despair",B363="Hate"),"Unfavorable",TRUE,"Other")</f>
        <v>Other</v>
      </c>
      <c r="H363" s="3" t="str">
        <f t="shared" si="40"/>
        <v>High Engagement</v>
      </c>
      <c r="I363" s="3" t="str">
        <f t="shared" si="41"/>
        <v>High</v>
      </c>
      <c r="J363" s="3" t="b">
        <f t="shared" si="42"/>
        <v>0</v>
      </c>
      <c r="K363" s="3" t="b">
        <f t="shared" si="43"/>
        <v>1</v>
      </c>
      <c r="L363" s="3" t="b">
        <f t="shared" si="44"/>
        <v>1</v>
      </c>
      <c r="M363" s="3" t="b">
        <f t="shared" si="45"/>
        <v>1</v>
      </c>
      <c r="N363" s="3" t="b">
        <f t="shared" si="46"/>
        <v>0</v>
      </c>
      <c r="O363" s="3" t="b">
        <f t="shared" si="47"/>
        <v>1</v>
      </c>
      <c r="P363" s="3" t="str">
        <f xml:space="preserve"> CHOOSE(MATCH(C363,{"Twitter","Instagram","Facebook"},0),"TW","IG","FB")</f>
        <v>TW</v>
      </c>
      <c r="Q363" s="3" t="str" cm="1">
        <f t="array" ref="Q363" xml:space="preserve"> _xlfn.SWITCH(C363,"Twitter","Microblog","Instagram","Visual Social","Facebook","Social Network","Other")</f>
        <v>Microblog</v>
      </c>
    </row>
    <row r="364" spans="1:17" x14ac:dyDescent="0.25">
      <c r="A364" s="3">
        <f xml:space="preserve"> Clean_Data!A364</f>
        <v>363</v>
      </c>
      <c r="B364" s="3" t="str">
        <f xml:space="preserve"> Clean_Data!Q364</f>
        <v>Surprise</v>
      </c>
      <c r="C364" s="3" t="str">
        <f xml:space="preserve"> Clean_Data!S364</f>
        <v>Instagram</v>
      </c>
      <c r="D364" s="3">
        <f xml:space="preserve"> Clean_Data!J364</f>
        <v>35</v>
      </c>
      <c r="E364" s="3">
        <f>Clean_Data!I364</f>
        <v>18</v>
      </c>
      <c r="F364" s="3">
        <f xml:space="preserve"> Clean_Data!X364</f>
        <v>53</v>
      </c>
      <c r="G364" s="3" t="str" cm="1">
        <f t="array" ref="G364" xml:space="preserve"> _xlfn.IFS(OR(B364="Positive",B364="Joy",B364="Happy",B364="Happiness"),"Favorable",OR(B364="Negative",B364="Sad",B364="Grief",B364="Despair",B364="Hate"),"Unfavorable",TRUE,"Other")</f>
        <v>Other</v>
      </c>
      <c r="H364" s="3" t="str">
        <f t="shared" si="40"/>
        <v>High Engagement</v>
      </c>
      <c r="I364" s="3" t="str">
        <f t="shared" si="41"/>
        <v>High</v>
      </c>
      <c r="J364" s="3" t="b">
        <f t="shared" si="42"/>
        <v>0</v>
      </c>
      <c r="K364" s="3" t="b">
        <f t="shared" si="43"/>
        <v>1</v>
      </c>
      <c r="L364" s="3" t="b">
        <f t="shared" si="44"/>
        <v>1</v>
      </c>
      <c r="M364" s="3" t="b">
        <f t="shared" si="45"/>
        <v>1</v>
      </c>
      <c r="N364" s="3" t="b">
        <f t="shared" si="46"/>
        <v>0</v>
      </c>
      <c r="O364" s="3" t="b">
        <f t="shared" si="47"/>
        <v>1</v>
      </c>
      <c r="P364" s="3" t="str">
        <f xml:space="preserve"> CHOOSE(MATCH(C364,{"Twitter","Instagram","Facebook"},0),"TW","IG","FB")</f>
        <v>IG</v>
      </c>
      <c r="Q364" s="3" t="str" cm="1">
        <f t="array" ref="Q364" xml:space="preserve"> _xlfn.SWITCH(C364,"Twitter","Microblog","Instagram","Visual Social","Facebook","Social Network","Other")</f>
        <v>Visual Social</v>
      </c>
    </row>
    <row r="365" spans="1:17" x14ac:dyDescent="0.25">
      <c r="A365" s="3">
        <f xml:space="preserve"> Clean_Data!A365</f>
        <v>364</v>
      </c>
      <c r="B365" s="3" t="str">
        <f xml:space="preserve"> Clean_Data!Q365</f>
        <v>Accomplishment</v>
      </c>
      <c r="C365" s="3" t="str">
        <f xml:space="preserve"> Clean_Data!S365</f>
        <v>Facebook</v>
      </c>
      <c r="D365" s="3">
        <f xml:space="preserve"> Clean_Data!J365</f>
        <v>45</v>
      </c>
      <c r="E365" s="3">
        <f>Clean_Data!I365</f>
        <v>22</v>
      </c>
      <c r="F365" s="3">
        <f xml:space="preserve"> Clean_Data!X365</f>
        <v>67</v>
      </c>
      <c r="G365" s="3" t="str" cm="1">
        <f t="array" ref="G365" xml:space="preserve"> _xlfn.IFS(OR(B365="Positive",B365="Joy",B365="Happy",B365="Happiness"),"Favorable",OR(B365="Negative",B365="Sad",B365="Grief",B365="Despair",B365="Hate"),"Unfavorable",TRUE,"Other")</f>
        <v>Other</v>
      </c>
      <c r="H365" s="3" t="str">
        <f t="shared" si="40"/>
        <v>High Engagement</v>
      </c>
      <c r="I365" s="3" t="str">
        <f t="shared" si="41"/>
        <v>High</v>
      </c>
      <c r="J365" s="3" t="b">
        <f t="shared" si="42"/>
        <v>0</v>
      </c>
      <c r="K365" s="3" t="b">
        <f t="shared" si="43"/>
        <v>0</v>
      </c>
      <c r="L365" s="3" t="b">
        <f t="shared" si="44"/>
        <v>1</v>
      </c>
      <c r="M365" s="3" t="b">
        <f t="shared" si="45"/>
        <v>1</v>
      </c>
      <c r="N365" s="3" t="b">
        <f t="shared" si="46"/>
        <v>0</v>
      </c>
      <c r="O365" s="3" t="b">
        <f t="shared" si="47"/>
        <v>1</v>
      </c>
      <c r="P365" s="3" t="str">
        <f xml:space="preserve"> CHOOSE(MATCH(C365,{"Twitter","Instagram","Facebook"},0),"TW","IG","FB")</f>
        <v>FB</v>
      </c>
      <c r="Q365" s="3" t="str" cm="1">
        <f t="array" ref="Q365" xml:space="preserve"> _xlfn.SWITCH(C365,"Twitter","Microblog","Instagram","Visual Social","Facebook","Social Network","Other")</f>
        <v>Social Network</v>
      </c>
    </row>
    <row r="366" spans="1:17" x14ac:dyDescent="0.25">
      <c r="A366" s="3">
        <f xml:space="preserve"> Clean_Data!A366</f>
        <v>365</v>
      </c>
      <c r="B366" s="3" t="str">
        <f xml:space="preserve"> Clean_Data!Q366</f>
        <v>Wonderment</v>
      </c>
      <c r="C366" s="3" t="str">
        <f xml:space="preserve"> Clean_Data!S366</f>
        <v>Twitter</v>
      </c>
      <c r="D366" s="3">
        <f xml:space="preserve"> Clean_Data!J366</f>
        <v>70</v>
      </c>
      <c r="E366" s="3">
        <f>Clean_Data!I366</f>
        <v>35</v>
      </c>
      <c r="F366" s="3">
        <f xml:space="preserve"> Clean_Data!X366</f>
        <v>105</v>
      </c>
      <c r="G366" s="3" t="str" cm="1">
        <f t="array" ref="G366" xml:space="preserve"> _xlfn.IFS(OR(B366="Positive",B366="Joy",B366="Happy",B366="Happiness"),"Favorable",OR(B366="Negative",B366="Sad",B366="Grief",B366="Despair",B366="Hate"),"Unfavorable",TRUE,"Other")</f>
        <v>Other</v>
      </c>
      <c r="H366" s="3" t="str">
        <f t="shared" si="40"/>
        <v>High Engagement</v>
      </c>
      <c r="I366" s="3" t="str">
        <f t="shared" si="41"/>
        <v>Viral</v>
      </c>
      <c r="J366" s="3" t="b">
        <f t="shared" si="42"/>
        <v>0</v>
      </c>
      <c r="K366" s="3" t="b">
        <f t="shared" si="43"/>
        <v>1</v>
      </c>
      <c r="L366" s="3" t="b">
        <f t="shared" si="44"/>
        <v>1</v>
      </c>
      <c r="M366" s="3" t="b">
        <f t="shared" si="45"/>
        <v>1</v>
      </c>
      <c r="N366" s="3" t="b">
        <f t="shared" si="46"/>
        <v>0</v>
      </c>
      <c r="O366" s="3" t="b">
        <f t="shared" si="47"/>
        <v>1</v>
      </c>
      <c r="P366" s="3" t="str">
        <f xml:space="preserve"> CHOOSE(MATCH(C366,{"Twitter","Instagram","Facebook"},0),"TW","IG","FB")</f>
        <v>TW</v>
      </c>
      <c r="Q366" s="3" t="str" cm="1">
        <f t="array" ref="Q366" xml:space="preserve"> _xlfn.SWITCH(C366,"Twitter","Microblog","Instagram","Visual Social","Facebook","Social Network","Other")</f>
        <v>Microblog</v>
      </c>
    </row>
    <row r="367" spans="1:17" x14ac:dyDescent="0.25">
      <c r="A367" s="3">
        <f xml:space="preserve"> Clean_Data!A367</f>
        <v>366</v>
      </c>
      <c r="B367" s="3" t="str">
        <f xml:space="preserve"> Clean_Data!Q367</f>
        <v>Optimism</v>
      </c>
      <c r="C367" s="3" t="str">
        <f xml:space="preserve"> Clean_Data!S367</f>
        <v>Instagram</v>
      </c>
      <c r="D367" s="3">
        <f xml:space="preserve"> Clean_Data!J367</f>
        <v>40</v>
      </c>
      <c r="E367" s="3">
        <f>Clean_Data!I367</f>
        <v>20</v>
      </c>
      <c r="F367" s="3">
        <f xml:space="preserve"> Clean_Data!X367</f>
        <v>60</v>
      </c>
      <c r="G367" s="3" t="str" cm="1">
        <f t="array" ref="G367" xml:space="preserve"> _xlfn.IFS(OR(B367="Positive",B367="Joy",B367="Happy",B367="Happiness"),"Favorable",OR(B367="Negative",B367="Sad",B367="Grief",B367="Despair",B367="Hate"),"Unfavorable",TRUE,"Other")</f>
        <v>Other</v>
      </c>
      <c r="H367" s="3" t="str">
        <f t="shared" si="40"/>
        <v>High Engagement</v>
      </c>
      <c r="I367" s="3" t="str">
        <f t="shared" si="41"/>
        <v>High</v>
      </c>
      <c r="J367" s="3" t="b">
        <f t="shared" si="42"/>
        <v>0</v>
      </c>
      <c r="K367" s="3" t="b">
        <f t="shared" si="43"/>
        <v>1</v>
      </c>
      <c r="L367" s="3" t="b">
        <f t="shared" si="44"/>
        <v>1</v>
      </c>
      <c r="M367" s="3" t="b">
        <f t="shared" si="45"/>
        <v>1</v>
      </c>
      <c r="N367" s="3" t="b">
        <f t="shared" si="46"/>
        <v>0</v>
      </c>
      <c r="O367" s="3" t="b">
        <f t="shared" si="47"/>
        <v>1</v>
      </c>
      <c r="P367" s="3" t="str">
        <f xml:space="preserve"> CHOOSE(MATCH(C367,{"Twitter","Instagram","Facebook"},0),"TW","IG","FB")</f>
        <v>IG</v>
      </c>
      <c r="Q367" s="3" t="str" cm="1">
        <f t="array" ref="Q367" xml:space="preserve"> _xlfn.SWITCH(C367,"Twitter","Microblog","Instagram","Visual Social","Facebook","Social Network","Other")</f>
        <v>Visual Social</v>
      </c>
    </row>
    <row r="368" spans="1:17" x14ac:dyDescent="0.25">
      <c r="A368" s="3">
        <f xml:space="preserve"> Clean_Data!A368</f>
        <v>367</v>
      </c>
      <c r="B368" s="3" t="str">
        <f xml:space="preserve"> Clean_Data!Q368</f>
        <v>Pride</v>
      </c>
      <c r="C368" s="3" t="str">
        <f xml:space="preserve"> Clean_Data!S368</f>
        <v>Facebook</v>
      </c>
      <c r="D368" s="3">
        <f xml:space="preserve"> Clean_Data!J368</f>
        <v>55</v>
      </c>
      <c r="E368" s="3">
        <f>Clean_Data!I368</f>
        <v>28</v>
      </c>
      <c r="F368" s="3">
        <f xml:space="preserve"> Clean_Data!X368</f>
        <v>83</v>
      </c>
      <c r="G368" s="3" t="str" cm="1">
        <f t="array" ref="G368" xml:space="preserve"> _xlfn.IFS(OR(B368="Positive",B368="Joy",B368="Happy",B368="Happiness"),"Favorable",OR(B368="Negative",B368="Sad",B368="Grief",B368="Despair",B368="Hate"),"Unfavorable",TRUE,"Other")</f>
        <v>Other</v>
      </c>
      <c r="H368" s="3" t="str">
        <f t="shared" si="40"/>
        <v>High Engagement</v>
      </c>
      <c r="I368" s="3" t="str">
        <f t="shared" si="41"/>
        <v>High</v>
      </c>
      <c r="J368" s="3" t="b">
        <f t="shared" si="42"/>
        <v>0</v>
      </c>
      <c r="K368" s="3" t="b">
        <f t="shared" si="43"/>
        <v>0</v>
      </c>
      <c r="L368" s="3" t="b">
        <f t="shared" si="44"/>
        <v>1</v>
      </c>
      <c r="M368" s="3" t="b">
        <f t="shared" si="45"/>
        <v>1</v>
      </c>
      <c r="N368" s="3" t="b">
        <f t="shared" si="46"/>
        <v>0</v>
      </c>
      <c r="O368" s="3" t="b">
        <f t="shared" si="47"/>
        <v>1</v>
      </c>
      <c r="P368" s="3" t="str">
        <f xml:space="preserve"> CHOOSE(MATCH(C368,{"Twitter","Instagram","Facebook"},0),"TW","IG","FB")</f>
        <v>FB</v>
      </c>
      <c r="Q368" s="3" t="str" cm="1">
        <f t="array" ref="Q368" xml:space="preserve"> _xlfn.SWITCH(C368,"Twitter","Microblog","Instagram","Visual Social","Facebook","Social Network","Other")</f>
        <v>Social Network</v>
      </c>
    </row>
    <row r="369" spans="1:17" x14ac:dyDescent="0.25">
      <c r="A369" s="3">
        <f xml:space="preserve"> Clean_Data!A369</f>
        <v>368</v>
      </c>
      <c r="B369" s="3" t="str">
        <f xml:space="preserve"> Clean_Data!Q369</f>
        <v>Happiness</v>
      </c>
      <c r="C369" s="3" t="str">
        <f xml:space="preserve"> Clean_Data!S369</f>
        <v>Twitter</v>
      </c>
      <c r="D369" s="3">
        <f xml:space="preserve"> Clean_Data!J369</f>
        <v>30</v>
      </c>
      <c r="E369" s="3">
        <f>Clean_Data!I369</f>
        <v>15</v>
      </c>
      <c r="F369" s="3">
        <f xml:space="preserve"> Clean_Data!X369</f>
        <v>45</v>
      </c>
      <c r="G369" s="3" t="str" cm="1">
        <f t="array" ref="G369" xml:space="preserve"> _xlfn.IFS(OR(B369="Positive",B369="Joy",B369="Happy",B369="Happiness"),"Favorable",OR(B369="Negative",B369="Sad",B369="Grief",B369="Despair",B369="Hate"),"Unfavorable",TRUE,"Other")</f>
        <v>Favorable</v>
      </c>
      <c r="H369" s="3" t="str">
        <f t="shared" si="40"/>
        <v>Standard Engagement</v>
      </c>
      <c r="I369" s="3" t="str">
        <f t="shared" si="41"/>
        <v>Medium</v>
      </c>
      <c r="J369" s="3" t="b">
        <f t="shared" si="42"/>
        <v>0</v>
      </c>
      <c r="K369" s="3" t="b">
        <f t="shared" si="43"/>
        <v>1</v>
      </c>
      <c r="L369" s="3" t="b">
        <f t="shared" si="44"/>
        <v>1</v>
      </c>
      <c r="M369" s="3" t="b">
        <f t="shared" si="45"/>
        <v>1</v>
      </c>
      <c r="N369" s="3" t="b">
        <f t="shared" si="46"/>
        <v>0</v>
      </c>
      <c r="O369" s="3" t="b">
        <f t="shared" si="47"/>
        <v>1</v>
      </c>
      <c r="P369" s="3" t="str">
        <f xml:space="preserve"> CHOOSE(MATCH(C369,{"Twitter","Instagram","Facebook"},0),"TW","IG","FB")</f>
        <v>TW</v>
      </c>
      <c r="Q369" s="3" t="str" cm="1">
        <f t="array" ref="Q369" xml:space="preserve"> _xlfn.SWITCH(C369,"Twitter","Microblog","Instagram","Visual Social","Facebook","Social Network","Other")</f>
        <v>Microblog</v>
      </c>
    </row>
    <row r="370" spans="1:17" x14ac:dyDescent="0.25">
      <c r="A370" s="3">
        <f xml:space="preserve"> Clean_Data!A370</f>
        <v>369</v>
      </c>
      <c r="B370" s="3" t="str">
        <f xml:space="preserve"> Clean_Data!Q370</f>
        <v>Elation</v>
      </c>
      <c r="C370" s="3" t="str">
        <f xml:space="preserve"> Clean_Data!S370</f>
        <v>Instagram</v>
      </c>
      <c r="D370" s="3">
        <f xml:space="preserve"> Clean_Data!J370</f>
        <v>80</v>
      </c>
      <c r="E370" s="3">
        <f>Clean_Data!I370</f>
        <v>40</v>
      </c>
      <c r="F370" s="3">
        <f xml:space="preserve"> Clean_Data!X370</f>
        <v>120</v>
      </c>
      <c r="G370" s="3" t="str" cm="1">
        <f t="array" ref="G370" xml:space="preserve"> _xlfn.IFS(OR(B370="Positive",B370="Joy",B370="Happy",B370="Happiness"),"Favorable",OR(B370="Negative",B370="Sad",B370="Grief",B370="Despair",B370="Hate"),"Unfavorable",TRUE,"Other")</f>
        <v>Other</v>
      </c>
      <c r="H370" s="3" t="str">
        <f t="shared" si="40"/>
        <v>High Engagement</v>
      </c>
      <c r="I370" s="3" t="str">
        <f t="shared" si="41"/>
        <v>Viral</v>
      </c>
      <c r="J370" s="3" t="b">
        <f t="shared" si="42"/>
        <v>0</v>
      </c>
      <c r="K370" s="3" t="b">
        <f t="shared" si="43"/>
        <v>1</v>
      </c>
      <c r="L370" s="3" t="b">
        <f t="shared" si="44"/>
        <v>1</v>
      </c>
      <c r="M370" s="3" t="b">
        <f t="shared" si="45"/>
        <v>1</v>
      </c>
      <c r="N370" s="3" t="b">
        <f t="shared" si="46"/>
        <v>0</v>
      </c>
      <c r="O370" s="3" t="b">
        <f t="shared" si="47"/>
        <v>1</v>
      </c>
      <c r="P370" s="3" t="str">
        <f xml:space="preserve"> CHOOSE(MATCH(C370,{"Twitter","Instagram","Facebook"},0),"TW","IG","FB")</f>
        <v>IG</v>
      </c>
      <c r="Q370" s="3" t="str" cm="1">
        <f t="array" ref="Q370" xml:space="preserve"> _xlfn.SWITCH(C370,"Twitter","Microblog","Instagram","Visual Social","Facebook","Social Network","Other")</f>
        <v>Visual Social</v>
      </c>
    </row>
    <row r="371" spans="1:17" x14ac:dyDescent="0.25">
      <c r="A371" s="3">
        <f xml:space="preserve"> Clean_Data!A371</f>
        <v>370</v>
      </c>
      <c r="B371" s="3" t="str">
        <f xml:space="preserve"> Clean_Data!Q371</f>
        <v>Curiosity</v>
      </c>
      <c r="C371" s="3" t="str">
        <f xml:space="preserve"> Clean_Data!S371</f>
        <v>Facebook</v>
      </c>
      <c r="D371" s="3">
        <f xml:space="preserve"> Clean_Data!J371</f>
        <v>35</v>
      </c>
      <c r="E371" s="3">
        <f>Clean_Data!I371</f>
        <v>18</v>
      </c>
      <c r="F371" s="3">
        <f xml:space="preserve"> Clean_Data!X371</f>
        <v>53</v>
      </c>
      <c r="G371" s="3" t="str" cm="1">
        <f t="array" ref="G371" xml:space="preserve"> _xlfn.IFS(OR(B371="Positive",B371="Joy",B371="Happy",B371="Happiness"),"Favorable",OR(B371="Negative",B371="Sad",B371="Grief",B371="Despair",B371="Hate"),"Unfavorable",TRUE,"Other")</f>
        <v>Other</v>
      </c>
      <c r="H371" s="3" t="str">
        <f t="shared" si="40"/>
        <v>High Engagement</v>
      </c>
      <c r="I371" s="3" t="str">
        <f t="shared" si="41"/>
        <v>High</v>
      </c>
      <c r="J371" s="3" t="b">
        <f t="shared" si="42"/>
        <v>0</v>
      </c>
      <c r="K371" s="3" t="b">
        <f t="shared" si="43"/>
        <v>0</v>
      </c>
      <c r="L371" s="3" t="b">
        <f t="shared" si="44"/>
        <v>1</v>
      </c>
      <c r="M371" s="3" t="b">
        <f t="shared" si="45"/>
        <v>1</v>
      </c>
      <c r="N371" s="3" t="b">
        <f t="shared" si="46"/>
        <v>0</v>
      </c>
      <c r="O371" s="3" t="b">
        <f t="shared" si="47"/>
        <v>1</v>
      </c>
      <c r="P371" s="3" t="str">
        <f xml:space="preserve"> CHOOSE(MATCH(C371,{"Twitter","Instagram","Facebook"},0),"TW","IG","FB")</f>
        <v>FB</v>
      </c>
      <c r="Q371" s="3" t="str" cm="1">
        <f t="array" ref="Q371" xml:space="preserve"> _xlfn.SWITCH(C371,"Twitter","Microblog","Instagram","Visual Social","Facebook","Social Network","Other")</f>
        <v>Social Network</v>
      </c>
    </row>
    <row r="372" spans="1:17" x14ac:dyDescent="0.25">
      <c r="A372" s="3">
        <f xml:space="preserve"> Clean_Data!A372</f>
        <v>371</v>
      </c>
      <c r="B372" s="3" t="str">
        <f xml:space="preserve"> Clean_Data!Q372</f>
        <v>Enchantment</v>
      </c>
      <c r="C372" s="3" t="str">
        <f xml:space="preserve"> Clean_Data!S372</f>
        <v>Instagram</v>
      </c>
      <c r="D372" s="3">
        <f xml:space="preserve"> Clean_Data!J372</f>
        <v>50</v>
      </c>
      <c r="E372" s="3">
        <f>Clean_Data!I372</f>
        <v>25</v>
      </c>
      <c r="F372" s="3">
        <f xml:space="preserve"> Clean_Data!X372</f>
        <v>75</v>
      </c>
      <c r="G372" s="3" t="str" cm="1">
        <f t="array" ref="G372" xml:space="preserve"> _xlfn.IFS(OR(B372="Positive",B372="Joy",B372="Happy",B372="Happiness"),"Favorable",OR(B372="Negative",B372="Sad",B372="Grief",B372="Despair",B372="Hate"),"Unfavorable",TRUE,"Other")</f>
        <v>Other</v>
      </c>
      <c r="H372" s="3" t="str">
        <f t="shared" si="40"/>
        <v>High Engagement</v>
      </c>
      <c r="I372" s="3" t="str">
        <f t="shared" si="41"/>
        <v>High</v>
      </c>
      <c r="J372" s="3" t="b">
        <f t="shared" si="42"/>
        <v>0</v>
      </c>
      <c r="K372" s="3" t="b">
        <f t="shared" si="43"/>
        <v>1</v>
      </c>
      <c r="L372" s="3" t="b">
        <f t="shared" si="44"/>
        <v>1</v>
      </c>
      <c r="M372" s="3" t="b">
        <f t="shared" si="45"/>
        <v>1</v>
      </c>
      <c r="N372" s="3" t="b">
        <f t="shared" si="46"/>
        <v>0</v>
      </c>
      <c r="O372" s="3" t="b">
        <f t="shared" si="47"/>
        <v>1</v>
      </c>
      <c r="P372" s="3" t="str">
        <f xml:space="preserve"> CHOOSE(MATCH(C372,{"Twitter","Instagram","Facebook"},0),"TW","IG","FB")</f>
        <v>IG</v>
      </c>
      <c r="Q372" s="3" t="str" cm="1">
        <f t="array" ref="Q372" xml:space="preserve"> _xlfn.SWITCH(C372,"Twitter","Microblog","Instagram","Visual Social","Facebook","Social Network","Other")</f>
        <v>Visual Social</v>
      </c>
    </row>
    <row r="373" spans="1:17" x14ac:dyDescent="0.25">
      <c r="A373" s="3">
        <f xml:space="preserve"> Clean_Data!A373</f>
        <v>372</v>
      </c>
      <c r="B373" s="3" t="str">
        <f xml:space="preserve"> Clean_Data!Q373</f>
        <v>Intrigue</v>
      </c>
      <c r="C373" s="3" t="str">
        <f xml:space="preserve"> Clean_Data!S373</f>
        <v>Twitter</v>
      </c>
      <c r="D373" s="3">
        <f xml:space="preserve"> Clean_Data!J373</f>
        <v>35</v>
      </c>
      <c r="E373" s="3">
        <f>Clean_Data!I373</f>
        <v>18</v>
      </c>
      <c r="F373" s="3">
        <f xml:space="preserve"> Clean_Data!X373</f>
        <v>53</v>
      </c>
      <c r="G373" s="3" t="str" cm="1">
        <f t="array" ref="G373" xml:space="preserve"> _xlfn.IFS(OR(B373="Positive",B373="Joy",B373="Happy",B373="Happiness"),"Favorable",OR(B373="Negative",B373="Sad",B373="Grief",B373="Despair",B373="Hate"),"Unfavorable",TRUE,"Other")</f>
        <v>Other</v>
      </c>
      <c r="H373" s="3" t="str">
        <f t="shared" si="40"/>
        <v>High Engagement</v>
      </c>
      <c r="I373" s="3" t="str">
        <f t="shared" si="41"/>
        <v>High</v>
      </c>
      <c r="J373" s="3" t="b">
        <f t="shared" si="42"/>
        <v>0</v>
      </c>
      <c r="K373" s="3" t="b">
        <f t="shared" si="43"/>
        <v>1</v>
      </c>
      <c r="L373" s="3" t="b">
        <f t="shared" si="44"/>
        <v>1</v>
      </c>
      <c r="M373" s="3" t="b">
        <f t="shared" si="45"/>
        <v>1</v>
      </c>
      <c r="N373" s="3" t="b">
        <f t="shared" si="46"/>
        <v>0</v>
      </c>
      <c r="O373" s="3" t="b">
        <f t="shared" si="47"/>
        <v>1</v>
      </c>
      <c r="P373" s="3" t="str">
        <f xml:space="preserve"> CHOOSE(MATCH(C373,{"Twitter","Instagram","Facebook"},0),"TW","IG","FB")</f>
        <v>TW</v>
      </c>
      <c r="Q373" s="3" t="str" cm="1">
        <f t="array" ref="Q373" xml:space="preserve"> _xlfn.SWITCH(C373,"Twitter","Microblog","Instagram","Visual Social","Facebook","Social Network","Other")</f>
        <v>Microblog</v>
      </c>
    </row>
    <row r="374" spans="1:17" x14ac:dyDescent="0.25">
      <c r="A374" s="3">
        <f xml:space="preserve"> Clean_Data!A374</f>
        <v>373</v>
      </c>
      <c r="B374" s="3" t="str">
        <f xml:space="preserve"> Clean_Data!Q374</f>
        <v>Playfuljoy</v>
      </c>
      <c r="C374" s="3" t="str">
        <f xml:space="preserve"> Clean_Data!S374</f>
        <v>Facebook</v>
      </c>
      <c r="D374" s="3">
        <f xml:space="preserve"> Clean_Data!J374</f>
        <v>45</v>
      </c>
      <c r="E374" s="3">
        <f>Clean_Data!I374</f>
        <v>22</v>
      </c>
      <c r="F374" s="3">
        <f xml:space="preserve"> Clean_Data!X374</f>
        <v>67</v>
      </c>
      <c r="G374" s="3" t="str" cm="1">
        <f t="array" ref="G374" xml:space="preserve"> _xlfn.IFS(OR(B374="Positive",B374="Joy",B374="Happy",B374="Happiness"),"Favorable",OR(B374="Negative",B374="Sad",B374="Grief",B374="Despair",B374="Hate"),"Unfavorable",TRUE,"Other")</f>
        <v>Other</v>
      </c>
      <c r="H374" s="3" t="str">
        <f t="shared" si="40"/>
        <v>High Engagement</v>
      </c>
      <c r="I374" s="3" t="str">
        <f t="shared" si="41"/>
        <v>High</v>
      </c>
      <c r="J374" s="3" t="b">
        <f t="shared" si="42"/>
        <v>0</v>
      </c>
      <c r="K374" s="3" t="b">
        <f t="shared" si="43"/>
        <v>0</v>
      </c>
      <c r="L374" s="3" t="b">
        <f t="shared" si="44"/>
        <v>1</v>
      </c>
      <c r="M374" s="3" t="b">
        <f t="shared" si="45"/>
        <v>1</v>
      </c>
      <c r="N374" s="3" t="b">
        <f t="shared" si="46"/>
        <v>0</v>
      </c>
      <c r="O374" s="3" t="b">
        <f t="shared" si="47"/>
        <v>1</v>
      </c>
      <c r="P374" s="3" t="str">
        <f xml:space="preserve"> CHOOSE(MATCH(C374,{"Twitter","Instagram","Facebook"},0),"TW","IG","FB")</f>
        <v>FB</v>
      </c>
      <c r="Q374" s="3" t="str" cm="1">
        <f t="array" ref="Q374" xml:space="preserve"> _xlfn.SWITCH(C374,"Twitter","Microblog","Instagram","Visual Social","Facebook","Social Network","Other")</f>
        <v>Social Network</v>
      </c>
    </row>
    <row r="375" spans="1:17" x14ac:dyDescent="0.25">
      <c r="A375" s="3">
        <f xml:space="preserve"> Clean_Data!A375</f>
        <v>374</v>
      </c>
      <c r="B375" s="3" t="str">
        <f xml:space="preserve"> Clean_Data!Q375</f>
        <v>Mindfulness</v>
      </c>
      <c r="C375" s="3" t="str">
        <f xml:space="preserve"> Clean_Data!S375</f>
        <v>Instagram</v>
      </c>
      <c r="D375" s="3">
        <f xml:space="preserve"> Clean_Data!J375</f>
        <v>70</v>
      </c>
      <c r="E375" s="3">
        <f>Clean_Data!I375</f>
        <v>35</v>
      </c>
      <c r="F375" s="3">
        <f xml:space="preserve"> Clean_Data!X375</f>
        <v>105</v>
      </c>
      <c r="G375" s="3" t="str" cm="1">
        <f t="array" ref="G375" xml:space="preserve"> _xlfn.IFS(OR(B375="Positive",B375="Joy",B375="Happy",B375="Happiness"),"Favorable",OR(B375="Negative",B375="Sad",B375="Grief",B375="Despair",B375="Hate"),"Unfavorable",TRUE,"Other")</f>
        <v>Other</v>
      </c>
      <c r="H375" s="3" t="str">
        <f t="shared" si="40"/>
        <v>High Engagement</v>
      </c>
      <c r="I375" s="3" t="str">
        <f t="shared" si="41"/>
        <v>Viral</v>
      </c>
      <c r="J375" s="3" t="b">
        <f t="shared" si="42"/>
        <v>0</v>
      </c>
      <c r="K375" s="3" t="b">
        <f t="shared" si="43"/>
        <v>1</v>
      </c>
      <c r="L375" s="3" t="b">
        <f t="shared" si="44"/>
        <v>1</v>
      </c>
      <c r="M375" s="3" t="b">
        <f t="shared" si="45"/>
        <v>1</v>
      </c>
      <c r="N375" s="3" t="b">
        <f t="shared" si="46"/>
        <v>0</v>
      </c>
      <c r="O375" s="3" t="b">
        <f t="shared" si="47"/>
        <v>1</v>
      </c>
      <c r="P375" s="3" t="str">
        <f xml:space="preserve"> CHOOSE(MATCH(C375,{"Twitter","Instagram","Facebook"},0),"TW","IG","FB")</f>
        <v>IG</v>
      </c>
      <c r="Q375" s="3" t="str" cm="1">
        <f t="array" ref="Q375" xml:space="preserve"> _xlfn.SWITCH(C375,"Twitter","Microblog","Instagram","Visual Social","Facebook","Social Network","Other")</f>
        <v>Visual Social</v>
      </c>
    </row>
    <row r="376" spans="1:17" x14ac:dyDescent="0.25">
      <c r="A376" s="3">
        <f xml:space="preserve"> Clean_Data!A376</f>
        <v>375</v>
      </c>
      <c r="B376" s="3" t="str">
        <f xml:space="preserve"> Clean_Data!Q376</f>
        <v>Dreamchaser</v>
      </c>
      <c r="C376" s="3" t="str">
        <f xml:space="preserve"> Clean_Data!S376</f>
        <v>Twitter</v>
      </c>
      <c r="D376" s="3">
        <f xml:space="preserve"> Clean_Data!J376</f>
        <v>60</v>
      </c>
      <c r="E376" s="3">
        <f>Clean_Data!I376</f>
        <v>30</v>
      </c>
      <c r="F376" s="3">
        <f xml:space="preserve"> Clean_Data!X376</f>
        <v>90</v>
      </c>
      <c r="G376" s="3" t="str" cm="1">
        <f t="array" ref="G376" xml:space="preserve"> _xlfn.IFS(OR(B376="Positive",B376="Joy",B376="Happy",B376="Happiness"),"Favorable",OR(B376="Negative",B376="Sad",B376="Grief",B376="Despair",B376="Hate"),"Unfavorable",TRUE,"Other")</f>
        <v>Other</v>
      </c>
      <c r="H376" s="3" t="str">
        <f t="shared" si="40"/>
        <v>High Engagement</v>
      </c>
      <c r="I376" s="3" t="str">
        <f t="shared" si="41"/>
        <v>High</v>
      </c>
      <c r="J376" s="3" t="b">
        <f t="shared" si="42"/>
        <v>0</v>
      </c>
      <c r="K376" s="3" t="b">
        <f t="shared" si="43"/>
        <v>1</v>
      </c>
      <c r="L376" s="3" t="b">
        <f t="shared" si="44"/>
        <v>1</v>
      </c>
      <c r="M376" s="3" t="b">
        <f t="shared" si="45"/>
        <v>1</v>
      </c>
      <c r="N376" s="3" t="b">
        <f t="shared" si="46"/>
        <v>0</v>
      </c>
      <c r="O376" s="3" t="b">
        <f t="shared" si="47"/>
        <v>1</v>
      </c>
      <c r="P376" s="3" t="str">
        <f xml:space="preserve"> CHOOSE(MATCH(C376,{"Twitter","Instagram","Facebook"},0),"TW","IG","FB")</f>
        <v>TW</v>
      </c>
      <c r="Q376" s="3" t="str" cm="1">
        <f t="array" ref="Q376" xml:space="preserve"> _xlfn.SWITCH(C376,"Twitter","Microblog","Instagram","Visual Social","Facebook","Social Network","Other")</f>
        <v>Microblog</v>
      </c>
    </row>
    <row r="377" spans="1:17" x14ac:dyDescent="0.25">
      <c r="A377" s="3">
        <f xml:space="preserve"> Clean_Data!A377</f>
        <v>376</v>
      </c>
      <c r="B377" s="3" t="str">
        <f xml:space="preserve"> Clean_Data!Q377</f>
        <v>Elegance</v>
      </c>
      <c r="C377" s="3" t="str">
        <f xml:space="preserve"> Clean_Data!S377</f>
        <v>Facebook</v>
      </c>
      <c r="D377" s="3">
        <f xml:space="preserve"> Clean_Data!J377</f>
        <v>55</v>
      </c>
      <c r="E377" s="3">
        <f>Clean_Data!I377</f>
        <v>28</v>
      </c>
      <c r="F377" s="3">
        <f xml:space="preserve"> Clean_Data!X377</f>
        <v>83</v>
      </c>
      <c r="G377" s="3" t="str" cm="1">
        <f t="array" ref="G377" xml:space="preserve"> _xlfn.IFS(OR(B377="Positive",B377="Joy",B377="Happy",B377="Happiness"),"Favorable",OR(B377="Negative",B377="Sad",B377="Grief",B377="Despair",B377="Hate"),"Unfavorable",TRUE,"Other")</f>
        <v>Other</v>
      </c>
      <c r="H377" s="3" t="str">
        <f t="shared" si="40"/>
        <v>High Engagement</v>
      </c>
      <c r="I377" s="3" t="str">
        <f t="shared" si="41"/>
        <v>High</v>
      </c>
      <c r="J377" s="3" t="b">
        <f t="shared" si="42"/>
        <v>0</v>
      </c>
      <c r="K377" s="3" t="b">
        <f t="shared" si="43"/>
        <v>0</v>
      </c>
      <c r="L377" s="3" t="b">
        <f t="shared" si="44"/>
        <v>1</v>
      </c>
      <c r="M377" s="3" t="b">
        <f t="shared" si="45"/>
        <v>1</v>
      </c>
      <c r="N377" s="3" t="b">
        <f t="shared" si="46"/>
        <v>0</v>
      </c>
      <c r="O377" s="3" t="b">
        <f t="shared" si="47"/>
        <v>1</v>
      </c>
      <c r="P377" s="3" t="str">
        <f xml:space="preserve"> CHOOSE(MATCH(C377,{"Twitter","Instagram","Facebook"},0),"TW","IG","FB")</f>
        <v>FB</v>
      </c>
      <c r="Q377" s="3" t="str" cm="1">
        <f t="array" ref="Q377" xml:space="preserve"> _xlfn.SWITCH(C377,"Twitter","Microblog","Instagram","Visual Social","Facebook","Social Network","Other")</f>
        <v>Social Network</v>
      </c>
    </row>
    <row r="378" spans="1:17" x14ac:dyDescent="0.25">
      <c r="A378" s="3">
        <f xml:space="preserve"> Clean_Data!A378</f>
        <v>377</v>
      </c>
      <c r="B378" s="3" t="str">
        <f xml:space="preserve"> Clean_Data!Q378</f>
        <v>Whimsy</v>
      </c>
      <c r="C378" s="3" t="str">
        <f xml:space="preserve"> Clean_Data!S378</f>
        <v>Instagram</v>
      </c>
      <c r="D378" s="3">
        <f xml:space="preserve"> Clean_Data!J378</f>
        <v>40</v>
      </c>
      <c r="E378" s="3">
        <f>Clean_Data!I378</f>
        <v>20</v>
      </c>
      <c r="F378" s="3">
        <f xml:space="preserve"> Clean_Data!X378</f>
        <v>60</v>
      </c>
      <c r="G378" s="3" t="str" cm="1">
        <f t="array" ref="G378" xml:space="preserve"> _xlfn.IFS(OR(B378="Positive",B378="Joy",B378="Happy",B378="Happiness"),"Favorable",OR(B378="Negative",B378="Sad",B378="Grief",B378="Despair",B378="Hate"),"Unfavorable",TRUE,"Other")</f>
        <v>Other</v>
      </c>
      <c r="H378" s="3" t="str">
        <f t="shared" si="40"/>
        <v>High Engagement</v>
      </c>
      <c r="I378" s="3" t="str">
        <f t="shared" si="41"/>
        <v>High</v>
      </c>
      <c r="J378" s="3" t="b">
        <f t="shared" si="42"/>
        <v>0</v>
      </c>
      <c r="K378" s="3" t="b">
        <f t="shared" si="43"/>
        <v>1</v>
      </c>
      <c r="L378" s="3" t="b">
        <f t="shared" si="44"/>
        <v>1</v>
      </c>
      <c r="M378" s="3" t="b">
        <f t="shared" si="45"/>
        <v>1</v>
      </c>
      <c r="N378" s="3" t="b">
        <f t="shared" si="46"/>
        <v>0</v>
      </c>
      <c r="O378" s="3" t="b">
        <f t="shared" si="47"/>
        <v>1</v>
      </c>
      <c r="P378" s="3" t="str">
        <f xml:space="preserve"> CHOOSE(MATCH(C378,{"Twitter","Instagram","Facebook"},0),"TW","IG","FB")</f>
        <v>IG</v>
      </c>
      <c r="Q378" s="3" t="str" cm="1">
        <f t="array" ref="Q378" xml:space="preserve"> _xlfn.SWITCH(C378,"Twitter","Microblog","Instagram","Visual Social","Facebook","Social Network","Other")</f>
        <v>Visual Social</v>
      </c>
    </row>
    <row r="379" spans="1:17" x14ac:dyDescent="0.25">
      <c r="A379" s="3">
        <f xml:space="preserve"> Clean_Data!A379</f>
        <v>378</v>
      </c>
      <c r="B379" s="3" t="str">
        <f xml:space="preserve"> Clean_Data!Q379</f>
        <v>Pensive</v>
      </c>
      <c r="C379" s="3" t="str">
        <f xml:space="preserve"> Clean_Data!S379</f>
        <v>Twitter</v>
      </c>
      <c r="D379" s="3">
        <f xml:space="preserve"> Clean_Data!J379</f>
        <v>35</v>
      </c>
      <c r="E379" s="3">
        <f>Clean_Data!I379</f>
        <v>18</v>
      </c>
      <c r="F379" s="3">
        <f xml:space="preserve"> Clean_Data!X379</f>
        <v>53</v>
      </c>
      <c r="G379" s="3" t="str" cm="1">
        <f t="array" ref="G379" xml:space="preserve"> _xlfn.IFS(OR(B379="Positive",B379="Joy",B379="Happy",B379="Happiness"),"Favorable",OR(B379="Negative",B379="Sad",B379="Grief",B379="Despair",B379="Hate"),"Unfavorable",TRUE,"Other")</f>
        <v>Other</v>
      </c>
      <c r="H379" s="3" t="str">
        <f t="shared" si="40"/>
        <v>High Engagement</v>
      </c>
      <c r="I379" s="3" t="str">
        <f t="shared" si="41"/>
        <v>High</v>
      </c>
      <c r="J379" s="3" t="b">
        <f t="shared" si="42"/>
        <v>0</v>
      </c>
      <c r="K379" s="3" t="b">
        <f t="shared" si="43"/>
        <v>1</v>
      </c>
      <c r="L379" s="3" t="b">
        <f t="shared" si="44"/>
        <v>1</v>
      </c>
      <c r="M379" s="3" t="b">
        <f t="shared" si="45"/>
        <v>1</v>
      </c>
      <c r="N379" s="3" t="b">
        <f t="shared" si="46"/>
        <v>0</v>
      </c>
      <c r="O379" s="3" t="b">
        <f t="shared" si="47"/>
        <v>1</v>
      </c>
      <c r="P379" s="3" t="str">
        <f xml:space="preserve"> CHOOSE(MATCH(C379,{"Twitter","Instagram","Facebook"},0),"TW","IG","FB")</f>
        <v>TW</v>
      </c>
      <c r="Q379" s="3" t="str" cm="1">
        <f t="array" ref="Q379" xml:space="preserve"> _xlfn.SWITCH(C379,"Twitter","Microblog","Instagram","Visual Social","Facebook","Social Network","Other")</f>
        <v>Microblog</v>
      </c>
    </row>
    <row r="380" spans="1:17" x14ac:dyDescent="0.25">
      <c r="A380" s="3">
        <f xml:space="preserve"> Clean_Data!A380</f>
        <v>379</v>
      </c>
      <c r="B380" s="3" t="str">
        <f xml:space="preserve"> Clean_Data!Q380</f>
        <v>Thrill</v>
      </c>
      <c r="C380" s="3" t="str">
        <f xml:space="preserve"> Clean_Data!S380</f>
        <v>Facebook</v>
      </c>
      <c r="D380" s="3">
        <f xml:space="preserve"> Clean_Data!J380</f>
        <v>45</v>
      </c>
      <c r="E380" s="3">
        <f>Clean_Data!I380</f>
        <v>22</v>
      </c>
      <c r="F380" s="3">
        <f xml:space="preserve"> Clean_Data!X380</f>
        <v>67</v>
      </c>
      <c r="G380" s="3" t="str" cm="1">
        <f t="array" ref="G380" xml:space="preserve"> _xlfn.IFS(OR(B380="Positive",B380="Joy",B380="Happy",B380="Happiness"),"Favorable",OR(B380="Negative",B380="Sad",B380="Grief",B380="Despair",B380="Hate"),"Unfavorable",TRUE,"Other")</f>
        <v>Other</v>
      </c>
      <c r="H380" s="3" t="str">
        <f t="shared" si="40"/>
        <v>High Engagement</v>
      </c>
      <c r="I380" s="3" t="str">
        <f t="shared" si="41"/>
        <v>High</v>
      </c>
      <c r="J380" s="3" t="b">
        <f t="shared" si="42"/>
        <v>0</v>
      </c>
      <c r="K380" s="3" t="b">
        <f t="shared" si="43"/>
        <v>0</v>
      </c>
      <c r="L380" s="3" t="b">
        <f t="shared" si="44"/>
        <v>1</v>
      </c>
      <c r="M380" s="3" t="b">
        <f t="shared" si="45"/>
        <v>1</v>
      </c>
      <c r="N380" s="3" t="b">
        <f t="shared" si="46"/>
        <v>0</v>
      </c>
      <c r="O380" s="3" t="b">
        <f t="shared" si="47"/>
        <v>1</v>
      </c>
      <c r="P380" s="3" t="str">
        <f xml:space="preserve"> CHOOSE(MATCH(C380,{"Twitter","Instagram","Facebook"},0),"TW","IG","FB")</f>
        <v>FB</v>
      </c>
      <c r="Q380" s="3" t="str" cm="1">
        <f t="array" ref="Q380" xml:space="preserve"> _xlfn.SWITCH(C380,"Twitter","Microblog","Instagram","Visual Social","Facebook","Social Network","Other")</f>
        <v>Social Network</v>
      </c>
    </row>
    <row r="381" spans="1:17" x14ac:dyDescent="0.25">
      <c r="A381" s="3">
        <f xml:space="preserve"> Clean_Data!A381</f>
        <v>380</v>
      </c>
      <c r="B381" s="3" t="str">
        <f xml:space="preserve"> Clean_Data!Q381</f>
        <v>Harmony</v>
      </c>
      <c r="C381" s="3" t="str">
        <f xml:space="preserve"> Clean_Data!S381</f>
        <v>Instagram</v>
      </c>
      <c r="D381" s="3">
        <f xml:space="preserve"> Clean_Data!J381</f>
        <v>70</v>
      </c>
      <c r="E381" s="3">
        <f>Clean_Data!I381</f>
        <v>35</v>
      </c>
      <c r="F381" s="3">
        <f xml:space="preserve"> Clean_Data!X381</f>
        <v>105</v>
      </c>
      <c r="G381" s="3" t="str" cm="1">
        <f t="array" ref="G381" xml:space="preserve"> _xlfn.IFS(OR(B381="Positive",B381="Joy",B381="Happy",B381="Happiness"),"Favorable",OR(B381="Negative",B381="Sad",B381="Grief",B381="Despair",B381="Hate"),"Unfavorable",TRUE,"Other")</f>
        <v>Other</v>
      </c>
      <c r="H381" s="3" t="str">
        <f t="shared" si="40"/>
        <v>High Engagement</v>
      </c>
      <c r="I381" s="3" t="str">
        <f t="shared" si="41"/>
        <v>Viral</v>
      </c>
      <c r="J381" s="3" t="b">
        <f t="shared" si="42"/>
        <v>0</v>
      </c>
      <c r="K381" s="3" t="b">
        <f t="shared" si="43"/>
        <v>1</v>
      </c>
      <c r="L381" s="3" t="b">
        <f t="shared" si="44"/>
        <v>1</v>
      </c>
      <c r="M381" s="3" t="b">
        <f t="shared" si="45"/>
        <v>1</v>
      </c>
      <c r="N381" s="3" t="b">
        <f t="shared" si="46"/>
        <v>0</v>
      </c>
      <c r="O381" s="3" t="b">
        <f t="shared" si="47"/>
        <v>1</v>
      </c>
      <c r="P381" s="3" t="str">
        <f xml:space="preserve"> CHOOSE(MATCH(C381,{"Twitter","Instagram","Facebook"},0),"TW","IG","FB")</f>
        <v>IG</v>
      </c>
      <c r="Q381" s="3" t="str" cm="1">
        <f t="array" ref="Q381" xml:space="preserve"> _xlfn.SWITCH(C381,"Twitter","Microblog","Instagram","Visual Social","Facebook","Social Network","Other")</f>
        <v>Visual Social</v>
      </c>
    </row>
    <row r="382" spans="1:17" x14ac:dyDescent="0.25">
      <c r="A382" s="3">
        <f xml:space="preserve"> Clean_Data!A382</f>
        <v>381</v>
      </c>
      <c r="B382" s="3" t="str">
        <f xml:space="preserve"> Clean_Data!Q382</f>
        <v>Creativity</v>
      </c>
      <c r="C382" s="3" t="str">
        <f xml:space="preserve"> Clean_Data!S382</f>
        <v>Twitter</v>
      </c>
      <c r="D382" s="3">
        <f xml:space="preserve"> Clean_Data!J382</f>
        <v>30</v>
      </c>
      <c r="E382" s="3">
        <f>Clean_Data!I382</f>
        <v>15</v>
      </c>
      <c r="F382" s="3">
        <f xml:space="preserve"> Clean_Data!X382</f>
        <v>45</v>
      </c>
      <c r="G382" s="3" t="str" cm="1">
        <f t="array" ref="G382" xml:space="preserve"> _xlfn.IFS(OR(B382="Positive",B382="Joy",B382="Happy",B382="Happiness"),"Favorable",OR(B382="Negative",B382="Sad",B382="Grief",B382="Despair",B382="Hate"),"Unfavorable",TRUE,"Other")</f>
        <v>Other</v>
      </c>
      <c r="H382" s="3" t="str">
        <f t="shared" si="40"/>
        <v>Standard Engagement</v>
      </c>
      <c r="I382" s="3" t="str">
        <f t="shared" si="41"/>
        <v>Medium</v>
      </c>
      <c r="J382" s="3" t="b">
        <f t="shared" si="42"/>
        <v>0</v>
      </c>
      <c r="K382" s="3" t="b">
        <f t="shared" si="43"/>
        <v>1</v>
      </c>
      <c r="L382" s="3" t="b">
        <f t="shared" si="44"/>
        <v>1</v>
      </c>
      <c r="M382" s="3" t="b">
        <f t="shared" si="45"/>
        <v>1</v>
      </c>
      <c r="N382" s="3" t="b">
        <f t="shared" si="46"/>
        <v>0</v>
      </c>
      <c r="O382" s="3" t="b">
        <f t="shared" si="47"/>
        <v>1</v>
      </c>
      <c r="P382" s="3" t="str">
        <f xml:space="preserve"> CHOOSE(MATCH(C382,{"Twitter","Instagram","Facebook"},0),"TW","IG","FB")</f>
        <v>TW</v>
      </c>
      <c r="Q382" s="3" t="str" cm="1">
        <f t="array" ref="Q382" xml:space="preserve"> _xlfn.SWITCH(C382,"Twitter","Microblog","Instagram","Visual Social","Facebook","Social Network","Other")</f>
        <v>Microblog</v>
      </c>
    </row>
    <row r="383" spans="1:17" x14ac:dyDescent="0.25">
      <c r="A383" s="3">
        <f xml:space="preserve"> Clean_Data!A383</f>
        <v>382</v>
      </c>
      <c r="B383" s="3" t="str">
        <f xml:space="preserve"> Clean_Data!Q383</f>
        <v>Radiance</v>
      </c>
      <c r="C383" s="3" t="str">
        <f xml:space="preserve"> Clean_Data!S383</f>
        <v>Facebook</v>
      </c>
      <c r="D383" s="3">
        <f xml:space="preserve"> Clean_Data!J383</f>
        <v>50</v>
      </c>
      <c r="E383" s="3">
        <f>Clean_Data!I383</f>
        <v>25</v>
      </c>
      <c r="F383" s="3">
        <f xml:space="preserve"> Clean_Data!X383</f>
        <v>75</v>
      </c>
      <c r="G383" s="3" t="str" cm="1">
        <f t="array" ref="G383" xml:space="preserve"> _xlfn.IFS(OR(B383="Positive",B383="Joy",B383="Happy",B383="Happiness"),"Favorable",OR(B383="Negative",B383="Sad",B383="Grief",B383="Despair",B383="Hate"),"Unfavorable",TRUE,"Other")</f>
        <v>Other</v>
      </c>
      <c r="H383" s="3" t="str">
        <f t="shared" si="40"/>
        <v>High Engagement</v>
      </c>
      <c r="I383" s="3" t="str">
        <f t="shared" si="41"/>
        <v>High</v>
      </c>
      <c r="J383" s="3" t="b">
        <f t="shared" si="42"/>
        <v>0</v>
      </c>
      <c r="K383" s="3" t="b">
        <f t="shared" si="43"/>
        <v>0</v>
      </c>
      <c r="L383" s="3" t="b">
        <f t="shared" si="44"/>
        <v>1</v>
      </c>
      <c r="M383" s="3" t="b">
        <f t="shared" si="45"/>
        <v>1</v>
      </c>
      <c r="N383" s="3" t="b">
        <f t="shared" si="46"/>
        <v>0</v>
      </c>
      <c r="O383" s="3" t="b">
        <f t="shared" si="47"/>
        <v>1</v>
      </c>
      <c r="P383" s="3" t="str">
        <f xml:space="preserve"> CHOOSE(MATCH(C383,{"Twitter","Instagram","Facebook"},0),"TW","IG","FB")</f>
        <v>FB</v>
      </c>
      <c r="Q383" s="3" t="str" cm="1">
        <f t="array" ref="Q383" xml:space="preserve"> _xlfn.SWITCH(C383,"Twitter","Microblog","Instagram","Visual Social","Facebook","Social Network","Other")</f>
        <v>Social Network</v>
      </c>
    </row>
    <row r="384" spans="1:17" x14ac:dyDescent="0.25">
      <c r="A384" s="3">
        <f xml:space="preserve"> Clean_Data!A384</f>
        <v>383</v>
      </c>
      <c r="B384" s="3" t="str">
        <f xml:space="preserve"> Clean_Data!Q384</f>
        <v>Wonder</v>
      </c>
      <c r="C384" s="3" t="str">
        <f xml:space="preserve"> Clean_Data!S384</f>
        <v>Instagram</v>
      </c>
      <c r="D384" s="3">
        <f xml:space="preserve"> Clean_Data!J384</f>
        <v>80</v>
      </c>
      <c r="E384" s="3">
        <f>Clean_Data!I384</f>
        <v>40</v>
      </c>
      <c r="F384" s="3">
        <f xml:space="preserve"> Clean_Data!X384</f>
        <v>120</v>
      </c>
      <c r="G384" s="3" t="str" cm="1">
        <f t="array" ref="G384" xml:space="preserve"> _xlfn.IFS(OR(B384="Positive",B384="Joy",B384="Happy",B384="Happiness"),"Favorable",OR(B384="Negative",B384="Sad",B384="Grief",B384="Despair",B384="Hate"),"Unfavorable",TRUE,"Other")</f>
        <v>Other</v>
      </c>
      <c r="H384" s="3" t="str">
        <f t="shared" si="40"/>
        <v>High Engagement</v>
      </c>
      <c r="I384" s="3" t="str">
        <f t="shared" si="41"/>
        <v>Viral</v>
      </c>
      <c r="J384" s="3" t="b">
        <f t="shared" si="42"/>
        <v>0</v>
      </c>
      <c r="K384" s="3" t="b">
        <f t="shared" si="43"/>
        <v>1</v>
      </c>
      <c r="L384" s="3" t="b">
        <f t="shared" si="44"/>
        <v>1</v>
      </c>
      <c r="M384" s="3" t="b">
        <f t="shared" si="45"/>
        <v>1</v>
      </c>
      <c r="N384" s="3" t="b">
        <f t="shared" si="46"/>
        <v>0</v>
      </c>
      <c r="O384" s="3" t="b">
        <f t="shared" si="47"/>
        <v>1</v>
      </c>
      <c r="P384" s="3" t="str">
        <f xml:space="preserve"> CHOOSE(MATCH(C384,{"Twitter","Instagram","Facebook"},0),"TW","IG","FB")</f>
        <v>IG</v>
      </c>
      <c r="Q384" s="3" t="str" cm="1">
        <f t="array" ref="Q384" xml:space="preserve"> _xlfn.SWITCH(C384,"Twitter","Microblog","Instagram","Visual Social","Facebook","Social Network","Other")</f>
        <v>Visual Social</v>
      </c>
    </row>
    <row r="385" spans="1:17" x14ac:dyDescent="0.25">
      <c r="A385" s="3">
        <f xml:space="preserve"> Clean_Data!A385</f>
        <v>384</v>
      </c>
      <c r="B385" s="3" t="str">
        <f xml:space="preserve"> Clean_Data!Q385</f>
        <v>Rejuvenation</v>
      </c>
      <c r="C385" s="3" t="str">
        <f xml:space="preserve"> Clean_Data!S385</f>
        <v>Twitter</v>
      </c>
      <c r="D385" s="3">
        <f xml:space="preserve"> Clean_Data!J385</f>
        <v>35</v>
      </c>
      <c r="E385" s="3">
        <f>Clean_Data!I385</f>
        <v>18</v>
      </c>
      <c r="F385" s="3">
        <f xml:space="preserve"> Clean_Data!X385</f>
        <v>53</v>
      </c>
      <c r="G385" s="3" t="str" cm="1">
        <f t="array" ref="G385" xml:space="preserve"> _xlfn.IFS(OR(B385="Positive",B385="Joy",B385="Happy",B385="Happiness"),"Favorable",OR(B385="Negative",B385="Sad",B385="Grief",B385="Despair",B385="Hate"),"Unfavorable",TRUE,"Other")</f>
        <v>Other</v>
      </c>
      <c r="H385" s="3" t="str">
        <f t="shared" si="40"/>
        <v>High Engagement</v>
      </c>
      <c r="I385" s="3" t="str">
        <f t="shared" si="41"/>
        <v>High</v>
      </c>
      <c r="J385" s="3" t="b">
        <f t="shared" si="42"/>
        <v>0</v>
      </c>
      <c r="K385" s="3" t="b">
        <f t="shared" si="43"/>
        <v>1</v>
      </c>
      <c r="L385" s="3" t="b">
        <f t="shared" si="44"/>
        <v>1</v>
      </c>
      <c r="M385" s="3" t="b">
        <f t="shared" si="45"/>
        <v>1</v>
      </c>
      <c r="N385" s="3" t="b">
        <f t="shared" si="46"/>
        <v>0</v>
      </c>
      <c r="O385" s="3" t="b">
        <f t="shared" si="47"/>
        <v>1</v>
      </c>
      <c r="P385" s="3" t="str">
        <f xml:space="preserve"> CHOOSE(MATCH(C385,{"Twitter","Instagram","Facebook"},0),"TW","IG","FB")</f>
        <v>TW</v>
      </c>
      <c r="Q385" s="3" t="str" cm="1">
        <f t="array" ref="Q385" xml:space="preserve"> _xlfn.SWITCH(C385,"Twitter","Microblog","Instagram","Visual Social","Facebook","Social Network","Other")</f>
        <v>Microblog</v>
      </c>
    </row>
    <row r="386" spans="1:17" x14ac:dyDescent="0.25">
      <c r="A386" s="3">
        <f xml:space="preserve"> Clean_Data!A386</f>
        <v>385</v>
      </c>
      <c r="B386" s="3" t="str">
        <f xml:space="preserve"> Clean_Data!Q386</f>
        <v>Inspiration</v>
      </c>
      <c r="C386" s="3" t="str">
        <f xml:space="preserve"> Clean_Data!S386</f>
        <v>Facebook</v>
      </c>
      <c r="D386" s="3">
        <f xml:space="preserve"> Clean_Data!J386</f>
        <v>55</v>
      </c>
      <c r="E386" s="3">
        <f>Clean_Data!I386</f>
        <v>28</v>
      </c>
      <c r="F386" s="3">
        <f xml:space="preserve"> Clean_Data!X386</f>
        <v>83</v>
      </c>
      <c r="G386" s="3" t="str" cm="1">
        <f t="array" ref="G386" xml:space="preserve"> _xlfn.IFS(OR(B386="Positive",B386="Joy",B386="Happy",B386="Happiness"),"Favorable",OR(B386="Negative",B386="Sad",B386="Grief",B386="Despair",B386="Hate"),"Unfavorable",TRUE,"Other")</f>
        <v>Other</v>
      </c>
      <c r="H386" s="3" t="str">
        <f t="shared" si="40"/>
        <v>High Engagement</v>
      </c>
      <c r="I386" s="3" t="str">
        <f t="shared" si="41"/>
        <v>High</v>
      </c>
      <c r="J386" s="3" t="b">
        <f t="shared" si="42"/>
        <v>0</v>
      </c>
      <c r="K386" s="3" t="b">
        <f t="shared" si="43"/>
        <v>0</v>
      </c>
      <c r="L386" s="3" t="b">
        <f t="shared" si="44"/>
        <v>1</v>
      </c>
      <c r="M386" s="3" t="b">
        <f t="shared" si="45"/>
        <v>1</v>
      </c>
      <c r="N386" s="3" t="b">
        <f t="shared" si="46"/>
        <v>0</v>
      </c>
      <c r="O386" s="3" t="b">
        <f t="shared" si="47"/>
        <v>1</v>
      </c>
      <c r="P386" s="3" t="str">
        <f xml:space="preserve"> CHOOSE(MATCH(C386,{"Twitter","Instagram","Facebook"},0),"TW","IG","FB")</f>
        <v>FB</v>
      </c>
      <c r="Q386" s="3" t="str" cm="1">
        <f t="array" ref="Q386" xml:space="preserve"> _xlfn.SWITCH(C386,"Twitter","Microblog","Instagram","Visual Social","Facebook","Social Network","Other")</f>
        <v>Social Network</v>
      </c>
    </row>
    <row r="387" spans="1:17" x14ac:dyDescent="0.25">
      <c r="A387" s="3">
        <f xml:space="preserve"> Clean_Data!A387</f>
        <v>386</v>
      </c>
      <c r="B387" s="3" t="str">
        <f xml:space="preserve"> Clean_Data!Q387</f>
        <v>Coziness</v>
      </c>
      <c r="C387" s="3" t="str">
        <f xml:space="preserve"> Clean_Data!S387</f>
        <v>Instagram</v>
      </c>
      <c r="D387" s="3">
        <f xml:space="preserve"> Clean_Data!J387</f>
        <v>60</v>
      </c>
      <c r="E387" s="3">
        <f>Clean_Data!I387</f>
        <v>30</v>
      </c>
      <c r="F387" s="3">
        <f xml:space="preserve"> Clean_Data!X387</f>
        <v>90</v>
      </c>
      <c r="G387" s="3" t="str" cm="1">
        <f t="array" ref="G387" xml:space="preserve"> _xlfn.IFS(OR(B387="Positive",B387="Joy",B387="Happy",B387="Happiness"),"Favorable",OR(B387="Negative",B387="Sad",B387="Grief",B387="Despair",B387="Hate"),"Unfavorable",TRUE,"Other")</f>
        <v>Other</v>
      </c>
      <c r="H387" s="3" t="str">
        <f t="shared" ref="H387:H450" si="48" xml:space="preserve"> IF(F387&gt;=50,"High Engagement","Standard Engagement")</f>
        <v>High Engagement</v>
      </c>
      <c r="I387" s="3" t="str">
        <f t="shared" ref="I387:I450" si="49" xml:space="preserve"> IF(F387&gt;=100,"Viral",IF(F387&gt;=50,"High",IF(F387&gt;=20,"Medium","Low")))</f>
        <v>High</v>
      </c>
      <c r="J387" s="3" t="b">
        <f t="shared" ref="J387:J450" si="50" xml:space="preserve"> AND(OR(C387="USA",C387="UK"),F387&gt;=50)</f>
        <v>0</v>
      </c>
      <c r="K387" s="3" t="b">
        <f t="shared" ref="K387:K450" si="51" xml:space="preserve"> OR(C387="Twitter",C387="Instagram")</f>
        <v>1</v>
      </c>
      <c r="L387" s="3" t="b">
        <f t="shared" ref="L387:L450" si="52" xml:space="preserve"> NOT(G387="Unfavorable")</f>
        <v>1</v>
      </c>
      <c r="M387" s="3" t="b">
        <f t="shared" ref="M387:M450" si="53" xml:space="preserve"> ISERROR(1/(D387-D387))</f>
        <v>1</v>
      </c>
      <c r="N387" s="3" t="b">
        <f t="shared" ref="N387:N450" si="54" xml:space="preserve"> ISBLANK(B387)</f>
        <v>0</v>
      </c>
      <c r="O387" s="3" t="b">
        <f t="shared" ref="O387:O450" si="55" xml:space="preserve"> ISNUMBER(D387)</f>
        <v>1</v>
      </c>
      <c r="P387" s="3" t="str">
        <f xml:space="preserve"> CHOOSE(MATCH(C387,{"Twitter","Instagram","Facebook"},0),"TW","IG","FB")</f>
        <v>IG</v>
      </c>
      <c r="Q387" s="3" t="str" cm="1">
        <f t="array" ref="Q387" xml:space="preserve"> _xlfn.SWITCH(C387,"Twitter","Microblog","Instagram","Visual Social","Facebook","Social Network","Other")</f>
        <v>Visual Social</v>
      </c>
    </row>
    <row r="388" spans="1:17" x14ac:dyDescent="0.25">
      <c r="A388" s="3">
        <f xml:space="preserve"> Clean_Data!A388</f>
        <v>387</v>
      </c>
      <c r="B388" s="3" t="str">
        <f xml:space="preserve"> Clean_Data!Q388</f>
        <v>Gratitude</v>
      </c>
      <c r="C388" s="3" t="str">
        <f xml:space="preserve"> Clean_Data!S388</f>
        <v>Facebook</v>
      </c>
      <c r="D388" s="3">
        <f xml:space="preserve"> Clean_Data!J388</f>
        <v>45</v>
      </c>
      <c r="E388" s="3">
        <f>Clean_Data!I388</f>
        <v>22</v>
      </c>
      <c r="F388" s="3">
        <f xml:space="preserve"> Clean_Data!X388</f>
        <v>67</v>
      </c>
      <c r="G388" s="3" t="str" cm="1">
        <f t="array" ref="G388" xml:space="preserve"> _xlfn.IFS(OR(B388="Positive",B388="Joy",B388="Happy",B388="Happiness"),"Favorable",OR(B388="Negative",B388="Sad",B388="Grief",B388="Despair",B388="Hate"),"Unfavorable",TRUE,"Other")</f>
        <v>Other</v>
      </c>
      <c r="H388" s="3" t="str">
        <f t="shared" si="48"/>
        <v>High Engagement</v>
      </c>
      <c r="I388" s="3" t="str">
        <f t="shared" si="49"/>
        <v>High</v>
      </c>
      <c r="J388" s="3" t="b">
        <f t="shared" si="50"/>
        <v>0</v>
      </c>
      <c r="K388" s="3" t="b">
        <f t="shared" si="51"/>
        <v>0</v>
      </c>
      <c r="L388" s="3" t="b">
        <f t="shared" si="52"/>
        <v>1</v>
      </c>
      <c r="M388" s="3" t="b">
        <f t="shared" si="53"/>
        <v>1</v>
      </c>
      <c r="N388" s="3" t="b">
        <f t="shared" si="54"/>
        <v>0</v>
      </c>
      <c r="O388" s="3" t="b">
        <f t="shared" si="55"/>
        <v>1</v>
      </c>
      <c r="P388" s="3" t="str">
        <f xml:space="preserve"> CHOOSE(MATCH(C388,{"Twitter","Instagram","Facebook"},0),"TW","IG","FB")</f>
        <v>FB</v>
      </c>
      <c r="Q388" s="3" t="str" cm="1">
        <f t="array" ref="Q388" xml:space="preserve"> _xlfn.SWITCH(C388,"Twitter","Microblog","Instagram","Visual Social","Facebook","Social Network","Other")</f>
        <v>Social Network</v>
      </c>
    </row>
    <row r="389" spans="1:17" x14ac:dyDescent="0.25">
      <c r="A389" s="3">
        <f xml:space="preserve"> Clean_Data!A389</f>
        <v>388</v>
      </c>
      <c r="B389" s="3" t="str">
        <f xml:space="preserve"> Clean_Data!Q389</f>
        <v>Adventure</v>
      </c>
      <c r="C389" s="3" t="str">
        <f xml:space="preserve"> Clean_Data!S389</f>
        <v>Twitter</v>
      </c>
      <c r="D389" s="3">
        <f xml:space="preserve"> Clean_Data!J389</f>
        <v>70</v>
      </c>
      <c r="E389" s="3">
        <f>Clean_Data!I389</f>
        <v>35</v>
      </c>
      <c r="F389" s="3">
        <f xml:space="preserve"> Clean_Data!X389</f>
        <v>105</v>
      </c>
      <c r="G389" s="3" t="str" cm="1">
        <f t="array" ref="G389" xml:space="preserve"> _xlfn.IFS(OR(B389="Positive",B389="Joy",B389="Happy",B389="Happiness"),"Favorable",OR(B389="Negative",B389="Sad",B389="Grief",B389="Despair",B389="Hate"),"Unfavorable",TRUE,"Other")</f>
        <v>Other</v>
      </c>
      <c r="H389" s="3" t="str">
        <f t="shared" si="48"/>
        <v>High Engagement</v>
      </c>
      <c r="I389" s="3" t="str">
        <f t="shared" si="49"/>
        <v>Viral</v>
      </c>
      <c r="J389" s="3" t="b">
        <f t="shared" si="50"/>
        <v>0</v>
      </c>
      <c r="K389" s="3" t="b">
        <f t="shared" si="51"/>
        <v>1</v>
      </c>
      <c r="L389" s="3" t="b">
        <f t="shared" si="52"/>
        <v>1</v>
      </c>
      <c r="M389" s="3" t="b">
        <f t="shared" si="53"/>
        <v>1</v>
      </c>
      <c r="N389" s="3" t="b">
        <f t="shared" si="54"/>
        <v>0</v>
      </c>
      <c r="O389" s="3" t="b">
        <f t="shared" si="55"/>
        <v>1</v>
      </c>
      <c r="P389" s="3" t="str">
        <f xml:space="preserve"> CHOOSE(MATCH(C389,{"Twitter","Instagram","Facebook"},0),"TW","IG","FB")</f>
        <v>TW</v>
      </c>
      <c r="Q389" s="3" t="str" cm="1">
        <f t="array" ref="Q389" xml:space="preserve"> _xlfn.SWITCH(C389,"Twitter","Microblog","Instagram","Visual Social","Facebook","Social Network","Other")</f>
        <v>Microblog</v>
      </c>
    </row>
    <row r="390" spans="1:17" x14ac:dyDescent="0.25">
      <c r="A390" s="3">
        <f xml:space="preserve"> Clean_Data!A390</f>
        <v>389</v>
      </c>
      <c r="B390" s="3" t="str">
        <f xml:space="preserve"> Clean_Data!Q390</f>
        <v>Euphoria</v>
      </c>
      <c r="C390" s="3" t="str">
        <f xml:space="preserve"> Clean_Data!S390</f>
        <v>Instagram</v>
      </c>
      <c r="D390" s="3">
        <f xml:space="preserve"> Clean_Data!J390</f>
        <v>40</v>
      </c>
      <c r="E390" s="3">
        <f>Clean_Data!I390</f>
        <v>20</v>
      </c>
      <c r="F390" s="3">
        <f xml:space="preserve"> Clean_Data!X390</f>
        <v>60</v>
      </c>
      <c r="G390" s="3" t="str" cm="1">
        <f t="array" ref="G390" xml:space="preserve"> _xlfn.IFS(OR(B390="Positive",B390="Joy",B390="Happy",B390="Happiness"),"Favorable",OR(B390="Negative",B390="Sad",B390="Grief",B390="Despair",B390="Hate"),"Unfavorable",TRUE,"Other")</f>
        <v>Other</v>
      </c>
      <c r="H390" s="3" t="str">
        <f t="shared" si="48"/>
        <v>High Engagement</v>
      </c>
      <c r="I390" s="3" t="str">
        <f t="shared" si="49"/>
        <v>High</v>
      </c>
      <c r="J390" s="3" t="b">
        <f t="shared" si="50"/>
        <v>0</v>
      </c>
      <c r="K390" s="3" t="b">
        <f t="shared" si="51"/>
        <v>1</v>
      </c>
      <c r="L390" s="3" t="b">
        <f t="shared" si="52"/>
        <v>1</v>
      </c>
      <c r="M390" s="3" t="b">
        <f t="shared" si="53"/>
        <v>1</v>
      </c>
      <c r="N390" s="3" t="b">
        <f t="shared" si="54"/>
        <v>0</v>
      </c>
      <c r="O390" s="3" t="b">
        <f t="shared" si="55"/>
        <v>1</v>
      </c>
      <c r="P390" s="3" t="str">
        <f xml:space="preserve"> CHOOSE(MATCH(C390,{"Twitter","Instagram","Facebook"},0),"TW","IG","FB")</f>
        <v>IG</v>
      </c>
      <c r="Q390" s="3" t="str" cm="1">
        <f t="array" ref="Q390" xml:space="preserve"> _xlfn.SWITCH(C390,"Twitter","Microblog","Instagram","Visual Social","Facebook","Social Network","Other")</f>
        <v>Visual Social</v>
      </c>
    </row>
    <row r="391" spans="1:17" x14ac:dyDescent="0.25">
      <c r="A391" s="3">
        <f xml:space="preserve"> Clean_Data!A391</f>
        <v>390</v>
      </c>
      <c r="B391" s="3" t="str">
        <f xml:space="preserve"> Clean_Data!Q391</f>
        <v>Awe</v>
      </c>
      <c r="C391" s="3" t="str">
        <f xml:space="preserve"> Clean_Data!S391</f>
        <v>Facebook</v>
      </c>
      <c r="D391" s="3">
        <f xml:space="preserve"> Clean_Data!J391</f>
        <v>35</v>
      </c>
      <c r="E391" s="3">
        <f>Clean_Data!I391</f>
        <v>18</v>
      </c>
      <c r="F391" s="3">
        <f xml:space="preserve"> Clean_Data!X391</f>
        <v>53</v>
      </c>
      <c r="G391" s="3" t="str" cm="1">
        <f t="array" ref="G391" xml:space="preserve"> _xlfn.IFS(OR(B391="Positive",B391="Joy",B391="Happy",B391="Happiness"),"Favorable",OR(B391="Negative",B391="Sad",B391="Grief",B391="Despair",B391="Hate"),"Unfavorable",TRUE,"Other")</f>
        <v>Other</v>
      </c>
      <c r="H391" s="3" t="str">
        <f t="shared" si="48"/>
        <v>High Engagement</v>
      </c>
      <c r="I391" s="3" t="str">
        <f t="shared" si="49"/>
        <v>High</v>
      </c>
      <c r="J391" s="3" t="b">
        <f t="shared" si="50"/>
        <v>0</v>
      </c>
      <c r="K391" s="3" t="b">
        <f t="shared" si="51"/>
        <v>0</v>
      </c>
      <c r="L391" s="3" t="b">
        <f t="shared" si="52"/>
        <v>1</v>
      </c>
      <c r="M391" s="3" t="b">
        <f t="shared" si="53"/>
        <v>1</v>
      </c>
      <c r="N391" s="3" t="b">
        <f t="shared" si="54"/>
        <v>0</v>
      </c>
      <c r="O391" s="3" t="b">
        <f t="shared" si="55"/>
        <v>1</v>
      </c>
      <c r="P391" s="3" t="str">
        <f xml:space="preserve"> CHOOSE(MATCH(C391,{"Twitter","Instagram","Facebook"},0),"TW","IG","FB")</f>
        <v>FB</v>
      </c>
      <c r="Q391" s="3" t="str" cm="1">
        <f t="array" ref="Q391" xml:space="preserve"> _xlfn.SWITCH(C391,"Twitter","Microblog","Instagram","Visual Social","Facebook","Social Network","Other")</f>
        <v>Social Network</v>
      </c>
    </row>
    <row r="392" spans="1:17" x14ac:dyDescent="0.25">
      <c r="A392" s="3">
        <f xml:space="preserve"> Clean_Data!A392</f>
        <v>391</v>
      </c>
      <c r="B392" s="3" t="str">
        <f xml:space="preserve"> Clean_Data!Q392</f>
        <v>Enchantment</v>
      </c>
      <c r="C392" s="3" t="str">
        <f xml:space="preserve"> Clean_Data!S392</f>
        <v>Instagram</v>
      </c>
      <c r="D392" s="3">
        <f xml:space="preserve"> Clean_Data!J392</f>
        <v>50</v>
      </c>
      <c r="E392" s="3">
        <f>Clean_Data!I392</f>
        <v>25</v>
      </c>
      <c r="F392" s="3">
        <f xml:space="preserve"> Clean_Data!X392</f>
        <v>75</v>
      </c>
      <c r="G392" s="3" t="str" cm="1">
        <f t="array" ref="G392" xml:space="preserve"> _xlfn.IFS(OR(B392="Positive",B392="Joy",B392="Happy",B392="Happiness"),"Favorable",OR(B392="Negative",B392="Sad",B392="Grief",B392="Despair",B392="Hate"),"Unfavorable",TRUE,"Other")</f>
        <v>Other</v>
      </c>
      <c r="H392" s="3" t="str">
        <f t="shared" si="48"/>
        <v>High Engagement</v>
      </c>
      <c r="I392" s="3" t="str">
        <f t="shared" si="49"/>
        <v>High</v>
      </c>
      <c r="J392" s="3" t="b">
        <f t="shared" si="50"/>
        <v>0</v>
      </c>
      <c r="K392" s="3" t="b">
        <f t="shared" si="51"/>
        <v>1</v>
      </c>
      <c r="L392" s="3" t="b">
        <f t="shared" si="52"/>
        <v>1</v>
      </c>
      <c r="M392" s="3" t="b">
        <f t="shared" si="53"/>
        <v>1</v>
      </c>
      <c r="N392" s="3" t="b">
        <f t="shared" si="54"/>
        <v>0</v>
      </c>
      <c r="O392" s="3" t="b">
        <f t="shared" si="55"/>
        <v>1</v>
      </c>
      <c r="P392" s="3" t="str">
        <f xml:space="preserve"> CHOOSE(MATCH(C392,{"Twitter","Instagram","Facebook"},0),"TW","IG","FB")</f>
        <v>IG</v>
      </c>
      <c r="Q392" s="3" t="str" cm="1">
        <f t="array" ref="Q392" xml:space="preserve"> _xlfn.SWITCH(C392,"Twitter","Microblog","Instagram","Visual Social","Facebook","Social Network","Other")</f>
        <v>Visual Social</v>
      </c>
    </row>
    <row r="393" spans="1:17" x14ac:dyDescent="0.25">
      <c r="A393" s="3">
        <f xml:space="preserve"> Clean_Data!A393</f>
        <v>392</v>
      </c>
      <c r="B393" s="3" t="str">
        <f xml:space="preserve"> Clean_Data!Q393</f>
        <v>Melodic</v>
      </c>
      <c r="C393" s="3" t="str">
        <f xml:space="preserve"> Clean_Data!S393</f>
        <v>Twitter</v>
      </c>
      <c r="D393" s="3">
        <f xml:space="preserve"> Clean_Data!J393</f>
        <v>35</v>
      </c>
      <c r="E393" s="3">
        <f>Clean_Data!I393</f>
        <v>18</v>
      </c>
      <c r="F393" s="3">
        <f xml:space="preserve"> Clean_Data!X393</f>
        <v>53</v>
      </c>
      <c r="G393" s="3" t="str" cm="1">
        <f t="array" ref="G393" xml:space="preserve"> _xlfn.IFS(OR(B393="Positive",B393="Joy",B393="Happy",B393="Happiness"),"Favorable",OR(B393="Negative",B393="Sad",B393="Grief",B393="Despair",B393="Hate"),"Unfavorable",TRUE,"Other")</f>
        <v>Other</v>
      </c>
      <c r="H393" s="3" t="str">
        <f t="shared" si="48"/>
        <v>High Engagement</v>
      </c>
      <c r="I393" s="3" t="str">
        <f t="shared" si="49"/>
        <v>High</v>
      </c>
      <c r="J393" s="3" t="b">
        <f t="shared" si="50"/>
        <v>0</v>
      </c>
      <c r="K393" s="3" t="b">
        <f t="shared" si="51"/>
        <v>1</v>
      </c>
      <c r="L393" s="3" t="b">
        <f t="shared" si="52"/>
        <v>1</v>
      </c>
      <c r="M393" s="3" t="b">
        <f t="shared" si="53"/>
        <v>1</v>
      </c>
      <c r="N393" s="3" t="b">
        <f t="shared" si="54"/>
        <v>0</v>
      </c>
      <c r="O393" s="3" t="b">
        <f t="shared" si="55"/>
        <v>1</v>
      </c>
      <c r="P393" s="3" t="str">
        <f xml:space="preserve"> CHOOSE(MATCH(C393,{"Twitter","Instagram","Facebook"},0),"TW","IG","FB")</f>
        <v>TW</v>
      </c>
      <c r="Q393" s="3" t="str" cm="1">
        <f t="array" ref="Q393" xml:space="preserve"> _xlfn.SWITCH(C393,"Twitter","Microblog","Instagram","Visual Social","Facebook","Social Network","Other")</f>
        <v>Microblog</v>
      </c>
    </row>
    <row r="394" spans="1:17" x14ac:dyDescent="0.25">
      <c r="A394" s="3">
        <f xml:space="preserve"> Clean_Data!A394</f>
        <v>393</v>
      </c>
      <c r="B394" s="3" t="str">
        <f xml:space="preserve"> Clean_Data!Q394</f>
        <v>Festivejoy</v>
      </c>
      <c r="C394" s="3" t="str">
        <f xml:space="preserve"> Clean_Data!S394</f>
        <v>Facebook</v>
      </c>
      <c r="D394" s="3">
        <f xml:space="preserve"> Clean_Data!J394</f>
        <v>45</v>
      </c>
      <c r="E394" s="3">
        <f>Clean_Data!I394</f>
        <v>22</v>
      </c>
      <c r="F394" s="3">
        <f xml:space="preserve"> Clean_Data!X394</f>
        <v>67</v>
      </c>
      <c r="G394" s="3" t="str" cm="1">
        <f t="array" ref="G394" xml:space="preserve"> _xlfn.IFS(OR(B394="Positive",B394="Joy",B394="Happy",B394="Happiness"),"Favorable",OR(B394="Negative",B394="Sad",B394="Grief",B394="Despair",B394="Hate"),"Unfavorable",TRUE,"Other")</f>
        <v>Other</v>
      </c>
      <c r="H394" s="3" t="str">
        <f t="shared" si="48"/>
        <v>High Engagement</v>
      </c>
      <c r="I394" s="3" t="str">
        <f t="shared" si="49"/>
        <v>High</v>
      </c>
      <c r="J394" s="3" t="b">
        <f t="shared" si="50"/>
        <v>0</v>
      </c>
      <c r="K394" s="3" t="b">
        <f t="shared" si="51"/>
        <v>0</v>
      </c>
      <c r="L394" s="3" t="b">
        <f t="shared" si="52"/>
        <v>1</v>
      </c>
      <c r="M394" s="3" t="b">
        <f t="shared" si="53"/>
        <v>1</v>
      </c>
      <c r="N394" s="3" t="b">
        <f t="shared" si="54"/>
        <v>0</v>
      </c>
      <c r="O394" s="3" t="b">
        <f t="shared" si="55"/>
        <v>1</v>
      </c>
      <c r="P394" s="3" t="str">
        <f xml:space="preserve"> CHOOSE(MATCH(C394,{"Twitter","Instagram","Facebook"},0),"TW","IG","FB")</f>
        <v>FB</v>
      </c>
      <c r="Q394" s="3" t="str" cm="1">
        <f t="array" ref="Q394" xml:space="preserve"> _xlfn.SWITCH(C394,"Twitter","Microblog","Instagram","Visual Social","Facebook","Social Network","Other")</f>
        <v>Social Network</v>
      </c>
    </row>
    <row r="395" spans="1:17" x14ac:dyDescent="0.25">
      <c r="A395" s="3">
        <f xml:space="preserve"> Clean_Data!A395</f>
        <v>394</v>
      </c>
      <c r="B395" s="3" t="str">
        <f xml:space="preserve"> Clean_Data!Q395</f>
        <v>Innerjourney</v>
      </c>
      <c r="C395" s="3" t="str">
        <f xml:space="preserve"> Clean_Data!S395</f>
        <v>Instagram</v>
      </c>
      <c r="D395" s="3">
        <f xml:space="preserve"> Clean_Data!J395</f>
        <v>70</v>
      </c>
      <c r="E395" s="3">
        <f>Clean_Data!I395</f>
        <v>35</v>
      </c>
      <c r="F395" s="3">
        <f xml:space="preserve"> Clean_Data!X395</f>
        <v>105</v>
      </c>
      <c r="G395" s="3" t="str" cm="1">
        <f t="array" ref="G395" xml:space="preserve"> _xlfn.IFS(OR(B395="Positive",B395="Joy",B395="Happy",B395="Happiness"),"Favorable",OR(B395="Negative",B395="Sad",B395="Grief",B395="Despair",B395="Hate"),"Unfavorable",TRUE,"Other")</f>
        <v>Other</v>
      </c>
      <c r="H395" s="3" t="str">
        <f t="shared" si="48"/>
        <v>High Engagement</v>
      </c>
      <c r="I395" s="3" t="str">
        <f t="shared" si="49"/>
        <v>Viral</v>
      </c>
      <c r="J395" s="3" t="b">
        <f t="shared" si="50"/>
        <v>0</v>
      </c>
      <c r="K395" s="3" t="b">
        <f t="shared" si="51"/>
        <v>1</v>
      </c>
      <c r="L395" s="3" t="b">
        <f t="shared" si="52"/>
        <v>1</v>
      </c>
      <c r="M395" s="3" t="b">
        <f t="shared" si="53"/>
        <v>1</v>
      </c>
      <c r="N395" s="3" t="b">
        <f t="shared" si="54"/>
        <v>0</v>
      </c>
      <c r="O395" s="3" t="b">
        <f t="shared" si="55"/>
        <v>1</v>
      </c>
      <c r="P395" s="3" t="str">
        <f xml:space="preserve"> CHOOSE(MATCH(C395,{"Twitter","Instagram","Facebook"},0),"TW","IG","FB")</f>
        <v>IG</v>
      </c>
      <c r="Q395" s="3" t="str" cm="1">
        <f t="array" ref="Q395" xml:space="preserve"> _xlfn.SWITCH(C395,"Twitter","Microblog","Instagram","Visual Social","Facebook","Social Network","Other")</f>
        <v>Visual Social</v>
      </c>
    </row>
    <row r="396" spans="1:17" x14ac:dyDescent="0.25">
      <c r="A396" s="3">
        <f xml:space="preserve"> Clean_Data!A396</f>
        <v>395</v>
      </c>
      <c r="B396" s="3" t="str">
        <f xml:space="preserve"> Clean_Data!Q396</f>
        <v>Freedom</v>
      </c>
      <c r="C396" s="3" t="str">
        <f xml:space="preserve"> Clean_Data!S396</f>
        <v>Twitter</v>
      </c>
      <c r="D396" s="3">
        <f xml:space="preserve"> Clean_Data!J396</f>
        <v>60</v>
      </c>
      <c r="E396" s="3">
        <f>Clean_Data!I396</f>
        <v>30</v>
      </c>
      <c r="F396" s="3">
        <f xml:space="preserve"> Clean_Data!X396</f>
        <v>90</v>
      </c>
      <c r="G396" s="3" t="str" cm="1">
        <f t="array" ref="G396" xml:space="preserve"> _xlfn.IFS(OR(B396="Positive",B396="Joy",B396="Happy",B396="Happiness"),"Favorable",OR(B396="Negative",B396="Sad",B396="Grief",B396="Despair",B396="Hate"),"Unfavorable",TRUE,"Other")</f>
        <v>Other</v>
      </c>
      <c r="H396" s="3" t="str">
        <f t="shared" si="48"/>
        <v>High Engagement</v>
      </c>
      <c r="I396" s="3" t="str">
        <f t="shared" si="49"/>
        <v>High</v>
      </c>
      <c r="J396" s="3" t="b">
        <f t="shared" si="50"/>
        <v>0</v>
      </c>
      <c r="K396" s="3" t="b">
        <f t="shared" si="51"/>
        <v>1</v>
      </c>
      <c r="L396" s="3" t="b">
        <f t="shared" si="52"/>
        <v>1</v>
      </c>
      <c r="M396" s="3" t="b">
        <f t="shared" si="53"/>
        <v>1</v>
      </c>
      <c r="N396" s="3" t="b">
        <f t="shared" si="54"/>
        <v>0</v>
      </c>
      <c r="O396" s="3" t="b">
        <f t="shared" si="55"/>
        <v>1</v>
      </c>
      <c r="P396" s="3" t="str">
        <f xml:space="preserve"> CHOOSE(MATCH(C396,{"Twitter","Instagram","Facebook"},0),"TW","IG","FB")</f>
        <v>TW</v>
      </c>
      <c r="Q396" s="3" t="str" cm="1">
        <f t="array" ref="Q396" xml:space="preserve"> _xlfn.SWITCH(C396,"Twitter","Microblog","Instagram","Visual Social","Facebook","Social Network","Other")</f>
        <v>Microblog</v>
      </c>
    </row>
    <row r="397" spans="1:17" x14ac:dyDescent="0.25">
      <c r="A397" s="3">
        <f xml:space="preserve"> Clean_Data!A397</f>
        <v>396</v>
      </c>
      <c r="B397" s="3" t="str">
        <f xml:space="preserve"> Clean_Data!Q397</f>
        <v>Dazzle</v>
      </c>
      <c r="C397" s="3" t="str">
        <f xml:space="preserve"> Clean_Data!S397</f>
        <v>Facebook</v>
      </c>
      <c r="D397" s="3">
        <f xml:space="preserve"> Clean_Data!J397</f>
        <v>55</v>
      </c>
      <c r="E397" s="3">
        <f>Clean_Data!I397</f>
        <v>28</v>
      </c>
      <c r="F397" s="3">
        <f xml:space="preserve"> Clean_Data!X397</f>
        <v>83</v>
      </c>
      <c r="G397" s="3" t="str" cm="1">
        <f t="array" ref="G397" xml:space="preserve"> _xlfn.IFS(OR(B397="Positive",B397="Joy",B397="Happy",B397="Happiness"),"Favorable",OR(B397="Negative",B397="Sad",B397="Grief",B397="Despair",B397="Hate"),"Unfavorable",TRUE,"Other")</f>
        <v>Other</v>
      </c>
      <c r="H397" s="3" t="str">
        <f t="shared" si="48"/>
        <v>High Engagement</v>
      </c>
      <c r="I397" s="3" t="str">
        <f t="shared" si="49"/>
        <v>High</v>
      </c>
      <c r="J397" s="3" t="b">
        <f t="shared" si="50"/>
        <v>0</v>
      </c>
      <c r="K397" s="3" t="b">
        <f t="shared" si="51"/>
        <v>0</v>
      </c>
      <c r="L397" s="3" t="b">
        <f t="shared" si="52"/>
        <v>1</v>
      </c>
      <c r="M397" s="3" t="b">
        <f t="shared" si="53"/>
        <v>1</v>
      </c>
      <c r="N397" s="3" t="b">
        <f t="shared" si="54"/>
        <v>0</v>
      </c>
      <c r="O397" s="3" t="b">
        <f t="shared" si="55"/>
        <v>1</v>
      </c>
      <c r="P397" s="3" t="str">
        <f xml:space="preserve"> CHOOSE(MATCH(C397,{"Twitter","Instagram","Facebook"},0),"TW","IG","FB")</f>
        <v>FB</v>
      </c>
      <c r="Q397" s="3" t="str" cm="1">
        <f t="array" ref="Q397" xml:space="preserve"> _xlfn.SWITCH(C397,"Twitter","Microblog","Instagram","Visual Social","Facebook","Social Network","Other")</f>
        <v>Social Network</v>
      </c>
    </row>
    <row r="398" spans="1:17" x14ac:dyDescent="0.25">
      <c r="A398" s="3">
        <f xml:space="preserve"> Clean_Data!A398</f>
        <v>397</v>
      </c>
      <c r="B398" s="3" t="str">
        <f xml:space="preserve"> Clean_Data!Q398</f>
        <v>Whimsy</v>
      </c>
      <c r="C398" s="3" t="str">
        <f xml:space="preserve"> Clean_Data!S398</f>
        <v>Instagram</v>
      </c>
      <c r="D398" s="3">
        <f xml:space="preserve"> Clean_Data!J398</f>
        <v>40</v>
      </c>
      <c r="E398" s="3">
        <f>Clean_Data!I398</f>
        <v>20</v>
      </c>
      <c r="F398" s="3">
        <f xml:space="preserve"> Clean_Data!X398</f>
        <v>60</v>
      </c>
      <c r="G398" s="3" t="str" cm="1">
        <f t="array" ref="G398" xml:space="preserve"> _xlfn.IFS(OR(B398="Positive",B398="Joy",B398="Happy",B398="Happiness"),"Favorable",OR(B398="Negative",B398="Sad",B398="Grief",B398="Despair",B398="Hate"),"Unfavorable",TRUE,"Other")</f>
        <v>Other</v>
      </c>
      <c r="H398" s="3" t="str">
        <f t="shared" si="48"/>
        <v>High Engagement</v>
      </c>
      <c r="I398" s="3" t="str">
        <f t="shared" si="49"/>
        <v>High</v>
      </c>
      <c r="J398" s="3" t="b">
        <f t="shared" si="50"/>
        <v>0</v>
      </c>
      <c r="K398" s="3" t="b">
        <f t="shared" si="51"/>
        <v>1</v>
      </c>
      <c r="L398" s="3" t="b">
        <f t="shared" si="52"/>
        <v>1</v>
      </c>
      <c r="M398" s="3" t="b">
        <f t="shared" si="53"/>
        <v>1</v>
      </c>
      <c r="N398" s="3" t="b">
        <f t="shared" si="54"/>
        <v>0</v>
      </c>
      <c r="O398" s="3" t="b">
        <f t="shared" si="55"/>
        <v>1</v>
      </c>
      <c r="P398" s="3" t="str">
        <f xml:space="preserve"> CHOOSE(MATCH(C398,{"Twitter","Instagram","Facebook"},0),"TW","IG","FB")</f>
        <v>IG</v>
      </c>
      <c r="Q398" s="3" t="str" cm="1">
        <f t="array" ref="Q398" xml:space="preserve"> _xlfn.SWITCH(C398,"Twitter","Microblog","Instagram","Visual Social","Facebook","Social Network","Other")</f>
        <v>Visual Social</v>
      </c>
    </row>
    <row r="399" spans="1:17" x14ac:dyDescent="0.25">
      <c r="A399" s="3">
        <f xml:space="preserve"> Clean_Data!A399</f>
        <v>398</v>
      </c>
      <c r="B399" s="3" t="str">
        <f xml:space="preserve"> Clean_Data!Q399</f>
        <v>Reflection</v>
      </c>
      <c r="C399" s="3" t="str">
        <f xml:space="preserve"> Clean_Data!S399</f>
        <v>Twitter</v>
      </c>
      <c r="D399" s="3">
        <f xml:space="preserve"> Clean_Data!J399</f>
        <v>35</v>
      </c>
      <c r="E399" s="3">
        <f>Clean_Data!I399</f>
        <v>18</v>
      </c>
      <c r="F399" s="3">
        <f xml:space="preserve"> Clean_Data!X399</f>
        <v>53</v>
      </c>
      <c r="G399" s="3" t="str" cm="1">
        <f t="array" ref="G399" xml:space="preserve"> _xlfn.IFS(OR(B399="Positive",B399="Joy",B399="Happy",B399="Happiness"),"Favorable",OR(B399="Negative",B399="Sad",B399="Grief",B399="Despair",B399="Hate"),"Unfavorable",TRUE,"Other")</f>
        <v>Other</v>
      </c>
      <c r="H399" s="3" t="str">
        <f t="shared" si="48"/>
        <v>High Engagement</v>
      </c>
      <c r="I399" s="3" t="str">
        <f t="shared" si="49"/>
        <v>High</v>
      </c>
      <c r="J399" s="3" t="b">
        <f t="shared" si="50"/>
        <v>0</v>
      </c>
      <c r="K399" s="3" t="b">
        <f t="shared" si="51"/>
        <v>1</v>
      </c>
      <c r="L399" s="3" t="b">
        <f t="shared" si="52"/>
        <v>1</v>
      </c>
      <c r="M399" s="3" t="b">
        <f t="shared" si="53"/>
        <v>1</v>
      </c>
      <c r="N399" s="3" t="b">
        <f t="shared" si="54"/>
        <v>0</v>
      </c>
      <c r="O399" s="3" t="b">
        <f t="shared" si="55"/>
        <v>1</v>
      </c>
      <c r="P399" s="3" t="str">
        <f xml:space="preserve"> CHOOSE(MATCH(C399,{"Twitter","Instagram","Facebook"},0),"TW","IG","FB")</f>
        <v>TW</v>
      </c>
      <c r="Q399" s="3" t="str" cm="1">
        <f t="array" ref="Q399" xml:space="preserve"> _xlfn.SWITCH(C399,"Twitter","Microblog","Instagram","Visual Social","Facebook","Social Network","Other")</f>
        <v>Microblog</v>
      </c>
    </row>
    <row r="400" spans="1:17" x14ac:dyDescent="0.25">
      <c r="A400" s="3">
        <f xml:space="preserve"> Clean_Data!A400</f>
        <v>399</v>
      </c>
      <c r="B400" s="3" t="str">
        <f xml:space="preserve"> Clean_Data!Q400</f>
        <v>Adrenaline</v>
      </c>
      <c r="C400" s="3" t="str">
        <f xml:space="preserve"> Clean_Data!S400</f>
        <v>Facebook</v>
      </c>
      <c r="D400" s="3">
        <f xml:space="preserve"> Clean_Data!J400</f>
        <v>45</v>
      </c>
      <c r="E400" s="3">
        <f>Clean_Data!I400</f>
        <v>22</v>
      </c>
      <c r="F400" s="3">
        <f xml:space="preserve"> Clean_Data!X400</f>
        <v>67</v>
      </c>
      <c r="G400" s="3" t="str" cm="1">
        <f t="array" ref="G400" xml:space="preserve"> _xlfn.IFS(OR(B400="Positive",B400="Joy",B400="Happy",B400="Happiness"),"Favorable",OR(B400="Negative",B400="Sad",B400="Grief",B400="Despair",B400="Hate"),"Unfavorable",TRUE,"Other")</f>
        <v>Other</v>
      </c>
      <c r="H400" s="3" t="str">
        <f t="shared" si="48"/>
        <v>High Engagement</v>
      </c>
      <c r="I400" s="3" t="str">
        <f t="shared" si="49"/>
        <v>High</v>
      </c>
      <c r="J400" s="3" t="b">
        <f t="shared" si="50"/>
        <v>0</v>
      </c>
      <c r="K400" s="3" t="b">
        <f t="shared" si="51"/>
        <v>0</v>
      </c>
      <c r="L400" s="3" t="b">
        <f t="shared" si="52"/>
        <v>1</v>
      </c>
      <c r="M400" s="3" t="b">
        <f t="shared" si="53"/>
        <v>1</v>
      </c>
      <c r="N400" s="3" t="b">
        <f t="shared" si="54"/>
        <v>0</v>
      </c>
      <c r="O400" s="3" t="b">
        <f t="shared" si="55"/>
        <v>1</v>
      </c>
      <c r="P400" s="3" t="str">
        <f xml:space="preserve"> CHOOSE(MATCH(C400,{"Twitter","Instagram","Facebook"},0),"TW","IG","FB")</f>
        <v>FB</v>
      </c>
      <c r="Q400" s="3" t="str" cm="1">
        <f t="array" ref="Q400" xml:space="preserve"> _xlfn.SWITCH(C400,"Twitter","Microblog","Instagram","Visual Social","Facebook","Social Network","Other")</f>
        <v>Social Network</v>
      </c>
    </row>
    <row r="401" spans="1:17" x14ac:dyDescent="0.25">
      <c r="A401" s="3">
        <f xml:space="preserve"> Clean_Data!A401</f>
        <v>400</v>
      </c>
      <c r="B401" s="3" t="str">
        <f xml:space="preserve"> Clean_Data!Q401</f>
        <v>Harmony</v>
      </c>
      <c r="C401" s="3" t="str">
        <f xml:space="preserve"> Clean_Data!S401</f>
        <v>Instagram</v>
      </c>
      <c r="D401" s="3">
        <f xml:space="preserve"> Clean_Data!J401</f>
        <v>70</v>
      </c>
      <c r="E401" s="3">
        <f>Clean_Data!I401</f>
        <v>35</v>
      </c>
      <c r="F401" s="3">
        <f xml:space="preserve"> Clean_Data!X401</f>
        <v>105</v>
      </c>
      <c r="G401" s="3" t="str" cm="1">
        <f t="array" ref="G401" xml:space="preserve"> _xlfn.IFS(OR(B401="Positive",B401="Joy",B401="Happy",B401="Happiness"),"Favorable",OR(B401="Negative",B401="Sad",B401="Grief",B401="Despair",B401="Hate"),"Unfavorable",TRUE,"Other")</f>
        <v>Other</v>
      </c>
      <c r="H401" s="3" t="str">
        <f t="shared" si="48"/>
        <v>High Engagement</v>
      </c>
      <c r="I401" s="3" t="str">
        <f t="shared" si="49"/>
        <v>Viral</v>
      </c>
      <c r="J401" s="3" t="b">
        <f t="shared" si="50"/>
        <v>0</v>
      </c>
      <c r="K401" s="3" t="b">
        <f t="shared" si="51"/>
        <v>1</v>
      </c>
      <c r="L401" s="3" t="b">
        <f t="shared" si="52"/>
        <v>1</v>
      </c>
      <c r="M401" s="3" t="b">
        <f t="shared" si="53"/>
        <v>1</v>
      </c>
      <c r="N401" s="3" t="b">
        <f t="shared" si="54"/>
        <v>0</v>
      </c>
      <c r="O401" s="3" t="b">
        <f t="shared" si="55"/>
        <v>1</v>
      </c>
      <c r="P401" s="3" t="str">
        <f xml:space="preserve"> CHOOSE(MATCH(C401,{"Twitter","Instagram","Facebook"},0),"TW","IG","FB")</f>
        <v>IG</v>
      </c>
      <c r="Q401" s="3" t="str" cm="1">
        <f t="array" ref="Q401" xml:space="preserve"> _xlfn.SWITCH(C401,"Twitter","Microblog","Instagram","Visual Social","Facebook","Social Network","Other")</f>
        <v>Visual Social</v>
      </c>
    </row>
    <row r="402" spans="1:17" x14ac:dyDescent="0.25">
      <c r="A402" s="3">
        <f xml:space="preserve"> Clean_Data!A402</f>
        <v>401</v>
      </c>
      <c r="B402" s="3" t="str">
        <f xml:space="preserve"> Clean_Data!Q402</f>
        <v>Artisticburst</v>
      </c>
      <c r="C402" s="3" t="str">
        <f xml:space="preserve"> Clean_Data!S402</f>
        <v>Twitter</v>
      </c>
      <c r="D402" s="3">
        <f xml:space="preserve"> Clean_Data!J402</f>
        <v>30</v>
      </c>
      <c r="E402" s="3">
        <f>Clean_Data!I402</f>
        <v>15</v>
      </c>
      <c r="F402" s="3">
        <f xml:space="preserve"> Clean_Data!X402</f>
        <v>45</v>
      </c>
      <c r="G402" s="3" t="str" cm="1">
        <f t="array" ref="G402" xml:space="preserve"> _xlfn.IFS(OR(B402="Positive",B402="Joy",B402="Happy",B402="Happiness"),"Favorable",OR(B402="Negative",B402="Sad",B402="Grief",B402="Despair",B402="Hate"),"Unfavorable",TRUE,"Other")</f>
        <v>Other</v>
      </c>
      <c r="H402" s="3" t="str">
        <f t="shared" si="48"/>
        <v>Standard Engagement</v>
      </c>
      <c r="I402" s="3" t="str">
        <f t="shared" si="49"/>
        <v>Medium</v>
      </c>
      <c r="J402" s="3" t="b">
        <f t="shared" si="50"/>
        <v>0</v>
      </c>
      <c r="K402" s="3" t="b">
        <f t="shared" si="51"/>
        <v>1</v>
      </c>
      <c r="L402" s="3" t="b">
        <f t="shared" si="52"/>
        <v>1</v>
      </c>
      <c r="M402" s="3" t="b">
        <f t="shared" si="53"/>
        <v>1</v>
      </c>
      <c r="N402" s="3" t="b">
        <f t="shared" si="54"/>
        <v>0</v>
      </c>
      <c r="O402" s="3" t="b">
        <f t="shared" si="55"/>
        <v>1</v>
      </c>
      <c r="P402" s="3" t="str">
        <f xml:space="preserve"> CHOOSE(MATCH(C402,{"Twitter","Instagram","Facebook"},0),"TW","IG","FB")</f>
        <v>TW</v>
      </c>
      <c r="Q402" s="3" t="str" cm="1">
        <f t="array" ref="Q402" xml:space="preserve"> _xlfn.SWITCH(C402,"Twitter","Microblog","Instagram","Visual Social","Facebook","Social Network","Other")</f>
        <v>Microblog</v>
      </c>
    </row>
    <row r="403" spans="1:17" x14ac:dyDescent="0.25">
      <c r="A403" s="3">
        <f xml:space="preserve"> Clean_Data!A403</f>
        <v>402</v>
      </c>
      <c r="B403" s="3" t="str">
        <f xml:space="preserve"> Clean_Data!Q403</f>
        <v>Radiance</v>
      </c>
      <c r="C403" s="3" t="str">
        <f xml:space="preserve"> Clean_Data!S403</f>
        <v>Facebook</v>
      </c>
      <c r="D403" s="3">
        <f xml:space="preserve"> Clean_Data!J403</f>
        <v>50</v>
      </c>
      <c r="E403" s="3">
        <f>Clean_Data!I403</f>
        <v>25</v>
      </c>
      <c r="F403" s="3">
        <f xml:space="preserve"> Clean_Data!X403</f>
        <v>75</v>
      </c>
      <c r="G403" s="3" t="str" cm="1">
        <f t="array" ref="G403" xml:space="preserve"> _xlfn.IFS(OR(B403="Positive",B403="Joy",B403="Happy",B403="Happiness"),"Favorable",OR(B403="Negative",B403="Sad",B403="Grief",B403="Despair",B403="Hate"),"Unfavorable",TRUE,"Other")</f>
        <v>Other</v>
      </c>
      <c r="H403" s="3" t="str">
        <f t="shared" si="48"/>
        <v>High Engagement</v>
      </c>
      <c r="I403" s="3" t="str">
        <f t="shared" si="49"/>
        <v>High</v>
      </c>
      <c r="J403" s="3" t="b">
        <f t="shared" si="50"/>
        <v>0</v>
      </c>
      <c r="K403" s="3" t="b">
        <f t="shared" si="51"/>
        <v>0</v>
      </c>
      <c r="L403" s="3" t="b">
        <f t="shared" si="52"/>
        <v>1</v>
      </c>
      <c r="M403" s="3" t="b">
        <f t="shared" si="53"/>
        <v>1</v>
      </c>
      <c r="N403" s="3" t="b">
        <f t="shared" si="54"/>
        <v>0</v>
      </c>
      <c r="O403" s="3" t="b">
        <f t="shared" si="55"/>
        <v>1</v>
      </c>
      <c r="P403" s="3" t="str">
        <f xml:space="preserve"> CHOOSE(MATCH(C403,{"Twitter","Instagram","Facebook"},0),"TW","IG","FB")</f>
        <v>FB</v>
      </c>
      <c r="Q403" s="3" t="str" cm="1">
        <f t="array" ref="Q403" xml:space="preserve"> _xlfn.SWITCH(C403,"Twitter","Microblog","Instagram","Visual Social","Facebook","Social Network","Other")</f>
        <v>Social Network</v>
      </c>
    </row>
    <row r="404" spans="1:17" x14ac:dyDescent="0.25">
      <c r="A404" s="3">
        <f xml:space="preserve"> Clean_Data!A404</f>
        <v>403</v>
      </c>
      <c r="B404" s="3" t="str">
        <f xml:space="preserve"> Clean_Data!Q404</f>
        <v>Wonder</v>
      </c>
      <c r="C404" s="3" t="str">
        <f xml:space="preserve"> Clean_Data!S404</f>
        <v>Instagram</v>
      </c>
      <c r="D404" s="3">
        <f xml:space="preserve"> Clean_Data!J404</f>
        <v>80</v>
      </c>
      <c r="E404" s="3">
        <f>Clean_Data!I404</f>
        <v>40</v>
      </c>
      <c r="F404" s="3">
        <f xml:space="preserve"> Clean_Data!X404</f>
        <v>120</v>
      </c>
      <c r="G404" s="3" t="str" cm="1">
        <f t="array" ref="G404" xml:space="preserve"> _xlfn.IFS(OR(B404="Positive",B404="Joy",B404="Happy",B404="Happiness"),"Favorable",OR(B404="Negative",B404="Sad",B404="Grief",B404="Despair",B404="Hate"),"Unfavorable",TRUE,"Other")</f>
        <v>Other</v>
      </c>
      <c r="H404" s="3" t="str">
        <f t="shared" si="48"/>
        <v>High Engagement</v>
      </c>
      <c r="I404" s="3" t="str">
        <f t="shared" si="49"/>
        <v>Viral</v>
      </c>
      <c r="J404" s="3" t="b">
        <f t="shared" si="50"/>
        <v>0</v>
      </c>
      <c r="K404" s="3" t="b">
        <f t="shared" si="51"/>
        <v>1</v>
      </c>
      <c r="L404" s="3" t="b">
        <f t="shared" si="52"/>
        <v>1</v>
      </c>
      <c r="M404" s="3" t="b">
        <f t="shared" si="53"/>
        <v>1</v>
      </c>
      <c r="N404" s="3" t="b">
        <f t="shared" si="54"/>
        <v>0</v>
      </c>
      <c r="O404" s="3" t="b">
        <f t="shared" si="55"/>
        <v>1</v>
      </c>
      <c r="P404" s="3" t="str">
        <f xml:space="preserve"> CHOOSE(MATCH(C404,{"Twitter","Instagram","Facebook"},0),"TW","IG","FB")</f>
        <v>IG</v>
      </c>
      <c r="Q404" s="3" t="str" cm="1">
        <f t="array" ref="Q404" xml:space="preserve"> _xlfn.SWITCH(C404,"Twitter","Microblog","Instagram","Visual Social","Facebook","Social Network","Other")</f>
        <v>Visual Social</v>
      </c>
    </row>
    <row r="405" spans="1:17" x14ac:dyDescent="0.25">
      <c r="A405" s="3">
        <f xml:space="preserve"> Clean_Data!A405</f>
        <v>404</v>
      </c>
      <c r="B405" s="3" t="str">
        <f xml:space="preserve"> Clean_Data!Q405</f>
        <v>Rejuvenation</v>
      </c>
      <c r="C405" s="3" t="str">
        <f xml:space="preserve"> Clean_Data!S405</f>
        <v>Twitter</v>
      </c>
      <c r="D405" s="3">
        <f xml:space="preserve"> Clean_Data!J405</f>
        <v>35</v>
      </c>
      <c r="E405" s="3">
        <f>Clean_Data!I405</f>
        <v>18</v>
      </c>
      <c r="F405" s="3">
        <f xml:space="preserve"> Clean_Data!X405</f>
        <v>53</v>
      </c>
      <c r="G405" s="3" t="str" cm="1">
        <f t="array" ref="G405" xml:space="preserve"> _xlfn.IFS(OR(B405="Positive",B405="Joy",B405="Happy",B405="Happiness"),"Favorable",OR(B405="Negative",B405="Sad",B405="Grief",B405="Despair",B405="Hate"),"Unfavorable",TRUE,"Other")</f>
        <v>Other</v>
      </c>
      <c r="H405" s="3" t="str">
        <f t="shared" si="48"/>
        <v>High Engagement</v>
      </c>
      <c r="I405" s="3" t="str">
        <f t="shared" si="49"/>
        <v>High</v>
      </c>
      <c r="J405" s="3" t="b">
        <f t="shared" si="50"/>
        <v>0</v>
      </c>
      <c r="K405" s="3" t="b">
        <f t="shared" si="51"/>
        <v>1</v>
      </c>
      <c r="L405" s="3" t="b">
        <f t="shared" si="52"/>
        <v>1</v>
      </c>
      <c r="M405" s="3" t="b">
        <f t="shared" si="53"/>
        <v>1</v>
      </c>
      <c r="N405" s="3" t="b">
        <f t="shared" si="54"/>
        <v>0</v>
      </c>
      <c r="O405" s="3" t="b">
        <f t="shared" si="55"/>
        <v>1</v>
      </c>
      <c r="P405" s="3" t="str">
        <f xml:space="preserve"> CHOOSE(MATCH(C405,{"Twitter","Instagram","Facebook"},0),"TW","IG","FB")</f>
        <v>TW</v>
      </c>
      <c r="Q405" s="3" t="str" cm="1">
        <f t="array" ref="Q405" xml:space="preserve"> _xlfn.SWITCH(C405,"Twitter","Microblog","Instagram","Visual Social","Facebook","Social Network","Other")</f>
        <v>Microblog</v>
      </c>
    </row>
    <row r="406" spans="1:17" x14ac:dyDescent="0.25">
      <c r="A406" s="3">
        <f xml:space="preserve"> Clean_Data!A406</f>
        <v>405</v>
      </c>
      <c r="B406" s="3" t="str">
        <f xml:space="preserve"> Clean_Data!Q406</f>
        <v>Inspiration</v>
      </c>
      <c r="C406" s="3" t="str">
        <f xml:space="preserve"> Clean_Data!S406</f>
        <v>Facebook</v>
      </c>
      <c r="D406" s="3">
        <f xml:space="preserve"> Clean_Data!J406</f>
        <v>55</v>
      </c>
      <c r="E406" s="3">
        <f>Clean_Data!I406</f>
        <v>28</v>
      </c>
      <c r="F406" s="3">
        <f xml:space="preserve"> Clean_Data!X406</f>
        <v>83</v>
      </c>
      <c r="G406" s="3" t="str" cm="1">
        <f t="array" ref="G406" xml:space="preserve"> _xlfn.IFS(OR(B406="Positive",B406="Joy",B406="Happy",B406="Happiness"),"Favorable",OR(B406="Negative",B406="Sad",B406="Grief",B406="Despair",B406="Hate"),"Unfavorable",TRUE,"Other")</f>
        <v>Other</v>
      </c>
      <c r="H406" s="3" t="str">
        <f t="shared" si="48"/>
        <v>High Engagement</v>
      </c>
      <c r="I406" s="3" t="str">
        <f t="shared" si="49"/>
        <v>High</v>
      </c>
      <c r="J406" s="3" t="b">
        <f t="shared" si="50"/>
        <v>0</v>
      </c>
      <c r="K406" s="3" t="b">
        <f t="shared" si="51"/>
        <v>0</v>
      </c>
      <c r="L406" s="3" t="b">
        <f t="shared" si="52"/>
        <v>1</v>
      </c>
      <c r="M406" s="3" t="b">
        <f t="shared" si="53"/>
        <v>1</v>
      </c>
      <c r="N406" s="3" t="b">
        <f t="shared" si="54"/>
        <v>0</v>
      </c>
      <c r="O406" s="3" t="b">
        <f t="shared" si="55"/>
        <v>1</v>
      </c>
      <c r="P406" s="3" t="str">
        <f xml:space="preserve"> CHOOSE(MATCH(C406,{"Twitter","Instagram","Facebook"},0),"TW","IG","FB")</f>
        <v>FB</v>
      </c>
      <c r="Q406" s="3" t="str" cm="1">
        <f t="array" ref="Q406" xml:space="preserve"> _xlfn.SWITCH(C406,"Twitter","Microblog","Instagram","Visual Social","Facebook","Social Network","Other")</f>
        <v>Social Network</v>
      </c>
    </row>
    <row r="407" spans="1:17" x14ac:dyDescent="0.25">
      <c r="A407" s="3">
        <f xml:space="preserve"> Clean_Data!A407</f>
        <v>406</v>
      </c>
      <c r="B407" s="3" t="str">
        <f xml:space="preserve"> Clean_Data!Q407</f>
        <v>Coziness</v>
      </c>
      <c r="C407" s="3" t="str">
        <f xml:space="preserve"> Clean_Data!S407</f>
        <v>Instagram</v>
      </c>
      <c r="D407" s="3">
        <f xml:space="preserve"> Clean_Data!J407</f>
        <v>60</v>
      </c>
      <c r="E407" s="3">
        <f>Clean_Data!I407</f>
        <v>30</v>
      </c>
      <c r="F407" s="3">
        <f xml:space="preserve"> Clean_Data!X407</f>
        <v>90</v>
      </c>
      <c r="G407" s="3" t="str" cm="1">
        <f t="array" ref="G407" xml:space="preserve"> _xlfn.IFS(OR(B407="Positive",B407="Joy",B407="Happy",B407="Happiness"),"Favorable",OR(B407="Negative",B407="Sad",B407="Grief",B407="Despair",B407="Hate"),"Unfavorable",TRUE,"Other")</f>
        <v>Other</v>
      </c>
      <c r="H407" s="3" t="str">
        <f t="shared" si="48"/>
        <v>High Engagement</v>
      </c>
      <c r="I407" s="3" t="str">
        <f t="shared" si="49"/>
        <v>High</v>
      </c>
      <c r="J407" s="3" t="b">
        <f t="shared" si="50"/>
        <v>0</v>
      </c>
      <c r="K407" s="3" t="b">
        <f t="shared" si="51"/>
        <v>1</v>
      </c>
      <c r="L407" s="3" t="b">
        <f t="shared" si="52"/>
        <v>1</v>
      </c>
      <c r="M407" s="3" t="b">
        <f t="shared" si="53"/>
        <v>1</v>
      </c>
      <c r="N407" s="3" t="b">
        <f t="shared" si="54"/>
        <v>0</v>
      </c>
      <c r="O407" s="3" t="b">
        <f t="shared" si="55"/>
        <v>1</v>
      </c>
      <c r="P407" s="3" t="str">
        <f xml:space="preserve"> CHOOSE(MATCH(C407,{"Twitter","Instagram","Facebook"},0),"TW","IG","FB")</f>
        <v>IG</v>
      </c>
      <c r="Q407" s="3" t="str" cm="1">
        <f t="array" ref="Q407" xml:space="preserve"> _xlfn.SWITCH(C407,"Twitter","Microblog","Instagram","Visual Social","Facebook","Social Network","Other")</f>
        <v>Visual Social</v>
      </c>
    </row>
    <row r="408" spans="1:17" x14ac:dyDescent="0.25">
      <c r="A408" s="3">
        <f xml:space="preserve"> Clean_Data!A408</f>
        <v>407</v>
      </c>
      <c r="B408" s="3" t="str">
        <f xml:space="preserve"> Clean_Data!Q408</f>
        <v>Gratitude</v>
      </c>
      <c r="C408" s="3" t="str">
        <f xml:space="preserve"> Clean_Data!S408</f>
        <v>Facebook</v>
      </c>
      <c r="D408" s="3">
        <f xml:space="preserve"> Clean_Data!J408</f>
        <v>45</v>
      </c>
      <c r="E408" s="3">
        <f>Clean_Data!I408</f>
        <v>22</v>
      </c>
      <c r="F408" s="3">
        <f xml:space="preserve"> Clean_Data!X408</f>
        <v>67</v>
      </c>
      <c r="G408" s="3" t="str" cm="1">
        <f t="array" ref="G408" xml:space="preserve"> _xlfn.IFS(OR(B408="Positive",B408="Joy",B408="Happy",B408="Happiness"),"Favorable",OR(B408="Negative",B408="Sad",B408="Grief",B408="Despair",B408="Hate"),"Unfavorable",TRUE,"Other")</f>
        <v>Other</v>
      </c>
      <c r="H408" s="3" t="str">
        <f t="shared" si="48"/>
        <v>High Engagement</v>
      </c>
      <c r="I408" s="3" t="str">
        <f t="shared" si="49"/>
        <v>High</v>
      </c>
      <c r="J408" s="3" t="b">
        <f t="shared" si="50"/>
        <v>0</v>
      </c>
      <c r="K408" s="3" t="b">
        <f t="shared" si="51"/>
        <v>0</v>
      </c>
      <c r="L408" s="3" t="b">
        <f t="shared" si="52"/>
        <v>1</v>
      </c>
      <c r="M408" s="3" t="b">
        <f t="shared" si="53"/>
        <v>1</v>
      </c>
      <c r="N408" s="3" t="b">
        <f t="shared" si="54"/>
        <v>0</v>
      </c>
      <c r="O408" s="3" t="b">
        <f t="shared" si="55"/>
        <v>1</v>
      </c>
      <c r="P408" s="3" t="str">
        <f xml:space="preserve"> CHOOSE(MATCH(C408,{"Twitter","Instagram","Facebook"},0),"TW","IG","FB")</f>
        <v>FB</v>
      </c>
      <c r="Q408" s="3" t="str" cm="1">
        <f t="array" ref="Q408" xml:space="preserve"> _xlfn.SWITCH(C408,"Twitter","Microblog","Instagram","Visual Social","Facebook","Social Network","Other")</f>
        <v>Social Network</v>
      </c>
    </row>
    <row r="409" spans="1:17" x14ac:dyDescent="0.25">
      <c r="A409" s="3">
        <f xml:space="preserve"> Clean_Data!A409</f>
        <v>408</v>
      </c>
      <c r="B409" s="3" t="str">
        <f xml:space="preserve"> Clean_Data!Q409</f>
        <v>Culinaryodyssey</v>
      </c>
      <c r="C409" s="3" t="str">
        <f xml:space="preserve"> Clean_Data!S409</f>
        <v>Twitter</v>
      </c>
      <c r="D409" s="3">
        <f xml:space="preserve"> Clean_Data!J409</f>
        <v>70</v>
      </c>
      <c r="E409" s="3">
        <f>Clean_Data!I409</f>
        <v>35</v>
      </c>
      <c r="F409" s="3">
        <f xml:space="preserve"> Clean_Data!X409</f>
        <v>105</v>
      </c>
      <c r="G409" s="3" t="str" cm="1">
        <f t="array" ref="G409" xml:space="preserve"> _xlfn.IFS(OR(B409="Positive",B409="Joy",B409="Happy",B409="Happiness"),"Favorable",OR(B409="Negative",B409="Sad",B409="Grief",B409="Despair",B409="Hate"),"Unfavorable",TRUE,"Other")</f>
        <v>Other</v>
      </c>
      <c r="H409" s="3" t="str">
        <f t="shared" si="48"/>
        <v>High Engagement</v>
      </c>
      <c r="I409" s="3" t="str">
        <f t="shared" si="49"/>
        <v>Viral</v>
      </c>
      <c r="J409" s="3" t="b">
        <f t="shared" si="50"/>
        <v>0</v>
      </c>
      <c r="K409" s="3" t="b">
        <f t="shared" si="51"/>
        <v>1</v>
      </c>
      <c r="L409" s="3" t="b">
        <f t="shared" si="52"/>
        <v>1</v>
      </c>
      <c r="M409" s="3" t="b">
        <f t="shared" si="53"/>
        <v>1</v>
      </c>
      <c r="N409" s="3" t="b">
        <f t="shared" si="54"/>
        <v>0</v>
      </c>
      <c r="O409" s="3" t="b">
        <f t="shared" si="55"/>
        <v>1</v>
      </c>
      <c r="P409" s="3" t="str">
        <f xml:space="preserve"> CHOOSE(MATCH(C409,{"Twitter","Instagram","Facebook"},0),"TW","IG","FB")</f>
        <v>TW</v>
      </c>
      <c r="Q409" s="3" t="str" cm="1">
        <f t="array" ref="Q409" xml:space="preserve"> _xlfn.SWITCH(C409,"Twitter","Microblog","Instagram","Visual Social","Facebook","Social Network","Other")</f>
        <v>Microblog</v>
      </c>
    </row>
    <row r="410" spans="1:17" x14ac:dyDescent="0.25">
      <c r="A410" s="3">
        <f xml:space="preserve"> Clean_Data!A410</f>
        <v>409</v>
      </c>
      <c r="B410" s="3" t="str">
        <f xml:space="preserve"> Clean_Data!Q410</f>
        <v>Euphoria</v>
      </c>
      <c r="C410" s="3" t="str">
        <f xml:space="preserve"> Clean_Data!S410</f>
        <v>Instagram</v>
      </c>
      <c r="D410" s="3">
        <f xml:space="preserve"> Clean_Data!J410</f>
        <v>40</v>
      </c>
      <c r="E410" s="3">
        <f>Clean_Data!I410</f>
        <v>20</v>
      </c>
      <c r="F410" s="3">
        <f xml:space="preserve"> Clean_Data!X410</f>
        <v>60</v>
      </c>
      <c r="G410" s="3" t="str" cm="1">
        <f t="array" ref="G410" xml:space="preserve"> _xlfn.IFS(OR(B410="Positive",B410="Joy",B410="Happy",B410="Happiness"),"Favorable",OR(B410="Negative",B410="Sad",B410="Grief",B410="Despair",B410="Hate"),"Unfavorable",TRUE,"Other")</f>
        <v>Other</v>
      </c>
      <c r="H410" s="3" t="str">
        <f t="shared" si="48"/>
        <v>High Engagement</v>
      </c>
      <c r="I410" s="3" t="str">
        <f t="shared" si="49"/>
        <v>High</v>
      </c>
      <c r="J410" s="3" t="b">
        <f t="shared" si="50"/>
        <v>0</v>
      </c>
      <c r="K410" s="3" t="b">
        <f t="shared" si="51"/>
        <v>1</v>
      </c>
      <c r="L410" s="3" t="b">
        <f t="shared" si="52"/>
        <v>1</v>
      </c>
      <c r="M410" s="3" t="b">
        <f t="shared" si="53"/>
        <v>1</v>
      </c>
      <c r="N410" s="3" t="b">
        <f t="shared" si="54"/>
        <v>0</v>
      </c>
      <c r="O410" s="3" t="b">
        <f t="shared" si="55"/>
        <v>1</v>
      </c>
      <c r="P410" s="3" t="str">
        <f xml:space="preserve"> CHOOSE(MATCH(C410,{"Twitter","Instagram","Facebook"},0),"TW","IG","FB")</f>
        <v>IG</v>
      </c>
      <c r="Q410" s="3" t="str" cm="1">
        <f t="array" ref="Q410" xml:space="preserve"> _xlfn.SWITCH(C410,"Twitter","Microblog","Instagram","Visual Social","Facebook","Social Network","Other")</f>
        <v>Visual Social</v>
      </c>
    </row>
    <row r="411" spans="1:17" x14ac:dyDescent="0.25">
      <c r="A411" s="3">
        <f xml:space="preserve"> Clean_Data!A411</f>
        <v>410</v>
      </c>
      <c r="B411" s="3" t="str">
        <f xml:space="preserve"> Clean_Data!Q411</f>
        <v>Awe</v>
      </c>
      <c r="C411" s="3" t="str">
        <f xml:space="preserve"> Clean_Data!S411</f>
        <v>Facebook</v>
      </c>
      <c r="D411" s="3">
        <f xml:space="preserve"> Clean_Data!J411</f>
        <v>35</v>
      </c>
      <c r="E411" s="3">
        <f>Clean_Data!I411</f>
        <v>18</v>
      </c>
      <c r="F411" s="3">
        <f xml:space="preserve"> Clean_Data!X411</f>
        <v>53</v>
      </c>
      <c r="G411" s="3" t="str" cm="1">
        <f t="array" ref="G411" xml:space="preserve"> _xlfn.IFS(OR(B411="Positive",B411="Joy",B411="Happy",B411="Happiness"),"Favorable",OR(B411="Negative",B411="Sad",B411="Grief",B411="Despair",B411="Hate"),"Unfavorable",TRUE,"Other")</f>
        <v>Other</v>
      </c>
      <c r="H411" s="3" t="str">
        <f t="shared" si="48"/>
        <v>High Engagement</v>
      </c>
      <c r="I411" s="3" t="str">
        <f t="shared" si="49"/>
        <v>High</v>
      </c>
      <c r="J411" s="3" t="b">
        <f t="shared" si="50"/>
        <v>0</v>
      </c>
      <c r="K411" s="3" t="b">
        <f t="shared" si="51"/>
        <v>0</v>
      </c>
      <c r="L411" s="3" t="b">
        <f t="shared" si="52"/>
        <v>1</v>
      </c>
      <c r="M411" s="3" t="b">
        <f t="shared" si="53"/>
        <v>1</v>
      </c>
      <c r="N411" s="3" t="b">
        <f t="shared" si="54"/>
        <v>0</v>
      </c>
      <c r="O411" s="3" t="b">
        <f t="shared" si="55"/>
        <v>1</v>
      </c>
      <c r="P411" s="3" t="str">
        <f xml:space="preserve"> CHOOSE(MATCH(C411,{"Twitter","Instagram","Facebook"},0),"TW","IG","FB")</f>
        <v>FB</v>
      </c>
      <c r="Q411" s="3" t="str" cm="1">
        <f t="array" ref="Q411" xml:space="preserve"> _xlfn.SWITCH(C411,"Twitter","Microblog","Instagram","Visual Social","Facebook","Social Network","Other")</f>
        <v>Social Network</v>
      </c>
    </row>
    <row r="412" spans="1:17" x14ac:dyDescent="0.25">
      <c r="A412" s="3">
        <f xml:space="preserve"> Clean_Data!A412</f>
        <v>411</v>
      </c>
      <c r="B412" s="3" t="str">
        <f xml:space="preserve"> Clean_Data!Q412</f>
        <v>Curiosity</v>
      </c>
      <c r="C412" s="3" t="str">
        <f xml:space="preserve"> Clean_Data!S412</f>
        <v>Instagram</v>
      </c>
      <c r="D412" s="3">
        <f xml:space="preserve"> Clean_Data!J412</f>
        <v>35</v>
      </c>
      <c r="E412" s="3">
        <f>Clean_Data!I412</f>
        <v>18</v>
      </c>
      <c r="F412" s="3">
        <f xml:space="preserve"> Clean_Data!X412</f>
        <v>53</v>
      </c>
      <c r="G412" s="3" t="str" cm="1">
        <f t="array" ref="G412" xml:space="preserve"> _xlfn.IFS(OR(B412="Positive",B412="Joy",B412="Happy",B412="Happiness"),"Favorable",OR(B412="Negative",B412="Sad",B412="Grief",B412="Despair",B412="Hate"),"Unfavorable",TRUE,"Other")</f>
        <v>Other</v>
      </c>
      <c r="H412" s="3" t="str">
        <f t="shared" si="48"/>
        <v>High Engagement</v>
      </c>
      <c r="I412" s="3" t="str">
        <f t="shared" si="49"/>
        <v>High</v>
      </c>
      <c r="J412" s="3" t="b">
        <f t="shared" si="50"/>
        <v>0</v>
      </c>
      <c r="K412" s="3" t="b">
        <f t="shared" si="51"/>
        <v>1</v>
      </c>
      <c r="L412" s="3" t="b">
        <f t="shared" si="52"/>
        <v>1</v>
      </c>
      <c r="M412" s="3" t="b">
        <f t="shared" si="53"/>
        <v>1</v>
      </c>
      <c r="N412" s="3" t="b">
        <f t="shared" si="54"/>
        <v>0</v>
      </c>
      <c r="O412" s="3" t="b">
        <f t="shared" si="55"/>
        <v>1</v>
      </c>
      <c r="P412" s="3" t="str">
        <f xml:space="preserve"> CHOOSE(MATCH(C412,{"Twitter","Instagram","Facebook"},0),"TW","IG","FB")</f>
        <v>IG</v>
      </c>
      <c r="Q412" s="3" t="str" cm="1">
        <f t="array" ref="Q412" xml:space="preserve"> _xlfn.SWITCH(C412,"Twitter","Microblog","Instagram","Visual Social","Facebook","Social Network","Other")</f>
        <v>Visual Social</v>
      </c>
    </row>
    <row r="413" spans="1:17" x14ac:dyDescent="0.25">
      <c r="A413" s="3">
        <f xml:space="preserve"> Clean_Data!A413</f>
        <v>412</v>
      </c>
      <c r="B413" s="3" t="str">
        <f xml:space="preserve"> Clean_Data!Q413</f>
        <v>Excitement</v>
      </c>
      <c r="C413" s="3" t="str">
        <f xml:space="preserve"> Clean_Data!S413</f>
        <v>Twitter</v>
      </c>
      <c r="D413" s="3">
        <f xml:space="preserve"> Clean_Data!J413</f>
        <v>45</v>
      </c>
      <c r="E413" s="3">
        <f>Clean_Data!I413</f>
        <v>22</v>
      </c>
      <c r="F413" s="3">
        <f xml:space="preserve"> Clean_Data!X413</f>
        <v>67</v>
      </c>
      <c r="G413" s="3" t="str" cm="1">
        <f t="array" ref="G413" xml:space="preserve"> _xlfn.IFS(OR(B413="Positive",B413="Joy",B413="Happy",B413="Happiness"),"Favorable",OR(B413="Negative",B413="Sad",B413="Grief",B413="Despair",B413="Hate"),"Unfavorable",TRUE,"Other")</f>
        <v>Other</v>
      </c>
      <c r="H413" s="3" t="str">
        <f t="shared" si="48"/>
        <v>High Engagement</v>
      </c>
      <c r="I413" s="3" t="str">
        <f t="shared" si="49"/>
        <v>High</v>
      </c>
      <c r="J413" s="3" t="b">
        <f t="shared" si="50"/>
        <v>0</v>
      </c>
      <c r="K413" s="3" t="b">
        <f t="shared" si="51"/>
        <v>1</v>
      </c>
      <c r="L413" s="3" t="b">
        <f t="shared" si="52"/>
        <v>1</v>
      </c>
      <c r="M413" s="3" t="b">
        <f t="shared" si="53"/>
        <v>1</v>
      </c>
      <c r="N413" s="3" t="b">
        <f t="shared" si="54"/>
        <v>0</v>
      </c>
      <c r="O413" s="3" t="b">
        <f t="shared" si="55"/>
        <v>1</v>
      </c>
      <c r="P413" s="3" t="str">
        <f xml:space="preserve"> CHOOSE(MATCH(C413,{"Twitter","Instagram","Facebook"},0),"TW","IG","FB")</f>
        <v>TW</v>
      </c>
      <c r="Q413" s="3" t="str" cm="1">
        <f t="array" ref="Q413" xml:space="preserve"> _xlfn.SWITCH(C413,"Twitter","Microblog","Instagram","Visual Social","Facebook","Social Network","Other")</f>
        <v>Microblog</v>
      </c>
    </row>
    <row r="414" spans="1:17" x14ac:dyDescent="0.25">
      <c r="A414" s="3">
        <f xml:space="preserve"> Clean_Data!A414</f>
        <v>413</v>
      </c>
      <c r="B414" s="3" t="str">
        <f xml:space="preserve"> Clean_Data!Q414</f>
        <v>Contentment</v>
      </c>
      <c r="C414" s="3" t="str">
        <f xml:space="preserve"> Clean_Data!S414</f>
        <v>Instagram</v>
      </c>
      <c r="D414" s="3">
        <f xml:space="preserve"> Clean_Data!J414</f>
        <v>55</v>
      </c>
      <c r="E414" s="3">
        <f>Clean_Data!I414</f>
        <v>28</v>
      </c>
      <c r="F414" s="3">
        <f xml:space="preserve"> Clean_Data!X414</f>
        <v>83</v>
      </c>
      <c r="G414" s="3" t="str" cm="1">
        <f t="array" ref="G414" xml:space="preserve"> _xlfn.IFS(OR(B414="Positive",B414="Joy",B414="Happy",B414="Happiness"),"Favorable",OR(B414="Negative",B414="Sad",B414="Grief",B414="Despair",B414="Hate"),"Unfavorable",TRUE,"Other")</f>
        <v>Other</v>
      </c>
      <c r="H414" s="3" t="str">
        <f t="shared" si="48"/>
        <v>High Engagement</v>
      </c>
      <c r="I414" s="3" t="str">
        <f t="shared" si="49"/>
        <v>High</v>
      </c>
      <c r="J414" s="3" t="b">
        <f t="shared" si="50"/>
        <v>0</v>
      </c>
      <c r="K414" s="3" t="b">
        <f t="shared" si="51"/>
        <v>1</v>
      </c>
      <c r="L414" s="3" t="b">
        <f t="shared" si="52"/>
        <v>1</v>
      </c>
      <c r="M414" s="3" t="b">
        <f t="shared" si="53"/>
        <v>1</v>
      </c>
      <c r="N414" s="3" t="b">
        <f t="shared" si="54"/>
        <v>0</v>
      </c>
      <c r="O414" s="3" t="b">
        <f t="shared" si="55"/>
        <v>1</v>
      </c>
      <c r="P414" s="3" t="str">
        <f xml:space="preserve"> CHOOSE(MATCH(C414,{"Twitter","Instagram","Facebook"},0),"TW","IG","FB")</f>
        <v>IG</v>
      </c>
      <c r="Q414" s="3" t="str" cm="1">
        <f t="array" ref="Q414" xml:space="preserve"> _xlfn.SWITCH(C414,"Twitter","Microblog","Instagram","Visual Social","Facebook","Social Network","Other")</f>
        <v>Visual Social</v>
      </c>
    </row>
    <row r="415" spans="1:17" x14ac:dyDescent="0.25">
      <c r="A415" s="3">
        <f xml:space="preserve"> Clean_Data!A415</f>
        <v>414</v>
      </c>
      <c r="B415" s="3" t="str">
        <f xml:space="preserve"> Clean_Data!Q415</f>
        <v>Resilience</v>
      </c>
      <c r="C415" s="3" t="str">
        <f xml:space="preserve"> Clean_Data!S415</f>
        <v>Facebook</v>
      </c>
      <c r="D415" s="3">
        <f xml:space="preserve"> Clean_Data!J415</f>
        <v>70</v>
      </c>
      <c r="E415" s="3">
        <f>Clean_Data!I415</f>
        <v>35</v>
      </c>
      <c r="F415" s="3">
        <f xml:space="preserve"> Clean_Data!X415</f>
        <v>105</v>
      </c>
      <c r="G415" s="3" t="str" cm="1">
        <f t="array" ref="G415" xml:space="preserve"> _xlfn.IFS(OR(B415="Positive",B415="Joy",B415="Happy",B415="Happiness"),"Favorable",OR(B415="Negative",B415="Sad",B415="Grief",B415="Despair",B415="Hate"),"Unfavorable",TRUE,"Other")</f>
        <v>Other</v>
      </c>
      <c r="H415" s="3" t="str">
        <f t="shared" si="48"/>
        <v>High Engagement</v>
      </c>
      <c r="I415" s="3" t="str">
        <f t="shared" si="49"/>
        <v>Viral</v>
      </c>
      <c r="J415" s="3" t="b">
        <f t="shared" si="50"/>
        <v>0</v>
      </c>
      <c r="K415" s="3" t="b">
        <f t="shared" si="51"/>
        <v>0</v>
      </c>
      <c r="L415" s="3" t="b">
        <f t="shared" si="52"/>
        <v>1</v>
      </c>
      <c r="M415" s="3" t="b">
        <f t="shared" si="53"/>
        <v>1</v>
      </c>
      <c r="N415" s="3" t="b">
        <f t="shared" si="54"/>
        <v>0</v>
      </c>
      <c r="O415" s="3" t="b">
        <f t="shared" si="55"/>
        <v>1</v>
      </c>
      <c r="P415" s="3" t="str">
        <f xml:space="preserve"> CHOOSE(MATCH(C415,{"Twitter","Instagram","Facebook"},0),"TW","IG","FB")</f>
        <v>FB</v>
      </c>
      <c r="Q415" s="3" t="str" cm="1">
        <f t="array" ref="Q415" xml:space="preserve"> _xlfn.SWITCH(C415,"Twitter","Microblog","Instagram","Visual Social","Facebook","Social Network","Other")</f>
        <v>Social Network</v>
      </c>
    </row>
    <row r="416" spans="1:17" x14ac:dyDescent="0.25">
      <c r="A416" s="3">
        <f xml:space="preserve"> Clean_Data!A416</f>
        <v>415</v>
      </c>
      <c r="B416" s="3" t="str">
        <f xml:space="preserve"> Clean_Data!Q416</f>
        <v>Immersion</v>
      </c>
      <c r="C416" s="3" t="str">
        <f xml:space="preserve"> Clean_Data!S416</f>
        <v>Twitter</v>
      </c>
      <c r="D416" s="3">
        <f xml:space="preserve"> Clean_Data!J416</f>
        <v>40</v>
      </c>
      <c r="E416" s="3">
        <f>Clean_Data!I416</f>
        <v>20</v>
      </c>
      <c r="F416" s="3">
        <f xml:space="preserve"> Clean_Data!X416</f>
        <v>60</v>
      </c>
      <c r="G416" s="3" t="str" cm="1">
        <f t="array" ref="G416" xml:space="preserve"> _xlfn.IFS(OR(B416="Positive",B416="Joy",B416="Happy",B416="Happiness"),"Favorable",OR(B416="Negative",B416="Sad",B416="Grief",B416="Despair",B416="Hate"),"Unfavorable",TRUE,"Other")</f>
        <v>Other</v>
      </c>
      <c r="H416" s="3" t="str">
        <f t="shared" si="48"/>
        <v>High Engagement</v>
      </c>
      <c r="I416" s="3" t="str">
        <f t="shared" si="49"/>
        <v>High</v>
      </c>
      <c r="J416" s="3" t="b">
        <f t="shared" si="50"/>
        <v>0</v>
      </c>
      <c r="K416" s="3" t="b">
        <f t="shared" si="51"/>
        <v>1</v>
      </c>
      <c r="L416" s="3" t="b">
        <f t="shared" si="52"/>
        <v>1</v>
      </c>
      <c r="M416" s="3" t="b">
        <f t="shared" si="53"/>
        <v>1</v>
      </c>
      <c r="N416" s="3" t="b">
        <f t="shared" si="54"/>
        <v>0</v>
      </c>
      <c r="O416" s="3" t="b">
        <f t="shared" si="55"/>
        <v>1</v>
      </c>
      <c r="P416" s="3" t="str">
        <f xml:space="preserve"> CHOOSE(MATCH(C416,{"Twitter","Instagram","Facebook"},0),"TW","IG","FB")</f>
        <v>TW</v>
      </c>
      <c r="Q416" s="3" t="str" cm="1">
        <f t="array" ref="Q416" xml:space="preserve"> _xlfn.SWITCH(C416,"Twitter","Microblog","Instagram","Visual Social","Facebook","Social Network","Other")</f>
        <v>Microblog</v>
      </c>
    </row>
    <row r="417" spans="1:17" x14ac:dyDescent="0.25">
      <c r="A417" s="3">
        <f xml:space="preserve"> Clean_Data!A417</f>
        <v>416</v>
      </c>
      <c r="B417" s="3" t="str">
        <f xml:space="preserve"> Clean_Data!Q417</f>
        <v>Nostalgia</v>
      </c>
      <c r="C417" s="3" t="str">
        <f xml:space="preserve"> Clean_Data!S417</f>
        <v>Instagram</v>
      </c>
      <c r="D417" s="3">
        <f xml:space="preserve"> Clean_Data!J417</f>
        <v>50</v>
      </c>
      <c r="E417" s="3">
        <f>Clean_Data!I417</f>
        <v>25</v>
      </c>
      <c r="F417" s="3">
        <f xml:space="preserve"> Clean_Data!X417</f>
        <v>75</v>
      </c>
      <c r="G417" s="3" t="str" cm="1">
        <f t="array" ref="G417" xml:space="preserve"> _xlfn.IFS(OR(B417="Positive",B417="Joy",B417="Happy",B417="Happiness"),"Favorable",OR(B417="Negative",B417="Sad",B417="Grief",B417="Despair",B417="Hate"),"Unfavorable",TRUE,"Other")</f>
        <v>Other</v>
      </c>
      <c r="H417" s="3" t="str">
        <f t="shared" si="48"/>
        <v>High Engagement</v>
      </c>
      <c r="I417" s="3" t="str">
        <f t="shared" si="49"/>
        <v>High</v>
      </c>
      <c r="J417" s="3" t="b">
        <f t="shared" si="50"/>
        <v>0</v>
      </c>
      <c r="K417" s="3" t="b">
        <f t="shared" si="51"/>
        <v>1</v>
      </c>
      <c r="L417" s="3" t="b">
        <f t="shared" si="52"/>
        <v>1</v>
      </c>
      <c r="M417" s="3" t="b">
        <f t="shared" si="53"/>
        <v>1</v>
      </c>
      <c r="N417" s="3" t="b">
        <f t="shared" si="54"/>
        <v>0</v>
      </c>
      <c r="O417" s="3" t="b">
        <f t="shared" si="55"/>
        <v>1</v>
      </c>
      <c r="P417" s="3" t="str">
        <f xml:space="preserve"> CHOOSE(MATCH(C417,{"Twitter","Instagram","Facebook"},0),"TW","IG","FB")</f>
        <v>IG</v>
      </c>
      <c r="Q417" s="3" t="str" cm="1">
        <f t="array" ref="Q417" xml:space="preserve"> _xlfn.SWITCH(C417,"Twitter","Microblog","Instagram","Visual Social","Facebook","Social Network","Other")</f>
        <v>Visual Social</v>
      </c>
    </row>
    <row r="418" spans="1:17" x14ac:dyDescent="0.25">
      <c r="A418" s="3">
        <f xml:space="preserve"> Clean_Data!A418</f>
        <v>417</v>
      </c>
      <c r="B418" s="3" t="str">
        <f xml:space="preserve"> Clean_Data!Q418</f>
        <v>Spark</v>
      </c>
      <c r="C418" s="3" t="str">
        <f xml:space="preserve"> Clean_Data!S418</f>
        <v>Facebook</v>
      </c>
      <c r="D418" s="3">
        <f xml:space="preserve"> Clean_Data!J418</f>
        <v>60</v>
      </c>
      <c r="E418" s="3">
        <f>Clean_Data!I418</f>
        <v>30</v>
      </c>
      <c r="F418" s="3">
        <f xml:space="preserve"> Clean_Data!X418</f>
        <v>90</v>
      </c>
      <c r="G418" s="3" t="str" cm="1">
        <f t="array" ref="G418" xml:space="preserve"> _xlfn.IFS(OR(B418="Positive",B418="Joy",B418="Happy",B418="Happiness"),"Favorable",OR(B418="Negative",B418="Sad",B418="Grief",B418="Despair",B418="Hate"),"Unfavorable",TRUE,"Other")</f>
        <v>Other</v>
      </c>
      <c r="H418" s="3" t="str">
        <f t="shared" si="48"/>
        <v>High Engagement</v>
      </c>
      <c r="I418" s="3" t="str">
        <f t="shared" si="49"/>
        <v>High</v>
      </c>
      <c r="J418" s="3" t="b">
        <f t="shared" si="50"/>
        <v>0</v>
      </c>
      <c r="K418" s="3" t="b">
        <f t="shared" si="51"/>
        <v>0</v>
      </c>
      <c r="L418" s="3" t="b">
        <f t="shared" si="52"/>
        <v>1</v>
      </c>
      <c r="M418" s="3" t="b">
        <f t="shared" si="53"/>
        <v>1</v>
      </c>
      <c r="N418" s="3" t="b">
        <f t="shared" si="54"/>
        <v>0</v>
      </c>
      <c r="O418" s="3" t="b">
        <f t="shared" si="55"/>
        <v>1</v>
      </c>
      <c r="P418" s="3" t="str">
        <f xml:space="preserve"> CHOOSE(MATCH(C418,{"Twitter","Instagram","Facebook"},0),"TW","IG","FB")</f>
        <v>FB</v>
      </c>
      <c r="Q418" s="3" t="str" cm="1">
        <f t="array" ref="Q418" xml:space="preserve"> _xlfn.SWITCH(C418,"Twitter","Microblog","Instagram","Visual Social","Facebook","Social Network","Other")</f>
        <v>Social Network</v>
      </c>
    </row>
    <row r="419" spans="1:17" x14ac:dyDescent="0.25">
      <c r="A419" s="3">
        <f xml:space="preserve"> Clean_Data!A419</f>
        <v>418</v>
      </c>
      <c r="B419" s="3" t="str">
        <f xml:space="preserve"> Clean_Data!Q419</f>
        <v>Gratitude</v>
      </c>
      <c r="C419" s="3" t="str">
        <f xml:space="preserve"> Clean_Data!S419</f>
        <v>Twitter</v>
      </c>
      <c r="D419" s="3">
        <f xml:space="preserve"> Clean_Data!J419</f>
        <v>35</v>
      </c>
      <c r="E419" s="3">
        <f>Clean_Data!I419</f>
        <v>18</v>
      </c>
      <c r="F419" s="3">
        <f xml:space="preserve"> Clean_Data!X419</f>
        <v>53</v>
      </c>
      <c r="G419" s="3" t="str" cm="1">
        <f t="array" ref="G419" xml:space="preserve"> _xlfn.IFS(OR(B419="Positive",B419="Joy",B419="Happy",B419="Happiness"),"Favorable",OR(B419="Negative",B419="Sad",B419="Grief",B419="Despair",B419="Hate"),"Unfavorable",TRUE,"Other")</f>
        <v>Other</v>
      </c>
      <c r="H419" s="3" t="str">
        <f t="shared" si="48"/>
        <v>High Engagement</v>
      </c>
      <c r="I419" s="3" t="str">
        <f t="shared" si="49"/>
        <v>High</v>
      </c>
      <c r="J419" s="3" t="b">
        <f t="shared" si="50"/>
        <v>0</v>
      </c>
      <c r="K419" s="3" t="b">
        <f t="shared" si="51"/>
        <v>1</v>
      </c>
      <c r="L419" s="3" t="b">
        <f t="shared" si="52"/>
        <v>1</v>
      </c>
      <c r="M419" s="3" t="b">
        <f t="shared" si="53"/>
        <v>1</v>
      </c>
      <c r="N419" s="3" t="b">
        <f t="shared" si="54"/>
        <v>0</v>
      </c>
      <c r="O419" s="3" t="b">
        <f t="shared" si="55"/>
        <v>1</v>
      </c>
      <c r="P419" s="3" t="str">
        <f xml:space="preserve"> CHOOSE(MATCH(C419,{"Twitter","Instagram","Facebook"},0),"TW","IG","FB")</f>
        <v>TW</v>
      </c>
      <c r="Q419" s="3" t="str" cm="1">
        <f t="array" ref="Q419" xml:space="preserve"> _xlfn.SWITCH(C419,"Twitter","Microblog","Instagram","Visual Social","Facebook","Social Network","Other")</f>
        <v>Microblog</v>
      </c>
    </row>
    <row r="420" spans="1:17" x14ac:dyDescent="0.25">
      <c r="A420" s="3">
        <f xml:space="preserve"> Clean_Data!A420</f>
        <v>419</v>
      </c>
      <c r="B420" s="3" t="str">
        <f xml:space="preserve"> Clean_Data!Q420</f>
        <v>Marvel</v>
      </c>
      <c r="C420" s="3" t="str">
        <f xml:space="preserve"> Clean_Data!S420</f>
        <v>Instagram</v>
      </c>
      <c r="D420" s="3">
        <f xml:space="preserve"> Clean_Data!J420</f>
        <v>45</v>
      </c>
      <c r="E420" s="3">
        <f>Clean_Data!I420</f>
        <v>22</v>
      </c>
      <c r="F420" s="3">
        <f xml:space="preserve"> Clean_Data!X420</f>
        <v>67</v>
      </c>
      <c r="G420" s="3" t="str" cm="1">
        <f t="array" ref="G420" xml:space="preserve"> _xlfn.IFS(OR(B420="Positive",B420="Joy",B420="Happy",B420="Happiness"),"Favorable",OR(B420="Negative",B420="Sad",B420="Grief",B420="Despair",B420="Hate"),"Unfavorable",TRUE,"Other")</f>
        <v>Other</v>
      </c>
      <c r="H420" s="3" t="str">
        <f t="shared" si="48"/>
        <v>High Engagement</v>
      </c>
      <c r="I420" s="3" t="str">
        <f t="shared" si="49"/>
        <v>High</v>
      </c>
      <c r="J420" s="3" t="b">
        <f t="shared" si="50"/>
        <v>0</v>
      </c>
      <c r="K420" s="3" t="b">
        <f t="shared" si="51"/>
        <v>1</v>
      </c>
      <c r="L420" s="3" t="b">
        <f t="shared" si="52"/>
        <v>1</v>
      </c>
      <c r="M420" s="3" t="b">
        <f t="shared" si="53"/>
        <v>1</v>
      </c>
      <c r="N420" s="3" t="b">
        <f t="shared" si="54"/>
        <v>0</v>
      </c>
      <c r="O420" s="3" t="b">
        <f t="shared" si="55"/>
        <v>1</v>
      </c>
      <c r="P420" s="3" t="str">
        <f xml:space="preserve"> CHOOSE(MATCH(C420,{"Twitter","Instagram","Facebook"},0),"TW","IG","FB")</f>
        <v>IG</v>
      </c>
      <c r="Q420" s="3" t="str" cm="1">
        <f t="array" ref="Q420" xml:space="preserve"> _xlfn.SWITCH(C420,"Twitter","Microblog","Instagram","Visual Social","Facebook","Social Network","Other")</f>
        <v>Visual Social</v>
      </c>
    </row>
    <row r="421" spans="1:17" x14ac:dyDescent="0.25">
      <c r="A421" s="3">
        <f xml:space="preserve"> Clean_Data!A421</f>
        <v>420</v>
      </c>
      <c r="B421" s="3" t="str">
        <f xml:space="preserve"> Clean_Data!Q421</f>
        <v>Serenity</v>
      </c>
      <c r="C421" s="3" t="str">
        <f xml:space="preserve"> Clean_Data!S421</f>
        <v>Facebook</v>
      </c>
      <c r="D421" s="3">
        <f xml:space="preserve"> Clean_Data!J421</f>
        <v>55</v>
      </c>
      <c r="E421" s="3">
        <f>Clean_Data!I421</f>
        <v>28</v>
      </c>
      <c r="F421" s="3">
        <f xml:space="preserve"> Clean_Data!X421</f>
        <v>83</v>
      </c>
      <c r="G421" s="3" t="str" cm="1">
        <f t="array" ref="G421" xml:space="preserve"> _xlfn.IFS(OR(B421="Positive",B421="Joy",B421="Happy",B421="Happiness"),"Favorable",OR(B421="Negative",B421="Sad",B421="Grief",B421="Despair",B421="Hate"),"Unfavorable",TRUE,"Other")</f>
        <v>Other</v>
      </c>
      <c r="H421" s="3" t="str">
        <f t="shared" si="48"/>
        <v>High Engagement</v>
      </c>
      <c r="I421" s="3" t="str">
        <f t="shared" si="49"/>
        <v>High</v>
      </c>
      <c r="J421" s="3" t="b">
        <f t="shared" si="50"/>
        <v>0</v>
      </c>
      <c r="K421" s="3" t="b">
        <f t="shared" si="51"/>
        <v>0</v>
      </c>
      <c r="L421" s="3" t="b">
        <f t="shared" si="52"/>
        <v>1</v>
      </c>
      <c r="M421" s="3" t="b">
        <f t="shared" si="53"/>
        <v>1</v>
      </c>
      <c r="N421" s="3" t="b">
        <f t="shared" si="54"/>
        <v>0</v>
      </c>
      <c r="O421" s="3" t="b">
        <f t="shared" si="55"/>
        <v>1</v>
      </c>
      <c r="P421" s="3" t="str">
        <f xml:space="preserve"> CHOOSE(MATCH(C421,{"Twitter","Instagram","Facebook"},0),"TW","IG","FB")</f>
        <v>FB</v>
      </c>
      <c r="Q421" s="3" t="str" cm="1">
        <f t="array" ref="Q421" xml:space="preserve"> _xlfn.SWITCH(C421,"Twitter","Microblog","Instagram","Visual Social","Facebook","Social Network","Other")</f>
        <v>Social Network</v>
      </c>
    </row>
    <row r="422" spans="1:17" x14ac:dyDescent="0.25">
      <c r="A422" s="3">
        <f xml:space="preserve"> Clean_Data!A422</f>
        <v>421</v>
      </c>
      <c r="B422" s="3" t="str">
        <f xml:space="preserve"> Clean_Data!Q422</f>
        <v>Heartbreak</v>
      </c>
      <c r="C422" s="3" t="str">
        <f xml:space="preserve"> Clean_Data!S422</f>
        <v>Instagram</v>
      </c>
      <c r="D422" s="3">
        <f xml:space="preserve"> Clean_Data!J422</f>
        <v>30</v>
      </c>
      <c r="E422" s="3">
        <f>Clean_Data!I422</f>
        <v>15</v>
      </c>
      <c r="F422" s="3">
        <f xml:space="preserve"> Clean_Data!X422</f>
        <v>45</v>
      </c>
      <c r="G422" s="3" t="str" cm="1">
        <f t="array" ref="G422" xml:space="preserve"> _xlfn.IFS(OR(B422="Positive",B422="Joy",B422="Happy",B422="Happiness"),"Favorable",OR(B422="Negative",B422="Sad",B422="Grief",B422="Despair",B422="Hate"),"Unfavorable",TRUE,"Other")</f>
        <v>Other</v>
      </c>
      <c r="H422" s="3" t="str">
        <f t="shared" si="48"/>
        <v>Standard Engagement</v>
      </c>
      <c r="I422" s="3" t="str">
        <f t="shared" si="49"/>
        <v>Medium</v>
      </c>
      <c r="J422" s="3" t="b">
        <f t="shared" si="50"/>
        <v>0</v>
      </c>
      <c r="K422" s="3" t="b">
        <f t="shared" si="51"/>
        <v>1</v>
      </c>
      <c r="L422" s="3" t="b">
        <f t="shared" si="52"/>
        <v>1</v>
      </c>
      <c r="M422" s="3" t="b">
        <f t="shared" si="53"/>
        <v>1</v>
      </c>
      <c r="N422" s="3" t="b">
        <f t="shared" si="54"/>
        <v>0</v>
      </c>
      <c r="O422" s="3" t="b">
        <f t="shared" si="55"/>
        <v>1</v>
      </c>
      <c r="P422" s="3" t="str">
        <f xml:space="preserve"> CHOOSE(MATCH(C422,{"Twitter","Instagram","Facebook"},0),"TW","IG","FB")</f>
        <v>IG</v>
      </c>
      <c r="Q422" s="3" t="str" cm="1">
        <f t="array" ref="Q422" xml:space="preserve"> _xlfn.SWITCH(C422,"Twitter","Microblog","Instagram","Visual Social","Facebook","Social Network","Other")</f>
        <v>Visual Social</v>
      </c>
    </row>
    <row r="423" spans="1:17" x14ac:dyDescent="0.25">
      <c r="A423" s="3">
        <f xml:space="preserve"> Clean_Data!A423</f>
        <v>422</v>
      </c>
      <c r="B423" s="3" t="str">
        <f xml:space="preserve"> Clean_Data!Q423</f>
        <v>Loneliness</v>
      </c>
      <c r="C423" s="3" t="str">
        <f xml:space="preserve"> Clean_Data!S423</f>
        <v>Twitter</v>
      </c>
      <c r="D423" s="3">
        <f xml:space="preserve"> Clean_Data!J423</f>
        <v>35</v>
      </c>
      <c r="E423" s="3">
        <f>Clean_Data!I423</f>
        <v>18</v>
      </c>
      <c r="F423" s="3">
        <f xml:space="preserve"> Clean_Data!X423</f>
        <v>53</v>
      </c>
      <c r="G423" s="3" t="str" cm="1">
        <f t="array" ref="G423" xml:space="preserve"> _xlfn.IFS(OR(B423="Positive",B423="Joy",B423="Happy",B423="Happiness"),"Favorable",OR(B423="Negative",B423="Sad",B423="Grief",B423="Despair",B423="Hate"),"Unfavorable",TRUE,"Other")</f>
        <v>Other</v>
      </c>
      <c r="H423" s="3" t="str">
        <f t="shared" si="48"/>
        <v>High Engagement</v>
      </c>
      <c r="I423" s="3" t="str">
        <f t="shared" si="49"/>
        <v>High</v>
      </c>
      <c r="J423" s="3" t="b">
        <f t="shared" si="50"/>
        <v>0</v>
      </c>
      <c r="K423" s="3" t="b">
        <f t="shared" si="51"/>
        <v>1</v>
      </c>
      <c r="L423" s="3" t="b">
        <f t="shared" si="52"/>
        <v>1</v>
      </c>
      <c r="M423" s="3" t="b">
        <f t="shared" si="53"/>
        <v>1</v>
      </c>
      <c r="N423" s="3" t="b">
        <f t="shared" si="54"/>
        <v>0</v>
      </c>
      <c r="O423" s="3" t="b">
        <f t="shared" si="55"/>
        <v>1</v>
      </c>
      <c r="P423" s="3" t="str">
        <f xml:space="preserve"> CHOOSE(MATCH(C423,{"Twitter","Instagram","Facebook"},0),"TW","IG","FB")</f>
        <v>TW</v>
      </c>
      <c r="Q423" s="3" t="str" cm="1">
        <f t="array" ref="Q423" xml:space="preserve"> _xlfn.SWITCH(C423,"Twitter","Microblog","Instagram","Visual Social","Facebook","Social Network","Other")</f>
        <v>Microblog</v>
      </c>
    </row>
    <row r="424" spans="1:17" x14ac:dyDescent="0.25">
      <c r="A424" s="3">
        <f xml:space="preserve"> Clean_Data!A424</f>
        <v>423</v>
      </c>
      <c r="B424" s="3" t="str">
        <f xml:space="preserve"> Clean_Data!Q424</f>
        <v>Grief</v>
      </c>
      <c r="C424" s="3" t="str">
        <f xml:space="preserve"> Clean_Data!S424</f>
        <v>Facebook</v>
      </c>
      <c r="D424" s="3">
        <f xml:space="preserve"> Clean_Data!J424</f>
        <v>45</v>
      </c>
      <c r="E424" s="3">
        <f>Clean_Data!I424</f>
        <v>22</v>
      </c>
      <c r="F424" s="3">
        <f xml:space="preserve"> Clean_Data!X424</f>
        <v>67</v>
      </c>
      <c r="G424" s="3" t="str" cm="1">
        <f t="array" ref="G424" xml:space="preserve"> _xlfn.IFS(OR(B424="Positive",B424="Joy",B424="Happy",B424="Happiness"),"Favorable",OR(B424="Negative",B424="Sad",B424="Grief",B424="Despair",B424="Hate"),"Unfavorable",TRUE,"Other")</f>
        <v>Unfavorable</v>
      </c>
      <c r="H424" s="3" t="str">
        <f t="shared" si="48"/>
        <v>High Engagement</v>
      </c>
      <c r="I424" s="3" t="str">
        <f t="shared" si="49"/>
        <v>High</v>
      </c>
      <c r="J424" s="3" t="b">
        <f t="shared" si="50"/>
        <v>0</v>
      </c>
      <c r="K424" s="3" t="b">
        <f t="shared" si="51"/>
        <v>0</v>
      </c>
      <c r="L424" s="3" t="b">
        <f t="shared" si="52"/>
        <v>0</v>
      </c>
      <c r="M424" s="3" t="b">
        <f t="shared" si="53"/>
        <v>1</v>
      </c>
      <c r="N424" s="3" t="b">
        <f t="shared" si="54"/>
        <v>0</v>
      </c>
      <c r="O424" s="3" t="b">
        <f t="shared" si="55"/>
        <v>1</v>
      </c>
      <c r="P424" s="3" t="str">
        <f xml:space="preserve"> CHOOSE(MATCH(C424,{"Twitter","Instagram","Facebook"},0),"TW","IG","FB")</f>
        <v>FB</v>
      </c>
      <c r="Q424" s="3" t="str" cm="1">
        <f t="array" ref="Q424" xml:space="preserve"> _xlfn.SWITCH(C424,"Twitter","Microblog","Instagram","Visual Social","Facebook","Social Network","Other")</f>
        <v>Social Network</v>
      </c>
    </row>
    <row r="425" spans="1:17" x14ac:dyDescent="0.25">
      <c r="A425" s="3">
        <f xml:space="preserve"> Clean_Data!A425</f>
        <v>424</v>
      </c>
      <c r="B425" s="3" t="str">
        <f xml:space="preserve"> Clean_Data!Q425</f>
        <v>Despair</v>
      </c>
      <c r="C425" s="3" t="str">
        <f xml:space="preserve"> Clean_Data!S425</f>
        <v>Instagram</v>
      </c>
      <c r="D425" s="3">
        <f xml:space="preserve"> Clean_Data!J425</f>
        <v>55</v>
      </c>
      <c r="E425" s="3">
        <f>Clean_Data!I425</f>
        <v>28</v>
      </c>
      <c r="F425" s="3">
        <f xml:space="preserve"> Clean_Data!X425</f>
        <v>83</v>
      </c>
      <c r="G425" s="3" t="str" cm="1">
        <f t="array" ref="G425" xml:space="preserve"> _xlfn.IFS(OR(B425="Positive",B425="Joy",B425="Happy",B425="Happiness"),"Favorable",OR(B425="Negative",B425="Sad",B425="Grief",B425="Despair",B425="Hate"),"Unfavorable",TRUE,"Other")</f>
        <v>Unfavorable</v>
      </c>
      <c r="H425" s="3" t="str">
        <f t="shared" si="48"/>
        <v>High Engagement</v>
      </c>
      <c r="I425" s="3" t="str">
        <f t="shared" si="49"/>
        <v>High</v>
      </c>
      <c r="J425" s="3" t="b">
        <f t="shared" si="50"/>
        <v>0</v>
      </c>
      <c r="K425" s="3" t="b">
        <f t="shared" si="51"/>
        <v>1</v>
      </c>
      <c r="L425" s="3" t="b">
        <f t="shared" si="52"/>
        <v>0</v>
      </c>
      <c r="M425" s="3" t="b">
        <f t="shared" si="53"/>
        <v>1</v>
      </c>
      <c r="N425" s="3" t="b">
        <f t="shared" si="54"/>
        <v>0</v>
      </c>
      <c r="O425" s="3" t="b">
        <f t="shared" si="55"/>
        <v>1</v>
      </c>
      <c r="P425" s="3" t="str">
        <f xml:space="preserve"> CHOOSE(MATCH(C425,{"Twitter","Instagram","Facebook"},0),"TW","IG","FB")</f>
        <v>IG</v>
      </c>
      <c r="Q425" s="3" t="str" cm="1">
        <f t="array" ref="Q425" xml:space="preserve"> _xlfn.SWITCH(C425,"Twitter","Microblog","Instagram","Visual Social","Facebook","Social Network","Other")</f>
        <v>Visual Social</v>
      </c>
    </row>
    <row r="426" spans="1:17" x14ac:dyDescent="0.25">
      <c r="A426" s="3">
        <f xml:space="preserve"> Clean_Data!A426</f>
        <v>425</v>
      </c>
      <c r="B426" s="3" t="str">
        <f xml:space="preserve"> Clean_Data!Q426</f>
        <v>Betrayal</v>
      </c>
      <c r="C426" s="3" t="str">
        <f xml:space="preserve"> Clean_Data!S426</f>
        <v>Twitter</v>
      </c>
      <c r="D426" s="3">
        <f xml:space="preserve"> Clean_Data!J426</f>
        <v>45</v>
      </c>
      <c r="E426" s="3">
        <f>Clean_Data!I426</f>
        <v>22</v>
      </c>
      <c r="F426" s="3">
        <f xml:space="preserve"> Clean_Data!X426</f>
        <v>67</v>
      </c>
      <c r="G426" s="3" t="str" cm="1">
        <f t="array" ref="G426" xml:space="preserve"> _xlfn.IFS(OR(B426="Positive",B426="Joy",B426="Happy",B426="Happiness"),"Favorable",OR(B426="Negative",B426="Sad",B426="Grief",B426="Despair",B426="Hate"),"Unfavorable",TRUE,"Other")</f>
        <v>Other</v>
      </c>
      <c r="H426" s="3" t="str">
        <f t="shared" si="48"/>
        <v>High Engagement</v>
      </c>
      <c r="I426" s="3" t="str">
        <f t="shared" si="49"/>
        <v>High</v>
      </c>
      <c r="J426" s="3" t="b">
        <f t="shared" si="50"/>
        <v>0</v>
      </c>
      <c r="K426" s="3" t="b">
        <f t="shared" si="51"/>
        <v>1</v>
      </c>
      <c r="L426" s="3" t="b">
        <f t="shared" si="52"/>
        <v>1</v>
      </c>
      <c r="M426" s="3" t="b">
        <f t="shared" si="53"/>
        <v>1</v>
      </c>
      <c r="N426" s="3" t="b">
        <f t="shared" si="54"/>
        <v>0</v>
      </c>
      <c r="O426" s="3" t="b">
        <f t="shared" si="55"/>
        <v>1</v>
      </c>
      <c r="P426" s="3" t="str">
        <f xml:space="preserve"> CHOOSE(MATCH(C426,{"Twitter","Instagram","Facebook"},0),"TW","IG","FB")</f>
        <v>TW</v>
      </c>
      <c r="Q426" s="3" t="str" cm="1">
        <f t="array" ref="Q426" xml:space="preserve"> _xlfn.SWITCH(C426,"Twitter","Microblog","Instagram","Visual Social","Facebook","Social Network","Other")</f>
        <v>Microblog</v>
      </c>
    </row>
    <row r="427" spans="1:17" x14ac:dyDescent="0.25">
      <c r="A427" s="3">
        <f xml:space="preserve"> Clean_Data!A427</f>
        <v>426</v>
      </c>
      <c r="B427" s="3" t="str">
        <f xml:space="preserve"> Clean_Data!Q427</f>
        <v>Suffering</v>
      </c>
      <c r="C427" s="3" t="str">
        <f xml:space="preserve"> Clean_Data!S427</f>
        <v>Facebook</v>
      </c>
      <c r="D427" s="3">
        <f xml:space="preserve"> Clean_Data!J427</f>
        <v>50</v>
      </c>
      <c r="E427" s="3">
        <f>Clean_Data!I427</f>
        <v>25</v>
      </c>
      <c r="F427" s="3">
        <f xml:space="preserve"> Clean_Data!X427</f>
        <v>75</v>
      </c>
      <c r="G427" s="3" t="str" cm="1">
        <f t="array" ref="G427" xml:space="preserve"> _xlfn.IFS(OR(B427="Positive",B427="Joy",B427="Happy",B427="Happiness"),"Favorable",OR(B427="Negative",B427="Sad",B427="Grief",B427="Despair",B427="Hate"),"Unfavorable",TRUE,"Other")</f>
        <v>Other</v>
      </c>
      <c r="H427" s="3" t="str">
        <f t="shared" si="48"/>
        <v>High Engagement</v>
      </c>
      <c r="I427" s="3" t="str">
        <f t="shared" si="49"/>
        <v>High</v>
      </c>
      <c r="J427" s="3" t="b">
        <f t="shared" si="50"/>
        <v>0</v>
      </c>
      <c r="K427" s="3" t="b">
        <f t="shared" si="51"/>
        <v>0</v>
      </c>
      <c r="L427" s="3" t="b">
        <f t="shared" si="52"/>
        <v>1</v>
      </c>
      <c r="M427" s="3" t="b">
        <f t="shared" si="53"/>
        <v>1</v>
      </c>
      <c r="N427" s="3" t="b">
        <f t="shared" si="54"/>
        <v>0</v>
      </c>
      <c r="O427" s="3" t="b">
        <f t="shared" si="55"/>
        <v>1</v>
      </c>
      <c r="P427" s="3" t="str">
        <f xml:space="preserve"> CHOOSE(MATCH(C427,{"Twitter","Instagram","Facebook"},0),"TW","IG","FB")</f>
        <v>FB</v>
      </c>
      <c r="Q427" s="3" t="str" cm="1">
        <f t="array" ref="Q427" xml:space="preserve"> _xlfn.SWITCH(C427,"Twitter","Microblog","Instagram","Visual Social","Facebook","Social Network","Other")</f>
        <v>Social Network</v>
      </c>
    </row>
    <row r="428" spans="1:17" x14ac:dyDescent="0.25">
      <c r="A428" s="3">
        <f xml:space="preserve"> Clean_Data!A428</f>
        <v>427</v>
      </c>
      <c r="B428" s="3" t="str">
        <f xml:space="preserve"> Clean_Data!Q428</f>
        <v>Emotionalstorm</v>
      </c>
      <c r="C428" s="3" t="str">
        <f xml:space="preserve"> Clean_Data!S428</f>
        <v>Instagram</v>
      </c>
      <c r="D428" s="3">
        <f xml:space="preserve"> Clean_Data!J428</f>
        <v>60</v>
      </c>
      <c r="E428" s="3">
        <f>Clean_Data!I428</f>
        <v>30</v>
      </c>
      <c r="F428" s="3">
        <f xml:space="preserve"> Clean_Data!X428</f>
        <v>90</v>
      </c>
      <c r="G428" s="3" t="str" cm="1">
        <f t="array" ref="G428" xml:space="preserve"> _xlfn.IFS(OR(B428="Positive",B428="Joy",B428="Happy",B428="Happiness"),"Favorable",OR(B428="Negative",B428="Sad",B428="Grief",B428="Despair",B428="Hate"),"Unfavorable",TRUE,"Other")</f>
        <v>Other</v>
      </c>
      <c r="H428" s="3" t="str">
        <f t="shared" si="48"/>
        <v>High Engagement</v>
      </c>
      <c r="I428" s="3" t="str">
        <f t="shared" si="49"/>
        <v>High</v>
      </c>
      <c r="J428" s="3" t="b">
        <f t="shared" si="50"/>
        <v>0</v>
      </c>
      <c r="K428" s="3" t="b">
        <f t="shared" si="51"/>
        <v>1</v>
      </c>
      <c r="L428" s="3" t="b">
        <f t="shared" si="52"/>
        <v>1</v>
      </c>
      <c r="M428" s="3" t="b">
        <f t="shared" si="53"/>
        <v>1</v>
      </c>
      <c r="N428" s="3" t="b">
        <f t="shared" si="54"/>
        <v>0</v>
      </c>
      <c r="O428" s="3" t="b">
        <f t="shared" si="55"/>
        <v>1</v>
      </c>
      <c r="P428" s="3" t="str">
        <f xml:space="preserve"> CHOOSE(MATCH(C428,{"Twitter","Instagram","Facebook"},0),"TW","IG","FB")</f>
        <v>IG</v>
      </c>
      <c r="Q428" s="3" t="str" cm="1">
        <f t="array" ref="Q428" xml:space="preserve"> _xlfn.SWITCH(C428,"Twitter","Microblog","Instagram","Visual Social","Facebook","Social Network","Other")</f>
        <v>Visual Social</v>
      </c>
    </row>
    <row r="429" spans="1:17" x14ac:dyDescent="0.25">
      <c r="A429" s="3">
        <f xml:space="preserve"> Clean_Data!A429</f>
        <v>428</v>
      </c>
      <c r="B429" s="3" t="str">
        <f xml:space="preserve"> Clean_Data!Q429</f>
        <v>Regret</v>
      </c>
      <c r="C429" s="3" t="str">
        <f xml:space="preserve"> Clean_Data!S429</f>
        <v>Twitter</v>
      </c>
      <c r="D429" s="3">
        <f xml:space="preserve"> Clean_Data!J429</f>
        <v>35</v>
      </c>
      <c r="E429" s="3">
        <f>Clean_Data!I429</f>
        <v>18</v>
      </c>
      <c r="F429" s="3">
        <f xml:space="preserve"> Clean_Data!X429</f>
        <v>53</v>
      </c>
      <c r="G429" s="3" t="str" cm="1">
        <f t="array" ref="G429" xml:space="preserve"> _xlfn.IFS(OR(B429="Positive",B429="Joy",B429="Happy",B429="Happiness"),"Favorable",OR(B429="Negative",B429="Sad",B429="Grief",B429="Despair",B429="Hate"),"Unfavorable",TRUE,"Other")</f>
        <v>Other</v>
      </c>
      <c r="H429" s="3" t="str">
        <f t="shared" si="48"/>
        <v>High Engagement</v>
      </c>
      <c r="I429" s="3" t="str">
        <f t="shared" si="49"/>
        <v>High</v>
      </c>
      <c r="J429" s="3" t="b">
        <f t="shared" si="50"/>
        <v>0</v>
      </c>
      <c r="K429" s="3" t="b">
        <f t="shared" si="51"/>
        <v>1</v>
      </c>
      <c r="L429" s="3" t="b">
        <f t="shared" si="52"/>
        <v>1</v>
      </c>
      <c r="M429" s="3" t="b">
        <f t="shared" si="53"/>
        <v>1</v>
      </c>
      <c r="N429" s="3" t="b">
        <f t="shared" si="54"/>
        <v>0</v>
      </c>
      <c r="O429" s="3" t="b">
        <f t="shared" si="55"/>
        <v>1</v>
      </c>
      <c r="P429" s="3" t="str">
        <f xml:space="preserve"> CHOOSE(MATCH(C429,{"Twitter","Instagram","Facebook"},0),"TW","IG","FB")</f>
        <v>TW</v>
      </c>
      <c r="Q429" s="3" t="str" cm="1">
        <f t="array" ref="Q429" xml:space="preserve"> _xlfn.SWITCH(C429,"Twitter","Microblog","Instagram","Visual Social","Facebook","Social Network","Other")</f>
        <v>Microblog</v>
      </c>
    </row>
    <row r="430" spans="1:17" x14ac:dyDescent="0.25">
      <c r="A430" s="3">
        <f xml:space="preserve"> Clean_Data!A430</f>
        <v>429</v>
      </c>
      <c r="B430" s="3" t="str">
        <f xml:space="preserve"> Clean_Data!Q430</f>
        <v>Grief</v>
      </c>
      <c r="C430" s="3" t="str">
        <f xml:space="preserve"> Clean_Data!S430</f>
        <v>Facebook</v>
      </c>
      <c r="D430" s="3">
        <f xml:space="preserve"> Clean_Data!J430</f>
        <v>55</v>
      </c>
      <c r="E430" s="3">
        <f>Clean_Data!I430</f>
        <v>28</v>
      </c>
      <c r="F430" s="3">
        <f xml:space="preserve"> Clean_Data!X430</f>
        <v>83</v>
      </c>
      <c r="G430" s="3" t="str" cm="1">
        <f t="array" ref="G430" xml:space="preserve"> _xlfn.IFS(OR(B430="Positive",B430="Joy",B430="Happy",B430="Happiness"),"Favorable",OR(B430="Negative",B430="Sad",B430="Grief",B430="Despair",B430="Hate"),"Unfavorable",TRUE,"Other")</f>
        <v>Unfavorable</v>
      </c>
      <c r="H430" s="3" t="str">
        <f t="shared" si="48"/>
        <v>High Engagement</v>
      </c>
      <c r="I430" s="3" t="str">
        <f t="shared" si="49"/>
        <v>High</v>
      </c>
      <c r="J430" s="3" t="b">
        <f t="shared" si="50"/>
        <v>0</v>
      </c>
      <c r="K430" s="3" t="b">
        <f t="shared" si="51"/>
        <v>0</v>
      </c>
      <c r="L430" s="3" t="b">
        <f t="shared" si="52"/>
        <v>0</v>
      </c>
      <c r="M430" s="3" t="b">
        <f t="shared" si="53"/>
        <v>1</v>
      </c>
      <c r="N430" s="3" t="b">
        <f t="shared" si="54"/>
        <v>0</v>
      </c>
      <c r="O430" s="3" t="b">
        <f t="shared" si="55"/>
        <v>1</v>
      </c>
      <c r="P430" s="3" t="str">
        <f xml:space="preserve"> CHOOSE(MATCH(C430,{"Twitter","Instagram","Facebook"},0),"TW","IG","FB")</f>
        <v>FB</v>
      </c>
      <c r="Q430" s="3" t="str" cm="1">
        <f t="array" ref="Q430" xml:space="preserve"> _xlfn.SWITCH(C430,"Twitter","Microblog","Instagram","Visual Social","Facebook","Social Network","Other")</f>
        <v>Social Network</v>
      </c>
    </row>
    <row r="431" spans="1:17" x14ac:dyDescent="0.25">
      <c r="A431" s="3">
        <f xml:space="preserve"> Clean_Data!A431</f>
        <v>430</v>
      </c>
      <c r="B431" s="3" t="str">
        <f xml:space="preserve"> Clean_Data!Q431</f>
        <v>Isolation</v>
      </c>
      <c r="C431" s="3" t="str">
        <f xml:space="preserve"> Clean_Data!S431</f>
        <v>Instagram</v>
      </c>
      <c r="D431" s="3">
        <f xml:space="preserve"> Clean_Data!J431</f>
        <v>70</v>
      </c>
      <c r="E431" s="3">
        <f>Clean_Data!I431</f>
        <v>35</v>
      </c>
      <c r="F431" s="3">
        <f xml:space="preserve"> Clean_Data!X431</f>
        <v>105</v>
      </c>
      <c r="G431" s="3" t="str" cm="1">
        <f t="array" ref="G431" xml:space="preserve"> _xlfn.IFS(OR(B431="Positive",B431="Joy",B431="Happy",B431="Happiness"),"Favorable",OR(B431="Negative",B431="Sad",B431="Grief",B431="Despair",B431="Hate"),"Unfavorable",TRUE,"Other")</f>
        <v>Other</v>
      </c>
      <c r="H431" s="3" t="str">
        <f t="shared" si="48"/>
        <v>High Engagement</v>
      </c>
      <c r="I431" s="3" t="str">
        <f t="shared" si="49"/>
        <v>Viral</v>
      </c>
      <c r="J431" s="3" t="b">
        <f t="shared" si="50"/>
        <v>0</v>
      </c>
      <c r="K431" s="3" t="b">
        <f t="shared" si="51"/>
        <v>1</v>
      </c>
      <c r="L431" s="3" t="b">
        <f t="shared" si="52"/>
        <v>1</v>
      </c>
      <c r="M431" s="3" t="b">
        <f t="shared" si="53"/>
        <v>1</v>
      </c>
      <c r="N431" s="3" t="b">
        <f t="shared" si="54"/>
        <v>0</v>
      </c>
      <c r="O431" s="3" t="b">
        <f t="shared" si="55"/>
        <v>1</v>
      </c>
      <c r="P431" s="3" t="str">
        <f xml:space="preserve"> CHOOSE(MATCH(C431,{"Twitter","Instagram","Facebook"},0),"TW","IG","FB")</f>
        <v>IG</v>
      </c>
      <c r="Q431" s="3" t="str" cm="1">
        <f t="array" ref="Q431" xml:space="preserve"> _xlfn.SWITCH(C431,"Twitter","Microblog","Instagram","Visual Social","Facebook","Social Network","Other")</f>
        <v>Visual Social</v>
      </c>
    </row>
    <row r="432" spans="1:17" x14ac:dyDescent="0.25">
      <c r="A432" s="3">
        <f xml:space="preserve"> Clean_Data!A432</f>
        <v>431</v>
      </c>
      <c r="B432" s="3" t="str">
        <f xml:space="preserve"> Clean_Data!Q432</f>
        <v>Disappointment</v>
      </c>
      <c r="C432" s="3" t="str">
        <f xml:space="preserve"> Clean_Data!S432</f>
        <v>Twitter</v>
      </c>
      <c r="D432" s="3">
        <f xml:space="preserve"> Clean_Data!J432</f>
        <v>40</v>
      </c>
      <c r="E432" s="3">
        <f>Clean_Data!I432</f>
        <v>20</v>
      </c>
      <c r="F432" s="3">
        <f xml:space="preserve"> Clean_Data!X432</f>
        <v>60</v>
      </c>
      <c r="G432" s="3" t="str" cm="1">
        <f t="array" ref="G432" xml:space="preserve"> _xlfn.IFS(OR(B432="Positive",B432="Joy",B432="Happy",B432="Happiness"),"Favorable",OR(B432="Negative",B432="Sad",B432="Grief",B432="Despair",B432="Hate"),"Unfavorable",TRUE,"Other")</f>
        <v>Other</v>
      </c>
      <c r="H432" s="3" t="str">
        <f t="shared" si="48"/>
        <v>High Engagement</v>
      </c>
      <c r="I432" s="3" t="str">
        <f t="shared" si="49"/>
        <v>High</v>
      </c>
      <c r="J432" s="3" t="b">
        <f t="shared" si="50"/>
        <v>0</v>
      </c>
      <c r="K432" s="3" t="b">
        <f t="shared" si="51"/>
        <v>1</v>
      </c>
      <c r="L432" s="3" t="b">
        <f t="shared" si="52"/>
        <v>1</v>
      </c>
      <c r="M432" s="3" t="b">
        <f t="shared" si="53"/>
        <v>1</v>
      </c>
      <c r="N432" s="3" t="b">
        <f t="shared" si="54"/>
        <v>0</v>
      </c>
      <c r="O432" s="3" t="b">
        <f t="shared" si="55"/>
        <v>1</v>
      </c>
      <c r="P432" s="3" t="str">
        <f xml:space="preserve"> CHOOSE(MATCH(C432,{"Twitter","Instagram","Facebook"},0),"TW","IG","FB")</f>
        <v>TW</v>
      </c>
      <c r="Q432" s="3" t="str" cm="1">
        <f t="array" ref="Q432" xml:space="preserve"> _xlfn.SWITCH(C432,"Twitter","Microblog","Instagram","Visual Social","Facebook","Social Network","Other")</f>
        <v>Microblog</v>
      </c>
    </row>
    <row r="433" spans="1:17" x14ac:dyDescent="0.25">
      <c r="A433" s="3">
        <f xml:space="preserve"> Clean_Data!A433</f>
        <v>432</v>
      </c>
      <c r="B433" s="3" t="str">
        <f xml:space="preserve"> Clean_Data!Q433</f>
        <v>Lostlove</v>
      </c>
      <c r="C433" s="3" t="str">
        <f xml:space="preserve"> Clean_Data!S433</f>
        <v>Facebook</v>
      </c>
      <c r="D433" s="3">
        <f xml:space="preserve"> Clean_Data!J433</f>
        <v>45</v>
      </c>
      <c r="E433" s="3">
        <f>Clean_Data!I433</f>
        <v>22</v>
      </c>
      <c r="F433" s="3">
        <f xml:space="preserve"> Clean_Data!X433</f>
        <v>67</v>
      </c>
      <c r="G433" s="3" t="str" cm="1">
        <f t="array" ref="G433" xml:space="preserve"> _xlfn.IFS(OR(B433="Positive",B433="Joy",B433="Happy",B433="Happiness"),"Favorable",OR(B433="Negative",B433="Sad",B433="Grief",B433="Despair",B433="Hate"),"Unfavorable",TRUE,"Other")</f>
        <v>Other</v>
      </c>
      <c r="H433" s="3" t="str">
        <f t="shared" si="48"/>
        <v>High Engagement</v>
      </c>
      <c r="I433" s="3" t="str">
        <f t="shared" si="49"/>
        <v>High</v>
      </c>
      <c r="J433" s="3" t="b">
        <f t="shared" si="50"/>
        <v>0</v>
      </c>
      <c r="K433" s="3" t="b">
        <f t="shared" si="51"/>
        <v>0</v>
      </c>
      <c r="L433" s="3" t="b">
        <f t="shared" si="52"/>
        <v>1</v>
      </c>
      <c r="M433" s="3" t="b">
        <f t="shared" si="53"/>
        <v>1</v>
      </c>
      <c r="N433" s="3" t="b">
        <f t="shared" si="54"/>
        <v>0</v>
      </c>
      <c r="O433" s="3" t="b">
        <f t="shared" si="55"/>
        <v>1</v>
      </c>
      <c r="P433" s="3" t="str">
        <f xml:space="preserve"> CHOOSE(MATCH(C433,{"Twitter","Instagram","Facebook"},0),"TW","IG","FB")</f>
        <v>FB</v>
      </c>
      <c r="Q433" s="3" t="str" cm="1">
        <f t="array" ref="Q433" xml:space="preserve"> _xlfn.SWITCH(C433,"Twitter","Microblog","Instagram","Visual Social","Facebook","Social Network","Other")</f>
        <v>Social Network</v>
      </c>
    </row>
    <row r="434" spans="1:17" x14ac:dyDescent="0.25">
      <c r="A434" s="3">
        <f xml:space="preserve"> Clean_Data!A434</f>
        <v>433</v>
      </c>
      <c r="B434" s="3" t="str">
        <f xml:space="preserve"> Clean_Data!Q434</f>
        <v>Despair</v>
      </c>
      <c r="C434" s="3" t="str">
        <f xml:space="preserve"> Clean_Data!S434</f>
        <v>Instagram</v>
      </c>
      <c r="D434" s="3">
        <f xml:space="preserve"> Clean_Data!J434</f>
        <v>80</v>
      </c>
      <c r="E434" s="3">
        <f>Clean_Data!I434</f>
        <v>40</v>
      </c>
      <c r="F434" s="3">
        <f xml:space="preserve"> Clean_Data!X434</f>
        <v>120</v>
      </c>
      <c r="G434" s="3" t="str" cm="1">
        <f t="array" ref="G434" xml:space="preserve"> _xlfn.IFS(OR(B434="Positive",B434="Joy",B434="Happy",B434="Happiness"),"Favorable",OR(B434="Negative",B434="Sad",B434="Grief",B434="Despair",B434="Hate"),"Unfavorable",TRUE,"Other")</f>
        <v>Unfavorable</v>
      </c>
      <c r="H434" s="3" t="str">
        <f t="shared" si="48"/>
        <v>High Engagement</v>
      </c>
      <c r="I434" s="3" t="str">
        <f t="shared" si="49"/>
        <v>Viral</v>
      </c>
      <c r="J434" s="3" t="b">
        <f t="shared" si="50"/>
        <v>0</v>
      </c>
      <c r="K434" s="3" t="b">
        <f t="shared" si="51"/>
        <v>1</v>
      </c>
      <c r="L434" s="3" t="b">
        <f t="shared" si="52"/>
        <v>0</v>
      </c>
      <c r="M434" s="3" t="b">
        <f t="shared" si="53"/>
        <v>1</v>
      </c>
      <c r="N434" s="3" t="b">
        <f t="shared" si="54"/>
        <v>0</v>
      </c>
      <c r="O434" s="3" t="b">
        <f t="shared" si="55"/>
        <v>1</v>
      </c>
      <c r="P434" s="3" t="str">
        <f xml:space="preserve"> CHOOSE(MATCH(C434,{"Twitter","Instagram","Facebook"},0),"TW","IG","FB")</f>
        <v>IG</v>
      </c>
      <c r="Q434" s="3" t="str" cm="1">
        <f t="array" ref="Q434" xml:space="preserve"> _xlfn.SWITCH(C434,"Twitter","Microblog","Instagram","Visual Social","Facebook","Social Network","Other")</f>
        <v>Visual Social</v>
      </c>
    </row>
    <row r="435" spans="1:17" x14ac:dyDescent="0.25">
      <c r="A435" s="3">
        <f xml:space="preserve"> Clean_Data!A435</f>
        <v>434</v>
      </c>
      <c r="B435" s="3" t="str">
        <f xml:space="preserve"> Clean_Data!Q435</f>
        <v>Melancholy</v>
      </c>
      <c r="C435" s="3" t="str">
        <f xml:space="preserve"> Clean_Data!S435</f>
        <v>Twitter</v>
      </c>
      <c r="D435" s="3">
        <f xml:space="preserve"> Clean_Data!J435</f>
        <v>35</v>
      </c>
      <c r="E435" s="3">
        <f>Clean_Data!I435</f>
        <v>18</v>
      </c>
      <c r="F435" s="3">
        <f xml:space="preserve"> Clean_Data!X435</f>
        <v>53</v>
      </c>
      <c r="G435" s="3" t="str" cm="1">
        <f t="array" ref="G435" xml:space="preserve"> _xlfn.IFS(OR(B435="Positive",B435="Joy",B435="Happy",B435="Happiness"),"Favorable",OR(B435="Negative",B435="Sad",B435="Grief",B435="Despair",B435="Hate"),"Unfavorable",TRUE,"Other")</f>
        <v>Other</v>
      </c>
      <c r="H435" s="3" t="str">
        <f t="shared" si="48"/>
        <v>High Engagement</v>
      </c>
      <c r="I435" s="3" t="str">
        <f t="shared" si="49"/>
        <v>High</v>
      </c>
      <c r="J435" s="3" t="b">
        <f t="shared" si="50"/>
        <v>0</v>
      </c>
      <c r="K435" s="3" t="b">
        <f t="shared" si="51"/>
        <v>1</v>
      </c>
      <c r="L435" s="3" t="b">
        <f t="shared" si="52"/>
        <v>1</v>
      </c>
      <c r="M435" s="3" t="b">
        <f t="shared" si="53"/>
        <v>1</v>
      </c>
      <c r="N435" s="3" t="b">
        <f t="shared" si="54"/>
        <v>0</v>
      </c>
      <c r="O435" s="3" t="b">
        <f t="shared" si="55"/>
        <v>1</v>
      </c>
      <c r="P435" s="3" t="str">
        <f xml:space="preserve"> CHOOSE(MATCH(C435,{"Twitter","Instagram","Facebook"},0),"TW","IG","FB")</f>
        <v>TW</v>
      </c>
      <c r="Q435" s="3" t="str" cm="1">
        <f t="array" ref="Q435" xml:space="preserve"> _xlfn.SWITCH(C435,"Twitter","Microblog","Instagram","Visual Social","Facebook","Social Network","Other")</f>
        <v>Microblog</v>
      </c>
    </row>
    <row r="436" spans="1:17" x14ac:dyDescent="0.25">
      <c r="A436" s="3">
        <f xml:space="preserve"> Clean_Data!A436</f>
        <v>435</v>
      </c>
      <c r="B436" s="3" t="str">
        <f xml:space="preserve"> Clean_Data!Q436</f>
        <v>Bitterness</v>
      </c>
      <c r="C436" s="3" t="str">
        <f xml:space="preserve"> Clean_Data!S436</f>
        <v>Facebook</v>
      </c>
      <c r="D436" s="3">
        <f xml:space="preserve"> Clean_Data!J436</f>
        <v>50</v>
      </c>
      <c r="E436" s="3">
        <f>Clean_Data!I436</f>
        <v>25</v>
      </c>
      <c r="F436" s="3">
        <f xml:space="preserve"> Clean_Data!X436</f>
        <v>75</v>
      </c>
      <c r="G436" s="3" t="str" cm="1">
        <f t="array" ref="G436" xml:space="preserve"> _xlfn.IFS(OR(B436="Positive",B436="Joy",B436="Happy",B436="Happiness"),"Favorable",OR(B436="Negative",B436="Sad",B436="Grief",B436="Despair",B436="Hate"),"Unfavorable",TRUE,"Other")</f>
        <v>Other</v>
      </c>
      <c r="H436" s="3" t="str">
        <f t="shared" si="48"/>
        <v>High Engagement</v>
      </c>
      <c r="I436" s="3" t="str">
        <f t="shared" si="49"/>
        <v>High</v>
      </c>
      <c r="J436" s="3" t="b">
        <f t="shared" si="50"/>
        <v>0</v>
      </c>
      <c r="K436" s="3" t="b">
        <f t="shared" si="51"/>
        <v>0</v>
      </c>
      <c r="L436" s="3" t="b">
        <f t="shared" si="52"/>
        <v>1</v>
      </c>
      <c r="M436" s="3" t="b">
        <f t="shared" si="53"/>
        <v>1</v>
      </c>
      <c r="N436" s="3" t="b">
        <f t="shared" si="54"/>
        <v>0</v>
      </c>
      <c r="O436" s="3" t="b">
        <f t="shared" si="55"/>
        <v>1</v>
      </c>
      <c r="P436" s="3" t="str">
        <f xml:space="preserve"> CHOOSE(MATCH(C436,{"Twitter","Instagram","Facebook"},0),"TW","IG","FB")</f>
        <v>FB</v>
      </c>
      <c r="Q436" s="3" t="str" cm="1">
        <f t="array" ref="Q436" xml:space="preserve"> _xlfn.SWITCH(C436,"Twitter","Microblog","Instagram","Visual Social","Facebook","Social Network","Other")</f>
        <v>Social Network</v>
      </c>
    </row>
    <row r="437" spans="1:17" x14ac:dyDescent="0.25">
      <c r="A437" s="3">
        <f xml:space="preserve"> Clean_Data!A437</f>
        <v>436</v>
      </c>
      <c r="B437" s="3" t="str">
        <f xml:space="preserve"> Clean_Data!Q437</f>
        <v>Exhaustion</v>
      </c>
      <c r="C437" s="3" t="str">
        <f xml:space="preserve"> Clean_Data!S437</f>
        <v>Instagram</v>
      </c>
      <c r="D437" s="3">
        <f xml:space="preserve"> Clean_Data!J437</f>
        <v>70</v>
      </c>
      <c r="E437" s="3">
        <f>Clean_Data!I437</f>
        <v>35</v>
      </c>
      <c r="F437" s="3">
        <f xml:space="preserve"> Clean_Data!X437</f>
        <v>105</v>
      </c>
      <c r="G437" s="3" t="str" cm="1">
        <f t="array" ref="G437" xml:space="preserve"> _xlfn.IFS(OR(B437="Positive",B437="Joy",B437="Happy",B437="Happiness"),"Favorable",OR(B437="Negative",B437="Sad",B437="Grief",B437="Despair",B437="Hate"),"Unfavorable",TRUE,"Other")</f>
        <v>Other</v>
      </c>
      <c r="H437" s="3" t="str">
        <f t="shared" si="48"/>
        <v>High Engagement</v>
      </c>
      <c r="I437" s="3" t="str">
        <f t="shared" si="49"/>
        <v>Viral</v>
      </c>
      <c r="J437" s="3" t="b">
        <f t="shared" si="50"/>
        <v>0</v>
      </c>
      <c r="K437" s="3" t="b">
        <f t="shared" si="51"/>
        <v>1</v>
      </c>
      <c r="L437" s="3" t="b">
        <f t="shared" si="52"/>
        <v>1</v>
      </c>
      <c r="M437" s="3" t="b">
        <f t="shared" si="53"/>
        <v>1</v>
      </c>
      <c r="N437" s="3" t="b">
        <f t="shared" si="54"/>
        <v>0</v>
      </c>
      <c r="O437" s="3" t="b">
        <f t="shared" si="55"/>
        <v>1</v>
      </c>
      <c r="P437" s="3" t="str">
        <f xml:space="preserve"> CHOOSE(MATCH(C437,{"Twitter","Instagram","Facebook"},0),"TW","IG","FB")</f>
        <v>IG</v>
      </c>
      <c r="Q437" s="3" t="str" cm="1">
        <f t="array" ref="Q437" xml:space="preserve"> _xlfn.SWITCH(C437,"Twitter","Microblog","Instagram","Visual Social","Facebook","Social Network","Other")</f>
        <v>Visual Social</v>
      </c>
    </row>
    <row r="438" spans="1:17" x14ac:dyDescent="0.25">
      <c r="A438" s="3">
        <f xml:space="preserve"> Clean_Data!A438</f>
        <v>437</v>
      </c>
      <c r="B438" s="3" t="str">
        <f xml:space="preserve"> Clean_Data!Q438</f>
        <v>Sorrow</v>
      </c>
      <c r="C438" s="3" t="str">
        <f xml:space="preserve"> Clean_Data!S438</f>
        <v>Twitter</v>
      </c>
      <c r="D438" s="3">
        <f xml:space="preserve"> Clean_Data!J438</f>
        <v>35</v>
      </c>
      <c r="E438" s="3">
        <f>Clean_Data!I438</f>
        <v>18</v>
      </c>
      <c r="F438" s="3">
        <f xml:space="preserve"> Clean_Data!X438</f>
        <v>53</v>
      </c>
      <c r="G438" s="3" t="str" cm="1">
        <f t="array" ref="G438" xml:space="preserve"> _xlfn.IFS(OR(B438="Positive",B438="Joy",B438="Happy",B438="Happiness"),"Favorable",OR(B438="Negative",B438="Sad",B438="Grief",B438="Despair",B438="Hate"),"Unfavorable",TRUE,"Other")</f>
        <v>Other</v>
      </c>
      <c r="H438" s="3" t="str">
        <f t="shared" si="48"/>
        <v>High Engagement</v>
      </c>
      <c r="I438" s="3" t="str">
        <f t="shared" si="49"/>
        <v>High</v>
      </c>
      <c r="J438" s="3" t="b">
        <f t="shared" si="50"/>
        <v>0</v>
      </c>
      <c r="K438" s="3" t="b">
        <f t="shared" si="51"/>
        <v>1</v>
      </c>
      <c r="L438" s="3" t="b">
        <f t="shared" si="52"/>
        <v>1</v>
      </c>
      <c r="M438" s="3" t="b">
        <f t="shared" si="53"/>
        <v>1</v>
      </c>
      <c r="N438" s="3" t="b">
        <f t="shared" si="54"/>
        <v>0</v>
      </c>
      <c r="O438" s="3" t="b">
        <f t="shared" si="55"/>
        <v>1</v>
      </c>
      <c r="P438" s="3" t="str">
        <f xml:space="preserve"> CHOOSE(MATCH(C438,{"Twitter","Instagram","Facebook"},0),"TW","IG","FB")</f>
        <v>TW</v>
      </c>
      <c r="Q438" s="3" t="str" cm="1">
        <f t="array" ref="Q438" xml:space="preserve"> _xlfn.SWITCH(C438,"Twitter","Microblog","Instagram","Visual Social","Facebook","Social Network","Other")</f>
        <v>Microblog</v>
      </c>
    </row>
    <row r="439" spans="1:17" x14ac:dyDescent="0.25">
      <c r="A439" s="3">
        <f xml:space="preserve"> Clean_Data!A439</f>
        <v>438</v>
      </c>
      <c r="B439" s="3" t="str">
        <f xml:space="preserve"> Clean_Data!Q439</f>
        <v>Darkness</v>
      </c>
      <c r="C439" s="3" t="str">
        <f xml:space="preserve"> Clean_Data!S439</f>
        <v>Facebook</v>
      </c>
      <c r="D439" s="3">
        <f xml:space="preserve"> Clean_Data!J439</f>
        <v>55</v>
      </c>
      <c r="E439" s="3">
        <f>Clean_Data!I439</f>
        <v>28</v>
      </c>
      <c r="F439" s="3">
        <f xml:space="preserve"> Clean_Data!X439</f>
        <v>83</v>
      </c>
      <c r="G439" s="3" t="str" cm="1">
        <f t="array" ref="G439" xml:space="preserve"> _xlfn.IFS(OR(B439="Positive",B439="Joy",B439="Happy",B439="Happiness"),"Favorable",OR(B439="Negative",B439="Sad",B439="Grief",B439="Despair",B439="Hate"),"Unfavorable",TRUE,"Other")</f>
        <v>Other</v>
      </c>
      <c r="H439" s="3" t="str">
        <f t="shared" si="48"/>
        <v>High Engagement</v>
      </c>
      <c r="I439" s="3" t="str">
        <f t="shared" si="49"/>
        <v>High</v>
      </c>
      <c r="J439" s="3" t="b">
        <f t="shared" si="50"/>
        <v>0</v>
      </c>
      <c r="K439" s="3" t="b">
        <f t="shared" si="51"/>
        <v>0</v>
      </c>
      <c r="L439" s="3" t="b">
        <f t="shared" si="52"/>
        <v>1</v>
      </c>
      <c r="M439" s="3" t="b">
        <f t="shared" si="53"/>
        <v>1</v>
      </c>
      <c r="N439" s="3" t="b">
        <f t="shared" si="54"/>
        <v>0</v>
      </c>
      <c r="O439" s="3" t="b">
        <f t="shared" si="55"/>
        <v>1</v>
      </c>
      <c r="P439" s="3" t="str">
        <f xml:space="preserve"> CHOOSE(MATCH(C439,{"Twitter","Instagram","Facebook"},0),"TW","IG","FB")</f>
        <v>FB</v>
      </c>
      <c r="Q439" s="3" t="str" cm="1">
        <f t="array" ref="Q439" xml:space="preserve"> _xlfn.SWITCH(C439,"Twitter","Microblog","Instagram","Visual Social","Facebook","Social Network","Other")</f>
        <v>Social Network</v>
      </c>
    </row>
    <row r="440" spans="1:17" x14ac:dyDescent="0.25">
      <c r="A440" s="3">
        <f xml:space="preserve"> Clean_Data!A440</f>
        <v>439</v>
      </c>
      <c r="B440" s="3" t="str">
        <f xml:space="preserve"> Clean_Data!Q440</f>
        <v>Desperation</v>
      </c>
      <c r="C440" s="3" t="str">
        <f xml:space="preserve"> Clean_Data!S440</f>
        <v>Instagram</v>
      </c>
      <c r="D440" s="3">
        <f xml:space="preserve"> Clean_Data!J440</f>
        <v>45</v>
      </c>
      <c r="E440" s="3">
        <f>Clean_Data!I440</f>
        <v>22</v>
      </c>
      <c r="F440" s="3">
        <f xml:space="preserve"> Clean_Data!X440</f>
        <v>67</v>
      </c>
      <c r="G440" s="3" t="str" cm="1">
        <f t="array" ref="G440" xml:space="preserve"> _xlfn.IFS(OR(B440="Positive",B440="Joy",B440="Happy",B440="Happiness"),"Favorable",OR(B440="Negative",B440="Sad",B440="Grief",B440="Despair",B440="Hate"),"Unfavorable",TRUE,"Other")</f>
        <v>Other</v>
      </c>
      <c r="H440" s="3" t="str">
        <f t="shared" si="48"/>
        <v>High Engagement</v>
      </c>
      <c r="I440" s="3" t="str">
        <f t="shared" si="49"/>
        <v>High</v>
      </c>
      <c r="J440" s="3" t="b">
        <f t="shared" si="50"/>
        <v>0</v>
      </c>
      <c r="K440" s="3" t="b">
        <f t="shared" si="51"/>
        <v>1</v>
      </c>
      <c r="L440" s="3" t="b">
        <f t="shared" si="52"/>
        <v>1</v>
      </c>
      <c r="M440" s="3" t="b">
        <f t="shared" si="53"/>
        <v>1</v>
      </c>
      <c r="N440" s="3" t="b">
        <f t="shared" si="54"/>
        <v>0</v>
      </c>
      <c r="O440" s="3" t="b">
        <f t="shared" si="55"/>
        <v>1</v>
      </c>
      <c r="P440" s="3" t="str">
        <f xml:space="preserve"> CHOOSE(MATCH(C440,{"Twitter","Instagram","Facebook"},0),"TW","IG","FB")</f>
        <v>IG</v>
      </c>
      <c r="Q440" s="3" t="str" cm="1">
        <f t="array" ref="Q440" xml:space="preserve"> _xlfn.SWITCH(C440,"Twitter","Microblog","Instagram","Visual Social","Facebook","Social Network","Other")</f>
        <v>Visual Social</v>
      </c>
    </row>
    <row r="441" spans="1:17" x14ac:dyDescent="0.25">
      <c r="A441" s="3">
        <f xml:space="preserve"> Clean_Data!A441</f>
        <v>440</v>
      </c>
      <c r="B441" s="3" t="str">
        <f xml:space="preserve"> Clean_Data!Q441</f>
        <v>Ruins</v>
      </c>
      <c r="C441" s="3" t="str">
        <f xml:space="preserve"> Clean_Data!S441</f>
        <v>Twitter</v>
      </c>
      <c r="D441" s="3">
        <f xml:space="preserve"> Clean_Data!J441</f>
        <v>40</v>
      </c>
      <c r="E441" s="3">
        <f>Clean_Data!I441</f>
        <v>20</v>
      </c>
      <c r="F441" s="3">
        <f xml:space="preserve"> Clean_Data!X441</f>
        <v>60</v>
      </c>
      <c r="G441" s="3" t="str" cm="1">
        <f t="array" ref="G441" xml:space="preserve"> _xlfn.IFS(OR(B441="Positive",B441="Joy",B441="Happy",B441="Happiness"),"Favorable",OR(B441="Negative",B441="Sad",B441="Grief",B441="Despair",B441="Hate"),"Unfavorable",TRUE,"Other")</f>
        <v>Other</v>
      </c>
      <c r="H441" s="3" t="str">
        <f t="shared" si="48"/>
        <v>High Engagement</v>
      </c>
      <c r="I441" s="3" t="str">
        <f t="shared" si="49"/>
        <v>High</v>
      </c>
      <c r="J441" s="3" t="b">
        <f t="shared" si="50"/>
        <v>0</v>
      </c>
      <c r="K441" s="3" t="b">
        <f t="shared" si="51"/>
        <v>1</v>
      </c>
      <c r="L441" s="3" t="b">
        <f t="shared" si="52"/>
        <v>1</v>
      </c>
      <c r="M441" s="3" t="b">
        <f t="shared" si="53"/>
        <v>1</v>
      </c>
      <c r="N441" s="3" t="b">
        <f t="shared" si="54"/>
        <v>0</v>
      </c>
      <c r="O441" s="3" t="b">
        <f t="shared" si="55"/>
        <v>1</v>
      </c>
      <c r="P441" s="3" t="str">
        <f xml:space="preserve"> CHOOSE(MATCH(C441,{"Twitter","Instagram","Facebook"},0),"TW","IG","FB")</f>
        <v>TW</v>
      </c>
      <c r="Q441" s="3" t="str" cm="1">
        <f t="array" ref="Q441" xml:space="preserve"> _xlfn.SWITCH(C441,"Twitter","Microblog","Instagram","Visual Social","Facebook","Social Network","Other")</f>
        <v>Microblog</v>
      </c>
    </row>
    <row r="442" spans="1:17" x14ac:dyDescent="0.25">
      <c r="A442" s="3">
        <f xml:space="preserve"> Clean_Data!A442</f>
        <v>441</v>
      </c>
      <c r="B442" s="3" t="str">
        <f xml:space="preserve"> Clean_Data!Q442</f>
        <v>Desolation</v>
      </c>
      <c r="C442" s="3" t="str">
        <f xml:space="preserve"> Clean_Data!S442</f>
        <v>Twitter</v>
      </c>
      <c r="D442" s="3">
        <f xml:space="preserve"> Clean_Data!J442</f>
        <v>40</v>
      </c>
      <c r="E442" s="3">
        <f>Clean_Data!I442</f>
        <v>20</v>
      </c>
      <c r="F442" s="3">
        <f xml:space="preserve"> Clean_Data!X442</f>
        <v>60</v>
      </c>
      <c r="G442" s="3" t="str" cm="1">
        <f t="array" ref="G442" xml:space="preserve"> _xlfn.IFS(OR(B442="Positive",B442="Joy",B442="Happy",B442="Happiness"),"Favorable",OR(B442="Negative",B442="Sad",B442="Grief",B442="Despair",B442="Hate"),"Unfavorable",TRUE,"Other")</f>
        <v>Other</v>
      </c>
      <c r="H442" s="3" t="str">
        <f t="shared" si="48"/>
        <v>High Engagement</v>
      </c>
      <c r="I442" s="3" t="str">
        <f t="shared" si="49"/>
        <v>High</v>
      </c>
      <c r="J442" s="3" t="b">
        <f t="shared" si="50"/>
        <v>0</v>
      </c>
      <c r="K442" s="3" t="b">
        <f t="shared" si="51"/>
        <v>1</v>
      </c>
      <c r="L442" s="3" t="b">
        <f t="shared" si="52"/>
        <v>1</v>
      </c>
      <c r="M442" s="3" t="b">
        <f t="shared" si="53"/>
        <v>1</v>
      </c>
      <c r="N442" s="3" t="b">
        <f t="shared" si="54"/>
        <v>0</v>
      </c>
      <c r="O442" s="3" t="b">
        <f t="shared" si="55"/>
        <v>1</v>
      </c>
      <c r="P442" s="3" t="str">
        <f xml:space="preserve"> CHOOSE(MATCH(C442,{"Twitter","Instagram","Facebook"},0),"TW","IG","FB")</f>
        <v>TW</v>
      </c>
      <c r="Q442" s="3" t="str" cm="1">
        <f t="array" ref="Q442" xml:space="preserve"> _xlfn.SWITCH(C442,"Twitter","Microblog","Instagram","Visual Social","Facebook","Social Network","Other")</f>
        <v>Microblog</v>
      </c>
    </row>
    <row r="443" spans="1:17" x14ac:dyDescent="0.25">
      <c r="A443" s="3">
        <f xml:space="preserve"> Clean_Data!A443</f>
        <v>442</v>
      </c>
      <c r="B443" s="3" t="str">
        <f xml:space="preserve"> Clean_Data!Q443</f>
        <v>Regret</v>
      </c>
      <c r="C443" s="3" t="str">
        <f xml:space="preserve"> Clean_Data!S443</f>
        <v>Instagram</v>
      </c>
      <c r="D443" s="3">
        <f xml:space="preserve"> Clean_Data!J443</f>
        <v>50</v>
      </c>
      <c r="E443" s="3">
        <f>Clean_Data!I443</f>
        <v>25</v>
      </c>
      <c r="F443" s="3">
        <f xml:space="preserve"> Clean_Data!X443</f>
        <v>75</v>
      </c>
      <c r="G443" s="3" t="str" cm="1">
        <f t="array" ref="G443" xml:space="preserve"> _xlfn.IFS(OR(B443="Positive",B443="Joy",B443="Happy",B443="Happiness"),"Favorable",OR(B443="Negative",B443="Sad",B443="Grief",B443="Despair",B443="Hate"),"Unfavorable",TRUE,"Other")</f>
        <v>Other</v>
      </c>
      <c r="H443" s="3" t="str">
        <f t="shared" si="48"/>
        <v>High Engagement</v>
      </c>
      <c r="I443" s="3" t="str">
        <f t="shared" si="49"/>
        <v>High</v>
      </c>
      <c r="J443" s="3" t="b">
        <f t="shared" si="50"/>
        <v>0</v>
      </c>
      <c r="K443" s="3" t="b">
        <f t="shared" si="51"/>
        <v>1</v>
      </c>
      <c r="L443" s="3" t="b">
        <f t="shared" si="52"/>
        <v>1</v>
      </c>
      <c r="M443" s="3" t="b">
        <f t="shared" si="53"/>
        <v>1</v>
      </c>
      <c r="N443" s="3" t="b">
        <f t="shared" si="54"/>
        <v>0</v>
      </c>
      <c r="O443" s="3" t="b">
        <f t="shared" si="55"/>
        <v>1</v>
      </c>
      <c r="P443" s="3" t="str">
        <f xml:space="preserve"> CHOOSE(MATCH(C443,{"Twitter","Instagram","Facebook"},0),"TW","IG","FB")</f>
        <v>IG</v>
      </c>
      <c r="Q443" s="3" t="str" cm="1">
        <f t="array" ref="Q443" xml:space="preserve"> _xlfn.SWITCH(C443,"Twitter","Microblog","Instagram","Visual Social","Facebook","Social Network","Other")</f>
        <v>Visual Social</v>
      </c>
    </row>
    <row r="444" spans="1:17" x14ac:dyDescent="0.25">
      <c r="A444" s="3">
        <f xml:space="preserve"> Clean_Data!A444</f>
        <v>443</v>
      </c>
      <c r="B444" s="3" t="str">
        <f xml:space="preserve"> Clean_Data!Q444</f>
        <v>Grief</v>
      </c>
      <c r="C444" s="3" t="str">
        <f xml:space="preserve"> Clean_Data!S444</f>
        <v>Facebook</v>
      </c>
      <c r="D444" s="3">
        <f xml:space="preserve"> Clean_Data!J444</f>
        <v>35</v>
      </c>
      <c r="E444" s="3">
        <f>Clean_Data!I444</f>
        <v>18</v>
      </c>
      <c r="F444" s="3">
        <f xml:space="preserve"> Clean_Data!X444</f>
        <v>53</v>
      </c>
      <c r="G444" s="3" t="str" cm="1">
        <f t="array" ref="G444" xml:space="preserve"> _xlfn.IFS(OR(B444="Positive",B444="Joy",B444="Happy",B444="Happiness"),"Favorable",OR(B444="Negative",B444="Sad",B444="Grief",B444="Despair",B444="Hate"),"Unfavorable",TRUE,"Other")</f>
        <v>Unfavorable</v>
      </c>
      <c r="H444" s="3" t="str">
        <f t="shared" si="48"/>
        <v>High Engagement</v>
      </c>
      <c r="I444" s="3" t="str">
        <f t="shared" si="49"/>
        <v>High</v>
      </c>
      <c r="J444" s="3" t="b">
        <f t="shared" si="50"/>
        <v>0</v>
      </c>
      <c r="K444" s="3" t="b">
        <f t="shared" si="51"/>
        <v>0</v>
      </c>
      <c r="L444" s="3" t="b">
        <f t="shared" si="52"/>
        <v>0</v>
      </c>
      <c r="M444" s="3" t="b">
        <f t="shared" si="53"/>
        <v>1</v>
      </c>
      <c r="N444" s="3" t="b">
        <f t="shared" si="54"/>
        <v>0</v>
      </c>
      <c r="O444" s="3" t="b">
        <f t="shared" si="55"/>
        <v>1</v>
      </c>
      <c r="P444" s="3" t="str">
        <f xml:space="preserve"> CHOOSE(MATCH(C444,{"Twitter","Instagram","Facebook"},0),"TW","IG","FB")</f>
        <v>FB</v>
      </c>
      <c r="Q444" s="3" t="str" cm="1">
        <f t="array" ref="Q444" xml:space="preserve"> _xlfn.SWITCH(C444,"Twitter","Microblog","Instagram","Visual Social","Facebook","Social Network","Other")</f>
        <v>Social Network</v>
      </c>
    </row>
    <row r="445" spans="1:17" x14ac:dyDescent="0.25">
      <c r="A445" s="3">
        <f xml:space="preserve"> Clean_Data!A445</f>
        <v>444</v>
      </c>
      <c r="B445" s="3" t="str">
        <f xml:space="preserve"> Clean_Data!Q445</f>
        <v>Loneliness</v>
      </c>
      <c r="C445" s="3" t="str">
        <f xml:space="preserve"> Clean_Data!S445</f>
        <v>Twitter</v>
      </c>
      <c r="D445" s="3">
        <f xml:space="preserve"> Clean_Data!J445</f>
        <v>45</v>
      </c>
      <c r="E445" s="3">
        <f>Clean_Data!I445</f>
        <v>22</v>
      </c>
      <c r="F445" s="3">
        <f xml:space="preserve"> Clean_Data!X445</f>
        <v>67</v>
      </c>
      <c r="G445" s="3" t="str" cm="1">
        <f t="array" ref="G445" xml:space="preserve"> _xlfn.IFS(OR(B445="Positive",B445="Joy",B445="Happy",B445="Happiness"),"Favorable",OR(B445="Negative",B445="Sad",B445="Grief",B445="Despair",B445="Hate"),"Unfavorable",TRUE,"Other")</f>
        <v>Other</v>
      </c>
      <c r="H445" s="3" t="str">
        <f t="shared" si="48"/>
        <v>High Engagement</v>
      </c>
      <c r="I445" s="3" t="str">
        <f t="shared" si="49"/>
        <v>High</v>
      </c>
      <c r="J445" s="3" t="b">
        <f t="shared" si="50"/>
        <v>0</v>
      </c>
      <c r="K445" s="3" t="b">
        <f t="shared" si="51"/>
        <v>1</v>
      </c>
      <c r="L445" s="3" t="b">
        <f t="shared" si="52"/>
        <v>1</v>
      </c>
      <c r="M445" s="3" t="b">
        <f t="shared" si="53"/>
        <v>1</v>
      </c>
      <c r="N445" s="3" t="b">
        <f t="shared" si="54"/>
        <v>0</v>
      </c>
      <c r="O445" s="3" t="b">
        <f t="shared" si="55"/>
        <v>1</v>
      </c>
      <c r="P445" s="3" t="str">
        <f xml:space="preserve"> CHOOSE(MATCH(C445,{"Twitter","Instagram","Facebook"},0),"TW","IG","FB")</f>
        <v>TW</v>
      </c>
      <c r="Q445" s="3" t="str" cm="1">
        <f t="array" ref="Q445" xml:space="preserve"> _xlfn.SWITCH(C445,"Twitter","Microblog","Instagram","Visual Social","Facebook","Social Network","Other")</f>
        <v>Microblog</v>
      </c>
    </row>
    <row r="446" spans="1:17" x14ac:dyDescent="0.25">
      <c r="A446" s="3">
        <f xml:space="preserve"> Clean_Data!A446</f>
        <v>445</v>
      </c>
      <c r="B446" s="3" t="str">
        <f xml:space="preserve"> Clean_Data!Q446</f>
        <v>Bitterness</v>
      </c>
      <c r="C446" s="3" t="str">
        <f xml:space="preserve"> Clean_Data!S446</f>
        <v>Instagram</v>
      </c>
      <c r="D446" s="3">
        <f xml:space="preserve"> Clean_Data!J446</f>
        <v>30</v>
      </c>
      <c r="E446" s="3">
        <f>Clean_Data!I446</f>
        <v>15</v>
      </c>
      <c r="F446" s="3">
        <f xml:space="preserve"> Clean_Data!X446</f>
        <v>45</v>
      </c>
      <c r="G446" s="3" t="str" cm="1">
        <f t="array" ref="G446" xml:space="preserve"> _xlfn.IFS(OR(B446="Positive",B446="Joy",B446="Happy",B446="Happiness"),"Favorable",OR(B446="Negative",B446="Sad",B446="Grief",B446="Despair",B446="Hate"),"Unfavorable",TRUE,"Other")</f>
        <v>Other</v>
      </c>
      <c r="H446" s="3" t="str">
        <f t="shared" si="48"/>
        <v>Standard Engagement</v>
      </c>
      <c r="I446" s="3" t="str">
        <f t="shared" si="49"/>
        <v>Medium</v>
      </c>
      <c r="J446" s="3" t="b">
        <f t="shared" si="50"/>
        <v>0</v>
      </c>
      <c r="K446" s="3" t="b">
        <f t="shared" si="51"/>
        <v>1</v>
      </c>
      <c r="L446" s="3" t="b">
        <f t="shared" si="52"/>
        <v>1</v>
      </c>
      <c r="M446" s="3" t="b">
        <f t="shared" si="53"/>
        <v>1</v>
      </c>
      <c r="N446" s="3" t="b">
        <f t="shared" si="54"/>
        <v>0</v>
      </c>
      <c r="O446" s="3" t="b">
        <f t="shared" si="55"/>
        <v>1</v>
      </c>
      <c r="P446" s="3" t="str">
        <f xml:space="preserve"> CHOOSE(MATCH(C446,{"Twitter","Instagram","Facebook"},0),"TW","IG","FB")</f>
        <v>IG</v>
      </c>
      <c r="Q446" s="3" t="str" cm="1">
        <f t="array" ref="Q446" xml:space="preserve"> _xlfn.SWITCH(C446,"Twitter","Microblog","Instagram","Visual Social","Facebook","Social Network","Other")</f>
        <v>Visual Social</v>
      </c>
    </row>
    <row r="447" spans="1:17" x14ac:dyDescent="0.25">
      <c r="A447" s="3">
        <f xml:space="preserve"> Clean_Data!A447</f>
        <v>446</v>
      </c>
      <c r="B447" s="3" t="str">
        <f xml:space="preserve"> Clean_Data!Q447</f>
        <v>Desolation</v>
      </c>
      <c r="C447" s="3" t="str">
        <f xml:space="preserve"> Clean_Data!S447</f>
        <v>Facebook</v>
      </c>
      <c r="D447" s="3">
        <f xml:space="preserve"> Clean_Data!J447</f>
        <v>55</v>
      </c>
      <c r="E447" s="3">
        <f>Clean_Data!I447</f>
        <v>28</v>
      </c>
      <c r="F447" s="3">
        <f xml:space="preserve"> Clean_Data!X447</f>
        <v>83</v>
      </c>
      <c r="G447" s="3" t="str" cm="1">
        <f t="array" ref="G447" xml:space="preserve"> _xlfn.IFS(OR(B447="Positive",B447="Joy",B447="Happy",B447="Happiness"),"Favorable",OR(B447="Negative",B447="Sad",B447="Grief",B447="Despair",B447="Hate"),"Unfavorable",TRUE,"Other")</f>
        <v>Other</v>
      </c>
      <c r="H447" s="3" t="str">
        <f t="shared" si="48"/>
        <v>High Engagement</v>
      </c>
      <c r="I447" s="3" t="str">
        <f t="shared" si="49"/>
        <v>High</v>
      </c>
      <c r="J447" s="3" t="b">
        <f t="shared" si="50"/>
        <v>0</v>
      </c>
      <c r="K447" s="3" t="b">
        <f t="shared" si="51"/>
        <v>0</v>
      </c>
      <c r="L447" s="3" t="b">
        <f t="shared" si="52"/>
        <v>1</v>
      </c>
      <c r="M447" s="3" t="b">
        <f t="shared" si="53"/>
        <v>1</v>
      </c>
      <c r="N447" s="3" t="b">
        <f t="shared" si="54"/>
        <v>0</v>
      </c>
      <c r="O447" s="3" t="b">
        <f t="shared" si="55"/>
        <v>1</v>
      </c>
      <c r="P447" s="3" t="str">
        <f xml:space="preserve"> CHOOSE(MATCH(C447,{"Twitter","Instagram","Facebook"},0),"TW","IG","FB")</f>
        <v>FB</v>
      </c>
      <c r="Q447" s="3" t="str" cm="1">
        <f t="array" ref="Q447" xml:space="preserve"> _xlfn.SWITCH(C447,"Twitter","Microblog","Instagram","Visual Social","Facebook","Social Network","Other")</f>
        <v>Social Network</v>
      </c>
    </row>
    <row r="448" spans="1:17" x14ac:dyDescent="0.25">
      <c r="A448" s="3">
        <f xml:space="preserve"> Clean_Data!A448</f>
        <v>447</v>
      </c>
      <c r="B448" s="3" t="str">
        <f xml:space="preserve"> Clean_Data!Q448</f>
        <v>Heartbreak</v>
      </c>
      <c r="C448" s="3" t="str">
        <f xml:space="preserve"> Clean_Data!S448</f>
        <v>Twitter</v>
      </c>
      <c r="D448" s="3">
        <f xml:space="preserve"> Clean_Data!J448</f>
        <v>45</v>
      </c>
      <c r="E448" s="3">
        <f>Clean_Data!I448</f>
        <v>22</v>
      </c>
      <c r="F448" s="3">
        <f xml:space="preserve"> Clean_Data!X448</f>
        <v>67</v>
      </c>
      <c r="G448" s="3" t="str" cm="1">
        <f t="array" ref="G448" xml:space="preserve"> _xlfn.IFS(OR(B448="Positive",B448="Joy",B448="Happy",B448="Happiness"),"Favorable",OR(B448="Negative",B448="Sad",B448="Grief",B448="Despair",B448="Hate"),"Unfavorable",TRUE,"Other")</f>
        <v>Other</v>
      </c>
      <c r="H448" s="3" t="str">
        <f t="shared" si="48"/>
        <v>High Engagement</v>
      </c>
      <c r="I448" s="3" t="str">
        <f t="shared" si="49"/>
        <v>High</v>
      </c>
      <c r="J448" s="3" t="b">
        <f t="shared" si="50"/>
        <v>0</v>
      </c>
      <c r="K448" s="3" t="b">
        <f t="shared" si="51"/>
        <v>1</v>
      </c>
      <c r="L448" s="3" t="b">
        <f t="shared" si="52"/>
        <v>1</v>
      </c>
      <c r="M448" s="3" t="b">
        <f t="shared" si="53"/>
        <v>1</v>
      </c>
      <c r="N448" s="3" t="b">
        <f t="shared" si="54"/>
        <v>0</v>
      </c>
      <c r="O448" s="3" t="b">
        <f t="shared" si="55"/>
        <v>1</v>
      </c>
      <c r="P448" s="3" t="str">
        <f xml:space="preserve"> CHOOSE(MATCH(C448,{"Twitter","Instagram","Facebook"},0),"TW","IG","FB")</f>
        <v>TW</v>
      </c>
      <c r="Q448" s="3" t="str" cm="1">
        <f t="array" ref="Q448" xml:space="preserve"> _xlfn.SWITCH(C448,"Twitter","Microblog","Instagram","Visual Social","Facebook","Social Network","Other")</f>
        <v>Microblog</v>
      </c>
    </row>
    <row r="449" spans="1:17" x14ac:dyDescent="0.25">
      <c r="A449" s="3">
        <f xml:space="preserve"> Clean_Data!A449</f>
        <v>448</v>
      </c>
      <c r="B449" s="3" t="str">
        <f xml:space="preserve"> Clean_Data!Q449</f>
        <v>Grief</v>
      </c>
      <c r="C449" s="3" t="str">
        <f xml:space="preserve"> Clean_Data!S449</f>
        <v>Instagram</v>
      </c>
      <c r="D449" s="3">
        <f xml:space="preserve"> Clean_Data!J449</f>
        <v>60</v>
      </c>
      <c r="E449" s="3">
        <f>Clean_Data!I449</f>
        <v>30</v>
      </c>
      <c r="F449" s="3">
        <f xml:space="preserve"> Clean_Data!X449</f>
        <v>90</v>
      </c>
      <c r="G449" s="3" t="str" cm="1">
        <f t="array" ref="G449" xml:space="preserve"> _xlfn.IFS(OR(B449="Positive",B449="Joy",B449="Happy",B449="Happiness"),"Favorable",OR(B449="Negative",B449="Sad",B449="Grief",B449="Despair",B449="Hate"),"Unfavorable",TRUE,"Other")</f>
        <v>Unfavorable</v>
      </c>
      <c r="H449" s="3" t="str">
        <f t="shared" si="48"/>
        <v>High Engagement</v>
      </c>
      <c r="I449" s="3" t="str">
        <f t="shared" si="49"/>
        <v>High</v>
      </c>
      <c r="J449" s="3" t="b">
        <f t="shared" si="50"/>
        <v>0</v>
      </c>
      <c r="K449" s="3" t="b">
        <f t="shared" si="51"/>
        <v>1</v>
      </c>
      <c r="L449" s="3" t="b">
        <f t="shared" si="52"/>
        <v>0</v>
      </c>
      <c r="M449" s="3" t="b">
        <f t="shared" si="53"/>
        <v>1</v>
      </c>
      <c r="N449" s="3" t="b">
        <f t="shared" si="54"/>
        <v>0</v>
      </c>
      <c r="O449" s="3" t="b">
        <f t="shared" si="55"/>
        <v>1</v>
      </c>
      <c r="P449" s="3" t="str">
        <f xml:space="preserve"> CHOOSE(MATCH(C449,{"Twitter","Instagram","Facebook"},0),"TW","IG","FB")</f>
        <v>IG</v>
      </c>
      <c r="Q449" s="3" t="str" cm="1">
        <f t="array" ref="Q449" xml:space="preserve"> _xlfn.SWITCH(C449,"Twitter","Microblog","Instagram","Visual Social","Facebook","Social Network","Other")</f>
        <v>Visual Social</v>
      </c>
    </row>
    <row r="450" spans="1:17" x14ac:dyDescent="0.25">
      <c r="A450" s="3">
        <f xml:space="preserve"> Clean_Data!A450</f>
        <v>449</v>
      </c>
      <c r="B450" s="3" t="str">
        <f xml:space="preserve"> Clean_Data!Q450</f>
        <v>Betrayal</v>
      </c>
      <c r="C450" s="3" t="str">
        <f xml:space="preserve"> Clean_Data!S450</f>
        <v>Facebook</v>
      </c>
      <c r="D450" s="3">
        <f xml:space="preserve"> Clean_Data!J450</f>
        <v>50</v>
      </c>
      <c r="E450" s="3">
        <f>Clean_Data!I450</f>
        <v>25</v>
      </c>
      <c r="F450" s="3">
        <f xml:space="preserve"> Clean_Data!X450</f>
        <v>75</v>
      </c>
      <c r="G450" s="3" t="str" cm="1">
        <f t="array" ref="G450" xml:space="preserve"> _xlfn.IFS(OR(B450="Positive",B450="Joy",B450="Happy",B450="Happiness"),"Favorable",OR(B450="Negative",B450="Sad",B450="Grief",B450="Despair",B450="Hate"),"Unfavorable",TRUE,"Other")</f>
        <v>Other</v>
      </c>
      <c r="H450" s="3" t="str">
        <f t="shared" si="48"/>
        <v>High Engagement</v>
      </c>
      <c r="I450" s="3" t="str">
        <f t="shared" si="49"/>
        <v>High</v>
      </c>
      <c r="J450" s="3" t="b">
        <f t="shared" si="50"/>
        <v>0</v>
      </c>
      <c r="K450" s="3" t="b">
        <f t="shared" si="51"/>
        <v>0</v>
      </c>
      <c r="L450" s="3" t="b">
        <f t="shared" si="52"/>
        <v>1</v>
      </c>
      <c r="M450" s="3" t="b">
        <f t="shared" si="53"/>
        <v>1</v>
      </c>
      <c r="N450" s="3" t="b">
        <f t="shared" si="54"/>
        <v>0</v>
      </c>
      <c r="O450" s="3" t="b">
        <f t="shared" si="55"/>
        <v>1</v>
      </c>
      <c r="P450" s="3" t="str">
        <f xml:space="preserve"> CHOOSE(MATCH(C450,{"Twitter","Instagram","Facebook"},0),"TW","IG","FB")</f>
        <v>FB</v>
      </c>
      <c r="Q450" s="3" t="str" cm="1">
        <f t="array" ref="Q450" xml:space="preserve"> _xlfn.SWITCH(C450,"Twitter","Microblog","Instagram","Visual Social","Facebook","Social Network","Other")</f>
        <v>Social Network</v>
      </c>
    </row>
    <row r="451" spans="1:17" x14ac:dyDescent="0.25">
      <c r="A451" s="3">
        <f xml:space="preserve"> Clean_Data!A451</f>
        <v>450</v>
      </c>
      <c r="B451" s="3" t="str">
        <f xml:space="preserve"> Clean_Data!Q451</f>
        <v>Resilience</v>
      </c>
      <c r="C451" s="3" t="str">
        <f xml:space="preserve"> Clean_Data!S451</f>
        <v>Twitter</v>
      </c>
      <c r="D451" s="3">
        <f xml:space="preserve"> Clean_Data!J451</f>
        <v>70</v>
      </c>
      <c r="E451" s="3">
        <f>Clean_Data!I451</f>
        <v>35</v>
      </c>
      <c r="F451" s="3">
        <f xml:space="preserve"> Clean_Data!X451</f>
        <v>105</v>
      </c>
      <c r="G451" s="3" t="str" cm="1">
        <f t="array" ref="G451" xml:space="preserve"> _xlfn.IFS(OR(B451="Positive",B451="Joy",B451="Happy",B451="Happiness"),"Favorable",OR(B451="Negative",B451="Sad",B451="Grief",B451="Despair",B451="Hate"),"Unfavorable",TRUE,"Other")</f>
        <v>Other</v>
      </c>
      <c r="H451" s="3" t="str">
        <f t="shared" ref="H451:H514" si="56" xml:space="preserve"> IF(F451&gt;=50,"High Engagement","Standard Engagement")</f>
        <v>High Engagement</v>
      </c>
      <c r="I451" s="3" t="str">
        <f t="shared" ref="I451:I514" si="57" xml:space="preserve"> IF(F451&gt;=100,"Viral",IF(F451&gt;=50,"High",IF(F451&gt;=20,"Medium","Low")))</f>
        <v>Viral</v>
      </c>
      <c r="J451" s="3" t="b">
        <f t="shared" ref="J451:J514" si="58" xml:space="preserve"> AND(OR(C451="USA",C451="UK"),F451&gt;=50)</f>
        <v>0</v>
      </c>
      <c r="K451" s="3" t="b">
        <f t="shared" ref="K451:K514" si="59" xml:space="preserve"> OR(C451="Twitter",C451="Instagram")</f>
        <v>1</v>
      </c>
      <c r="L451" s="3" t="b">
        <f t="shared" ref="L451:L514" si="60" xml:space="preserve"> NOT(G451="Unfavorable")</f>
        <v>1</v>
      </c>
      <c r="M451" s="3" t="b">
        <f t="shared" ref="M451:M514" si="61" xml:space="preserve"> ISERROR(1/(D451-D451))</f>
        <v>1</v>
      </c>
      <c r="N451" s="3" t="b">
        <f t="shared" ref="N451:N514" si="62" xml:space="preserve"> ISBLANK(B451)</f>
        <v>0</v>
      </c>
      <c r="O451" s="3" t="b">
        <f t="shared" ref="O451:O514" si="63" xml:space="preserve"> ISNUMBER(D451)</f>
        <v>1</v>
      </c>
      <c r="P451" s="3" t="str">
        <f xml:space="preserve"> CHOOSE(MATCH(C451,{"Twitter","Instagram","Facebook"},0),"TW","IG","FB")</f>
        <v>TW</v>
      </c>
      <c r="Q451" s="3" t="str" cm="1">
        <f t="array" ref="Q451" xml:space="preserve"> _xlfn.SWITCH(C451,"Twitter","Microblog","Instagram","Visual Social","Facebook","Social Network","Other")</f>
        <v>Microblog</v>
      </c>
    </row>
    <row r="452" spans="1:17" x14ac:dyDescent="0.25">
      <c r="A452" s="3">
        <f xml:space="preserve"> Clean_Data!A452</f>
        <v>451</v>
      </c>
      <c r="B452" s="3" t="str">
        <f xml:space="preserve"> Clean_Data!Q452</f>
        <v>Isolation</v>
      </c>
      <c r="C452" s="3" t="str">
        <f xml:space="preserve"> Clean_Data!S452</f>
        <v>Instagram</v>
      </c>
      <c r="D452" s="3">
        <f xml:space="preserve"> Clean_Data!J452</f>
        <v>60</v>
      </c>
      <c r="E452" s="3">
        <f>Clean_Data!I452</f>
        <v>30</v>
      </c>
      <c r="F452" s="3">
        <f xml:space="preserve"> Clean_Data!X452</f>
        <v>90</v>
      </c>
      <c r="G452" s="3" t="str" cm="1">
        <f t="array" ref="G452" xml:space="preserve"> _xlfn.IFS(OR(B452="Positive",B452="Joy",B452="Happy",B452="Happiness"),"Favorable",OR(B452="Negative",B452="Sad",B452="Grief",B452="Despair",B452="Hate"),"Unfavorable",TRUE,"Other")</f>
        <v>Other</v>
      </c>
      <c r="H452" s="3" t="str">
        <f t="shared" si="56"/>
        <v>High Engagement</v>
      </c>
      <c r="I452" s="3" t="str">
        <f t="shared" si="57"/>
        <v>High</v>
      </c>
      <c r="J452" s="3" t="b">
        <f t="shared" si="58"/>
        <v>0</v>
      </c>
      <c r="K452" s="3" t="b">
        <f t="shared" si="59"/>
        <v>1</v>
      </c>
      <c r="L452" s="3" t="b">
        <f t="shared" si="60"/>
        <v>1</v>
      </c>
      <c r="M452" s="3" t="b">
        <f t="shared" si="61"/>
        <v>1</v>
      </c>
      <c r="N452" s="3" t="b">
        <f t="shared" si="62"/>
        <v>0</v>
      </c>
      <c r="O452" s="3" t="b">
        <f t="shared" si="63"/>
        <v>1</v>
      </c>
      <c r="P452" s="3" t="str">
        <f xml:space="preserve"> CHOOSE(MATCH(C452,{"Twitter","Instagram","Facebook"},0),"TW","IG","FB")</f>
        <v>IG</v>
      </c>
      <c r="Q452" s="3" t="str" cm="1">
        <f t="array" ref="Q452" xml:space="preserve"> _xlfn.SWITCH(C452,"Twitter","Microblog","Instagram","Visual Social","Facebook","Social Network","Other")</f>
        <v>Visual Social</v>
      </c>
    </row>
    <row r="453" spans="1:17" x14ac:dyDescent="0.25">
      <c r="A453" s="3">
        <f xml:space="preserve"> Clean_Data!A453</f>
        <v>452</v>
      </c>
      <c r="B453" s="3" t="str">
        <f xml:space="preserve"> Clean_Data!Q453</f>
        <v>Regret</v>
      </c>
      <c r="C453" s="3" t="str">
        <f xml:space="preserve"> Clean_Data!S453</f>
        <v>Twitter</v>
      </c>
      <c r="D453" s="3">
        <f xml:space="preserve"> Clean_Data!J453</f>
        <v>35</v>
      </c>
      <c r="E453" s="3">
        <f>Clean_Data!I453</f>
        <v>18</v>
      </c>
      <c r="F453" s="3">
        <f xml:space="preserve"> Clean_Data!X453</f>
        <v>53</v>
      </c>
      <c r="G453" s="3" t="str" cm="1">
        <f t="array" ref="G453" xml:space="preserve"> _xlfn.IFS(OR(B453="Positive",B453="Joy",B453="Happy",B453="Happiness"),"Favorable",OR(B453="Negative",B453="Sad",B453="Grief",B453="Despair",B453="Hate"),"Unfavorable",TRUE,"Other")</f>
        <v>Other</v>
      </c>
      <c r="H453" s="3" t="str">
        <f t="shared" si="56"/>
        <v>High Engagement</v>
      </c>
      <c r="I453" s="3" t="str">
        <f t="shared" si="57"/>
        <v>High</v>
      </c>
      <c r="J453" s="3" t="b">
        <f t="shared" si="58"/>
        <v>0</v>
      </c>
      <c r="K453" s="3" t="b">
        <f t="shared" si="59"/>
        <v>1</v>
      </c>
      <c r="L453" s="3" t="b">
        <f t="shared" si="60"/>
        <v>1</v>
      </c>
      <c r="M453" s="3" t="b">
        <f t="shared" si="61"/>
        <v>1</v>
      </c>
      <c r="N453" s="3" t="b">
        <f t="shared" si="62"/>
        <v>0</v>
      </c>
      <c r="O453" s="3" t="b">
        <f t="shared" si="63"/>
        <v>1</v>
      </c>
      <c r="P453" s="3" t="str">
        <f xml:space="preserve"> CHOOSE(MATCH(C453,{"Twitter","Instagram","Facebook"},0),"TW","IG","FB")</f>
        <v>TW</v>
      </c>
      <c r="Q453" s="3" t="str" cm="1">
        <f t="array" ref="Q453" xml:space="preserve"> _xlfn.SWITCH(C453,"Twitter","Microblog","Instagram","Visual Social","Facebook","Social Network","Other")</f>
        <v>Microblog</v>
      </c>
    </row>
    <row r="454" spans="1:17" x14ac:dyDescent="0.25">
      <c r="A454" s="3">
        <f xml:space="preserve"> Clean_Data!A454</f>
        <v>453</v>
      </c>
      <c r="B454" s="3" t="str">
        <f xml:space="preserve"> Clean_Data!Q454</f>
        <v>Despair</v>
      </c>
      <c r="C454" s="3" t="str">
        <f xml:space="preserve"> Clean_Data!S454</f>
        <v>Facebook</v>
      </c>
      <c r="D454" s="3">
        <f xml:space="preserve"> Clean_Data!J454</f>
        <v>55</v>
      </c>
      <c r="E454" s="3">
        <f>Clean_Data!I454</f>
        <v>28</v>
      </c>
      <c r="F454" s="3">
        <f xml:space="preserve"> Clean_Data!X454</f>
        <v>83</v>
      </c>
      <c r="G454" s="3" t="str" cm="1">
        <f t="array" ref="G454" xml:space="preserve"> _xlfn.IFS(OR(B454="Positive",B454="Joy",B454="Happy",B454="Happiness"),"Favorable",OR(B454="Negative",B454="Sad",B454="Grief",B454="Despair",B454="Hate"),"Unfavorable",TRUE,"Other")</f>
        <v>Unfavorable</v>
      </c>
      <c r="H454" s="3" t="str">
        <f t="shared" si="56"/>
        <v>High Engagement</v>
      </c>
      <c r="I454" s="3" t="str">
        <f t="shared" si="57"/>
        <v>High</v>
      </c>
      <c r="J454" s="3" t="b">
        <f t="shared" si="58"/>
        <v>0</v>
      </c>
      <c r="K454" s="3" t="b">
        <f t="shared" si="59"/>
        <v>0</v>
      </c>
      <c r="L454" s="3" t="b">
        <f t="shared" si="60"/>
        <v>0</v>
      </c>
      <c r="M454" s="3" t="b">
        <f t="shared" si="61"/>
        <v>1</v>
      </c>
      <c r="N454" s="3" t="b">
        <f t="shared" si="62"/>
        <v>0</v>
      </c>
      <c r="O454" s="3" t="b">
        <f t="shared" si="63"/>
        <v>1</v>
      </c>
      <c r="P454" s="3" t="str">
        <f xml:space="preserve"> CHOOSE(MATCH(C454,{"Twitter","Instagram","Facebook"},0),"TW","IG","FB")</f>
        <v>FB</v>
      </c>
      <c r="Q454" s="3" t="str" cm="1">
        <f t="array" ref="Q454" xml:space="preserve"> _xlfn.SWITCH(C454,"Twitter","Microblog","Instagram","Visual Social","Facebook","Social Network","Other")</f>
        <v>Social Network</v>
      </c>
    </row>
    <row r="455" spans="1:17" x14ac:dyDescent="0.25">
      <c r="A455" s="3">
        <f xml:space="preserve"> Clean_Data!A455</f>
        <v>454</v>
      </c>
      <c r="B455" s="3" t="str">
        <f xml:space="preserve"> Clean_Data!Q455</f>
        <v>Sorrow</v>
      </c>
      <c r="C455" s="3" t="str">
        <f xml:space="preserve"> Clean_Data!S455</f>
        <v>Instagram</v>
      </c>
      <c r="D455" s="3">
        <f xml:space="preserve"> Clean_Data!J455</f>
        <v>45</v>
      </c>
      <c r="E455" s="3">
        <f>Clean_Data!I455</f>
        <v>22</v>
      </c>
      <c r="F455" s="3">
        <f xml:space="preserve"> Clean_Data!X455</f>
        <v>67</v>
      </c>
      <c r="G455" s="3" t="str" cm="1">
        <f t="array" ref="G455" xml:space="preserve"> _xlfn.IFS(OR(B455="Positive",B455="Joy",B455="Happy",B455="Happiness"),"Favorable",OR(B455="Negative",B455="Sad",B455="Grief",B455="Despair",B455="Hate"),"Unfavorable",TRUE,"Other")</f>
        <v>Other</v>
      </c>
      <c r="H455" s="3" t="str">
        <f t="shared" si="56"/>
        <v>High Engagement</v>
      </c>
      <c r="I455" s="3" t="str">
        <f t="shared" si="57"/>
        <v>High</v>
      </c>
      <c r="J455" s="3" t="b">
        <f t="shared" si="58"/>
        <v>0</v>
      </c>
      <c r="K455" s="3" t="b">
        <f t="shared" si="59"/>
        <v>1</v>
      </c>
      <c r="L455" s="3" t="b">
        <f t="shared" si="60"/>
        <v>1</v>
      </c>
      <c r="M455" s="3" t="b">
        <f t="shared" si="61"/>
        <v>1</v>
      </c>
      <c r="N455" s="3" t="b">
        <f t="shared" si="62"/>
        <v>0</v>
      </c>
      <c r="O455" s="3" t="b">
        <f t="shared" si="63"/>
        <v>1</v>
      </c>
      <c r="P455" s="3" t="str">
        <f xml:space="preserve"> CHOOSE(MATCH(C455,{"Twitter","Instagram","Facebook"},0),"TW","IG","FB")</f>
        <v>IG</v>
      </c>
      <c r="Q455" s="3" t="str" cm="1">
        <f t="array" ref="Q455" xml:space="preserve"> _xlfn.SWITCH(C455,"Twitter","Microblog","Instagram","Visual Social","Facebook","Social Network","Other")</f>
        <v>Visual Social</v>
      </c>
    </row>
    <row r="456" spans="1:17" x14ac:dyDescent="0.25">
      <c r="A456" s="3">
        <f xml:space="preserve"> Clean_Data!A456</f>
        <v>455</v>
      </c>
      <c r="B456" s="3" t="str">
        <f xml:space="preserve"> Clean_Data!Q456</f>
        <v>Desolation</v>
      </c>
      <c r="C456" s="3" t="str">
        <f xml:space="preserve"> Clean_Data!S456</f>
        <v>Twitter</v>
      </c>
      <c r="D456" s="3">
        <f xml:space="preserve"> Clean_Data!J456</f>
        <v>40</v>
      </c>
      <c r="E456" s="3">
        <f>Clean_Data!I456</f>
        <v>20</v>
      </c>
      <c r="F456" s="3">
        <f xml:space="preserve"> Clean_Data!X456</f>
        <v>60</v>
      </c>
      <c r="G456" s="3" t="str" cm="1">
        <f t="array" ref="G456" xml:space="preserve"> _xlfn.IFS(OR(B456="Positive",B456="Joy",B456="Happy",B456="Happiness"),"Favorable",OR(B456="Negative",B456="Sad",B456="Grief",B456="Despair",B456="Hate"),"Unfavorable",TRUE,"Other")</f>
        <v>Other</v>
      </c>
      <c r="H456" s="3" t="str">
        <f t="shared" si="56"/>
        <v>High Engagement</v>
      </c>
      <c r="I456" s="3" t="str">
        <f t="shared" si="57"/>
        <v>High</v>
      </c>
      <c r="J456" s="3" t="b">
        <f t="shared" si="58"/>
        <v>0</v>
      </c>
      <c r="K456" s="3" t="b">
        <f t="shared" si="59"/>
        <v>1</v>
      </c>
      <c r="L456" s="3" t="b">
        <f t="shared" si="60"/>
        <v>1</v>
      </c>
      <c r="M456" s="3" t="b">
        <f t="shared" si="61"/>
        <v>1</v>
      </c>
      <c r="N456" s="3" t="b">
        <f t="shared" si="62"/>
        <v>0</v>
      </c>
      <c r="O456" s="3" t="b">
        <f t="shared" si="63"/>
        <v>1</v>
      </c>
      <c r="P456" s="3" t="str">
        <f xml:space="preserve"> CHOOSE(MATCH(C456,{"Twitter","Instagram","Facebook"},0),"TW","IG","FB")</f>
        <v>TW</v>
      </c>
      <c r="Q456" s="3" t="str" cm="1">
        <f t="array" ref="Q456" xml:space="preserve"> _xlfn.SWITCH(C456,"Twitter","Microblog","Instagram","Visual Social","Facebook","Social Network","Other")</f>
        <v>Microblog</v>
      </c>
    </row>
    <row r="457" spans="1:17" x14ac:dyDescent="0.25">
      <c r="A457" s="3">
        <f xml:space="preserve"> Clean_Data!A457</f>
        <v>456</v>
      </c>
      <c r="B457" s="3" t="str">
        <f xml:space="preserve"> Clean_Data!Q457</f>
        <v>Grief</v>
      </c>
      <c r="C457" s="3" t="str">
        <f xml:space="preserve"> Clean_Data!S457</f>
        <v>Facebook</v>
      </c>
      <c r="D457" s="3">
        <f xml:space="preserve"> Clean_Data!J457</f>
        <v>50</v>
      </c>
      <c r="E457" s="3">
        <f>Clean_Data!I457</f>
        <v>25</v>
      </c>
      <c r="F457" s="3">
        <f xml:space="preserve"> Clean_Data!X457</f>
        <v>75</v>
      </c>
      <c r="G457" s="3" t="str" cm="1">
        <f t="array" ref="G457" xml:space="preserve"> _xlfn.IFS(OR(B457="Positive",B457="Joy",B457="Happy",B457="Happiness"),"Favorable",OR(B457="Negative",B457="Sad",B457="Grief",B457="Despair",B457="Hate"),"Unfavorable",TRUE,"Other")</f>
        <v>Unfavorable</v>
      </c>
      <c r="H457" s="3" t="str">
        <f t="shared" si="56"/>
        <v>High Engagement</v>
      </c>
      <c r="I457" s="3" t="str">
        <f t="shared" si="57"/>
        <v>High</v>
      </c>
      <c r="J457" s="3" t="b">
        <f t="shared" si="58"/>
        <v>0</v>
      </c>
      <c r="K457" s="3" t="b">
        <f t="shared" si="59"/>
        <v>0</v>
      </c>
      <c r="L457" s="3" t="b">
        <f t="shared" si="60"/>
        <v>0</v>
      </c>
      <c r="M457" s="3" t="b">
        <f t="shared" si="61"/>
        <v>1</v>
      </c>
      <c r="N457" s="3" t="b">
        <f t="shared" si="62"/>
        <v>0</v>
      </c>
      <c r="O457" s="3" t="b">
        <f t="shared" si="63"/>
        <v>1</v>
      </c>
      <c r="P457" s="3" t="str">
        <f xml:space="preserve"> CHOOSE(MATCH(C457,{"Twitter","Instagram","Facebook"},0),"TW","IG","FB")</f>
        <v>FB</v>
      </c>
      <c r="Q457" s="3" t="str" cm="1">
        <f t="array" ref="Q457" xml:space="preserve"> _xlfn.SWITCH(C457,"Twitter","Microblog","Instagram","Visual Social","Facebook","Social Network","Other")</f>
        <v>Social Network</v>
      </c>
    </row>
    <row r="458" spans="1:17" x14ac:dyDescent="0.25">
      <c r="A458" s="3">
        <f xml:space="preserve"> Clean_Data!A458</f>
        <v>457</v>
      </c>
      <c r="B458" s="3" t="str">
        <f xml:space="preserve"> Clean_Data!Q458</f>
        <v>Betrayal</v>
      </c>
      <c r="C458" s="3" t="str">
        <f xml:space="preserve"> Clean_Data!S458</f>
        <v>Instagram</v>
      </c>
      <c r="D458" s="3">
        <f xml:space="preserve"> Clean_Data!J458</f>
        <v>30</v>
      </c>
      <c r="E458" s="3">
        <f>Clean_Data!I458</f>
        <v>15</v>
      </c>
      <c r="F458" s="3">
        <f xml:space="preserve"> Clean_Data!X458</f>
        <v>45</v>
      </c>
      <c r="G458" s="3" t="str" cm="1">
        <f t="array" ref="G458" xml:space="preserve"> _xlfn.IFS(OR(B458="Positive",B458="Joy",B458="Happy",B458="Happiness"),"Favorable",OR(B458="Negative",B458="Sad",B458="Grief",B458="Despair",B458="Hate"),"Unfavorable",TRUE,"Other")</f>
        <v>Other</v>
      </c>
      <c r="H458" s="3" t="str">
        <f t="shared" si="56"/>
        <v>Standard Engagement</v>
      </c>
      <c r="I458" s="3" t="str">
        <f t="shared" si="57"/>
        <v>Medium</v>
      </c>
      <c r="J458" s="3" t="b">
        <f t="shared" si="58"/>
        <v>0</v>
      </c>
      <c r="K458" s="3" t="b">
        <f t="shared" si="59"/>
        <v>1</v>
      </c>
      <c r="L458" s="3" t="b">
        <f t="shared" si="60"/>
        <v>1</v>
      </c>
      <c r="M458" s="3" t="b">
        <f t="shared" si="61"/>
        <v>1</v>
      </c>
      <c r="N458" s="3" t="b">
        <f t="shared" si="62"/>
        <v>0</v>
      </c>
      <c r="O458" s="3" t="b">
        <f t="shared" si="63"/>
        <v>1</v>
      </c>
      <c r="P458" s="3" t="str">
        <f xml:space="preserve"> CHOOSE(MATCH(C458,{"Twitter","Instagram","Facebook"},0),"TW","IG","FB")</f>
        <v>IG</v>
      </c>
      <c r="Q458" s="3" t="str" cm="1">
        <f t="array" ref="Q458" xml:space="preserve"> _xlfn.SWITCH(C458,"Twitter","Microblog","Instagram","Visual Social","Facebook","Social Network","Other")</f>
        <v>Visual Social</v>
      </c>
    </row>
    <row r="459" spans="1:17" x14ac:dyDescent="0.25">
      <c r="A459" s="3">
        <f xml:space="preserve"> Clean_Data!A459</f>
        <v>458</v>
      </c>
      <c r="B459" s="3" t="str">
        <f xml:space="preserve"> Clean_Data!Q459</f>
        <v>Heartbreak</v>
      </c>
      <c r="C459" s="3" t="str">
        <f xml:space="preserve"> Clean_Data!S459</f>
        <v>Twitter</v>
      </c>
      <c r="D459" s="3">
        <f xml:space="preserve"> Clean_Data!J459</f>
        <v>45</v>
      </c>
      <c r="E459" s="3">
        <f>Clean_Data!I459</f>
        <v>22</v>
      </c>
      <c r="F459" s="3">
        <f xml:space="preserve"> Clean_Data!X459</f>
        <v>67</v>
      </c>
      <c r="G459" s="3" t="str" cm="1">
        <f t="array" ref="G459" xml:space="preserve"> _xlfn.IFS(OR(B459="Positive",B459="Joy",B459="Happy",B459="Happiness"),"Favorable",OR(B459="Negative",B459="Sad",B459="Grief",B459="Despair",B459="Hate"),"Unfavorable",TRUE,"Other")</f>
        <v>Other</v>
      </c>
      <c r="H459" s="3" t="str">
        <f t="shared" si="56"/>
        <v>High Engagement</v>
      </c>
      <c r="I459" s="3" t="str">
        <f t="shared" si="57"/>
        <v>High</v>
      </c>
      <c r="J459" s="3" t="b">
        <f t="shared" si="58"/>
        <v>0</v>
      </c>
      <c r="K459" s="3" t="b">
        <f t="shared" si="59"/>
        <v>1</v>
      </c>
      <c r="L459" s="3" t="b">
        <f t="shared" si="60"/>
        <v>1</v>
      </c>
      <c r="M459" s="3" t="b">
        <f t="shared" si="61"/>
        <v>1</v>
      </c>
      <c r="N459" s="3" t="b">
        <f t="shared" si="62"/>
        <v>0</v>
      </c>
      <c r="O459" s="3" t="b">
        <f t="shared" si="63"/>
        <v>1</v>
      </c>
      <c r="P459" s="3" t="str">
        <f xml:space="preserve"> CHOOSE(MATCH(C459,{"Twitter","Instagram","Facebook"},0),"TW","IG","FB")</f>
        <v>TW</v>
      </c>
      <c r="Q459" s="3" t="str" cm="1">
        <f t="array" ref="Q459" xml:space="preserve"> _xlfn.SWITCH(C459,"Twitter","Microblog","Instagram","Visual Social","Facebook","Social Network","Other")</f>
        <v>Microblog</v>
      </c>
    </row>
    <row r="460" spans="1:17" x14ac:dyDescent="0.25">
      <c r="A460" s="3">
        <f xml:space="preserve"> Clean_Data!A460</f>
        <v>459</v>
      </c>
      <c r="B460" s="3" t="str">
        <f xml:space="preserve"> Clean_Data!Q460</f>
        <v>Despair</v>
      </c>
      <c r="C460" s="3" t="str">
        <f xml:space="preserve"> Clean_Data!S460</f>
        <v>Facebook</v>
      </c>
      <c r="D460" s="3">
        <f xml:space="preserve"> Clean_Data!J460</f>
        <v>35</v>
      </c>
      <c r="E460" s="3">
        <f>Clean_Data!I460</f>
        <v>18</v>
      </c>
      <c r="F460" s="3">
        <f xml:space="preserve"> Clean_Data!X460</f>
        <v>53</v>
      </c>
      <c r="G460" s="3" t="str" cm="1">
        <f t="array" ref="G460" xml:space="preserve"> _xlfn.IFS(OR(B460="Positive",B460="Joy",B460="Happy",B460="Happiness"),"Favorable",OR(B460="Negative",B460="Sad",B460="Grief",B460="Despair",B460="Hate"),"Unfavorable",TRUE,"Other")</f>
        <v>Unfavorable</v>
      </c>
      <c r="H460" s="3" t="str">
        <f t="shared" si="56"/>
        <v>High Engagement</v>
      </c>
      <c r="I460" s="3" t="str">
        <f t="shared" si="57"/>
        <v>High</v>
      </c>
      <c r="J460" s="3" t="b">
        <f t="shared" si="58"/>
        <v>0</v>
      </c>
      <c r="K460" s="3" t="b">
        <f t="shared" si="59"/>
        <v>0</v>
      </c>
      <c r="L460" s="3" t="b">
        <f t="shared" si="60"/>
        <v>0</v>
      </c>
      <c r="M460" s="3" t="b">
        <f t="shared" si="61"/>
        <v>1</v>
      </c>
      <c r="N460" s="3" t="b">
        <f t="shared" si="62"/>
        <v>0</v>
      </c>
      <c r="O460" s="3" t="b">
        <f t="shared" si="63"/>
        <v>1</v>
      </c>
      <c r="P460" s="3" t="str">
        <f xml:space="preserve"> CHOOSE(MATCH(C460,{"Twitter","Instagram","Facebook"},0),"TW","IG","FB")</f>
        <v>FB</v>
      </c>
      <c r="Q460" s="3" t="str" cm="1">
        <f t="array" ref="Q460" xml:space="preserve"> _xlfn.SWITCH(C460,"Twitter","Microblog","Instagram","Visual Social","Facebook","Social Network","Other")</f>
        <v>Social Network</v>
      </c>
    </row>
    <row r="461" spans="1:17" x14ac:dyDescent="0.25">
      <c r="A461" s="3">
        <f xml:space="preserve"> Clean_Data!A461</f>
        <v>460</v>
      </c>
      <c r="B461" s="3" t="str">
        <f xml:space="preserve"> Clean_Data!Q461</f>
        <v>Loss</v>
      </c>
      <c r="C461" s="3" t="str">
        <f xml:space="preserve"> Clean_Data!S461</f>
        <v>Instagram</v>
      </c>
      <c r="D461" s="3">
        <f xml:space="preserve"> Clean_Data!J461</f>
        <v>55</v>
      </c>
      <c r="E461" s="3">
        <f>Clean_Data!I461</f>
        <v>28</v>
      </c>
      <c r="F461" s="3">
        <f xml:space="preserve"> Clean_Data!X461</f>
        <v>83</v>
      </c>
      <c r="G461" s="3" t="str" cm="1">
        <f t="array" ref="G461" xml:space="preserve"> _xlfn.IFS(OR(B461="Positive",B461="Joy",B461="Happy",B461="Happiness"),"Favorable",OR(B461="Negative",B461="Sad",B461="Grief",B461="Despair",B461="Hate"),"Unfavorable",TRUE,"Other")</f>
        <v>Other</v>
      </c>
      <c r="H461" s="3" t="str">
        <f t="shared" si="56"/>
        <v>High Engagement</v>
      </c>
      <c r="I461" s="3" t="str">
        <f t="shared" si="57"/>
        <v>High</v>
      </c>
      <c r="J461" s="3" t="b">
        <f t="shared" si="58"/>
        <v>0</v>
      </c>
      <c r="K461" s="3" t="b">
        <f t="shared" si="59"/>
        <v>1</v>
      </c>
      <c r="L461" s="3" t="b">
        <f t="shared" si="60"/>
        <v>1</v>
      </c>
      <c r="M461" s="3" t="b">
        <f t="shared" si="61"/>
        <v>1</v>
      </c>
      <c r="N461" s="3" t="b">
        <f t="shared" si="62"/>
        <v>0</v>
      </c>
      <c r="O461" s="3" t="b">
        <f t="shared" si="63"/>
        <v>1</v>
      </c>
      <c r="P461" s="3" t="str">
        <f xml:space="preserve"> CHOOSE(MATCH(C461,{"Twitter","Instagram","Facebook"},0),"TW","IG","FB")</f>
        <v>IG</v>
      </c>
      <c r="Q461" s="3" t="str" cm="1">
        <f t="array" ref="Q461" xml:space="preserve"> _xlfn.SWITCH(C461,"Twitter","Microblog","Instagram","Visual Social","Facebook","Social Network","Other")</f>
        <v>Visual Social</v>
      </c>
    </row>
    <row r="462" spans="1:17" x14ac:dyDescent="0.25">
      <c r="A462" s="3">
        <f xml:space="preserve"> Clean_Data!A462</f>
        <v>461</v>
      </c>
      <c r="B462" s="3" t="str">
        <f xml:space="preserve"> Clean_Data!Q462</f>
        <v>Heartache</v>
      </c>
      <c r="C462" s="3" t="str">
        <f xml:space="preserve"> Clean_Data!S462</f>
        <v>Instagram</v>
      </c>
      <c r="D462" s="3">
        <f xml:space="preserve"> Clean_Data!J462</f>
        <v>60</v>
      </c>
      <c r="E462" s="3">
        <f>Clean_Data!I462</f>
        <v>30</v>
      </c>
      <c r="F462" s="3">
        <f xml:space="preserve"> Clean_Data!X462</f>
        <v>90</v>
      </c>
      <c r="G462" s="3" t="str" cm="1">
        <f t="array" ref="G462" xml:space="preserve"> _xlfn.IFS(OR(B462="Positive",B462="Joy",B462="Happy",B462="Happiness"),"Favorable",OR(B462="Negative",B462="Sad",B462="Grief",B462="Despair",B462="Hate"),"Unfavorable",TRUE,"Other")</f>
        <v>Other</v>
      </c>
      <c r="H462" s="3" t="str">
        <f t="shared" si="56"/>
        <v>High Engagement</v>
      </c>
      <c r="I462" s="3" t="str">
        <f t="shared" si="57"/>
        <v>High</v>
      </c>
      <c r="J462" s="3" t="b">
        <f t="shared" si="58"/>
        <v>0</v>
      </c>
      <c r="K462" s="3" t="b">
        <f t="shared" si="59"/>
        <v>1</v>
      </c>
      <c r="L462" s="3" t="b">
        <f t="shared" si="60"/>
        <v>1</v>
      </c>
      <c r="M462" s="3" t="b">
        <f t="shared" si="61"/>
        <v>1</v>
      </c>
      <c r="N462" s="3" t="b">
        <f t="shared" si="62"/>
        <v>0</v>
      </c>
      <c r="O462" s="3" t="b">
        <f t="shared" si="63"/>
        <v>1</v>
      </c>
      <c r="P462" s="3" t="str">
        <f xml:space="preserve"> CHOOSE(MATCH(C462,{"Twitter","Instagram","Facebook"},0),"TW","IG","FB")</f>
        <v>IG</v>
      </c>
      <c r="Q462" s="3" t="str" cm="1">
        <f t="array" ref="Q462" xml:space="preserve"> _xlfn.SWITCH(C462,"Twitter","Microblog","Instagram","Visual Social","Facebook","Social Network","Other")</f>
        <v>Visual Social</v>
      </c>
    </row>
    <row r="463" spans="1:17" x14ac:dyDescent="0.25">
      <c r="A463" s="3">
        <f xml:space="preserve"> Clean_Data!A463</f>
        <v>462</v>
      </c>
      <c r="B463" s="3" t="str">
        <f xml:space="preserve"> Clean_Data!Q463</f>
        <v>Nostalgia</v>
      </c>
      <c r="C463" s="3" t="str">
        <f xml:space="preserve"> Clean_Data!S463</f>
        <v>Twitter</v>
      </c>
      <c r="D463" s="3">
        <f xml:space="preserve"> Clean_Data!J463</f>
        <v>35</v>
      </c>
      <c r="E463" s="3">
        <f>Clean_Data!I463</f>
        <v>18</v>
      </c>
      <c r="F463" s="3">
        <f xml:space="preserve"> Clean_Data!X463</f>
        <v>53</v>
      </c>
      <c r="G463" s="3" t="str" cm="1">
        <f t="array" ref="G463" xml:space="preserve"> _xlfn.IFS(OR(B463="Positive",B463="Joy",B463="Happy",B463="Happiness"),"Favorable",OR(B463="Negative",B463="Sad",B463="Grief",B463="Despair",B463="Hate"),"Unfavorable",TRUE,"Other")</f>
        <v>Other</v>
      </c>
      <c r="H463" s="3" t="str">
        <f t="shared" si="56"/>
        <v>High Engagement</v>
      </c>
      <c r="I463" s="3" t="str">
        <f t="shared" si="57"/>
        <v>High</v>
      </c>
      <c r="J463" s="3" t="b">
        <f t="shared" si="58"/>
        <v>0</v>
      </c>
      <c r="K463" s="3" t="b">
        <f t="shared" si="59"/>
        <v>1</v>
      </c>
      <c r="L463" s="3" t="b">
        <f t="shared" si="60"/>
        <v>1</v>
      </c>
      <c r="M463" s="3" t="b">
        <f t="shared" si="61"/>
        <v>1</v>
      </c>
      <c r="N463" s="3" t="b">
        <f t="shared" si="62"/>
        <v>0</v>
      </c>
      <c r="O463" s="3" t="b">
        <f t="shared" si="63"/>
        <v>1</v>
      </c>
      <c r="P463" s="3" t="str">
        <f xml:space="preserve"> CHOOSE(MATCH(C463,{"Twitter","Instagram","Facebook"},0),"TW","IG","FB")</f>
        <v>TW</v>
      </c>
      <c r="Q463" s="3" t="str" cm="1">
        <f t="array" ref="Q463" xml:space="preserve"> _xlfn.SWITCH(C463,"Twitter","Microblog","Instagram","Visual Social","Facebook","Social Network","Other")</f>
        <v>Microblog</v>
      </c>
    </row>
    <row r="464" spans="1:17" x14ac:dyDescent="0.25">
      <c r="A464" s="3">
        <f xml:space="preserve"> Clean_Data!A464</f>
        <v>463</v>
      </c>
      <c r="B464" s="3" t="str">
        <f xml:space="preserve"> Clean_Data!Q464</f>
        <v>Grief</v>
      </c>
      <c r="C464" s="3" t="str">
        <f xml:space="preserve"> Clean_Data!S464</f>
        <v>Facebook</v>
      </c>
      <c r="D464" s="3">
        <f xml:space="preserve"> Clean_Data!J464</f>
        <v>45</v>
      </c>
      <c r="E464" s="3">
        <f>Clean_Data!I464</f>
        <v>22</v>
      </c>
      <c r="F464" s="3">
        <f xml:space="preserve"> Clean_Data!X464</f>
        <v>67</v>
      </c>
      <c r="G464" s="3" t="str" cm="1">
        <f t="array" ref="G464" xml:space="preserve"> _xlfn.IFS(OR(B464="Positive",B464="Joy",B464="Happy",B464="Happiness"),"Favorable",OR(B464="Negative",B464="Sad",B464="Grief",B464="Despair",B464="Hate"),"Unfavorable",TRUE,"Other")</f>
        <v>Unfavorable</v>
      </c>
      <c r="H464" s="3" t="str">
        <f t="shared" si="56"/>
        <v>High Engagement</v>
      </c>
      <c r="I464" s="3" t="str">
        <f t="shared" si="57"/>
        <v>High</v>
      </c>
      <c r="J464" s="3" t="b">
        <f t="shared" si="58"/>
        <v>0</v>
      </c>
      <c r="K464" s="3" t="b">
        <f t="shared" si="59"/>
        <v>0</v>
      </c>
      <c r="L464" s="3" t="b">
        <f t="shared" si="60"/>
        <v>0</v>
      </c>
      <c r="M464" s="3" t="b">
        <f t="shared" si="61"/>
        <v>1</v>
      </c>
      <c r="N464" s="3" t="b">
        <f t="shared" si="62"/>
        <v>0</v>
      </c>
      <c r="O464" s="3" t="b">
        <f t="shared" si="63"/>
        <v>1</v>
      </c>
      <c r="P464" s="3" t="str">
        <f xml:space="preserve"> CHOOSE(MATCH(C464,{"Twitter","Instagram","Facebook"},0),"TW","IG","FB")</f>
        <v>FB</v>
      </c>
      <c r="Q464" s="3" t="str" cm="1">
        <f t="array" ref="Q464" xml:space="preserve"> _xlfn.SWITCH(C464,"Twitter","Microblog","Instagram","Visual Social","Facebook","Social Network","Other")</f>
        <v>Social Network</v>
      </c>
    </row>
    <row r="465" spans="1:17" x14ac:dyDescent="0.25">
      <c r="A465" s="3">
        <f xml:space="preserve"> Clean_Data!A465</f>
        <v>464</v>
      </c>
      <c r="B465" s="3" t="str">
        <f xml:space="preserve"> Clean_Data!Q465</f>
        <v>Betrayal</v>
      </c>
      <c r="C465" s="3" t="str">
        <f xml:space="preserve"> Clean_Data!S465</f>
        <v>Instagram</v>
      </c>
      <c r="D465" s="3">
        <f xml:space="preserve"> Clean_Data!J465</f>
        <v>50</v>
      </c>
      <c r="E465" s="3">
        <f>Clean_Data!I465</f>
        <v>25</v>
      </c>
      <c r="F465" s="3">
        <f xml:space="preserve"> Clean_Data!X465</f>
        <v>75</v>
      </c>
      <c r="G465" s="3" t="str" cm="1">
        <f t="array" ref="G465" xml:space="preserve"> _xlfn.IFS(OR(B465="Positive",B465="Joy",B465="Happy",B465="Happiness"),"Favorable",OR(B465="Negative",B465="Sad",B465="Grief",B465="Despair",B465="Hate"),"Unfavorable",TRUE,"Other")</f>
        <v>Other</v>
      </c>
      <c r="H465" s="3" t="str">
        <f t="shared" si="56"/>
        <v>High Engagement</v>
      </c>
      <c r="I465" s="3" t="str">
        <f t="shared" si="57"/>
        <v>High</v>
      </c>
      <c r="J465" s="3" t="b">
        <f t="shared" si="58"/>
        <v>0</v>
      </c>
      <c r="K465" s="3" t="b">
        <f t="shared" si="59"/>
        <v>1</v>
      </c>
      <c r="L465" s="3" t="b">
        <f t="shared" si="60"/>
        <v>1</v>
      </c>
      <c r="M465" s="3" t="b">
        <f t="shared" si="61"/>
        <v>1</v>
      </c>
      <c r="N465" s="3" t="b">
        <f t="shared" si="62"/>
        <v>0</v>
      </c>
      <c r="O465" s="3" t="b">
        <f t="shared" si="63"/>
        <v>1</v>
      </c>
      <c r="P465" s="3" t="str">
        <f xml:space="preserve"> CHOOSE(MATCH(C465,{"Twitter","Instagram","Facebook"},0),"TW","IG","FB")</f>
        <v>IG</v>
      </c>
      <c r="Q465" s="3" t="str" cm="1">
        <f t="array" ref="Q465" xml:space="preserve"> _xlfn.SWITCH(C465,"Twitter","Microblog","Instagram","Visual Social","Facebook","Social Network","Other")</f>
        <v>Visual Social</v>
      </c>
    </row>
    <row r="466" spans="1:17" x14ac:dyDescent="0.25">
      <c r="A466" s="3">
        <f xml:space="preserve"> Clean_Data!A466</f>
        <v>465</v>
      </c>
      <c r="B466" s="3" t="str">
        <f xml:space="preserve"> Clean_Data!Q466</f>
        <v>Despair</v>
      </c>
      <c r="C466" s="3" t="str">
        <f xml:space="preserve"> Clean_Data!S466</f>
        <v>Twitter</v>
      </c>
      <c r="D466" s="3">
        <f xml:space="preserve"> Clean_Data!J466</f>
        <v>40</v>
      </c>
      <c r="E466" s="3">
        <f>Clean_Data!I466</f>
        <v>20</v>
      </c>
      <c r="F466" s="3">
        <f xml:space="preserve"> Clean_Data!X466</f>
        <v>60</v>
      </c>
      <c r="G466" s="3" t="str" cm="1">
        <f t="array" ref="G466" xml:space="preserve"> _xlfn.IFS(OR(B466="Positive",B466="Joy",B466="Happy",B466="Happiness"),"Favorable",OR(B466="Negative",B466="Sad",B466="Grief",B466="Despair",B466="Hate"),"Unfavorable",TRUE,"Other")</f>
        <v>Unfavorable</v>
      </c>
      <c r="H466" s="3" t="str">
        <f t="shared" si="56"/>
        <v>High Engagement</v>
      </c>
      <c r="I466" s="3" t="str">
        <f t="shared" si="57"/>
        <v>High</v>
      </c>
      <c r="J466" s="3" t="b">
        <f t="shared" si="58"/>
        <v>0</v>
      </c>
      <c r="K466" s="3" t="b">
        <f t="shared" si="59"/>
        <v>1</v>
      </c>
      <c r="L466" s="3" t="b">
        <f t="shared" si="60"/>
        <v>0</v>
      </c>
      <c r="M466" s="3" t="b">
        <f t="shared" si="61"/>
        <v>1</v>
      </c>
      <c r="N466" s="3" t="b">
        <f t="shared" si="62"/>
        <v>0</v>
      </c>
      <c r="O466" s="3" t="b">
        <f t="shared" si="63"/>
        <v>1</v>
      </c>
      <c r="P466" s="3" t="str">
        <f xml:space="preserve"> CHOOSE(MATCH(C466,{"Twitter","Instagram","Facebook"},0),"TW","IG","FB")</f>
        <v>TW</v>
      </c>
      <c r="Q466" s="3" t="str" cm="1">
        <f t="array" ref="Q466" xml:space="preserve"> _xlfn.SWITCH(C466,"Twitter","Microblog","Instagram","Visual Social","Facebook","Social Network","Other")</f>
        <v>Microblog</v>
      </c>
    </row>
    <row r="467" spans="1:17" x14ac:dyDescent="0.25">
      <c r="A467" s="3">
        <f xml:space="preserve"> Clean_Data!A467</f>
        <v>466</v>
      </c>
      <c r="B467" s="3" t="str">
        <f xml:space="preserve"> Clean_Data!Q467</f>
        <v>Desolation</v>
      </c>
      <c r="C467" s="3" t="str">
        <f xml:space="preserve"> Clean_Data!S467</f>
        <v>Facebook</v>
      </c>
      <c r="D467" s="3">
        <f xml:space="preserve"> Clean_Data!J467</f>
        <v>55</v>
      </c>
      <c r="E467" s="3">
        <f>Clean_Data!I467</f>
        <v>28</v>
      </c>
      <c r="F467" s="3">
        <f xml:space="preserve"> Clean_Data!X467</f>
        <v>83</v>
      </c>
      <c r="G467" s="3" t="str" cm="1">
        <f t="array" ref="G467" xml:space="preserve"> _xlfn.IFS(OR(B467="Positive",B467="Joy",B467="Happy",B467="Happiness"),"Favorable",OR(B467="Negative",B467="Sad",B467="Grief",B467="Despair",B467="Hate"),"Unfavorable",TRUE,"Other")</f>
        <v>Other</v>
      </c>
      <c r="H467" s="3" t="str">
        <f t="shared" si="56"/>
        <v>High Engagement</v>
      </c>
      <c r="I467" s="3" t="str">
        <f t="shared" si="57"/>
        <v>High</v>
      </c>
      <c r="J467" s="3" t="b">
        <f t="shared" si="58"/>
        <v>0</v>
      </c>
      <c r="K467" s="3" t="b">
        <f t="shared" si="59"/>
        <v>0</v>
      </c>
      <c r="L467" s="3" t="b">
        <f t="shared" si="60"/>
        <v>1</v>
      </c>
      <c r="M467" s="3" t="b">
        <f t="shared" si="61"/>
        <v>1</v>
      </c>
      <c r="N467" s="3" t="b">
        <f t="shared" si="62"/>
        <v>0</v>
      </c>
      <c r="O467" s="3" t="b">
        <f t="shared" si="63"/>
        <v>1</v>
      </c>
      <c r="P467" s="3" t="str">
        <f xml:space="preserve"> CHOOSE(MATCH(C467,{"Twitter","Instagram","Facebook"},0),"TW","IG","FB")</f>
        <v>FB</v>
      </c>
      <c r="Q467" s="3" t="str" cm="1">
        <f t="array" ref="Q467" xml:space="preserve"> _xlfn.SWITCH(C467,"Twitter","Microblog","Instagram","Visual Social","Facebook","Social Network","Other")</f>
        <v>Social Network</v>
      </c>
    </row>
    <row r="468" spans="1:17" x14ac:dyDescent="0.25">
      <c r="A468" s="3">
        <f xml:space="preserve"> Clean_Data!A468</f>
        <v>467</v>
      </c>
      <c r="B468" s="3" t="str">
        <f xml:space="preserve"> Clean_Data!Q468</f>
        <v>Regret</v>
      </c>
      <c r="C468" s="3" t="str">
        <f xml:space="preserve"> Clean_Data!S468</f>
        <v>Instagram</v>
      </c>
      <c r="D468" s="3">
        <f xml:space="preserve"> Clean_Data!J468</f>
        <v>35</v>
      </c>
      <c r="E468" s="3">
        <f>Clean_Data!I468</f>
        <v>18</v>
      </c>
      <c r="F468" s="3">
        <f xml:space="preserve"> Clean_Data!X468</f>
        <v>53</v>
      </c>
      <c r="G468" s="3" t="str" cm="1">
        <f t="array" ref="G468" xml:space="preserve"> _xlfn.IFS(OR(B468="Positive",B468="Joy",B468="Happy",B468="Happiness"),"Favorable",OR(B468="Negative",B468="Sad",B468="Grief",B468="Despair",B468="Hate"),"Unfavorable",TRUE,"Other")</f>
        <v>Other</v>
      </c>
      <c r="H468" s="3" t="str">
        <f t="shared" si="56"/>
        <v>High Engagement</v>
      </c>
      <c r="I468" s="3" t="str">
        <f t="shared" si="57"/>
        <v>High</v>
      </c>
      <c r="J468" s="3" t="b">
        <f t="shared" si="58"/>
        <v>0</v>
      </c>
      <c r="K468" s="3" t="b">
        <f t="shared" si="59"/>
        <v>1</v>
      </c>
      <c r="L468" s="3" t="b">
        <f t="shared" si="60"/>
        <v>1</v>
      </c>
      <c r="M468" s="3" t="b">
        <f t="shared" si="61"/>
        <v>1</v>
      </c>
      <c r="N468" s="3" t="b">
        <f t="shared" si="62"/>
        <v>0</v>
      </c>
      <c r="O468" s="3" t="b">
        <f t="shared" si="63"/>
        <v>1</v>
      </c>
      <c r="P468" s="3" t="str">
        <f xml:space="preserve"> CHOOSE(MATCH(C468,{"Twitter","Instagram","Facebook"},0),"TW","IG","FB")</f>
        <v>IG</v>
      </c>
      <c r="Q468" s="3" t="str" cm="1">
        <f t="array" ref="Q468" xml:space="preserve"> _xlfn.SWITCH(C468,"Twitter","Microblog","Instagram","Visual Social","Facebook","Social Network","Other")</f>
        <v>Visual Social</v>
      </c>
    </row>
    <row r="469" spans="1:17" x14ac:dyDescent="0.25">
      <c r="A469" s="3">
        <f xml:space="preserve"> Clean_Data!A469</f>
        <v>468</v>
      </c>
      <c r="B469" s="3" t="str">
        <f xml:space="preserve"> Clean_Data!Q469</f>
        <v>Loss</v>
      </c>
      <c r="C469" s="3" t="str">
        <f xml:space="preserve"> Clean_Data!S469</f>
        <v>Twitter</v>
      </c>
      <c r="D469" s="3">
        <f xml:space="preserve"> Clean_Data!J469</f>
        <v>45</v>
      </c>
      <c r="E469" s="3">
        <f>Clean_Data!I469</f>
        <v>22</v>
      </c>
      <c r="F469" s="3">
        <f xml:space="preserve"> Clean_Data!X469</f>
        <v>67</v>
      </c>
      <c r="G469" s="3" t="str" cm="1">
        <f t="array" ref="G469" xml:space="preserve"> _xlfn.IFS(OR(B469="Positive",B469="Joy",B469="Happy",B469="Happiness"),"Favorable",OR(B469="Negative",B469="Sad",B469="Grief",B469="Despair",B469="Hate"),"Unfavorable",TRUE,"Other")</f>
        <v>Other</v>
      </c>
      <c r="H469" s="3" t="str">
        <f t="shared" si="56"/>
        <v>High Engagement</v>
      </c>
      <c r="I469" s="3" t="str">
        <f t="shared" si="57"/>
        <v>High</v>
      </c>
      <c r="J469" s="3" t="b">
        <f t="shared" si="58"/>
        <v>0</v>
      </c>
      <c r="K469" s="3" t="b">
        <f t="shared" si="59"/>
        <v>1</v>
      </c>
      <c r="L469" s="3" t="b">
        <f t="shared" si="60"/>
        <v>1</v>
      </c>
      <c r="M469" s="3" t="b">
        <f t="shared" si="61"/>
        <v>1</v>
      </c>
      <c r="N469" s="3" t="b">
        <f t="shared" si="62"/>
        <v>0</v>
      </c>
      <c r="O469" s="3" t="b">
        <f t="shared" si="63"/>
        <v>1</v>
      </c>
      <c r="P469" s="3" t="str">
        <f xml:space="preserve"> CHOOSE(MATCH(C469,{"Twitter","Instagram","Facebook"},0),"TW","IG","FB")</f>
        <v>TW</v>
      </c>
      <c r="Q469" s="3" t="str" cm="1">
        <f t="array" ref="Q469" xml:space="preserve"> _xlfn.SWITCH(C469,"Twitter","Microblog","Instagram","Visual Social","Facebook","Social Network","Other")</f>
        <v>Microblog</v>
      </c>
    </row>
    <row r="470" spans="1:17" x14ac:dyDescent="0.25">
      <c r="A470" s="3">
        <f xml:space="preserve"> Clean_Data!A470</f>
        <v>469</v>
      </c>
      <c r="B470" s="3" t="str">
        <f xml:space="preserve"> Clean_Data!Q470</f>
        <v>Betrayal</v>
      </c>
      <c r="C470" s="3" t="str">
        <f xml:space="preserve"> Clean_Data!S470</f>
        <v>Facebook</v>
      </c>
      <c r="D470" s="3">
        <f xml:space="preserve"> Clean_Data!J470</f>
        <v>30</v>
      </c>
      <c r="E470" s="3">
        <f>Clean_Data!I470</f>
        <v>15</v>
      </c>
      <c r="F470" s="3">
        <f xml:space="preserve"> Clean_Data!X470</f>
        <v>45</v>
      </c>
      <c r="G470" s="3" t="str" cm="1">
        <f t="array" ref="G470" xml:space="preserve"> _xlfn.IFS(OR(B470="Positive",B470="Joy",B470="Happy",B470="Happiness"),"Favorable",OR(B470="Negative",B470="Sad",B470="Grief",B470="Despair",B470="Hate"),"Unfavorable",TRUE,"Other")</f>
        <v>Other</v>
      </c>
      <c r="H470" s="3" t="str">
        <f t="shared" si="56"/>
        <v>Standard Engagement</v>
      </c>
      <c r="I470" s="3" t="str">
        <f t="shared" si="57"/>
        <v>Medium</v>
      </c>
      <c r="J470" s="3" t="b">
        <f t="shared" si="58"/>
        <v>0</v>
      </c>
      <c r="K470" s="3" t="b">
        <f t="shared" si="59"/>
        <v>0</v>
      </c>
      <c r="L470" s="3" t="b">
        <f t="shared" si="60"/>
        <v>1</v>
      </c>
      <c r="M470" s="3" t="b">
        <f t="shared" si="61"/>
        <v>1</v>
      </c>
      <c r="N470" s="3" t="b">
        <f t="shared" si="62"/>
        <v>0</v>
      </c>
      <c r="O470" s="3" t="b">
        <f t="shared" si="63"/>
        <v>1</v>
      </c>
      <c r="P470" s="3" t="str">
        <f xml:space="preserve"> CHOOSE(MATCH(C470,{"Twitter","Instagram","Facebook"},0),"TW","IG","FB")</f>
        <v>FB</v>
      </c>
      <c r="Q470" s="3" t="str" cm="1">
        <f t="array" ref="Q470" xml:space="preserve"> _xlfn.SWITCH(C470,"Twitter","Microblog","Instagram","Visual Social","Facebook","Social Network","Other")</f>
        <v>Social Network</v>
      </c>
    </row>
    <row r="471" spans="1:17" x14ac:dyDescent="0.25">
      <c r="A471" s="3">
        <f xml:space="preserve"> Clean_Data!A471</f>
        <v>470</v>
      </c>
      <c r="B471" s="3" t="str">
        <f xml:space="preserve"> Clean_Data!Q471</f>
        <v>Solitude</v>
      </c>
      <c r="C471" s="3" t="str">
        <f xml:space="preserve"> Clean_Data!S471</f>
        <v>Instagram</v>
      </c>
      <c r="D471" s="3">
        <f xml:space="preserve"> Clean_Data!J471</f>
        <v>60</v>
      </c>
      <c r="E471" s="3">
        <f>Clean_Data!I471</f>
        <v>30</v>
      </c>
      <c r="F471" s="3">
        <f xml:space="preserve"> Clean_Data!X471</f>
        <v>90</v>
      </c>
      <c r="G471" s="3" t="str" cm="1">
        <f t="array" ref="G471" xml:space="preserve"> _xlfn.IFS(OR(B471="Positive",B471="Joy",B471="Happy",B471="Happiness"),"Favorable",OR(B471="Negative",B471="Sad",B471="Grief",B471="Despair",B471="Hate"),"Unfavorable",TRUE,"Other")</f>
        <v>Other</v>
      </c>
      <c r="H471" s="3" t="str">
        <f t="shared" si="56"/>
        <v>High Engagement</v>
      </c>
      <c r="I471" s="3" t="str">
        <f t="shared" si="57"/>
        <v>High</v>
      </c>
      <c r="J471" s="3" t="b">
        <f t="shared" si="58"/>
        <v>0</v>
      </c>
      <c r="K471" s="3" t="b">
        <f t="shared" si="59"/>
        <v>1</v>
      </c>
      <c r="L471" s="3" t="b">
        <f t="shared" si="60"/>
        <v>1</v>
      </c>
      <c r="M471" s="3" t="b">
        <f t="shared" si="61"/>
        <v>1</v>
      </c>
      <c r="N471" s="3" t="b">
        <f t="shared" si="62"/>
        <v>0</v>
      </c>
      <c r="O471" s="3" t="b">
        <f t="shared" si="63"/>
        <v>1</v>
      </c>
      <c r="P471" s="3" t="str">
        <f xml:space="preserve"> CHOOSE(MATCH(C471,{"Twitter","Instagram","Facebook"},0),"TW","IG","FB")</f>
        <v>IG</v>
      </c>
      <c r="Q471" s="3" t="str" cm="1">
        <f t="array" ref="Q471" xml:space="preserve"> _xlfn.SWITCH(C471,"Twitter","Microblog","Instagram","Visual Social","Facebook","Social Network","Other")</f>
        <v>Visual Social</v>
      </c>
    </row>
    <row r="472" spans="1:17" x14ac:dyDescent="0.25">
      <c r="A472" s="3">
        <f xml:space="preserve"> Clean_Data!A472</f>
        <v>471</v>
      </c>
      <c r="B472" s="3" t="str">
        <f xml:space="preserve"> Clean_Data!Q472</f>
        <v>Joy</v>
      </c>
      <c r="C472" s="3" t="str">
        <f xml:space="preserve"> Clean_Data!S472</f>
        <v>Instagram</v>
      </c>
      <c r="D472" s="3">
        <f xml:space="preserve"> Clean_Data!J472</f>
        <v>80</v>
      </c>
      <c r="E472" s="3">
        <f>Clean_Data!I472</f>
        <v>40</v>
      </c>
      <c r="F472" s="3">
        <f xml:space="preserve"> Clean_Data!X472</f>
        <v>120</v>
      </c>
      <c r="G472" s="3" t="str" cm="1">
        <f t="array" ref="G472" xml:space="preserve"> _xlfn.IFS(OR(B472="Positive",B472="Joy",B472="Happy",B472="Happiness"),"Favorable",OR(B472="Negative",B472="Sad",B472="Grief",B472="Despair",B472="Hate"),"Unfavorable",TRUE,"Other")</f>
        <v>Favorable</v>
      </c>
      <c r="H472" s="3" t="str">
        <f t="shared" si="56"/>
        <v>High Engagement</v>
      </c>
      <c r="I472" s="3" t="str">
        <f t="shared" si="57"/>
        <v>Viral</v>
      </c>
      <c r="J472" s="3" t="b">
        <f t="shared" si="58"/>
        <v>0</v>
      </c>
      <c r="K472" s="3" t="b">
        <f t="shared" si="59"/>
        <v>1</v>
      </c>
      <c r="L472" s="3" t="b">
        <f t="shared" si="60"/>
        <v>1</v>
      </c>
      <c r="M472" s="3" t="b">
        <f t="shared" si="61"/>
        <v>1</v>
      </c>
      <c r="N472" s="3" t="b">
        <f t="shared" si="62"/>
        <v>0</v>
      </c>
      <c r="O472" s="3" t="b">
        <f t="shared" si="63"/>
        <v>1</v>
      </c>
      <c r="P472" s="3" t="str">
        <f xml:space="preserve"> CHOOSE(MATCH(C472,{"Twitter","Instagram","Facebook"},0),"TW","IG","FB")</f>
        <v>IG</v>
      </c>
      <c r="Q472" s="3" t="str" cm="1">
        <f t="array" ref="Q472" xml:space="preserve"> _xlfn.SWITCH(C472,"Twitter","Microblog","Instagram","Visual Social","Facebook","Social Network","Other")</f>
        <v>Visual Social</v>
      </c>
    </row>
    <row r="473" spans="1:17" x14ac:dyDescent="0.25">
      <c r="A473" s="3">
        <f xml:space="preserve"> Clean_Data!A473</f>
        <v>472</v>
      </c>
      <c r="B473" s="3" t="str">
        <f xml:space="preserve"> Clean_Data!Q473</f>
        <v>Happiness</v>
      </c>
      <c r="C473" s="3" t="str">
        <f xml:space="preserve"> Clean_Data!S473</f>
        <v>Twitter</v>
      </c>
      <c r="D473" s="3">
        <f xml:space="preserve"> Clean_Data!J473</f>
        <v>70</v>
      </c>
      <c r="E473" s="3">
        <f>Clean_Data!I473</f>
        <v>35</v>
      </c>
      <c r="F473" s="3">
        <f xml:space="preserve"> Clean_Data!X473</f>
        <v>105</v>
      </c>
      <c r="G473" s="3" t="str" cm="1">
        <f t="array" ref="G473" xml:space="preserve"> _xlfn.IFS(OR(B473="Positive",B473="Joy",B473="Happy",B473="Happiness"),"Favorable",OR(B473="Negative",B473="Sad",B473="Grief",B473="Despair",B473="Hate"),"Unfavorable",TRUE,"Other")</f>
        <v>Favorable</v>
      </c>
      <c r="H473" s="3" t="str">
        <f t="shared" si="56"/>
        <v>High Engagement</v>
      </c>
      <c r="I473" s="3" t="str">
        <f t="shared" si="57"/>
        <v>Viral</v>
      </c>
      <c r="J473" s="3" t="b">
        <f t="shared" si="58"/>
        <v>0</v>
      </c>
      <c r="K473" s="3" t="b">
        <f t="shared" si="59"/>
        <v>1</v>
      </c>
      <c r="L473" s="3" t="b">
        <f t="shared" si="60"/>
        <v>1</v>
      </c>
      <c r="M473" s="3" t="b">
        <f t="shared" si="61"/>
        <v>1</v>
      </c>
      <c r="N473" s="3" t="b">
        <f t="shared" si="62"/>
        <v>0</v>
      </c>
      <c r="O473" s="3" t="b">
        <f t="shared" si="63"/>
        <v>1</v>
      </c>
      <c r="P473" s="3" t="str">
        <f xml:space="preserve"> CHOOSE(MATCH(C473,{"Twitter","Instagram","Facebook"},0),"TW","IG","FB")</f>
        <v>TW</v>
      </c>
      <c r="Q473" s="3" t="str" cm="1">
        <f t="array" ref="Q473" xml:space="preserve"> _xlfn.SWITCH(C473,"Twitter","Microblog","Instagram","Visual Social","Facebook","Social Network","Other")</f>
        <v>Microblog</v>
      </c>
    </row>
    <row r="474" spans="1:17" x14ac:dyDescent="0.25">
      <c r="A474" s="3">
        <f xml:space="preserve"> Clean_Data!A474</f>
        <v>473</v>
      </c>
      <c r="B474" s="3" t="str">
        <f xml:space="preserve"> Clean_Data!Q474</f>
        <v>Contentment</v>
      </c>
      <c r="C474" s="3" t="str">
        <f xml:space="preserve"> Clean_Data!S474</f>
        <v>Facebook</v>
      </c>
      <c r="D474" s="3">
        <f xml:space="preserve"> Clean_Data!J474</f>
        <v>50</v>
      </c>
      <c r="E474" s="3">
        <f>Clean_Data!I474</f>
        <v>25</v>
      </c>
      <c r="F474" s="3">
        <f xml:space="preserve"> Clean_Data!X474</f>
        <v>75</v>
      </c>
      <c r="G474" s="3" t="str" cm="1">
        <f t="array" ref="G474" xml:space="preserve"> _xlfn.IFS(OR(B474="Positive",B474="Joy",B474="Happy",B474="Happiness"),"Favorable",OR(B474="Negative",B474="Sad",B474="Grief",B474="Despair",B474="Hate"),"Unfavorable",TRUE,"Other")</f>
        <v>Other</v>
      </c>
      <c r="H474" s="3" t="str">
        <f t="shared" si="56"/>
        <v>High Engagement</v>
      </c>
      <c r="I474" s="3" t="str">
        <f t="shared" si="57"/>
        <v>High</v>
      </c>
      <c r="J474" s="3" t="b">
        <f t="shared" si="58"/>
        <v>0</v>
      </c>
      <c r="K474" s="3" t="b">
        <f t="shared" si="59"/>
        <v>0</v>
      </c>
      <c r="L474" s="3" t="b">
        <f t="shared" si="60"/>
        <v>1</v>
      </c>
      <c r="M474" s="3" t="b">
        <f t="shared" si="61"/>
        <v>1</v>
      </c>
      <c r="N474" s="3" t="b">
        <f t="shared" si="62"/>
        <v>0</v>
      </c>
      <c r="O474" s="3" t="b">
        <f t="shared" si="63"/>
        <v>1</v>
      </c>
      <c r="P474" s="3" t="str">
        <f xml:space="preserve"> CHOOSE(MATCH(C474,{"Twitter","Instagram","Facebook"},0),"TW","IG","FB")</f>
        <v>FB</v>
      </c>
      <c r="Q474" s="3" t="str" cm="1">
        <f t="array" ref="Q474" xml:space="preserve"> _xlfn.SWITCH(C474,"Twitter","Microblog","Instagram","Visual Social","Facebook","Social Network","Other")</f>
        <v>Social Network</v>
      </c>
    </row>
    <row r="475" spans="1:17" x14ac:dyDescent="0.25">
      <c r="A475" s="3">
        <f xml:space="preserve"> Clean_Data!A475</f>
        <v>474</v>
      </c>
      <c r="B475" s="3" t="str">
        <f xml:space="preserve"> Clean_Data!Q475</f>
        <v>Enthusiasm</v>
      </c>
      <c r="C475" s="3" t="str">
        <f xml:space="preserve"> Clean_Data!S475</f>
        <v>Instagram</v>
      </c>
      <c r="D475" s="3">
        <f xml:space="preserve"> Clean_Data!J475</f>
        <v>60</v>
      </c>
      <c r="E475" s="3">
        <f>Clean_Data!I475</f>
        <v>30</v>
      </c>
      <c r="F475" s="3">
        <f xml:space="preserve"> Clean_Data!X475</f>
        <v>90</v>
      </c>
      <c r="G475" s="3" t="str" cm="1">
        <f t="array" ref="G475" xml:space="preserve"> _xlfn.IFS(OR(B475="Positive",B475="Joy",B475="Happy",B475="Happiness"),"Favorable",OR(B475="Negative",B475="Sad",B475="Grief",B475="Despair",B475="Hate"),"Unfavorable",TRUE,"Other")</f>
        <v>Other</v>
      </c>
      <c r="H475" s="3" t="str">
        <f t="shared" si="56"/>
        <v>High Engagement</v>
      </c>
      <c r="I475" s="3" t="str">
        <f t="shared" si="57"/>
        <v>High</v>
      </c>
      <c r="J475" s="3" t="b">
        <f t="shared" si="58"/>
        <v>0</v>
      </c>
      <c r="K475" s="3" t="b">
        <f t="shared" si="59"/>
        <v>1</v>
      </c>
      <c r="L475" s="3" t="b">
        <f t="shared" si="60"/>
        <v>1</v>
      </c>
      <c r="M475" s="3" t="b">
        <f t="shared" si="61"/>
        <v>1</v>
      </c>
      <c r="N475" s="3" t="b">
        <f t="shared" si="62"/>
        <v>0</v>
      </c>
      <c r="O475" s="3" t="b">
        <f t="shared" si="63"/>
        <v>1</v>
      </c>
      <c r="P475" s="3" t="str">
        <f xml:space="preserve"> CHOOSE(MATCH(C475,{"Twitter","Instagram","Facebook"},0),"TW","IG","FB")</f>
        <v>IG</v>
      </c>
      <c r="Q475" s="3" t="str" cm="1">
        <f t="array" ref="Q475" xml:space="preserve"> _xlfn.SWITCH(C475,"Twitter","Microblog","Instagram","Visual Social","Facebook","Social Network","Other")</f>
        <v>Visual Social</v>
      </c>
    </row>
    <row r="476" spans="1:17" x14ac:dyDescent="0.25">
      <c r="A476" s="3">
        <f xml:space="preserve"> Clean_Data!A476</f>
        <v>475</v>
      </c>
      <c r="B476" s="3" t="str">
        <f xml:space="preserve"> Clean_Data!Q476</f>
        <v>Gratitude</v>
      </c>
      <c r="C476" s="3" t="str">
        <f xml:space="preserve"> Clean_Data!S476</f>
        <v>Twitter</v>
      </c>
      <c r="D476" s="3">
        <f xml:space="preserve"> Clean_Data!J476</f>
        <v>45</v>
      </c>
      <c r="E476" s="3">
        <f>Clean_Data!I476</f>
        <v>22</v>
      </c>
      <c r="F476" s="3">
        <f xml:space="preserve"> Clean_Data!X476</f>
        <v>67</v>
      </c>
      <c r="G476" s="3" t="str" cm="1">
        <f t="array" ref="G476" xml:space="preserve"> _xlfn.IFS(OR(B476="Positive",B476="Joy",B476="Happy",B476="Happiness"),"Favorable",OR(B476="Negative",B476="Sad",B476="Grief",B476="Despair",B476="Hate"),"Unfavorable",TRUE,"Other")</f>
        <v>Other</v>
      </c>
      <c r="H476" s="3" t="str">
        <f t="shared" si="56"/>
        <v>High Engagement</v>
      </c>
      <c r="I476" s="3" t="str">
        <f t="shared" si="57"/>
        <v>High</v>
      </c>
      <c r="J476" s="3" t="b">
        <f t="shared" si="58"/>
        <v>0</v>
      </c>
      <c r="K476" s="3" t="b">
        <f t="shared" si="59"/>
        <v>1</v>
      </c>
      <c r="L476" s="3" t="b">
        <f t="shared" si="60"/>
        <v>1</v>
      </c>
      <c r="M476" s="3" t="b">
        <f t="shared" si="61"/>
        <v>1</v>
      </c>
      <c r="N476" s="3" t="b">
        <f t="shared" si="62"/>
        <v>0</v>
      </c>
      <c r="O476" s="3" t="b">
        <f t="shared" si="63"/>
        <v>1</v>
      </c>
      <c r="P476" s="3" t="str">
        <f xml:space="preserve"> CHOOSE(MATCH(C476,{"Twitter","Instagram","Facebook"},0),"TW","IG","FB")</f>
        <v>TW</v>
      </c>
      <c r="Q476" s="3" t="str" cm="1">
        <f t="array" ref="Q476" xml:space="preserve"> _xlfn.SWITCH(C476,"Twitter","Microblog","Instagram","Visual Social","Facebook","Social Network","Other")</f>
        <v>Microblog</v>
      </c>
    </row>
    <row r="477" spans="1:17" x14ac:dyDescent="0.25">
      <c r="A477" s="3">
        <f xml:space="preserve"> Clean_Data!A477</f>
        <v>476</v>
      </c>
      <c r="B477" s="3" t="str">
        <f xml:space="preserve"> Clean_Data!Q477</f>
        <v>Accomplishment</v>
      </c>
      <c r="C477" s="3" t="str">
        <f xml:space="preserve"> Clean_Data!S477</f>
        <v>Facebook</v>
      </c>
      <c r="D477" s="3">
        <f xml:space="preserve"> Clean_Data!J477</f>
        <v>55</v>
      </c>
      <c r="E477" s="3">
        <f>Clean_Data!I477</f>
        <v>28</v>
      </c>
      <c r="F477" s="3">
        <f xml:space="preserve"> Clean_Data!X477</f>
        <v>83</v>
      </c>
      <c r="G477" s="3" t="str" cm="1">
        <f t="array" ref="G477" xml:space="preserve"> _xlfn.IFS(OR(B477="Positive",B477="Joy",B477="Happy",B477="Happiness"),"Favorable",OR(B477="Negative",B477="Sad",B477="Grief",B477="Despair",B477="Hate"),"Unfavorable",TRUE,"Other")</f>
        <v>Other</v>
      </c>
      <c r="H477" s="3" t="str">
        <f t="shared" si="56"/>
        <v>High Engagement</v>
      </c>
      <c r="I477" s="3" t="str">
        <f t="shared" si="57"/>
        <v>High</v>
      </c>
      <c r="J477" s="3" t="b">
        <f t="shared" si="58"/>
        <v>0</v>
      </c>
      <c r="K477" s="3" t="b">
        <f t="shared" si="59"/>
        <v>0</v>
      </c>
      <c r="L477" s="3" t="b">
        <f t="shared" si="60"/>
        <v>1</v>
      </c>
      <c r="M477" s="3" t="b">
        <f t="shared" si="61"/>
        <v>1</v>
      </c>
      <c r="N477" s="3" t="b">
        <f t="shared" si="62"/>
        <v>0</v>
      </c>
      <c r="O477" s="3" t="b">
        <f t="shared" si="63"/>
        <v>1</v>
      </c>
      <c r="P477" s="3" t="str">
        <f xml:space="preserve"> CHOOSE(MATCH(C477,{"Twitter","Instagram","Facebook"},0),"TW","IG","FB")</f>
        <v>FB</v>
      </c>
      <c r="Q477" s="3" t="str" cm="1">
        <f t="array" ref="Q477" xml:space="preserve"> _xlfn.SWITCH(C477,"Twitter","Microblog","Instagram","Visual Social","Facebook","Social Network","Other")</f>
        <v>Social Network</v>
      </c>
    </row>
    <row r="478" spans="1:17" x14ac:dyDescent="0.25">
      <c r="A478" s="3">
        <f xml:space="preserve"> Clean_Data!A478</f>
        <v>477</v>
      </c>
      <c r="B478" s="3" t="str">
        <f xml:space="preserve"> Clean_Data!Q478</f>
        <v>Positivity</v>
      </c>
      <c r="C478" s="3" t="str">
        <f xml:space="preserve"> Clean_Data!S478</f>
        <v>Instagram</v>
      </c>
      <c r="D478" s="3">
        <f xml:space="preserve"> Clean_Data!J478</f>
        <v>35</v>
      </c>
      <c r="E478" s="3">
        <f>Clean_Data!I478</f>
        <v>18</v>
      </c>
      <c r="F478" s="3">
        <f xml:space="preserve"> Clean_Data!X478</f>
        <v>53</v>
      </c>
      <c r="G478" s="3" t="str" cm="1">
        <f t="array" ref="G478" xml:space="preserve"> _xlfn.IFS(OR(B478="Positive",B478="Joy",B478="Happy",B478="Happiness"),"Favorable",OR(B478="Negative",B478="Sad",B478="Grief",B478="Despair",B478="Hate"),"Unfavorable",TRUE,"Other")</f>
        <v>Other</v>
      </c>
      <c r="H478" s="3" t="str">
        <f t="shared" si="56"/>
        <v>High Engagement</v>
      </c>
      <c r="I478" s="3" t="str">
        <f t="shared" si="57"/>
        <v>High</v>
      </c>
      <c r="J478" s="3" t="b">
        <f t="shared" si="58"/>
        <v>0</v>
      </c>
      <c r="K478" s="3" t="b">
        <f t="shared" si="59"/>
        <v>1</v>
      </c>
      <c r="L478" s="3" t="b">
        <f t="shared" si="60"/>
        <v>1</v>
      </c>
      <c r="M478" s="3" t="b">
        <f t="shared" si="61"/>
        <v>1</v>
      </c>
      <c r="N478" s="3" t="b">
        <f t="shared" si="62"/>
        <v>0</v>
      </c>
      <c r="O478" s="3" t="b">
        <f t="shared" si="63"/>
        <v>1</v>
      </c>
      <c r="P478" s="3" t="str">
        <f xml:space="preserve"> CHOOSE(MATCH(C478,{"Twitter","Instagram","Facebook"},0),"TW","IG","FB")</f>
        <v>IG</v>
      </c>
      <c r="Q478" s="3" t="str" cm="1">
        <f t="array" ref="Q478" xml:space="preserve"> _xlfn.SWITCH(C478,"Twitter","Microblog","Instagram","Visual Social","Facebook","Social Network","Other")</f>
        <v>Visual Social</v>
      </c>
    </row>
    <row r="479" spans="1:17" x14ac:dyDescent="0.25">
      <c r="A479" s="3">
        <f xml:space="preserve"> Clean_Data!A479</f>
        <v>478</v>
      </c>
      <c r="B479" s="3" t="str">
        <f xml:space="preserve"> Clean_Data!Q479</f>
        <v>Joy</v>
      </c>
      <c r="C479" s="3" t="str">
        <f xml:space="preserve"> Clean_Data!S479</f>
        <v>Twitter</v>
      </c>
      <c r="D479" s="3">
        <f xml:space="preserve"> Clean_Data!J479</f>
        <v>40</v>
      </c>
      <c r="E479" s="3">
        <f>Clean_Data!I479</f>
        <v>20</v>
      </c>
      <c r="F479" s="3">
        <f xml:space="preserve"> Clean_Data!X479</f>
        <v>60</v>
      </c>
      <c r="G479" s="3" t="str" cm="1">
        <f t="array" ref="G479" xml:space="preserve"> _xlfn.IFS(OR(B479="Positive",B479="Joy",B479="Happy",B479="Happiness"),"Favorable",OR(B479="Negative",B479="Sad",B479="Grief",B479="Despair",B479="Hate"),"Unfavorable",TRUE,"Other")</f>
        <v>Favorable</v>
      </c>
      <c r="H479" s="3" t="str">
        <f t="shared" si="56"/>
        <v>High Engagement</v>
      </c>
      <c r="I479" s="3" t="str">
        <f t="shared" si="57"/>
        <v>High</v>
      </c>
      <c r="J479" s="3" t="b">
        <f t="shared" si="58"/>
        <v>0</v>
      </c>
      <c r="K479" s="3" t="b">
        <f t="shared" si="59"/>
        <v>1</v>
      </c>
      <c r="L479" s="3" t="b">
        <f t="shared" si="60"/>
        <v>1</v>
      </c>
      <c r="M479" s="3" t="b">
        <f t="shared" si="61"/>
        <v>1</v>
      </c>
      <c r="N479" s="3" t="b">
        <f t="shared" si="62"/>
        <v>0</v>
      </c>
      <c r="O479" s="3" t="b">
        <f t="shared" si="63"/>
        <v>1</v>
      </c>
      <c r="P479" s="3" t="str">
        <f xml:space="preserve"> CHOOSE(MATCH(C479,{"Twitter","Instagram","Facebook"},0),"TW","IG","FB")</f>
        <v>TW</v>
      </c>
      <c r="Q479" s="3" t="str" cm="1">
        <f t="array" ref="Q479" xml:space="preserve"> _xlfn.SWITCH(C479,"Twitter","Microblog","Instagram","Visual Social","Facebook","Social Network","Other")</f>
        <v>Microblog</v>
      </c>
    </row>
    <row r="480" spans="1:17" x14ac:dyDescent="0.25">
      <c r="A480" s="3">
        <f xml:space="preserve"> Clean_Data!A480</f>
        <v>479</v>
      </c>
      <c r="B480" s="3" t="str">
        <f xml:space="preserve"> Clean_Data!Q480</f>
        <v>Kindness</v>
      </c>
      <c r="C480" s="3" t="str">
        <f xml:space="preserve"> Clean_Data!S480</f>
        <v>Facebook</v>
      </c>
      <c r="D480" s="3">
        <f xml:space="preserve"> Clean_Data!J480</f>
        <v>50</v>
      </c>
      <c r="E480" s="3">
        <f>Clean_Data!I480</f>
        <v>25</v>
      </c>
      <c r="F480" s="3">
        <f xml:space="preserve"> Clean_Data!X480</f>
        <v>75</v>
      </c>
      <c r="G480" s="3" t="str" cm="1">
        <f t="array" ref="G480" xml:space="preserve"> _xlfn.IFS(OR(B480="Positive",B480="Joy",B480="Happy",B480="Happiness"),"Favorable",OR(B480="Negative",B480="Sad",B480="Grief",B480="Despair",B480="Hate"),"Unfavorable",TRUE,"Other")</f>
        <v>Other</v>
      </c>
      <c r="H480" s="3" t="str">
        <f t="shared" si="56"/>
        <v>High Engagement</v>
      </c>
      <c r="I480" s="3" t="str">
        <f t="shared" si="57"/>
        <v>High</v>
      </c>
      <c r="J480" s="3" t="b">
        <f t="shared" si="58"/>
        <v>0</v>
      </c>
      <c r="K480" s="3" t="b">
        <f t="shared" si="59"/>
        <v>0</v>
      </c>
      <c r="L480" s="3" t="b">
        <f t="shared" si="60"/>
        <v>1</v>
      </c>
      <c r="M480" s="3" t="b">
        <f t="shared" si="61"/>
        <v>1</v>
      </c>
      <c r="N480" s="3" t="b">
        <f t="shared" si="62"/>
        <v>0</v>
      </c>
      <c r="O480" s="3" t="b">
        <f t="shared" si="63"/>
        <v>1</v>
      </c>
      <c r="P480" s="3" t="str">
        <f xml:space="preserve"> CHOOSE(MATCH(C480,{"Twitter","Instagram","Facebook"},0),"TW","IG","FB")</f>
        <v>FB</v>
      </c>
      <c r="Q480" s="3" t="str" cm="1">
        <f t="array" ref="Q480" xml:space="preserve"> _xlfn.SWITCH(C480,"Twitter","Microblog","Instagram","Visual Social","Facebook","Social Network","Other")</f>
        <v>Social Network</v>
      </c>
    </row>
    <row r="481" spans="1:17" x14ac:dyDescent="0.25">
      <c r="A481" s="3">
        <f xml:space="preserve"> Clean_Data!A481</f>
        <v>480</v>
      </c>
      <c r="B481" s="3" t="str">
        <f xml:space="preserve"> Clean_Data!Q481</f>
        <v>Friendship</v>
      </c>
      <c r="C481" s="3" t="str">
        <f xml:space="preserve"> Clean_Data!S481</f>
        <v>Instagram</v>
      </c>
      <c r="D481" s="3">
        <f xml:space="preserve"> Clean_Data!J481</f>
        <v>60</v>
      </c>
      <c r="E481" s="3">
        <f>Clean_Data!I481</f>
        <v>30</v>
      </c>
      <c r="F481" s="3">
        <f xml:space="preserve"> Clean_Data!X481</f>
        <v>90</v>
      </c>
      <c r="G481" s="3" t="str" cm="1">
        <f t="array" ref="G481" xml:space="preserve"> _xlfn.IFS(OR(B481="Positive",B481="Joy",B481="Happy",B481="Happiness"),"Favorable",OR(B481="Negative",B481="Sad",B481="Grief",B481="Despair",B481="Hate"),"Unfavorable",TRUE,"Other")</f>
        <v>Other</v>
      </c>
      <c r="H481" s="3" t="str">
        <f t="shared" si="56"/>
        <v>High Engagement</v>
      </c>
      <c r="I481" s="3" t="str">
        <f t="shared" si="57"/>
        <v>High</v>
      </c>
      <c r="J481" s="3" t="b">
        <f t="shared" si="58"/>
        <v>0</v>
      </c>
      <c r="K481" s="3" t="b">
        <f t="shared" si="59"/>
        <v>1</v>
      </c>
      <c r="L481" s="3" t="b">
        <f t="shared" si="60"/>
        <v>1</v>
      </c>
      <c r="M481" s="3" t="b">
        <f t="shared" si="61"/>
        <v>1</v>
      </c>
      <c r="N481" s="3" t="b">
        <f t="shared" si="62"/>
        <v>0</v>
      </c>
      <c r="O481" s="3" t="b">
        <f t="shared" si="63"/>
        <v>1</v>
      </c>
      <c r="P481" s="3" t="str">
        <f xml:space="preserve"> CHOOSE(MATCH(C481,{"Twitter","Instagram","Facebook"},0),"TW","IG","FB")</f>
        <v>IG</v>
      </c>
      <c r="Q481" s="3" t="str" cm="1">
        <f t="array" ref="Q481" xml:space="preserve"> _xlfn.SWITCH(C481,"Twitter","Microblog","Instagram","Visual Social","Facebook","Social Network","Other")</f>
        <v>Visual Social</v>
      </c>
    </row>
    <row r="482" spans="1:17" x14ac:dyDescent="0.25">
      <c r="A482" s="3">
        <f xml:space="preserve"> Clean_Data!A482</f>
        <v>481</v>
      </c>
      <c r="B482" s="3" t="str">
        <f xml:space="preserve"> Clean_Data!Q482</f>
        <v>Love</v>
      </c>
      <c r="C482" s="3" t="str">
        <f xml:space="preserve"> Clean_Data!S482</f>
        <v>Twitter</v>
      </c>
      <c r="D482" s="3">
        <f xml:space="preserve"> Clean_Data!J482</f>
        <v>70</v>
      </c>
      <c r="E482" s="3">
        <f>Clean_Data!I482</f>
        <v>35</v>
      </c>
      <c r="F482" s="3">
        <f xml:space="preserve"> Clean_Data!X482</f>
        <v>105</v>
      </c>
      <c r="G482" s="3" t="str" cm="1">
        <f t="array" ref="G482" xml:space="preserve"> _xlfn.IFS(OR(B482="Positive",B482="Joy",B482="Happy",B482="Happiness"),"Favorable",OR(B482="Negative",B482="Sad",B482="Grief",B482="Despair",B482="Hate"),"Unfavorable",TRUE,"Other")</f>
        <v>Other</v>
      </c>
      <c r="H482" s="3" t="str">
        <f t="shared" si="56"/>
        <v>High Engagement</v>
      </c>
      <c r="I482" s="3" t="str">
        <f t="shared" si="57"/>
        <v>Viral</v>
      </c>
      <c r="J482" s="3" t="b">
        <f t="shared" si="58"/>
        <v>0</v>
      </c>
      <c r="K482" s="3" t="b">
        <f t="shared" si="59"/>
        <v>1</v>
      </c>
      <c r="L482" s="3" t="b">
        <f t="shared" si="60"/>
        <v>1</v>
      </c>
      <c r="M482" s="3" t="b">
        <f t="shared" si="61"/>
        <v>1</v>
      </c>
      <c r="N482" s="3" t="b">
        <f t="shared" si="62"/>
        <v>0</v>
      </c>
      <c r="O482" s="3" t="b">
        <f t="shared" si="63"/>
        <v>1</v>
      </c>
      <c r="P482" s="3" t="str">
        <f xml:space="preserve"> CHOOSE(MATCH(C482,{"Twitter","Instagram","Facebook"},0),"TW","IG","FB")</f>
        <v>TW</v>
      </c>
      <c r="Q482" s="3" t="str" cm="1">
        <f t="array" ref="Q482" xml:space="preserve"> _xlfn.SWITCH(C482,"Twitter","Microblog","Instagram","Visual Social","Facebook","Social Network","Other")</f>
        <v>Microblog</v>
      </c>
    </row>
    <row r="483" spans="1:17" x14ac:dyDescent="0.25">
      <c r="A483" s="3">
        <f xml:space="preserve"> Clean_Data!A483</f>
        <v>482</v>
      </c>
      <c r="B483" s="3" t="str">
        <f xml:space="preserve"> Clean_Data!Q483</f>
        <v>Joy</v>
      </c>
      <c r="C483" s="3" t="str">
        <f xml:space="preserve"> Clean_Data!S483</f>
        <v>Instagram</v>
      </c>
      <c r="D483" s="3">
        <f xml:space="preserve"> Clean_Data!J483</f>
        <v>80</v>
      </c>
      <c r="E483" s="3">
        <f>Clean_Data!I483</f>
        <v>40</v>
      </c>
      <c r="F483" s="3">
        <f xml:space="preserve"> Clean_Data!X483</f>
        <v>120</v>
      </c>
      <c r="G483" s="3" t="str" cm="1">
        <f t="array" ref="G483" xml:space="preserve"> _xlfn.IFS(OR(B483="Positive",B483="Joy",B483="Happy",B483="Happiness"),"Favorable",OR(B483="Negative",B483="Sad",B483="Grief",B483="Despair",B483="Hate"),"Unfavorable",TRUE,"Other")</f>
        <v>Favorable</v>
      </c>
      <c r="H483" s="3" t="str">
        <f t="shared" si="56"/>
        <v>High Engagement</v>
      </c>
      <c r="I483" s="3" t="str">
        <f t="shared" si="57"/>
        <v>Viral</v>
      </c>
      <c r="J483" s="3" t="b">
        <f t="shared" si="58"/>
        <v>0</v>
      </c>
      <c r="K483" s="3" t="b">
        <f t="shared" si="59"/>
        <v>1</v>
      </c>
      <c r="L483" s="3" t="b">
        <f t="shared" si="60"/>
        <v>1</v>
      </c>
      <c r="M483" s="3" t="b">
        <f t="shared" si="61"/>
        <v>1</v>
      </c>
      <c r="N483" s="3" t="b">
        <f t="shared" si="62"/>
        <v>0</v>
      </c>
      <c r="O483" s="3" t="b">
        <f t="shared" si="63"/>
        <v>1</v>
      </c>
      <c r="P483" s="3" t="str">
        <f xml:space="preserve"> CHOOSE(MATCH(C483,{"Twitter","Instagram","Facebook"},0),"TW","IG","FB")</f>
        <v>IG</v>
      </c>
      <c r="Q483" s="3" t="str" cm="1">
        <f t="array" ref="Q483" xml:space="preserve"> _xlfn.SWITCH(C483,"Twitter","Microblog","Instagram","Visual Social","Facebook","Social Network","Other")</f>
        <v>Visual Social</v>
      </c>
    </row>
    <row r="484" spans="1:17" x14ac:dyDescent="0.25">
      <c r="A484" s="3">
        <f xml:space="preserve"> Clean_Data!A484</f>
        <v>483</v>
      </c>
      <c r="B484" s="3" t="str">
        <f xml:space="preserve"> Clean_Data!Q484</f>
        <v>Excitement</v>
      </c>
      <c r="C484" s="3" t="str">
        <f xml:space="preserve"> Clean_Data!S484</f>
        <v>Facebook</v>
      </c>
      <c r="D484" s="3">
        <f xml:space="preserve"> Clean_Data!J484</f>
        <v>60</v>
      </c>
      <c r="E484" s="3">
        <f>Clean_Data!I484</f>
        <v>30</v>
      </c>
      <c r="F484" s="3">
        <f xml:space="preserve"> Clean_Data!X484</f>
        <v>90</v>
      </c>
      <c r="G484" s="3" t="str" cm="1">
        <f t="array" ref="G484" xml:space="preserve"> _xlfn.IFS(OR(B484="Positive",B484="Joy",B484="Happy",B484="Happiness"),"Favorable",OR(B484="Negative",B484="Sad",B484="Grief",B484="Despair",B484="Hate"),"Unfavorable",TRUE,"Other")</f>
        <v>Other</v>
      </c>
      <c r="H484" s="3" t="str">
        <f t="shared" si="56"/>
        <v>High Engagement</v>
      </c>
      <c r="I484" s="3" t="str">
        <f t="shared" si="57"/>
        <v>High</v>
      </c>
      <c r="J484" s="3" t="b">
        <f t="shared" si="58"/>
        <v>0</v>
      </c>
      <c r="K484" s="3" t="b">
        <f t="shared" si="59"/>
        <v>0</v>
      </c>
      <c r="L484" s="3" t="b">
        <f t="shared" si="60"/>
        <v>1</v>
      </c>
      <c r="M484" s="3" t="b">
        <f t="shared" si="61"/>
        <v>1</v>
      </c>
      <c r="N484" s="3" t="b">
        <f t="shared" si="62"/>
        <v>0</v>
      </c>
      <c r="O484" s="3" t="b">
        <f t="shared" si="63"/>
        <v>1</v>
      </c>
      <c r="P484" s="3" t="str">
        <f xml:space="preserve"> CHOOSE(MATCH(C484,{"Twitter","Instagram","Facebook"},0),"TW","IG","FB")</f>
        <v>FB</v>
      </c>
      <c r="Q484" s="3" t="str" cm="1">
        <f t="array" ref="Q484" xml:space="preserve"> _xlfn.SWITCH(C484,"Twitter","Microblog","Instagram","Visual Social","Facebook","Social Network","Other")</f>
        <v>Social Network</v>
      </c>
    </row>
    <row r="485" spans="1:17" x14ac:dyDescent="0.25">
      <c r="A485" s="3">
        <f xml:space="preserve"> Clean_Data!A485</f>
        <v>484</v>
      </c>
      <c r="B485" s="3" t="str">
        <f xml:space="preserve"> Clean_Data!Q485</f>
        <v>Surprise</v>
      </c>
      <c r="C485" s="3" t="str">
        <f xml:space="preserve"> Clean_Data!S485</f>
        <v>Twitter</v>
      </c>
      <c r="D485" s="3">
        <f xml:space="preserve"> Clean_Data!J485</f>
        <v>50</v>
      </c>
      <c r="E485" s="3">
        <f>Clean_Data!I485</f>
        <v>25</v>
      </c>
      <c r="F485" s="3">
        <f xml:space="preserve"> Clean_Data!X485</f>
        <v>75</v>
      </c>
      <c r="G485" s="3" t="str" cm="1">
        <f t="array" ref="G485" xml:space="preserve"> _xlfn.IFS(OR(B485="Positive",B485="Joy",B485="Happy",B485="Happiness"),"Favorable",OR(B485="Negative",B485="Sad",B485="Grief",B485="Despair",B485="Hate"),"Unfavorable",TRUE,"Other")</f>
        <v>Other</v>
      </c>
      <c r="H485" s="3" t="str">
        <f t="shared" si="56"/>
        <v>High Engagement</v>
      </c>
      <c r="I485" s="3" t="str">
        <f t="shared" si="57"/>
        <v>High</v>
      </c>
      <c r="J485" s="3" t="b">
        <f t="shared" si="58"/>
        <v>0</v>
      </c>
      <c r="K485" s="3" t="b">
        <f t="shared" si="59"/>
        <v>1</v>
      </c>
      <c r="L485" s="3" t="b">
        <f t="shared" si="60"/>
        <v>1</v>
      </c>
      <c r="M485" s="3" t="b">
        <f t="shared" si="61"/>
        <v>1</v>
      </c>
      <c r="N485" s="3" t="b">
        <f t="shared" si="62"/>
        <v>0</v>
      </c>
      <c r="O485" s="3" t="b">
        <f t="shared" si="63"/>
        <v>1</v>
      </c>
      <c r="P485" s="3" t="str">
        <f xml:space="preserve"> CHOOSE(MATCH(C485,{"Twitter","Instagram","Facebook"},0),"TW","IG","FB")</f>
        <v>TW</v>
      </c>
      <c r="Q485" s="3" t="str" cm="1">
        <f t="array" ref="Q485" xml:space="preserve"> _xlfn.SWITCH(C485,"Twitter","Microblog","Instagram","Visual Social","Facebook","Social Network","Other")</f>
        <v>Microblog</v>
      </c>
    </row>
    <row r="486" spans="1:17" x14ac:dyDescent="0.25">
      <c r="A486" s="3">
        <f xml:space="preserve"> Clean_Data!A486</f>
        <v>485</v>
      </c>
      <c r="B486" s="3" t="str">
        <f xml:space="preserve"> Clean_Data!Q486</f>
        <v>Curiosity</v>
      </c>
      <c r="C486" s="3" t="str">
        <f xml:space="preserve"> Clean_Data!S486</f>
        <v>Instagram</v>
      </c>
      <c r="D486" s="3">
        <f xml:space="preserve"> Clean_Data!J486</f>
        <v>45</v>
      </c>
      <c r="E486" s="3">
        <f>Clean_Data!I486</f>
        <v>22</v>
      </c>
      <c r="F486" s="3">
        <f xml:space="preserve"> Clean_Data!X486</f>
        <v>67</v>
      </c>
      <c r="G486" s="3" t="str" cm="1">
        <f t="array" ref="G486" xml:space="preserve"> _xlfn.IFS(OR(B486="Positive",B486="Joy",B486="Happy",B486="Happiness"),"Favorable",OR(B486="Negative",B486="Sad",B486="Grief",B486="Despair",B486="Hate"),"Unfavorable",TRUE,"Other")</f>
        <v>Other</v>
      </c>
      <c r="H486" s="3" t="str">
        <f t="shared" si="56"/>
        <v>High Engagement</v>
      </c>
      <c r="I486" s="3" t="str">
        <f t="shared" si="57"/>
        <v>High</v>
      </c>
      <c r="J486" s="3" t="b">
        <f t="shared" si="58"/>
        <v>0</v>
      </c>
      <c r="K486" s="3" t="b">
        <f t="shared" si="59"/>
        <v>1</v>
      </c>
      <c r="L486" s="3" t="b">
        <f t="shared" si="60"/>
        <v>1</v>
      </c>
      <c r="M486" s="3" t="b">
        <f t="shared" si="61"/>
        <v>1</v>
      </c>
      <c r="N486" s="3" t="b">
        <f t="shared" si="62"/>
        <v>0</v>
      </c>
      <c r="O486" s="3" t="b">
        <f t="shared" si="63"/>
        <v>1</v>
      </c>
      <c r="P486" s="3" t="str">
        <f xml:space="preserve"> CHOOSE(MATCH(C486,{"Twitter","Instagram","Facebook"},0),"TW","IG","FB")</f>
        <v>IG</v>
      </c>
      <c r="Q486" s="3" t="str" cm="1">
        <f t="array" ref="Q486" xml:space="preserve"> _xlfn.SWITCH(C486,"Twitter","Microblog","Instagram","Visual Social","Facebook","Social Network","Other")</f>
        <v>Visual Social</v>
      </c>
    </row>
    <row r="487" spans="1:17" x14ac:dyDescent="0.25">
      <c r="A487" s="3">
        <f xml:space="preserve"> Clean_Data!A487</f>
        <v>486</v>
      </c>
      <c r="B487" s="3" t="str">
        <f xml:space="preserve"> Clean_Data!Q487</f>
        <v>Gratitude</v>
      </c>
      <c r="C487" s="3" t="str">
        <f xml:space="preserve"> Clean_Data!S487</f>
        <v>Facebook</v>
      </c>
      <c r="D487" s="3">
        <f xml:space="preserve"> Clean_Data!J487</f>
        <v>55</v>
      </c>
      <c r="E487" s="3">
        <f>Clean_Data!I487</f>
        <v>28</v>
      </c>
      <c r="F487" s="3">
        <f xml:space="preserve"> Clean_Data!X487</f>
        <v>83</v>
      </c>
      <c r="G487" s="3" t="str" cm="1">
        <f t="array" ref="G487" xml:space="preserve"> _xlfn.IFS(OR(B487="Positive",B487="Joy",B487="Happy",B487="Happiness"),"Favorable",OR(B487="Negative",B487="Sad",B487="Grief",B487="Despair",B487="Hate"),"Unfavorable",TRUE,"Other")</f>
        <v>Other</v>
      </c>
      <c r="H487" s="3" t="str">
        <f t="shared" si="56"/>
        <v>High Engagement</v>
      </c>
      <c r="I487" s="3" t="str">
        <f t="shared" si="57"/>
        <v>High</v>
      </c>
      <c r="J487" s="3" t="b">
        <f t="shared" si="58"/>
        <v>0</v>
      </c>
      <c r="K487" s="3" t="b">
        <f t="shared" si="59"/>
        <v>0</v>
      </c>
      <c r="L487" s="3" t="b">
        <f t="shared" si="60"/>
        <v>1</v>
      </c>
      <c r="M487" s="3" t="b">
        <f t="shared" si="61"/>
        <v>1</v>
      </c>
      <c r="N487" s="3" t="b">
        <f t="shared" si="62"/>
        <v>0</v>
      </c>
      <c r="O487" s="3" t="b">
        <f t="shared" si="63"/>
        <v>1</v>
      </c>
      <c r="P487" s="3" t="str">
        <f xml:space="preserve"> CHOOSE(MATCH(C487,{"Twitter","Instagram","Facebook"},0),"TW","IG","FB")</f>
        <v>FB</v>
      </c>
      <c r="Q487" s="3" t="str" cm="1">
        <f t="array" ref="Q487" xml:space="preserve"> _xlfn.SWITCH(C487,"Twitter","Microblog","Instagram","Visual Social","Facebook","Social Network","Other")</f>
        <v>Social Network</v>
      </c>
    </row>
    <row r="488" spans="1:17" x14ac:dyDescent="0.25">
      <c r="A488" s="3">
        <f xml:space="preserve"> Clean_Data!A488</f>
        <v>487</v>
      </c>
      <c r="B488" s="3" t="str">
        <f xml:space="preserve"> Clean_Data!Q488</f>
        <v>Inspiration</v>
      </c>
      <c r="C488" s="3" t="str">
        <f xml:space="preserve"> Clean_Data!S488</f>
        <v>Twitter</v>
      </c>
      <c r="D488" s="3">
        <f xml:space="preserve"> Clean_Data!J488</f>
        <v>35</v>
      </c>
      <c r="E488" s="3">
        <f>Clean_Data!I488</f>
        <v>18</v>
      </c>
      <c r="F488" s="3">
        <f xml:space="preserve"> Clean_Data!X488</f>
        <v>53</v>
      </c>
      <c r="G488" s="3" t="str" cm="1">
        <f t="array" ref="G488" xml:space="preserve"> _xlfn.IFS(OR(B488="Positive",B488="Joy",B488="Happy",B488="Happiness"),"Favorable",OR(B488="Negative",B488="Sad",B488="Grief",B488="Despair",B488="Hate"),"Unfavorable",TRUE,"Other")</f>
        <v>Other</v>
      </c>
      <c r="H488" s="3" t="str">
        <f t="shared" si="56"/>
        <v>High Engagement</v>
      </c>
      <c r="I488" s="3" t="str">
        <f t="shared" si="57"/>
        <v>High</v>
      </c>
      <c r="J488" s="3" t="b">
        <f t="shared" si="58"/>
        <v>0</v>
      </c>
      <c r="K488" s="3" t="b">
        <f t="shared" si="59"/>
        <v>1</v>
      </c>
      <c r="L488" s="3" t="b">
        <f t="shared" si="60"/>
        <v>1</v>
      </c>
      <c r="M488" s="3" t="b">
        <f t="shared" si="61"/>
        <v>1</v>
      </c>
      <c r="N488" s="3" t="b">
        <f t="shared" si="62"/>
        <v>0</v>
      </c>
      <c r="O488" s="3" t="b">
        <f t="shared" si="63"/>
        <v>1</v>
      </c>
      <c r="P488" s="3" t="str">
        <f xml:space="preserve"> CHOOSE(MATCH(C488,{"Twitter","Instagram","Facebook"},0),"TW","IG","FB")</f>
        <v>TW</v>
      </c>
      <c r="Q488" s="3" t="str" cm="1">
        <f t="array" ref="Q488" xml:space="preserve"> _xlfn.SWITCH(C488,"Twitter","Microblog","Instagram","Visual Social","Facebook","Social Network","Other")</f>
        <v>Microblog</v>
      </c>
    </row>
    <row r="489" spans="1:17" x14ac:dyDescent="0.25">
      <c r="A489" s="3">
        <f xml:space="preserve"> Clean_Data!A489</f>
        <v>488</v>
      </c>
      <c r="B489" s="3" t="str">
        <f xml:space="preserve"> Clean_Data!Q489</f>
        <v>Success</v>
      </c>
      <c r="C489" s="3" t="str">
        <f xml:space="preserve"> Clean_Data!S489</f>
        <v>Instagram</v>
      </c>
      <c r="D489" s="3">
        <f xml:space="preserve"> Clean_Data!J489</f>
        <v>45</v>
      </c>
      <c r="E489" s="3">
        <f>Clean_Data!I489</f>
        <v>22</v>
      </c>
      <c r="F489" s="3">
        <f xml:space="preserve"> Clean_Data!X489</f>
        <v>67</v>
      </c>
      <c r="G489" s="3" t="str" cm="1">
        <f t="array" ref="G489" xml:space="preserve"> _xlfn.IFS(OR(B489="Positive",B489="Joy",B489="Happy",B489="Happiness"),"Favorable",OR(B489="Negative",B489="Sad",B489="Grief",B489="Despair",B489="Hate"),"Unfavorable",TRUE,"Other")</f>
        <v>Other</v>
      </c>
      <c r="H489" s="3" t="str">
        <f t="shared" si="56"/>
        <v>High Engagement</v>
      </c>
      <c r="I489" s="3" t="str">
        <f t="shared" si="57"/>
        <v>High</v>
      </c>
      <c r="J489" s="3" t="b">
        <f t="shared" si="58"/>
        <v>0</v>
      </c>
      <c r="K489" s="3" t="b">
        <f t="shared" si="59"/>
        <v>1</v>
      </c>
      <c r="L489" s="3" t="b">
        <f t="shared" si="60"/>
        <v>1</v>
      </c>
      <c r="M489" s="3" t="b">
        <f t="shared" si="61"/>
        <v>1</v>
      </c>
      <c r="N489" s="3" t="b">
        <f t="shared" si="62"/>
        <v>0</v>
      </c>
      <c r="O489" s="3" t="b">
        <f t="shared" si="63"/>
        <v>1</v>
      </c>
      <c r="P489" s="3" t="str">
        <f xml:space="preserve"> CHOOSE(MATCH(C489,{"Twitter","Instagram","Facebook"},0),"TW","IG","FB")</f>
        <v>IG</v>
      </c>
      <c r="Q489" s="3" t="str" cm="1">
        <f t="array" ref="Q489" xml:space="preserve"> _xlfn.SWITCH(C489,"Twitter","Microblog","Instagram","Visual Social","Facebook","Social Network","Other")</f>
        <v>Visual Social</v>
      </c>
    </row>
    <row r="490" spans="1:17" x14ac:dyDescent="0.25">
      <c r="A490" s="3">
        <f xml:space="preserve"> Clean_Data!A490</f>
        <v>489</v>
      </c>
      <c r="B490" s="3" t="str">
        <f xml:space="preserve"> Clean_Data!Q490</f>
        <v>Happiness</v>
      </c>
      <c r="C490" s="3" t="str">
        <f xml:space="preserve"> Clean_Data!S490</f>
        <v>Facebook</v>
      </c>
      <c r="D490" s="3">
        <f xml:space="preserve"> Clean_Data!J490</f>
        <v>60</v>
      </c>
      <c r="E490" s="3">
        <f>Clean_Data!I490</f>
        <v>30</v>
      </c>
      <c r="F490" s="3">
        <f xml:space="preserve"> Clean_Data!X490</f>
        <v>90</v>
      </c>
      <c r="G490" s="3" t="str" cm="1">
        <f t="array" ref="G490" xml:space="preserve"> _xlfn.IFS(OR(B490="Positive",B490="Joy",B490="Happy",B490="Happiness"),"Favorable",OR(B490="Negative",B490="Sad",B490="Grief",B490="Despair",B490="Hate"),"Unfavorable",TRUE,"Other")</f>
        <v>Favorable</v>
      </c>
      <c r="H490" s="3" t="str">
        <f t="shared" si="56"/>
        <v>High Engagement</v>
      </c>
      <c r="I490" s="3" t="str">
        <f t="shared" si="57"/>
        <v>High</v>
      </c>
      <c r="J490" s="3" t="b">
        <f t="shared" si="58"/>
        <v>0</v>
      </c>
      <c r="K490" s="3" t="b">
        <f t="shared" si="59"/>
        <v>0</v>
      </c>
      <c r="L490" s="3" t="b">
        <f t="shared" si="60"/>
        <v>1</v>
      </c>
      <c r="M490" s="3" t="b">
        <f t="shared" si="61"/>
        <v>1</v>
      </c>
      <c r="N490" s="3" t="b">
        <f t="shared" si="62"/>
        <v>0</v>
      </c>
      <c r="O490" s="3" t="b">
        <f t="shared" si="63"/>
        <v>1</v>
      </c>
      <c r="P490" s="3" t="str">
        <f xml:space="preserve"> CHOOSE(MATCH(C490,{"Twitter","Instagram","Facebook"},0),"TW","IG","FB")</f>
        <v>FB</v>
      </c>
      <c r="Q490" s="3" t="str" cm="1">
        <f t="array" ref="Q490" xml:space="preserve"> _xlfn.SWITCH(C490,"Twitter","Microblog","Instagram","Visual Social","Facebook","Social Network","Other")</f>
        <v>Social Network</v>
      </c>
    </row>
    <row r="491" spans="1:17" x14ac:dyDescent="0.25">
      <c r="A491" s="3">
        <f xml:space="preserve"> Clean_Data!A491</f>
        <v>490</v>
      </c>
      <c r="B491" s="3" t="str">
        <f xml:space="preserve"> Clean_Data!Q491</f>
        <v>Thrill</v>
      </c>
      <c r="C491" s="3" t="str">
        <f xml:space="preserve"> Clean_Data!S491</f>
        <v>Instagram</v>
      </c>
      <c r="D491" s="3">
        <f xml:space="preserve"> Clean_Data!J491</f>
        <v>70</v>
      </c>
      <c r="E491" s="3">
        <f>Clean_Data!I491</f>
        <v>35</v>
      </c>
      <c r="F491" s="3">
        <f xml:space="preserve"> Clean_Data!X491</f>
        <v>105</v>
      </c>
      <c r="G491" s="3" t="str" cm="1">
        <f t="array" ref="G491" xml:space="preserve"> _xlfn.IFS(OR(B491="Positive",B491="Joy",B491="Happy",B491="Happiness"),"Favorable",OR(B491="Negative",B491="Sad",B491="Grief",B491="Despair",B491="Hate"),"Unfavorable",TRUE,"Other")</f>
        <v>Other</v>
      </c>
      <c r="H491" s="3" t="str">
        <f t="shared" si="56"/>
        <v>High Engagement</v>
      </c>
      <c r="I491" s="3" t="str">
        <f t="shared" si="57"/>
        <v>Viral</v>
      </c>
      <c r="J491" s="3" t="b">
        <f t="shared" si="58"/>
        <v>0</v>
      </c>
      <c r="K491" s="3" t="b">
        <f t="shared" si="59"/>
        <v>1</v>
      </c>
      <c r="L491" s="3" t="b">
        <f t="shared" si="60"/>
        <v>1</v>
      </c>
      <c r="M491" s="3" t="b">
        <f t="shared" si="61"/>
        <v>1</v>
      </c>
      <c r="N491" s="3" t="b">
        <f t="shared" si="62"/>
        <v>0</v>
      </c>
      <c r="O491" s="3" t="b">
        <f t="shared" si="63"/>
        <v>1</v>
      </c>
      <c r="P491" s="3" t="str">
        <f xml:space="preserve"> CHOOSE(MATCH(C491,{"Twitter","Instagram","Facebook"},0),"TW","IG","FB")</f>
        <v>IG</v>
      </c>
      <c r="Q491" s="3" t="str" cm="1">
        <f t="array" ref="Q491" xml:space="preserve"> _xlfn.SWITCH(C491,"Twitter","Microblog","Instagram","Visual Social","Facebook","Social Network","Other")</f>
        <v>Visual Social</v>
      </c>
    </row>
    <row r="492" spans="1:17" x14ac:dyDescent="0.25">
      <c r="A492" s="3">
        <f xml:space="preserve"> Clean_Data!A492</f>
        <v>491</v>
      </c>
      <c r="B492" s="3" t="str">
        <f xml:space="preserve"> Clean_Data!Q492</f>
        <v>Reflection</v>
      </c>
      <c r="C492" s="3" t="str">
        <f xml:space="preserve"> Clean_Data!S492</f>
        <v>Twitter</v>
      </c>
      <c r="D492" s="3">
        <f xml:space="preserve"> Clean_Data!J492</f>
        <v>55</v>
      </c>
      <c r="E492" s="3">
        <f>Clean_Data!I492</f>
        <v>28</v>
      </c>
      <c r="F492" s="3">
        <f xml:space="preserve"> Clean_Data!X492</f>
        <v>83</v>
      </c>
      <c r="G492" s="3" t="str" cm="1">
        <f t="array" ref="G492" xml:space="preserve"> _xlfn.IFS(OR(B492="Positive",B492="Joy",B492="Happy",B492="Happiness"),"Favorable",OR(B492="Negative",B492="Sad",B492="Grief",B492="Despair",B492="Hate"),"Unfavorable",TRUE,"Other")</f>
        <v>Other</v>
      </c>
      <c r="H492" s="3" t="str">
        <f t="shared" si="56"/>
        <v>High Engagement</v>
      </c>
      <c r="I492" s="3" t="str">
        <f t="shared" si="57"/>
        <v>High</v>
      </c>
      <c r="J492" s="3" t="b">
        <f t="shared" si="58"/>
        <v>0</v>
      </c>
      <c r="K492" s="3" t="b">
        <f t="shared" si="59"/>
        <v>1</v>
      </c>
      <c r="L492" s="3" t="b">
        <f t="shared" si="60"/>
        <v>1</v>
      </c>
      <c r="M492" s="3" t="b">
        <f t="shared" si="61"/>
        <v>1</v>
      </c>
      <c r="N492" s="3" t="b">
        <f t="shared" si="62"/>
        <v>0</v>
      </c>
      <c r="O492" s="3" t="b">
        <f t="shared" si="63"/>
        <v>1</v>
      </c>
      <c r="P492" s="3" t="str">
        <f xml:space="preserve"> CHOOSE(MATCH(C492,{"Twitter","Instagram","Facebook"},0),"TW","IG","FB")</f>
        <v>TW</v>
      </c>
      <c r="Q492" s="3" t="str" cm="1">
        <f t="array" ref="Q492" xml:space="preserve"> _xlfn.SWITCH(C492,"Twitter","Microblog","Instagram","Visual Social","Facebook","Social Network","Other")</f>
        <v>Microblog</v>
      </c>
    </row>
    <row r="493" spans="1:17" x14ac:dyDescent="0.25">
      <c r="A493" s="3">
        <f xml:space="preserve"> Clean_Data!A493</f>
        <v>492</v>
      </c>
      <c r="B493" s="3" t="str">
        <f xml:space="preserve"> Clean_Data!Q493</f>
        <v>Enchantment</v>
      </c>
      <c r="C493" s="3" t="str">
        <f xml:space="preserve"> Clean_Data!S493</f>
        <v>Instagram</v>
      </c>
      <c r="D493" s="3">
        <f xml:space="preserve"> Clean_Data!J493</f>
        <v>60</v>
      </c>
      <c r="E493" s="3">
        <f>Clean_Data!I493</f>
        <v>30</v>
      </c>
      <c r="F493" s="3">
        <f xml:space="preserve"> Clean_Data!X493</f>
        <v>90</v>
      </c>
      <c r="G493" s="3" t="str" cm="1">
        <f t="array" ref="G493" xml:space="preserve"> _xlfn.IFS(OR(B493="Positive",B493="Joy",B493="Happy",B493="Happiness"),"Favorable",OR(B493="Negative",B493="Sad",B493="Grief",B493="Despair",B493="Hate"),"Unfavorable",TRUE,"Other")</f>
        <v>Other</v>
      </c>
      <c r="H493" s="3" t="str">
        <f t="shared" si="56"/>
        <v>High Engagement</v>
      </c>
      <c r="I493" s="3" t="str">
        <f t="shared" si="57"/>
        <v>High</v>
      </c>
      <c r="J493" s="3" t="b">
        <f t="shared" si="58"/>
        <v>0</v>
      </c>
      <c r="K493" s="3" t="b">
        <f t="shared" si="59"/>
        <v>1</v>
      </c>
      <c r="L493" s="3" t="b">
        <f t="shared" si="60"/>
        <v>1</v>
      </c>
      <c r="M493" s="3" t="b">
        <f t="shared" si="61"/>
        <v>1</v>
      </c>
      <c r="N493" s="3" t="b">
        <f t="shared" si="62"/>
        <v>0</v>
      </c>
      <c r="O493" s="3" t="b">
        <f t="shared" si="63"/>
        <v>1</v>
      </c>
      <c r="P493" s="3" t="str">
        <f xml:space="preserve"> CHOOSE(MATCH(C493,{"Twitter","Instagram","Facebook"},0),"TW","IG","FB")</f>
        <v>IG</v>
      </c>
      <c r="Q493" s="3" t="str" cm="1">
        <f t="array" ref="Q493" xml:space="preserve"> _xlfn.SWITCH(C493,"Twitter","Microblog","Instagram","Visual Social","Facebook","Social Network","Other")</f>
        <v>Visual Social</v>
      </c>
    </row>
    <row r="494" spans="1:17" x14ac:dyDescent="0.25">
      <c r="A494" s="3">
        <f xml:space="preserve"> Clean_Data!A494</f>
        <v>493</v>
      </c>
      <c r="B494" s="3" t="str">
        <f xml:space="preserve"> Clean_Data!Q494</f>
        <v>Excitement</v>
      </c>
      <c r="C494" s="3" t="str">
        <f xml:space="preserve"> Clean_Data!S494</f>
        <v>Facebook</v>
      </c>
      <c r="D494" s="3">
        <f xml:space="preserve"> Clean_Data!J494</f>
        <v>45</v>
      </c>
      <c r="E494" s="3">
        <f>Clean_Data!I494</f>
        <v>22</v>
      </c>
      <c r="F494" s="3">
        <f xml:space="preserve"> Clean_Data!X494</f>
        <v>67</v>
      </c>
      <c r="G494" s="3" t="str" cm="1">
        <f t="array" ref="G494" xml:space="preserve"> _xlfn.IFS(OR(B494="Positive",B494="Joy",B494="Happy",B494="Happiness"),"Favorable",OR(B494="Negative",B494="Sad",B494="Grief",B494="Despair",B494="Hate"),"Unfavorable",TRUE,"Other")</f>
        <v>Other</v>
      </c>
      <c r="H494" s="3" t="str">
        <f t="shared" si="56"/>
        <v>High Engagement</v>
      </c>
      <c r="I494" s="3" t="str">
        <f t="shared" si="57"/>
        <v>High</v>
      </c>
      <c r="J494" s="3" t="b">
        <f t="shared" si="58"/>
        <v>0</v>
      </c>
      <c r="K494" s="3" t="b">
        <f t="shared" si="59"/>
        <v>0</v>
      </c>
      <c r="L494" s="3" t="b">
        <f t="shared" si="60"/>
        <v>1</v>
      </c>
      <c r="M494" s="3" t="b">
        <f t="shared" si="61"/>
        <v>1</v>
      </c>
      <c r="N494" s="3" t="b">
        <f t="shared" si="62"/>
        <v>0</v>
      </c>
      <c r="O494" s="3" t="b">
        <f t="shared" si="63"/>
        <v>1</v>
      </c>
      <c r="P494" s="3" t="str">
        <f xml:space="preserve"> CHOOSE(MATCH(C494,{"Twitter","Instagram","Facebook"},0),"TW","IG","FB")</f>
        <v>FB</v>
      </c>
      <c r="Q494" s="3" t="str" cm="1">
        <f t="array" ref="Q494" xml:space="preserve"> _xlfn.SWITCH(C494,"Twitter","Microblog","Instagram","Visual Social","Facebook","Social Network","Other")</f>
        <v>Social Network</v>
      </c>
    </row>
    <row r="495" spans="1:17" x14ac:dyDescent="0.25">
      <c r="A495" s="3">
        <f xml:space="preserve"> Clean_Data!A495</f>
        <v>494</v>
      </c>
      <c r="B495" s="3" t="str">
        <f xml:space="preserve"> Clean_Data!Q495</f>
        <v>Joy</v>
      </c>
      <c r="C495" s="3" t="str">
        <f xml:space="preserve"> Clean_Data!S495</f>
        <v>Instagram</v>
      </c>
      <c r="D495" s="3">
        <f xml:space="preserve"> Clean_Data!J495</f>
        <v>70</v>
      </c>
      <c r="E495" s="3">
        <f>Clean_Data!I495</f>
        <v>35</v>
      </c>
      <c r="F495" s="3">
        <f xml:space="preserve"> Clean_Data!X495</f>
        <v>105</v>
      </c>
      <c r="G495" s="3" t="str" cm="1">
        <f t="array" ref="G495" xml:space="preserve"> _xlfn.IFS(OR(B495="Positive",B495="Joy",B495="Happy",B495="Happiness"),"Favorable",OR(B495="Negative",B495="Sad",B495="Grief",B495="Despair",B495="Hate"),"Unfavorable",TRUE,"Other")</f>
        <v>Favorable</v>
      </c>
      <c r="H495" s="3" t="str">
        <f t="shared" si="56"/>
        <v>High Engagement</v>
      </c>
      <c r="I495" s="3" t="str">
        <f t="shared" si="57"/>
        <v>Viral</v>
      </c>
      <c r="J495" s="3" t="b">
        <f t="shared" si="58"/>
        <v>0</v>
      </c>
      <c r="K495" s="3" t="b">
        <f t="shared" si="59"/>
        <v>1</v>
      </c>
      <c r="L495" s="3" t="b">
        <f t="shared" si="60"/>
        <v>1</v>
      </c>
      <c r="M495" s="3" t="b">
        <f t="shared" si="61"/>
        <v>1</v>
      </c>
      <c r="N495" s="3" t="b">
        <f t="shared" si="62"/>
        <v>0</v>
      </c>
      <c r="O495" s="3" t="b">
        <f t="shared" si="63"/>
        <v>1</v>
      </c>
      <c r="P495" s="3" t="str">
        <f xml:space="preserve"> CHOOSE(MATCH(C495,{"Twitter","Instagram","Facebook"},0),"TW","IG","FB")</f>
        <v>IG</v>
      </c>
      <c r="Q495" s="3" t="str" cm="1">
        <f t="array" ref="Q495" xml:space="preserve"> _xlfn.SWITCH(C495,"Twitter","Microblog","Instagram","Visual Social","Facebook","Social Network","Other")</f>
        <v>Visual Social</v>
      </c>
    </row>
    <row r="496" spans="1:17" x14ac:dyDescent="0.25">
      <c r="A496" s="3">
        <f xml:space="preserve"> Clean_Data!A496</f>
        <v>495</v>
      </c>
      <c r="B496" s="3" t="str">
        <f xml:space="preserve"> Clean_Data!Q496</f>
        <v>Exploration</v>
      </c>
      <c r="C496" s="3" t="str">
        <f xml:space="preserve"> Clean_Data!S496</f>
        <v>Twitter</v>
      </c>
      <c r="D496" s="3">
        <f xml:space="preserve"> Clean_Data!J496</f>
        <v>35</v>
      </c>
      <c r="E496" s="3">
        <f>Clean_Data!I496</f>
        <v>18</v>
      </c>
      <c r="F496" s="3">
        <f xml:space="preserve"> Clean_Data!X496</f>
        <v>53</v>
      </c>
      <c r="G496" s="3" t="str" cm="1">
        <f t="array" ref="G496" xml:space="preserve"> _xlfn.IFS(OR(B496="Positive",B496="Joy",B496="Happy",B496="Happiness"),"Favorable",OR(B496="Negative",B496="Sad",B496="Grief",B496="Despair",B496="Hate"),"Unfavorable",TRUE,"Other")</f>
        <v>Other</v>
      </c>
      <c r="H496" s="3" t="str">
        <f t="shared" si="56"/>
        <v>High Engagement</v>
      </c>
      <c r="I496" s="3" t="str">
        <f t="shared" si="57"/>
        <v>High</v>
      </c>
      <c r="J496" s="3" t="b">
        <f t="shared" si="58"/>
        <v>0</v>
      </c>
      <c r="K496" s="3" t="b">
        <f t="shared" si="59"/>
        <v>1</v>
      </c>
      <c r="L496" s="3" t="b">
        <f t="shared" si="60"/>
        <v>1</v>
      </c>
      <c r="M496" s="3" t="b">
        <f t="shared" si="61"/>
        <v>1</v>
      </c>
      <c r="N496" s="3" t="b">
        <f t="shared" si="62"/>
        <v>0</v>
      </c>
      <c r="O496" s="3" t="b">
        <f t="shared" si="63"/>
        <v>1</v>
      </c>
      <c r="P496" s="3" t="str">
        <f xml:space="preserve"> CHOOSE(MATCH(C496,{"Twitter","Instagram","Facebook"},0),"TW","IG","FB")</f>
        <v>TW</v>
      </c>
      <c r="Q496" s="3" t="str" cm="1">
        <f t="array" ref="Q496" xml:space="preserve"> _xlfn.SWITCH(C496,"Twitter","Microblog","Instagram","Visual Social","Facebook","Social Network","Other")</f>
        <v>Microblog</v>
      </c>
    </row>
    <row r="497" spans="1:17" x14ac:dyDescent="0.25">
      <c r="A497" s="3">
        <f xml:space="preserve"> Clean_Data!A497</f>
        <v>496</v>
      </c>
      <c r="B497" s="3" t="str">
        <f xml:space="preserve"> Clean_Data!Q497</f>
        <v>Awe</v>
      </c>
      <c r="C497" s="3" t="str">
        <f xml:space="preserve"> Clean_Data!S497</f>
        <v>Instagram</v>
      </c>
      <c r="D497" s="3">
        <f xml:space="preserve"> Clean_Data!J497</f>
        <v>50</v>
      </c>
      <c r="E497" s="3">
        <f>Clean_Data!I497</f>
        <v>25</v>
      </c>
      <c r="F497" s="3">
        <f xml:space="preserve"> Clean_Data!X497</f>
        <v>75</v>
      </c>
      <c r="G497" s="3" t="str" cm="1">
        <f t="array" ref="G497" xml:space="preserve"> _xlfn.IFS(OR(B497="Positive",B497="Joy",B497="Happy",B497="Happiness"),"Favorable",OR(B497="Negative",B497="Sad",B497="Grief",B497="Despair",B497="Hate"),"Unfavorable",TRUE,"Other")</f>
        <v>Other</v>
      </c>
      <c r="H497" s="3" t="str">
        <f t="shared" si="56"/>
        <v>High Engagement</v>
      </c>
      <c r="I497" s="3" t="str">
        <f t="shared" si="57"/>
        <v>High</v>
      </c>
      <c r="J497" s="3" t="b">
        <f t="shared" si="58"/>
        <v>0</v>
      </c>
      <c r="K497" s="3" t="b">
        <f t="shared" si="59"/>
        <v>1</v>
      </c>
      <c r="L497" s="3" t="b">
        <f t="shared" si="60"/>
        <v>1</v>
      </c>
      <c r="M497" s="3" t="b">
        <f t="shared" si="61"/>
        <v>1</v>
      </c>
      <c r="N497" s="3" t="b">
        <f t="shared" si="62"/>
        <v>0</v>
      </c>
      <c r="O497" s="3" t="b">
        <f t="shared" si="63"/>
        <v>1</v>
      </c>
      <c r="P497" s="3" t="str">
        <f xml:space="preserve"> CHOOSE(MATCH(C497,{"Twitter","Instagram","Facebook"},0),"TW","IG","FB")</f>
        <v>IG</v>
      </c>
      <c r="Q497" s="3" t="str" cm="1">
        <f t="array" ref="Q497" xml:space="preserve"> _xlfn.SWITCH(C497,"Twitter","Microblog","Instagram","Visual Social","Facebook","Social Network","Other")</f>
        <v>Visual Social</v>
      </c>
    </row>
    <row r="498" spans="1:17" x14ac:dyDescent="0.25">
      <c r="A498" s="3">
        <f xml:space="preserve"> Clean_Data!A498</f>
        <v>497</v>
      </c>
      <c r="B498" s="3" t="str">
        <f xml:space="preserve"> Clean_Data!Q498</f>
        <v>Serenity</v>
      </c>
      <c r="C498" s="3" t="str">
        <f xml:space="preserve"> Clean_Data!S498</f>
        <v>Facebook</v>
      </c>
      <c r="D498" s="3">
        <f xml:space="preserve"> Clean_Data!J498</f>
        <v>45</v>
      </c>
      <c r="E498" s="3">
        <f>Clean_Data!I498</f>
        <v>22</v>
      </c>
      <c r="F498" s="3">
        <f xml:space="preserve"> Clean_Data!X498</f>
        <v>67</v>
      </c>
      <c r="G498" s="3" t="str" cm="1">
        <f t="array" ref="G498" xml:space="preserve"> _xlfn.IFS(OR(B498="Positive",B498="Joy",B498="Happy",B498="Happiness"),"Favorable",OR(B498="Negative",B498="Sad",B498="Grief",B498="Despair",B498="Hate"),"Unfavorable",TRUE,"Other")</f>
        <v>Other</v>
      </c>
      <c r="H498" s="3" t="str">
        <f t="shared" si="56"/>
        <v>High Engagement</v>
      </c>
      <c r="I498" s="3" t="str">
        <f t="shared" si="57"/>
        <v>High</v>
      </c>
      <c r="J498" s="3" t="b">
        <f t="shared" si="58"/>
        <v>0</v>
      </c>
      <c r="K498" s="3" t="b">
        <f t="shared" si="59"/>
        <v>0</v>
      </c>
      <c r="L498" s="3" t="b">
        <f t="shared" si="60"/>
        <v>1</v>
      </c>
      <c r="M498" s="3" t="b">
        <f t="shared" si="61"/>
        <v>1</v>
      </c>
      <c r="N498" s="3" t="b">
        <f t="shared" si="62"/>
        <v>0</v>
      </c>
      <c r="O498" s="3" t="b">
        <f t="shared" si="63"/>
        <v>1</v>
      </c>
      <c r="P498" s="3" t="str">
        <f xml:space="preserve"> CHOOSE(MATCH(C498,{"Twitter","Instagram","Facebook"},0),"TW","IG","FB")</f>
        <v>FB</v>
      </c>
      <c r="Q498" s="3" t="str" cm="1">
        <f t="array" ref="Q498" xml:space="preserve"> _xlfn.SWITCH(C498,"Twitter","Microblog","Instagram","Visual Social","Facebook","Social Network","Other")</f>
        <v>Social Network</v>
      </c>
    </row>
    <row r="499" spans="1:17" x14ac:dyDescent="0.25">
      <c r="A499" s="3">
        <f xml:space="preserve"> Clean_Data!A499</f>
        <v>498</v>
      </c>
      <c r="B499" s="3" t="str">
        <f xml:space="preserve"> Clean_Data!Q499</f>
        <v>Amazement</v>
      </c>
      <c r="C499" s="3" t="str">
        <f xml:space="preserve"> Clean_Data!S499</f>
        <v>Twitter</v>
      </c>
      <c r="D499" s="3">
        <f xml:space="preserve"> Clean_Data!J499</f>
        <v>60</v>
      </c>
      <c r="E499" s="3">
        <f>Clean_Data!I499</f>
        <v>30</v>
      </c>
      <c r="F499" s="3">
        <f xml:space="preserve"> Clean_Data!X499</f>
        <v>90</v>
      </c>
      <c r="G499" s="3" t="str" cm="1">
        <f t="array" ref="G499" xml:space="preserve"> _xlfn.IFS(OR(B499="Positive",B499="Joy",B499="Happy",B499="Happiness"),"Favorable",OR(B499="Negative",B499="Sad",B499="Grief",B499="Despair",B499="Hate"),"Unfavorable",TRUE,"Other")</f>
        <v>Other</v>
      </c>
      <c r="H499" s="3" t="str">
        <f t="shared" si="56"/>
        <v>High Engagement</v>
      </c>
      <c r="I499" s="3" t="str">
        <f t="shared" si="57"/>
        <v>High</v>
      </c>
      <c r="J499" s="3" t="b">
        <f t="shared" si="58"/>
        <v>0</v>
      </c>
      <c r="K499" s="3" t="b">
        <f t="shared" si="59"/>
        <v>1</v>
      </c>
      <c r="L499" s="3" t="b">
        <f t="shared" si="60"/>
        <v>1</v>
      </c>
      <c r="M499" s="3" t="b">
        <f t="shared" si="61"/>
        <v>1</v>
      </c>
      <c r="N499" s="3" t="b">
        <f t="shared" si="62"/>
        <v>0</v>
      </c>
      <c r="O499" s="3" t="b">
        <f t="shared" si="63"/>
        <v>1</v>
      </c>
      <c r="P499" s="3" t="str">
        <f xml:space="preserve"> CHOOSE(MATCH(C499,{"Twitter","Instagram","Facebook"},0),"TW","IG","FB")</f>
        <v>TW</v>
      </c>
      <c r="Q499" s="3" t="str" cm="1">
        <f t="array" ref="Q499" xml:space="preserve"> _xlfn.SWITCH(C499,"Twitter","Microblog","Instagram","Visual Social","Facebook","Social Network","Other")</f>
        <v>Microblog</v>
      </c>
    </row>
    <row r="500" spans="1:17" x14ac:dyDescent="0.25">
      <c r="A500" s="3">
        <f xml:space="preserve"> Clean_Data!A500</f>
        <v>499</v>
      </c>
      <c r="B500" s="3" t="str">
        <f xml:space="preserve"> Clean_Data!Q500</f>
        <v>Romance</v>
      </c>
      <c r="C500" s="3" t="str">
        <f xml:space="preserve"> Clean_Data!S500</f>
        <v>Instagram</v>
      </c>
      <c r="D500" s="3">
        <f xml:space="preserve"> Clean_Data!J500</f>
        <v>40</v>
      </c>
      <c r="E500" s="3">
        <f>Clean_Data!I500</f>
        <v>20</v>
      </c>
      <c r="F500" s="3">
        <f xml:space="preserve"> Clean_Data!X500</f>
        <v>60</v>
      </c>
      <c r="G500" s="3" t="str" cm="1">
        <f t="array" ref="G500" xml:space="preserve"> _xlfn.IFS(OR(B500="Positive",B500="Joy",B500="Happy",B500="Happiness"),"Favorable",OR(B500="Negative",B500="Sad",B500="Grief",B500="Despair",B500="Hate"),"Unfavorable",TRUE,"Other")</f>
        <v>Other</v>
      </c>
      <c r="H500" s="3" t="str">
        <f t="shared" si="56"/>
        <v>High Engagement</v>
      </c>
      <c r="I500" s="3" t="str">
        <f t="shared" si="57"/>
        <v>High</v>
      </c>
      <c r="J500" s="3" t="b">
        <f t="shared" si="58"/>
        <v>0</v>
      </c>
      <c r="K500" s="3" t="b">
        <f t="shared" si="59"/>
        <v>1</v>
      </c>
      <c r="L500" s="3" t="b">
        <f t="shared" si="60"/>
        <v>1</v>
      </c>
      <c r="M500" s="3" t="b">
        <f t="shared" si="61"/>
        <v>1</v>
      </c>
      <c r="N500" s="3" t="b">
        <f t="shared" si="62"/>
        <v>0</v>
      </c>
      <c r="O500" s="3" t="b">
        <f t="shared" si="63"/>
        <v>1</v>
      </c>
      <c r="P500" s="3" t="str">
        <f xml:space="preserve"> CHOOSE(MATCH(C500,{"Twitter","Instagram","Facebook"},0),"TW","IG","FB")</f>
        <v>IG</v>
      </c>
      <c r="Q500" s="3" t="str" cm="1">
        <f t="array" ref="Q500" xml:space="preserve"> _xlfn.SWITCH(C500,"Twitter","Microblog","Instagram","Visual Social","Facebook","Social Network","Other")</f>
        <v>Visual Social</v>
      </c>
    </row>
    <row r="501" spans="1:17" x14ac:dyDescent="0.25">
      <c r="A501" s="3">
        <f xml:space="preserve"> Clean_Data!A501</f>
        <v>500</v>
      </c>
      <c r="B501" s="3" t="str">
        <f xml:space="preserve"> Clean_Data!Q501</f>
        <v>Awe</v>
      </c>
      <c r="C501" s="3" t="str">
        <f xml:space="preserve"> Clean_Data!S501</f>
        <v>Facebook</v>
      </c>
      <c r="D501" s="3">
        <f xml:space="preserve"> Clean_Data!J501</f>
        <v>55</v>
      </c>
      <c r="E501" s="3">
        <f>Clean_Data!I501</f>
        <v>28</v>
      </c>
      <c r="F501" s="3">
        <f xml:space="preserve"> Clean_Data!X501</f>
        <v>83</v>
      </c>
      <c r="G501" s="3" t="str" cm="1">
        <f t="array" ref="G501" xml:space="preserve"> _xlfn.IFS(OR(B501="Positive",B501="Joy",B501="Happy",B501="Happiness"),"Favorable",OR(B501="Negative",B501="Sad",B501="Grief",B501="Despair",B501="Hate"),"Unfavorable",TRUE,"Other")</f>
        <v>Other</v>
      </c>
      <c r="H501" s="3" t="str">
        <f t="shared" si="56"/>
        <v>High Engagement</v>
      </c>
      <c r="I501" s="3" t="str">
        <f t="shared" si="57"/>
        <v>High</v>
      </c>
      <c r="J501" s="3" t="b">
        <f t="shared" si="58"/>
        <v>0</v>
      </c>
      <c r="K501" s="3" t="b">
        <f t="shared" si="59"/>
        <v>0</v>
      </c>
      <c r="L501" s="3" t="b">
        <f t="shared" si="60"/>
        <v>1</v>
      </c>
      <c r="M501" s="3" t="b">
        <f t="shared" si="61"/>
        <v>1</v>
      </c>
      <c r="N501" s="3" t="b">
        <f t="shared" si="62"/>
        <v>0</v>
      </c>
      <c r="O501" s="3" t="b">
        <f t="shared" si="63"/>
        <v>1</v>
      </c>
      <c r="P501" s="3" t="str">
        <f xml:space="preserve"> CHOOSE(MATCH(C501,{"Twitter","Instagram","Facebook"},0),"TW","IG","FB")</f>
        <v>FB</v>
      </c>
      <c r="Q501" s="3" t="str" cm="1">
        <f t="array" ref="Q501" xml:space="preserve"> _xlfn.SWITCH(C501,"Twitter","Microblog","Instagram","Visual Social","Facebook","Social Network","Other")</f>
        <v>Social Network</v>
      </c>
    </row>
    <row r="502" spans="1:17" x14ac:dyDescent="0.25">
      <c r="A502" s="3">
        <f xml:space="preserve"> Clean_Data!A502</f>
        <v>501</v>
      </c>
      <c r="B502" s="3" t="str">
        <f xml:space="preserve"> Clean_Data!Q502</f>
        <v>Excitement</v>
      </c>
      <c r="C502" s="3" t="str">
        <f xml:space="preserve"> Clean_Data!S502</f>
        <v>Instagram</v>
      </c>
      <c r="D502" s="3">
        <f xml:space="preserve"> Clean_Data!J502</f>
        <v>70</v>
      </c>
      <c r="E502" s="3">
        <f>Clean_Data!I502</f>
        <v>35</v>
      </c>
      <c r="F502" s="3">
        <f xml:space="preserve"> Clean_Data!X502</f>
        <v>105</v>
      </c>
      <c r="G502" s="3" t="str" cm="1">
        <f t="array" ref="G502" xml:space="preserve"> _xlfn.IFS(OR(B502="Positive",B502="Joy",B502="Happy",B502="Happiness"),"Favorable",OR(B502="Negative",B502="Sad",B502="Grief",B502="Despair",B502="Hate"),"Unfavorable",TRUE,"Other")</f>
        <v>Other</v>
      </c>
      <c r="H502" s="3" t="str">
        <f t="shared" si="56"/>
        <v>High Engagement</v>
      </c>
      <c r="I502" s="3" t="str">
        <f t="shared" si="57"/>
        <v>Viral</v>
      </c>
      <c r="J502" s="3" t="b">
        <f t="shared" si="58"/>
        <v>0</v>
      </c>
      <c r="K502" s="3" t="b">
        <f t="shared" si="59"/>
        <v>1</v>
      </c>
      <c r="L502" s="3" t="b">
        <f t="shared" si="60"/>
        <v>1</v>
      </c>
      <c r="M502" s="3" t="b">
        <f t="shared" si="61"/>
        <v>1</v>
      </c>
      <c r="N502" s="3" t="b">
        <f t="shared" si="62"/>
        <v>0</v>
      </c>
      <c r="O502" s="3" t="b">
        <f t="shared" si="63"/>
        <v>1</v>
      </c>
      <c r="P502" s="3" t="str">
        <f xml:space="preserve"> CHOOSE(MATCH(C502,{"Twitter","Instagram","Facebook"},0),"TW","IG","FB")</f>
        <v>IG</v>
      </c>
      <c r="Q502" s="3" t="str" cm="1">
        <f t="array" ref="Q502" xml:space="preserve"> _xlfn.SWITCH(C502,"Twitter","Microblog","Instagram","Visual Social","Facebook","Social Network","Other")</f>
        <v>Visual Social</v>
      </c>
    </row>
    <row r="503" spans="1:17" x14ac:dyDescent="0.25">
      <c r="A503" s="3">
        <f xml:space="preserve"> Clean_Data!A503</f>
        <v>502</v>
      </c>
      <c r="B503" s="3" t="str">
        <f xml:space="preserve"> Clean_Data!Q503</f>
        <v>Captivation</v>
      </c>
      <c r="C503" s="3" t="str">
        <f xml:space="preserve"> Clean_Data!S503</f>
        <v>Twitter</v>
      </c>
      <c r="D503" s="3">
        <f xml:space="preserve"> Clean_Data!J503</f>
        <v>50</v>
      </c>
      <c r="E503" s="3">
        <f>Clean_Data!I503</f>
        <v>25</v>
      </c>
      <c r="F503" s="3">
        <f xml:space="preserve"> Clean_Data!X503</f>
        <v>75</v>
      </c>
      <c r="G503" s="3" t="str" cm="1">
        <f t="array" ref="G503" xml:space="preserve"> _xlfn.IFS(OR(B503="Positive",B503="Joy",B503="Happy",B503="Happiness"),"Favorable",OR(B503="Negative",B503="Sad",B503="Grief",B503="Despair",B503="Hate"),"Unfavorable",TRUE,"Other")</f>
        <v>Other</v>
      </c>
      <c r="H503" s="3" t="str">
        <f t="shared" si="56"/>
        <v>High Engagement</v>
      </c>
      <c r="I503" s="3" t="str">
        <f t="shared" si="57"/>
        <v>High</v>
      </c>
      <c r="J503" s="3" t="b">
        <f t="shared" si="58"/>
        <v>0</v>
      </c>
      <c r="K503" s="3" t="b">
        <f t="shared" si="59"/>
        <v>1</v>
      </c>
      <c r="L503" s="3" t="b">
        <f t="shared" si="60"/>
        <v>1</v>
      </c>
      <c r="M503" s="3" t="b">
        <f t="shared" si="61"/>
        <v>1</v>
      </c>
      <c r="N503" s="3" t="b">
        <f t="shared" si="62"/>
        <v>0</v>
      </c>
      <c r="O503" s="3" t="b">
        <f t="shared" si="63"/>
        <v>1</v>
      </c>
      <c r="P503" s="3" t="str">
        <f xml:space="preserve"> CHOOSE(MATCH(C503,{"Twitter","Instagram","Facebook"},0),"TW","IG","FB")</f>
        <v>TW</v>
      </c>
      <c r="Q503" s="3" t="str" cm="1">
        <f t="array" ref="Q503" xml:space="preserve"> _xlfn.SWITCH(C503,"Twitter","Microblog","Instagram","Visual Social","Facebook","Social Network","Other")</f>
        <v>Microblog</v>
      </c>
    </row>
    <row r="504" spans="1:17" x14ac:dyDescent="0.25">
      <c r="A504" s="3">
        <f xml:space="preserve"> Clean_Data!A504</f>
        <v>503</v>
      </c>
      <c r="B504" s="3" t="str">
        <f xml:space="preserve"> Clean_Data!Q504</f>
        <v>Serenity</v>
      </c>
      <c r="C504" s="3" t="str">
        <f xml:space="preserve"> Clean_Data!S504</f>
        <v>Facebook</v>
      </c>
      <c r="D504" s="3">
        <f xml:space="preserve"> Clean_Data!J504</f>
        <v>45</v>
      </c>
      <c r="E504" s="3">
        <f>Clean_Data!I504</f>
        <v>22</v>
      </c>
      <c r="F504" s="3">
        <f xml:space="preserve"> Clean_Data!X504</f>
        <v>67</v>
      </c>
      <c r="G504" s="3" t="str" cm="1">
        <f t="array" ref="G504" xml:space="preserve"> _xlfn.IFS(OR(B504="Positive",B504="Joy",B504="Happy",B504="Happiness"),"Favorable",OR(B504="Negative",B504="Sad",B504="Grief",B504="Despair",B504="Hate"),"Unfavorable",TRUE,"Other")</f>
        <v>Other</v>
      </c>
      <c r="H504" s="3" t="str">
        <f t="shared" si="56"/>
        <v>High Engagement</v>
      </c>
      <c r="I504" s="3" t="str">
        <f t="shared" si="57"/>
        <v>High</v>
      </c>
      <c r="J504" s="3" t="b">
        <f t="shared" si="58"/>
        <v>0</v>
      </c>
      <c r="K504" s="3" t="b">
        <f t="shared" si="59"/>
        <v>0</v>
      </c>
      <c r="L504" s="3" t="b">
        <f t="shared" si="60"/>
        <v>1</v>
      </c>
      <c r="M504" s="3" t="b">
        <f t="shared" si="61"/>
        <v>1</v>
      </c>
      <c r="N504" s="3" t="b">
        <f t="shared" si="62"/>
        <v>0</v>
      </c>
      <c r="O504" s="3" t="b">
        <f t="shared" si="63"/>
        <v>1</v>
      </c>
      <c r="P504" s="3" t="str">
        <f xml:space="preserve"> CHOOSE(MATCH(C504,{"Twitter","Instagram","Facebook"},0),"TW","IG","FB")</f>
        <v>FB</v>
      </c>
      <c r="Q504" s="3" t="str" cm="1">
        <f t="array" ref="Q504" xml:space="preserve"> _xlfn.SWITCH(C504,"Twitter","Microblog","Instagram","Visual Social","Facebook","Social Network","Other")</f>
        <v>Social Network</v>
      </c>
    </row>
    <row r="505" spans="1:17" x14ac:dyDescent="0.25">
      <c r="A505" s="3">
        <f xml:space="preserve"> Clean_Data!A505</f>
        <v>504</v>
      </c>
      <c r="B505" s="3" t="str">
        <f xml:space="preserve"> Clean_Data!Q505</f>
        <v>Wonder</v>
      </c>
      <c r="C505" s="3" t="str">
        <f xml:space="preserve"> Clean_Data!S505</f>
        <v>Instagram</v>
      </c>
      <c r="D505" s="3">
        <f xml:space="preserve"> Clean_Data!J505</f>
        <v>60</v>
      </c>
      <c r="E505" s="3">
        <f>Clean_Data!I505</f>
        <v>30</v>
      </c>
      <c r="F505" s="3">
        <f xml:space="preserve"> Clean_Data!X505</f>
        <v>90</v>
      </c>
      <c r="G505" s="3" t="str" cm="1">
        <f t="array" ref="G505" xml:space="preserve"> _xlfn.IFS(OR(B505="Positive",B505="Joy",B505="Happy",B505="Happiness"),"Favorable",OR(B505="Negative",B505="Sad",B505="Grief",B505="Despair",B505="Hate"),"Unfavorable",TRUE,"Other")</f>
        <v>Other</v>
      </c>
      <c r="H505" s="3" t="str">
        <f t="shared" si="56"/>
        <v>High Engagement</v>
      </c>
      <c r="I505" s="3" t="str">
        <f t="shared" si="57"/>
        <v>High</v>
      </c>
      <c r="J505" s="3" t="b">
        <f t="shared" si="58"/>
        <v>0</v>
      </c>
      <c r="K505" s="3" t="b">
        <f t="shared" si="59"/>
        <v>1</v>
      </c>
      <c r="L505" s="3" t="b">
        <f t="shared" si="60"/>
        <v>1</v>
      </c>
      <c r="M505" s="3" t="b">
        <f t="shared" si="61"/>
        <v>1</v>
      </c>
      <c r="N505" s="3" t="b">
        <f t="shared" si="62"/>
        <v>0</v>
      </c>
      <c r="O505" s="3" t="b">
        <f t="shared" si="63"/>
        <v>1</v>
      </c>
      <c r="P505" s="3" t="str">
        <f xml:space="preserve"> CHOOSE(MATCH(C505,{"Twitter","Instagram","Facebook"},0),"TW","IG","FB")</f>
        <v>IG</v>
      </c>
      <c r="Q505" s="3" t="str" cm="1">
        <f t="array" ref="Q505" xml:space="preserve"> _xlfn.SWITCH(C505,"Twitter","Microblog","Instagram","Visual Social","Facebook","Social Network","Other")</f>
        <v>Visual Social</v>
      </c>
    </row>
    <row r="506" spans="1:17" x14ac:dyDescent="0.25">
      <c r="A506" s="3">
        <f xml:space="preserve"> Clean_Data!A506</f>
        <v>505</v>
      </c>
      <c r="B506" s="3" t="str">
        <f xml:space="preserve"> Clean_Data!Q506</f>
        <v>Awe</v>
      </c>
      <c r="C506" s="3" t="str">
        <f xml:space="preserve"> Clean_Data!S506</f>
        <v>Twitter</v>
      </c>
      <c r="D506" s="3">
        <f xml:space="preserve"> Clean_Data!J506</f>
        <v>35</v>
      </c>
      <c r="E506" s="3">
        <f>Clean_Data!I506</f>
        <v>18</v>
      </c>
      <c r="F506" s="3">
        <f xml:space="preserve"> Clean_Data!X506</f>
        <v>53</v>
      </c>
      <c r="G506" s="3" t="str" cm="1">
        <f t="array" ref="G506" xml:space="preserve"> _xlfn.IFS(OR(B506="Positive",B506="Joy",B506="Happy",B506="Happiness"),"Favorable",OR(B506="Negative",B506="Sad",B506="Grief",B506="Despair",B506="Hate"),"Unfavorable",TRUE,"Other")</f>
        <v>Other</v>
      </c>
      <c r="H506" s="3" t="str">
        <f t="shared" si="56"/>
        <v>High Engagement</v>
      </c>
      <c r="I506" s="3" t="str">
        <f t="shared" si="57"/>
        <v>High</v>
      </c>
      <c r="J506" s="3" t="b">
        <f t="shared" si="58"/>
        <v>0</v>
      </c>
      <c r="K506" s="3" t="b">
        <f t="shared" si="59"/>
        <v>1</v>
      </c>
      <c r="L506" s="3" t="b">
        <f t="shared" si="60"/>
        <v>1</v>
      </c>
      <c r="M506" s="3" t="b">
        <f t="shared" si="61"/>
        <v>1</v>
      </c>
      <c r="N506" s="3" t="b">
        <f t="shared" si="62"/>
        <v>0</v>
      </c>
      <c r="O506" s="3" t="b">
        <f t="shared" si="63"/>
        <v>1</v>
      </c>
      <c r="P506" s="3" t="str">
        <f xml:space="preserve"> CHOOSE(MATCH(C506,{"Twitter","Instagram","Facebook"},0),"TW","IG","FB")</f>
        <v>TW</v>
      </c>
      <c r="Q506" s="3" t="str" cm="1">
        <f t="array" ref="Q506" xml:space="preserve"> _xlfn.SWITCH(C506,"Twitter","Microblog","Instagram","Visual Social","Facebook","Social Network","Other")</f>
        <v>Microblog</v>
      </c>
    </row>
    <row r="507" spans="1:17" x14ac:dyDescent="0.25">
      <c r="A507" s="3">
        <f xml:space="preserve"> Clean_Data!A507</f>
        <v>506</v>
      </c>
      <c r="B507" s="3" t="str">
        <f xml:space="preserve"> Clean_Data!Q507</f>
        <v>Accomplishment</v>
      </c>
      <c r="C507" s="3" t="str">
        <f xml:space="preserve"> Clean_Data!S507</f>
        <v>Facebook</v>
      </c>
      <c r="D507" s="3">
        <f xml:space="preserve"> Clean_Data!J507</f>
        <v>55</v>
      </c>
      <c r="E507" s="3">
        <f>Clean_Data!I507</f>
        <v>28</v>
      </c>
      <c r="F507" s="3">
        <f xml:space="preserve"> Clean_Data!X507</f>
        <v>83</v>
      </c>
      <c r="G507" s="3" t="str" cm="1">
        <f t="array" ref="G507" xml:space="preserve"> _xlfn.IFS(OR(B507="Positive",B507="Joy",B507="Happy",B507="Happiness"),"Favorable",OR(B507="Negative",B507="Sad",B507="Grief",B507="Despair",B507="Hate"),"Unfavorable",TRUE,"Other")</f>
        <v>Other</v>
      </c>
      <c r="H507" s="3" t="str">
        <f t="shared" si="56"/>
        <v>High Engagement</v>
      </c>
      <c r="I507" s="3" t="str">
        <f t="shared" si="57"/>
        <v>High</v>
      </c>
      <c r="J507" s="3" t="b">
        <f t="shared" si="58"/>
        <v>0</v>
      </c>
      <c r="K507" s="3" t="b">
        <f t="shared" si="59"/>
        <v>0</v>
      </c>
      <c r="L507" s="3" t="b">
        <f t="shared" si="60"/>
        <v>1</v>
      </c>
      <c r="M507" s="3" t="b">
        <f t="shared" si="61"/>
        <v>1</v>
      </c>
      <c r="N507" s="3" t="b">
        <f t="shared" si="62"/>
        <v>0</v>
      </c>
      <c r="O507" s="3" t="b">
        <f t="shared" si="63"/>
        <v>1</v>
      </c>
      <c r="P507" s="3" t="str">
        <f xml:space="preserve"> CHOOSE(MATCH(C507,{"Twitter","Instagram","Facebook"},0),"TW","IG","FB")</f>
        <v>FB</v>
      </c>
      <c r="Q507" s="3" t="str" cm="1">
        <f t="array" ref="Q507" xml:space="preserve"> _xlfn.SWITCH(C507,"Twitter","Microblog","Instagram","Visual Social","Facebook","Social Network","Other")</f>
        <v>Social Network</v>
      </c>
    </row>
    <row r="508" spans="1:17" x14ac:dyDescent="0.25">
      <c r="A508" s="3">
        <f xml:space="preserve"> Clean_Data!A508</f>
        <v>507</v>
      </c>
      <c r="B508" s="3" t="str">
        <f xml:space="preserve"> Clean_Data!Q508</f>
        <v>Exploration</v>
      </c>
      <c r="C508" s="3" t="str">
        <f xml:space="preserve"> Clean_Data!S508</f>
        <v>Instagram</v>
      </c>
      <c r="D508" s="3">
        <f xml:space="preserve"> Clean_Data!J508</f>
        <v>40</v>
      </c>
      <c r="E508" s="3">
        <f>Clean_Data!I508</f>
        <v>20</v>
      </c>
      <c r="F508" s="3">
        <f xml:space="preserve"> Clean_Data!X508</f>
        <v>60</v>
      </c>
      <c r="G508" s="3" t="str" cm="1">
        <f t="array" ref="G508" xml:space="preserve"> _xlfn.IFS(OR(B508="Positive",B508="Joy",B508="Happy",B508="Happiness"),"Favorable",OR(B508="Negative",B508="Sad",B508="Grief",B508="Despair",B508="Hate"),"Unfavorable",TRUE,"Other")</f>
        <v>Other</v>
      </c>
      <c r="H508" s="3" t="str">
        <f t="shared" si="56"/>
        <v>High Engagement</v>
      </c>
      <c r="I508" s="3" t="str">
        <f t="shared" si="57"/>
        <v>High</v>
      </c>
      <c r="J508" s="3" t="b">
        <f t="shared" si="58"/>
        <v>0</v>
      </c>
      <c r="K508" s="3" t="b">
        <f t="shared" si="59"/>
        <v>1</v>
      </c>
      <c r="L508" s="3" t="b">
        <f t="shared" si="60"/>
        <v>1</v>
      </c>
      <c r="M508" s="3" t="b">
        <f t="shared" si="61"/>
        <v>1</v>
      </c>
      <c r="N508" s="3" t="b">
        <f t="shared" si="62"/>
        <v>0</v>
      </c>
      <c r="O508" s="3" t="b">
        <f t="shared" si="63"/>
        <v>1</v>
      </c>
      <c r="P508" s="3" t="str">
        <f xml:space="preserve"> CHOOSE(MATCH(C508,{"Twitter","Instagram","Facebook"},0),"TW","IG","FB")</f>
        <v>IG</v>
      </c>
      <c r="Q508" s="3" t="str" cm="1">
        <f t="array" ref="Q508" xml:space="preserve"> _xlfn.SWITCH(C508,"Twitter","Microblog","Instagram","Visual Social","Facebook","Social Network","Other")</f>
        <v>Visual Social</v>
      </c>
    </row>
    <row r="509" spans="1:17" x14ac:dyDescent="0.25">
      <c r="A509" s="3">
        <f xml:space="preserve"> Clean_Data!A509</f>
        <v>508</v>
      </c>
      <c r="B509" s="3" t="str">
        <f xml:space="preserve"> Clean_Data!Q509</f>
        <v>Adventure</v>
      </c>
      <c r="C509" s="3" t="str">
        <f xml:space="preserve"> Clean_Data!S509</f>
        <v>Twitter</v>
      </c>
      <c r="D509" s="3">
        <f xml:space="preserve"> Clean_Data!J509</f>
        <v>45</v>
      </c>
      <c r="E509" s="3">
        <f>Clean_Data!I509</f>
        <v>22</v>
      </c>
      <c r="F509" s="3">
        <f xml:space="preserve"> Clean_Data!X509</f>
        <v>67</v>
      </c>
      <c r="G509" s="3" t="str" cm="1">
        <f t="array" ref="G509" xml:space="preserve"> _xlfn.IFS(OR(B509="Positive",B509="Joy",B509="Happy",B509="Happiness"),"Favorable",OR(B509="Negative",B509="Sad",B509="Grief",B509="Despair",B509="Hate"),"Unfavorable",TRUE,"Other")</f>
        <v>Other</v>
      </c>
      <c r="H509" s="3" t="str">
        <f t="shared" si="56"/>
        <v>High Engagement</v>
      </c>
      <c r="I509" s="3" t="str">
        <f t="shared" si="57"/>
        <v>High</v>
      </c>
      <c r="J509" s="3" t="b">
        <f t="shared" si="58"/>
        <v>0</v>
      </c>
      <c r="K509" s="3" t="b">
        <f t="shared" si="59"/>
        <v>1</v>
      </c>
      <c r="L509" s="3" t="b">
        <f t="shared" si="60"/>
        <v>1</v>
      </c>
      <c r="M509" s="3" t="b">
        <f t="shared" si="61"/>
        <v>1</v>
      </c>
      <c r="N509" s="3" t="b">
        <f t="shared" si="62"/>
        <v>0</v>
      </c>
      <c r="O509" s="3" t="b">
        <f t="shared" si="63"/>
        <v>1</v>
      </c>
      <c r="P509" s="3" t="str">
        <f xml:space="preserve"> CHOOSE(MATCH(C509,{"Twitter","Instagram","Facebook"},0),"TW","IG","FB")</f>
        <v>TW</v>
      </c>
      <c r="Q509" s="3" t="str" cm="1">
        <f t="array" ref="Q509" xml:space="preserve"> _xlfn.SWITCH(C509,"Twitter","Microblog","Instagram","Visual Social","Facebook","Social Network","Other")</f>
        <v>Microblog</v>
      </c>
    </row>
    <row r="510" spans="1:17" x14ac:dyDescent="0.25">
      <c r="A510" s="3">
        <f xml:space="preserve"> Clean_Data!A510</f>
        <v>509</v>
      </c>
      <c r="B510" s="3" t="str">
        <f xml:space="preserve"> Clean_Data!Q510</f>
        <v>Tranquility</v>
      </c>
      <c r="C510" s="3" t="str">
        <f xml:space="preserve"> Clean_Data!S510</f>
        <v>Facebook</v>
      </c>
      <c r="D510" s="3">
        <f xml:space="preserve"> Clean_Data!J510</f>
        <v>50</v>
      </c>
      <c r="E510" s="3">
        <f>Clean_Data!I510</f>
        <v>25</v>
      </c>
      <c r="F510" s="3">
        <f xml:space="preserve"> Clean_Data!X510</f>
        <v>75</v>
      </c>
      <c r="G510" s="3" t="str" cm="1">
        <f t="array" ref="G510" xml:space="preserve"> _xlfn.IFS(OR(B510="Positive",B510="Joy",B510="Happy",B510="Happiness"),"Favorable",OR(B510="Negative",B510="Sad",B510="Grief",B510="Despair",B510="Hate"),"Unfavorable",TRUE,"Other")</f>
        <v>Other</v>
      </c>
      <c r="H510" s="3" t="str">
        <f t="shared" si="56"/>
        <v>High Engagement</v>
      </c>
      <c r="I510" s="3" t="str">
        <f t="shared" si="57"/>
        <v>High</v>
      </c>
      <c r="J510" s="3" t="b">
        <f t="shared" si="58"/>
        <v>0</v>
      </c>
      <c r="K510" s="3" t="b">
        <f t="shared" si="59"/>
        <v>0</v>
      </c>
      <c r="L510" s="3" t="b">
        <f t="shared" si="60"/>
        <v>1</v>
      </c>
      <c r="M510" s="3" t="b">
        <f t="shared" si="61"/>
        <v>1</v>
      </c>
      <c r="N510" s="3" t="b">
        <f t="shared" si="62"/>
        <v>0</v>
      </c>
      <c r="O510" s="3" t="b">
        <f t="shared" si="63"/>
        <v>1</v>
      </c>
      <c r="P510" s="3" t="str">
        <f xml:space="preserve"> CHOOSE(MATCH(C510,{"Twitter","Instagram","Facebook"},0),"TW","IG","FB")</f>
        <v>FB</v>
      </c>
      <c r="Q510" s="3" t="str" cm="1">
        <f t="array" ref="Q510" xml:space="preserve"> _xlfn.SWITCH(C510,"Twitter","Microblog","Instagram","Visual Social","Facebook","Social Network","Other")</f>
        <v>Social Network</v>
      </c>
    </row>
    <row r="511" spans="1:17" x14ac:dyDescent="0.25">
      <c r="A511" s="3">
        <f xml:space="preserve"> Clean_Data!A511</f>
        <v>510</v>
      </c>
      <c r="B511" s="3" t="str">
        <f xml:space="preserve"> Clean_Data!Q511</f>
        <v>Grandeur</v>
      </c>
      <c r="C511" s="3" t="str">
        <f xml:space="preserve"> Clean_Data!S511</f>
        <v>Instagram</v>
      </c>
      <c r="D511" s="3">
        <f xml:space="preserve"> Clean_Data!J511</f>
        <v>45</v>
      </c>
      <c r="E511" s="3">
        <f>Clean_Data!I511</f>
        <v>22</v>
      </c>
      <c r="F511" s="3">
        <f xml:space="preserve"> Clean_Data!X511</f>
        <v>67</v>
      </c>
      <c r="G511" s="3" t="str" cm="1">
        <f t="array" ref="G511" xml:space="preserve"> _xlfn.IFS(OR(B511="Positive",B511="Joy",B511="Happy",B511="Happiness"),"Favorable",OR(B511="Negative",B511="Sad",B511="Grief",B511="Despair",B511="Hate"),"Unfavorable",TRUE,"Other")</f>
        <v>Other</v>
      </c>
      <c r="H511" s="3" t="str">
        <f t="shared" si="56"/>
        <v>High Engagement</v>
      </c>
      <c r="I511" s="3" t="str">
        <f t="shared" si="57"/>
        <v>High</v>
      </c>
      <c r="J511" s="3" t="b">
        <f t="shared" si="58"/>
        <v>0</v>
      </c>
      <c r="K511" s="3" t="b">
        <f t="shared" si="59"/>
        <v>1</v>
      </c>
      <c r="L511" s="3" t="b">
        <f t="shared" si="60"/>
        <v>1</v>
      </c>
      <c r="M511" s="3" t="b">
        <f t="shared" si="61"/>
        <v>1</v>
      </c>
      <c r="N511" s="3" t="b">
        <f t="shared" si="62"/>
        <v>0</v>
      </c>
      <c r="O511" s="3" t="b">
        <f t="shared" si="63"/>
        <v>1</v>
      </c>
      <c r="P511" s="3" t="str">
        <f xml:space="preserve"> CHOOSE(MATCH(C511,{"Twitter","Instagram","Facebook"},0),"TW","IG","FB")</f>
        <v>IG</v>
      </c>
      <c r="Q511" s="3" t="str" cm="1">
        <f t="array" ref="Q511" xml:space="preserve"> _xlfn.SWITCH(C511,"Twitter","Microblog","Instagram","Visual Social","Facebook","Social Network","Other")</f>
        <v>Visual Social</v>
      </c>
    </row>
    <row r="512" spans="1:17" x14ac:dyDescent="0.25">
      <c r="A512" s="3">
        <f xml:space="preserve"> Clean_Data!A512</f>
        <v>511</v>
      </c>
      <c r="B512" s="3" t="str">
        <f xml:space="preserve"> Clean_Data!Q512</f>
        <v>Emotion</v>
      </c>
      <c r="C512" s="3" t="str">
        <f xml:space="preserve"> Clean_Data!S512</f>
        <v>Instagram</v>
      </c>
      <c r="D512" s="3">
        <f xml:space="preserve"> Clean_Data!J512</f>
        <v>80</v>
      </c>
      <c r="E512" s="3">
        <f>Clean_Data!I512</f>
        <v>40</v>
      </c>
      <c r="F512" s="3">
        <f xml:space="preserve"> Clean_Data!X512</f>
        <v>120</v>
      </c>
      <c r="G512" s="3" t="str" cm="1">
        <f t="array" ref="G512" xml:space="preserve"> _xlfn.IFS(OR(B512="Positive",B512="Joy",B512="Happy",B512="Happiness"),"Favorable",OR(B512="Negative",B512="Sad",B512="Grief",B512="Despair",B512="Hate"),"Unfavorable",TRUE,"Other")</f>
        <v>Other</v>
      </c>
      <c r="H512" s="3" t="str">
        <f t="shared" si="56"/>
        <v>High Engagement</v>
      </c>
      <c r="I512" s="3" t="str">
        <f t="shared" si="57"/>
        <v>Viral</v>
      </c>
      <c r="J512" s="3" t="b">
        <f t="shared" si="58"/>
        <v>0</v>
      </c>
      <c r="K512" s="3" t="b">
        <f t="shared" si="59"/>
        <v>1</v>
      </c>
      <c r="L512" s="3" t="b">
        <f t="shared" si="60"/>
        <v>1</v>
      </c>
      <c r="M512" s="3" t="b">
        <f t="shared" si="61"/>
        <v>1</v>
      </c>
      <c r="N512" s="3" t="b">
        <f t="shared" si="62"/>
        <v>0</v>
      </c>
      <c r="O512" s="3" t="b">
        <f t="shared" si="63"/>
        <v>1</v>
      </c>
      <c r="P512" s="3" t="str">
        <f xml:space="preserve"> CHOOSE(MATCH(C512,{"Twitter","Instagram","Facebook"},0),"TW","IG","FB")</f>
        <v>IG</v>
      </c>
      <c r="Q512" s="3" t="str" cm="1">
        <f t="array" ref="Q512" xml:space="preserve"> _xlfn.SWITCH(C512,"Twitter","Microblog","Instagram","Visual Social","Facebook","Social Network","Other")</f>
        <v>Visual Social</v>
      </c>
    </row>
    <row r="513" spans="1:17" x14ac:dyDescent="0.25">
      <c r="A513" s="3">
        <f xml:space="preserve"> Clean_Data!A513</f>
        <v>512</v>
      </c>
      <c r="B513" s="3" t="str">
        <f xml:space="preserve"> Clean_Data!Q513</f>
        <v>Energy</v>
      </c>
      <c r="C513" s="3" t="str">
        <f xml:space="preserve"> Clean_Data!S513</f>
        <v>Twitter</v>
      </c>
      <c r="D513" s="3">
        <f xml:space="preserve"> Clean_Data!J513</f>
        <v>70</v>
      </c>
      <c r="E513" s="3">
        <f>Clean_Data!I513</f>
        <v>35</v>
      </c>
      <c r="F513" s="3">
        <f xml:space="preserve"> Clean_Data!X513</f>
        <v>105</v>
      </c>
      <c r="G513" s="3" t="str" cm="1">
        <f t="array" ref="G513" xml:space="preserve"> _xlfn.IFS(OR(B513="Positive",B513="Joy",B513="Happy",B513="Happiness"),"Favorable",OR(B513="Negative",B513="Sad",B513="Grief",B513="Despair",B513="Hate"),"Unfavorable",TRUE,"Other")</f>
        <v>Other</v>
      </c>
      <c r="H513" s="3" t="str">
        <f t="shared" si="56"/>
        <v>High Engagement</v>
      </c>
      <c r="I513" s="3" t="str">
        <f t="shared" si="57"/>
        <v>Viral</v>
      </c>
      <c r="J513" s="3" t="b">
        <f t="shared" si="58"/>
        <v>0</v>
      </c>
      <c r="K513" s="3" t="b">
        <f t="shared" si="59"/>
        <v>1</v>
      </c>
      <c r="L513" s="3" t="b">
        <f t="shared" si="60"/>
        <v>1</v>
      </c>
      <c r="M513" s="3" t="b">
        <f t="shared" si="61"/>
        <v>1</v>
      </c>
      <c r="N513" s="3" t="b">
        <f t="shared" si="62"/>
        <v>0</v>
      </c>
      <c r="O513" s="3" t="b">
        <f t="shared" si="63"/>
        <v>1</v>
      </c>
      <c r="P513" s="3" t="str">
        <f xml:space="preserve"> CHOOSE(MATCH(C513,{"Twitter","Instagram","Facebook"},0),"TW","IG","FB")</f>
        <v>TW</v>
      </c>
      <c r="Q513" s="3" t="str" cm="1">
        <f t="array" ref="Q513" xml:space="preserve"> _xlfn.SWITCH(C513,"Twitter","Microblog","Instagram","Visual Social","Facebook","Social Network","Other")</f>
        <v>Microblog</v>
      </c>
    </row>
    <row r="514" spans="1:17" x14ac:dyDescent="0.25">
      <c r="A514" s="3">
        <f xml:space="preserve"> Clean_Data!A514</f>
        <v>513</v>
      </c>
      <c r="B514" s="3" t="str">
        <f xml:space="preserve"> Clean_Data!Q514</f>
        <v>Enchantment</v>
      </c>
      <c r="C514" s="3" t="str">
        <f xml:space="preserve"> Clean_Data!S514</f>
        <v>Facebook</v>
      </c>
      <c r="D514" s="3">
        <f xml:space="preserve"> Clean_Data!J514</f>
        <v>60</v>
      </c>
      <c r="E514" s="3">
        <f>Clean_Data!I514</f>
        <v>30</v>
      </c>
      <c r="F514" s="3">
        <f xml:space="preserve"> Clean_Data!X514</f>
        <v>90</v>
      </c>
      <c r="G514" s="3" t="str" cm="1">
        <f t="array" ref="G514" xml:space="preserve"> _xlfn.IFS(OR(B514="Positive",B514="Joy",B514="Happy",B514="Happiness"),"Favorable",OR(B514="Negative",B514="Sad",B514="Grief",B514="Despair",B514="Hate"),"Unfavorable",TRUE,"Other")</f>
        <v>Other</v>
      </c>
      <c r="H514" s="3" t="str">
        <f t="shared" si="56"/>
        <v>High Engagement</v>
      </c>
      <c r="I514" s="3" t="str">
        <f t="shared" si="57"/>
        <v>High</v>
      </c>
      <c r="J514" s="3" t="b">
        <f t="shared" si="58"/>
        <v>0</v>
      </c>
      <c r="K514" s="3" t="b">
        <f t="shared" si="59"/>
        <v>0</v>
      </c>
      <c r="L514" s="3" t="b">
        <f t="shared" si="60"/>
        <v>1</v>
      </c>
      <c r="M514" s="3" t="b">
        <f t="shared" si="61"/>
        <v>1</v>
      </c>
      <c r="N514" s="3" t="b">
        <f t="shared" si="62"/>
        <v>0</v>
      </c>
      <c r="O514" s="3" t="b">
        <f t="shared" si="63"/>
        <v>1</v>
      </c>
      <c r="P514" s="3" t="str">
        <f xml:space="preserve"> CHOOSE(MATCH(C514,{"Twitter","Instagram","Facebook"},0),"TW","IG","FB")</f>
        <v>FB</v>
      </c>
      <c r="Q514" s="3" t="str" cm="1">
        <f t="array" ref="Q514" xml:space="preserve"> _xlfn.SWITCH(C514,"Twitter","Microblog","Instagram","Visual Social","Facebook","Social Network","Other")</f>
        <v>Social Network</v>
      </c>
    </row>
    <row r="515" spans="1:17" x14ac:dyDescent="0.25">
      <c r="A515" s="3">
        <f xml:space="preserve"> Clean_Data!A515</f>
        <v>514</v>
      </c>
      <c r="B515" s="3" t="str">
        <f xml:space="preserve"> Clean_Data!Q515</f>
        <v>Nostalgia</v>
      </c>
      <c r="C515" s="3" t="str">
        <f xml:space="preserve"> Clean_Data!S515</f>
        <v>Instagram</v>
      </c>
      <c r="D515" s="3">
        <f xml:space="preserve"> Clean_Data!J515</f>
        <v>45</v>
      </c>
      <c r="E515" s="3">
        <f>Clean_Data!I515</f>
        <v>22</v>
      </c>
      <c r="F515" s="3">
        <f xml:space="preserve"> Clean_Data!X515</f>
        <v>67</v>
      </c>
      <c r="G515" s="3" t="str" cm="1">
        <f t="array" ref="G515" xml:space="preserve"> _xlfn.IFS(OR(B515="Positive",B515="Joy",B515="Happy",B515="Happiness"),"Favorable",OR(B515="Negative",B515="Sad",B515="Grief",B515="Despair",B515="Hate"),"Unfavorable",TRUE,"Other")</f>
        <v>Other</v>
      </c>
      <c r="H515" s="3" t="str">
        <f t="shared" ref="H515:H578" si="64" xml:space="preserve"> IF(F515&gt;=50,"High Engagement","Standard Engagement")</f>
        <v>High Engagement</v>
      </c>
      <c r="I515" s="3" t="str">
        <f t="shared" ref="I515:I578" si="65" xml:space="preserve"> IF(F515&gt;=100,"Viral",IF(F515&gt;=50,"High",IF(F515&gt;=20,"Medium","Low")))</f>
        <v>High</v>
      </c>
      <c r="J515" s="3" t="b">
        <f t="shared" ref="J515:J578" si="66" xml:space="preserve"> AND(OR(C515="USA",C515="UK"),F515&gt;=50)</f>
        <v>0</v>
      </c>
      <c r="K515" s="3" t="b">
        <f t="shared" ref="K515:K578" si="67" xml:space="preserve"> OR(C515="Twitter",C515="Instagram")</f>
        <v>1</v>
      </c>
      <c r="L515" s="3" t="b">
        <f t="shared" ref="L515:L578" si="68" xml:space="preserve"> NOT(G515="Unfavorable")</f>
        <v>1</v>
      </c>
      <c r="M515" s="3" t="b">
        <f t="shared" ref="M515:M578" si="69" xml:space="preserve"> ISERROR(1/(D515-D515))</f>
        <v>1</v>
      </c>
      <c r="N515" s="3" t="b">
        <f t="shared" ref="N515:N578" si="70" xml:space="preserve"> ISBLANK(B515)</f>
        <v>0</v>
      </c>
      <c r="O515" s="3" t="b">
        <f t="shared" ref="O515:O578" si="71" xml:space="preserve"> ISNUMBER(D515)</f>
        <v>1</v>
      </c>
      <c r="P515" s="3" t="str">
        <f xml:space="preserve"> CHOOSE(MATCH(C515,{"Twitter","Instagram","Facebook"},0),"TW","IG","FB")</f>
        <v>IG</v>
      </c>
      <c r="Q515" s="3" t="str" cm="1">
        <f t="array" ref="Q515" xml:space="preserve"> _xlfn.SWITCH(C515,"Twitter","Microblog","Instagram","Visual Social","Facebook","Social Network","Other")</f>
        <v>Visual Social</v>
      </c>
    </row>
    <row r="516" spans="1:17" x14ac:dyDescent="0.25">
      <c r="A516" s="3">
        <f xml:space="preserve"> Clean_Data!A516</f>
        <v>515</v>
      </c>
      <c r="B516" s="3" t="str">
        <f xml:space="preserve"> Clean_Data!Q516</f>
        <v>Serenity</v>
      </c>
      <c r="C516" s="3" t="str">
        <f xml:space="preserve"> Clean_Data!S516</f>
        <v>Twitter</v>
      </c>
      <c r="D516" s="3">
        <f xml:space="preserve"> Clean_Data!J516</f>
        <v>35</v>
      </c>
      <c r="E516" s="3">
        <f>Clean_Data!I516</f>
        <v>18</v>
      </c>
      <c r="F516" s="3">
        <f xml:space="preserve"> Clean_Data!X516</f>
        <v>53</v>
      </c>
      <c r="G516" s="3" t="str" cm="1">
        <f t="array" ref="G516" xml:space="preserve"> _xlfn.IFS(OR(B516="Positive",B516="Joy",B516="Happy",B516="Happiness"),"Favorable",OR(B516="Negative",B516="Sad",B516="Grief",B516="Despair",B516="Hate"),"Unfavorable",TRUE,"Other")</f>
        <v>Other</v>
      </c>
      <c r="H516" s="3" t="str">
        <f t="shared" si="64"/>
        <v>High Engagement</v>
      </c>
      <c r="I516" s="3" t="str">
        <f t="shared" si="65"/>
        <v>High</v>
      </c>
      <c r="J516" s="3" t="b">
        <f t="shared" si="66"/>
        <v>0</v>
      </c>
      <c r="K516" s="3" t="b">
        <f t="shared" si="67"/>
        <v>1</v>
      </c>
      <c r="L516" s="3" t="b">
        <f t="shared" si="68"/>
        <v>1</v>
      </c>
      <c r="M516" s="3" t="b">
        <f t="shared" si="69"/>
        <v>1</v>
      </c>
      <c r="N516" s="3" t="b">
        <f t="shared" si="70"/>
        <v>0</v>
      </c>
      <c r="O516" s="3" t="b">
        <f t="shared" si="71"/>
        <v>1</v>
      </c>
      <c r="P516" s="3" t="str">
        <f xml:space="preserve"> CHOOSE(MATCH(C516,{"Twitter","Instagram","Facebook"},0),"TW","IG","FB")</f>
        <v>TW</v>
      </c>
      <c r="Q516" s="3" t="str" cm="1">
        <f t="array" ref="Q516" xml:space="preserve"> _xlfn.SWITCH(C516,"Twitter","Microblog","Instagram","Visual Social","Facebook","Social Network","Other")</f>
        <v>Microblog</v>
      </c>
    </row>
    <row r="517" spans="1:17" x14ac:dyDescent="0.25">
      <c r="A517" s="3">
        <f xml:space="preserve"> Clean_Data!A517</f>
        <v>516</v>
      </c>
      <c r="B517" s="3" t="str">
        <f xml:space="preserve"> Clean_Data!Q517</f>
        <v>Joy</v>
      </c>
      <c r="C517" s="3" t="str">
        <f xml:space="preserve"> Clean_Data!S517</f>
        <v>Facebook</v>
      </c>
      <c r="D517" s="3">
        <f xml:space="preserve"> Clean_Data!J517</f>
        <v>55</v>
      </c>
      <c r="E517" s="3">
        <f>Clean_Data!I517</f>
        <v>28</v>
      </c>
      <c r="F517" s="3">
        <f xml:space="preserve"> Clean_Data!X517</f>
        <v>83</v>
      </c>
      <c r="G517" s="3" t="str" cm="1">
        <f t="array" ref="G517" xml:space="preserve"> _xlfn.IFS(OR(B517="Positive",B517="Joy",B517="Happy",B517="Happiness"),"Favorable",OR(B517="Negative",B517="Sad",B517="Grief",B517="Despair",B517="Hate"),"Unfavorable",TRUE,"Other")</f>
        <v>Favorable</v>
      </c>
      <c r="H517" s="3" t="str">
        <f t="shared" si="64"/>
        <v>High Engagement</v>
      </c>
      <c r="I517" s="3" t="str">
        <f t="shared" si="65"/>
        <v>High</v>
      </c>
      <c r="J517" s="3" t="b">
        <f t="shared" si="66"/>
        <v>0</v>
      </c>
      <c r="K517" s="3" t="b">
        <f t="shared" si="67"/>
        <v>0</v>
      </c>
      <c r="L517" s="3" t="b">
        <f t="shared" si="68"/>
        <v>1</v>
      </c>
      <c r="M517" s="3" t="b">
        <f t="shared" si="69"/>
        <v>1</v>
      </c>
      <c r="N517" s="3" t="b">
        <f t="shared" si="70"/>
        <v>0</v>
      </c>
      <c r="O517" s="3" t="b">
        <f t="shared" si="71"/>
        <v>1</v>
      </c>
      <c r="P517" s="3" t="str">
        <f xml:space="preserve"> CHOOSE(MATCH(C517,{"Twitter","Instagram","Facebook"},0),"TW","IG","FB")</f>
        <v>FB</v>
      </c>
      <c r="Q517" s="3" t="str" cm="1">
        <f t="array" ref="Q517" xml:space="preserve"> _xlfn.SWITCH(C517,"Twitter","Microblog","Instagram","Visual Social","Facebook","Social Network","Other")</f>
        <v>Social Network</v>
      </c>
    </row>
    <row r="518" spans="1:17" x14ac:dyDescent="0.25">
      <c r="A518" s="3">
        <f xml:space="preserve"> Clean_Data!A518</f>
        <v>517</v>
      </c>
      <c r="B518" s="3" t="str">
        <f xml:space="preserve"> Clean_Data!Q518</f>
        <v>Celebration</v>
      </c>
      <c r="C518" s="3" t="str">
        <f xml:space="preserve"> Clean_Data!S518</f>
        <v>Instagram</v>
      </c>
      <c r="D518" s="3">
        <f xml:space="preserve"> Clean_Data!J518</f>
        <v>50</v>
      </c>
      <c r="E518" s="3">
        <f>Clean_Data!I518</f>
        <v>25</v>
      </c>
      <c r="F518" s="3">
        <f xml:space="preserve"> Clean_Data!X518</f>
        <v>75</v>
      </c>
      <c r="G518" s="3" t="str" cm="1">
        <f t="array" ref="G518" xml:space="preserve"> _xlfn.IFS(OR(B518="Positive",B518="Joy",B518="Happy",B518="Happiness"),"Favorable",OR(B518="Negative",B518="Sad",B518="Grief",B518="Despair",B518="Hate"),"Unfavorable",TRUE,"Other")</f>
        <v>Other</v>
      </c>
      <c r="H518" s="3" t="str">
        <f t="shared" si="64"/>
        <v>High Engagement</v>
      </c>
      <c r="I518" s="3" t="str">
        <f t="shared" si="65"/>
        <v>High</v>
      </c>
      <c r="J518" s="3" t="b">
        <f t="shared" si="66"/>
        <v>0</v>
      </c>
      <c r="K518" s="3" t="b">
        <f t="shared" si="67"/>
        <v>1</v>
      </c>
      <c r="L518" s="3" t="b">
        <f t="shared" si="68"/>
        <v>1</v>
      </c>
      <c r="M518" s="3" t="b">
        <f t="shared" si="69"/>
        <v>1</v>
      </c>
      <c r="N518" s="3" t="b">
        <f t="shared" si="70"/>
        <v>0</v>
      </c>
      <c r="O518" s="3" t="b">
        <f t="shared" si="71"/>
        <v>1</v>
      </c>
      <c r="P518" s="3" t="str">
        <f xml:space="preserve"> CHOOSE(MATCH(C518,{"Twitter","Instagram","Facebook"},0),"TW","IG","FB")</f>
        <v>IG</v>
      </c>
      <c r="Q518" s="3" t="str" cm="1">
        <f t="array" ref="Q518" xml:space="preserve"> _xlfn.SWITCH(C518,"Twitter","Microblog","Instagram","Visual Social","Facebook","Social Network","Other")</f>
        <v>Visual Social</v>
      </c>
    </row>
    <row r="519" spans="1:17" x14ac:dyDescent="0.25">
      <c r="A519" s="3">
        <f xml:space="preserve"> Clean_Data!A519</f>
        <v>518</v>
      </c>
      <c r="B519" s="3" t="str">
        <f xml:space="preserve"> Clean_Data!Q519</f>
        <v>Charm</v>
      </c>
      <c r="C519" s="3" t="str">
        <f xml:space="preserve"> Clean_Data!S519</f>
        <v>Twitter</v>
      </c>
      <c r="D519" s="3">
        <f xml:space="preserve"> Clean_Data!J519</f>
        <v>45</v>
      </c>
      <c r="E519" s="3">
        <f>Clean_Data!I519</f>
        <v>22</v>
      </c>
      <c r="F519" s="3">
        <f xml:space="preserve"> Clean_Data!X519</f>
        <v>67</v>
      </c>
      <c r="G519" s="3" t="str" cm="1">
        <f t="array" ref="G519" xml:space="preserve"> _xlfn.IFS(OR(B519="Positive",B519="Joy",B519="Happy",B519="Happiness"),"Favorable",OR(B519="Negative",B519="Sad",B519="Grief",B519="Despair",B519="Hate"),"Unfavorable",TRUE,"Other")</f>
        <v>Other</v>
      </c>
      <c r="H519" s="3" t="str">
        <f t="shared" si="64"/>
        <v>High Engagement</v>
      </c>
      <c r="I519" s="3" t="str">
        <f t="shared" si="65"/>
        <v>High</v>
      </c>
      <c r="J519" s="3" t="b">
        <f t="shared" si="66"/>
        <v>0</v>
      </c>
      <c r="K519" s="3" t="b">
        <f t="shared" si="67"/>
        <v>1</v>
      </c>
      <c r="L519" s="3" t="b">
        <f t="shared" si="68"/>
        <v>1</v>
      </c>
      <c r="M519" s="3" t="b">
        <f t="shared" si="69"/>
        <v>1</v>
      </c>
      <c r="N519" s="3" t="b">
        <f t="shared" si="70"/>
        <v>0</v>
      </c>
      <c r="O519" s="3" t="b">
        <f t="shared" si="71"/>
        <v>1</v>
      </c>
      <c r="P519" s="3" t="str">
        <f xml:space="preserve"> CHOOSE(MATCH(C519,{"Twitter","Instagram","Facebook"},0),"TW","IG","FB")</f>
        <v>TW</v>
      </c>
      <c r="Q519" s="3" t="str" cm="1">
        <f t="array" ref="Q519" xml:space="preserve"> _xlfn.SWITCH(C519,"Twitter","Microblog","Instagram","Visual Social","Facebook","Social Network","Other")</f>
        <v>Microblog</v>
      </c>
    </row>
    <row r="520" spans="1:17" x14ac:dyDescent="0.25">
      <c r="A520" s="3">
        <f xml:space="preserve"> Clean_Data!A520</f>
        <v>519</v>
      </c>
      <c r="B520" s="3" t="str">
        <f xml:space="preserve"> Clean_Data!Q520</f>
        <v>Ecstasy</v>
      </c>
      <c r="C520" s="3" t="str">
        <f xml:space="preserve"> Clean_Data!S520</f>
        <v>Facebook</v>
      </c>
      <c r="D520" s="3">
        <f xml:space="preserve"> Clean_Data!J520</f>
        <v>70</v>
      </c>
      <c r="E520" s="3">
        <f>Clean_Data!I520</f>
        <v>35</v>
      </c>
      <c r="F520" s="3">
        <f xml:space="preserve"> Clean_Data!X520</f>
        <v>105</v>
      </c>
      <c r="G520" s="3" t="str" cm="1">
        <f t="array" ref="G520" xml:space="preserve"> _xlfn.IFS(OR(B520="Positive",B520="Joy",B520="Happy",B520="Happiness"),"Favorable",OR(B520="Negative",B520="Sad",B520="Grief",B520="Despair",B520="Hate"),"Unfavorable",TRUE,"Other")</f>
        <v>Other</v>
      </c>
      <c r="H520" s="3" t="str">
        <f t="shared" si="64"/>
        <v>High Engagement</v>
      </c>
      <c r="I520" s="3" t="str">
        <f t="shared" si="65"/>
        <v>Viral</v>
      </c>
      <c r="J520" s="3" t="b">
        <f t="shared" si="66"/>
        <v>0</v>
      </c>
      <c r="K520" s="3" t="b">
        <f t="shared" si="67"/>
        <v>0</v>
      </c>
      <c r="L520" s="3" t="b">
        <f t="shared" si="68"/>
        <v>1</v>
      </c>
      <c r="M520" s="3" t="b">
        <f t="shared" si="69"/>
        <v>1</v>
      </c>
      <c r="N520" s="3" t="b">
        <f t="shared" si="70"/>
        <v>0</v>
      </c>
      <c r="O520" s="3" t="b">
        <f t="shared" si="71"/>
        <v>1</v>
      </c>
      <c r="P520" s="3" t="str">
        <f xml:space="preserve"> CHOOSE(MATCH(C520,{"Twitter","Instagram","Facebook"},0),"TW","IG","FB")</f>
        <v>FB</v>
      </c>
      <c r="Q520" s="3" t="str" cm="1">
        <f t="array" ref="Q520" xml:space="preserve"> _xlfn.SWITCH(C520,"Twitter","Microblog","Instagram","Visual Social","Facebook","Social Network","Other")</f>
        <v>Social Network</v>
      </c>
    </row>
    <row r="521" spans="1:17" x14ac:dyDescent="0.25">
      <c r="A521" s="3">
        <f xml:space="preserve"> Clean_Data!A521</f>
        <v>520</v>
      </c>
      <c r="B521" s="3" t="str">
        <f xml:space="preserve"> Clean_Data!Q521</f>
        <v>Hope</v>
      </c>
      <c r="C521" s="3" t="str">
        <f xml:space="preserve"> Clean_Data!S521</f>
        <v>Instagram</v>
      </c>
      <c r="D521" s="3">
        <f xml:space="preserve"> Clean_Data!J521</f>
        <v>60</v>
      </c>
      <c r="E521" s="3">
        <f>Clean_Data!I521</f>
        <v>30</v>
      </c>
      <c r="F521" s="3">
        <f xml:space="preserve"> Clean_Data!X521</f>
        <v>90</v>
      </c>
      <c r="G521" s="3" t="str" cm="1">
        <f t="array" ref="G521" xml:space="preserve"> _xlfn.IFS(OR(B521="Positive",B521="Joy",B521="Happy",B521="Happiness"),"Favorable",OR(B521="Negative",B521="Sad",B521="Grief",B521="Despair",B521="Hate"),"Unfavorable",TRUE,"Other")</f>
        <v>Other</v>
      </c>
      <c r="H521" s="3" t="str">
        <f t="shared" si="64"/>
        <v>High Engagement</v>
      </c>
      <c r="I521" s="3" t="str">
        <f t="shared" si="65"/>
        <v>High</v>
      </c>
      <c r="J521" s="3" t="b">
        <f t="shared" si="66"/>
        <v>0</v>
      </c>
      <c r="K521" s="3" t="b">
        <f t="shared" si="67"/>
        <v>1</v>
      </c>
      <c r="L521" s="3" t="b">
        <f t="shared" si="68"/>
        <v>1</v>
      </c>
      <c r="M521" s="3" t="b">
        <f t="shared" si="69"/>
        <v>1</v>
      </c>
      <c r="N521" s="3" t="b">
        <f t="shared" si="70"/>
        <v>0</v>
      </c>
      <c r="O521" s="3" t="b">
        <f t="shared" si="71"/>
        <v>1</v>
      </c>
      <c r="P521" s="3" t="str">
        <f xml:space="preserve"> CHOOSE(MATCH(C521,{"Twitter","Instagram","Facebook"},0),"TW","IG","FB")</f>
        <v>IG</v>
      </c>
      <c r="Q521" s="3" t="str" cm="1">
        <f t="array" ref="Q521" xml:space="preserve"> _xlfn.SWITCH(C521,"Twitter","Microblog","Instagram","Visual Social","Facebook","Social Network","Other")</f>
        <v>Visual Social</v>
      </c>
    </row>
    <row r="522" spans="1:17" x14ac:dyDescent="0.25">
      <c r="A522" s="3">
        <f xml:space="preserve"> Clean_Data!A522</f>
        <v>521</v>
      </c>
      <c r="B522" s="3" t="str">
        <f xml:space="preserve"> Clean_Data!Q522</f>
        <v>Enthusiasm</v>
      </c>
      <c r="C522" s="3" t="str">
        <f xml:space="preserve"> Clean_Data!S522</f>
        <v>Instagram</v>
      </c>
      <c r="D522" s="3">
        <f xml:space="preserve"> Clean_Data!J522</f>
        <v>80</v>
      </c>
      <c r="E522" s="3">
        <f>Clean_Data!I522</f>
        <v>40</v>
      </c>
      <c r="F522" s="3">
        <f xml:space="preserve"> Clean_Data!X522</f>
        <v>120</v>
      </c>
      <c r="G522" s="3" t="str" cm="1">
        <f t="array" ref="G522" xml:space="preserve"> _xlfn.IFS(OR(B522="Positive",B522="Joy",B522="Happy",B522="Happiness"),"Favorable",OR(B522="Negative",B522="Sad",B522="Grief",B522="Despair",B522="Hate"),"Unfavorable",TRUE,"Other")</f>
        <v>Other</v>
      </c>
      <c r="H522" s="3" t="str">
        <f t="shared" si="64"/>
        <v>High Engagement</v>
      </c>
      <c r="I522" s="3" t="str">
        <f t="shared" si="65"/>
        <v>Viral</v>
      </c>
      <c r="J522" s="3" t="b">
        <f t="shared" si="66"/>
        <v>0</v>
      </c>
      <c r="K522" s="3" t="b">
        <f t="shared" si="67"/>
        <v>1</v>
      </c>
      <c r="L522" s="3" t="b">
        <f t="shared" si="68"/>
        <v>1</v>
      </c>
      <c r="M522" s="3" t="b">
        <f t="shared" si="69"/>
        <v>1</v>
      </c>
      <c r="N522" s="3" t="b">
        <f t="shared" si="70"/>
        <v>0</v>
      </c>
      <c r="O522" s="3" t="b">
        <f t="shared" si="71"/>
        <v>1</v>
      </c>
      <c r="P522" s="3" t="str">
        <f xml:space="preserve"> CHOOSE(MATCH(C522,{"Twitter","Instagram","Facebook"},0),"TW","IG","FB")</f>
        <v>IG</v>
      </c>
      <c r="Q522" s="3" t="str" cm="1">
        <f t="array" ref="Q522" xml:space="preserve"> _xlfn.SWITCH(C522,"Twitter","Microblog","Instagram","Visual Social","Facebook","Social Network","Other")</f>
        <v>Visual Social</v>
      </c>
    </row>
    <row r="523" spans="1:17" x14ac:dyDescent="0.25">
      <c r="A523" s="3">
        <f xml:space="preserve"> Clean_Data!A523</f>
        <v>522</v>
      </c>
      <c r="B523" s="3" t="str">
        <f xml:space="preserve"> Clean_Data!Q523</f>
        <v>Creativity</v>
      </c>
      <c r="C523" s="3" t="str">
        <f xml:space="preserve"> Clean_Data!S523</f>
        <v>Twitter</v>
      </c>
      <c r="D523" s="3">
        <f xml:space="preserve"> Clean_Data!J523</f>
        <v>70</v>
      </c>
      <c r="E523" s="3">
        <f>Clean_Data!I523</f>
        <v>35</v>
      </c>
      <c r="F523" s="3">
        <f xml:space="preserve"> Clean_Data!X523</f>
        <v>105</v>
      </c>
      <c r="G523" s="3" t="str" cm="1">
        <f t="array" ref="G523" xml:space="preserve"> _xlfn.IFS(OR(B523="Positive",B523="Joy",B523="Happy",B523="Happiness"),"Favorable",OR(B523="Negative",B523="Sad",B523="Grief",B523="Despair",B523="Hate"),"Unfavorable",TRUE,"Other")</f>
        <v>Other</v>
      </c>
      <c r="H523" s="3" t="str">
        <f t="shared" si="64"/>
        <v>High Engagement</v>
      </c>
      <c r="I523" s="3" t="str">
        <f t="shared" si="65"/>
        <v>Viral</v>
      </c>
      <c r="J523" s="3" t="b">
        <f t="shared" si="66"/>
        <v>0</v>
      </c>
      <c r="K523" s="3" t="b">
        <f t="shared" si="67"/>
        <v>1</v>
      </c>
      <c r="L523" s="3" t="b">
        <f t="shared" si="68"/>
        <v>1</v>
      </c>
      <c r="M523" s="3" t="b">
        <f t="shared" si="69"/>
        <v>1</v>
      </c>
      <c r="N523" s="3" t="b">
        <f t="shared" si="70"/>
        <v>0</v>
      </c>
      <c r="O523" s="3" t="b">
        <f t="shared" si="71"/>
        <v>1</v>
      </c>
      <c r="P523" s="3" t="str">
        <f xml:space="preserve"> CHOOSE(MATCH(C523,{"Twitter","Instagram","Facebook"},0),"TW","IG","FB")</f>
        <v>TW</v>
      </c>
      <c r="Q523" s="3" t="str" cm="1">
        <f t="array" ref="Q523" xml:space="preserve"> _xlfn.SWITCH(C523,"Twitter","Microblog","Instagram","Visual Social","Facebook","Social Network","Other")</f>
        <v>Microblog</v>
      </c>
    </row>
    <row r="524" spans="1:17" x14ac:dyDescent="0.25">
      <c r="A524" s="3">
        <f xml:space="preserve"> Clean_Data!A524</f>
        <v>523</v>
      </c>
      <c r="B524" s="3" t="str">
        <f xml:space="preserve"> Clean_Data!Q524</f>
        <v>Emotion</v>
      </c>
      <c r="C524" s="3" t="str">
        <f xml:space="preserve"> Clean_Data!S524</f>
        <v>Facebook</v>
      </c>
      <c r="D524" s="3">
        <f xml:space="preserve"> Clean_Data!J524</f>
        <v>60</v>
      </c>
      <c r="E524" s="3">
        <f>Clean_Data!I524</f>
        <v>30</v>
      </c>
      <c r="F524" s="3">
        <f xml:space="preserve"> Clean_Data!X524</f>
        <v>90</v>
      </c>
      <c r="G524" s="3" t="str" cm="1">
        <f t="array" ref="G524" xml:space="preserve"> _xlfn.IFS(OR(B524="Positive",B524="Joy",B524="Happy",B524="Happiness"),"Favorable",OR(B524="Negative",B524="Sad",B524="Grief",B524="Despair",B524="Hate"),"Unfavorable",TRUE,"Other")</f>
        <v>Other</v>
      </c>
      <c r="H524" s="3" t="str">
        <f t="shared" si="64"/>
        <v>High Engagement</v>
      </c>
      <c r="I524" s="3" t="str">
        <f t="shared" si="65"/>
        <v>High</v>
      </c>
      <c r="J524" s="3" t="b">
        <f t="shared" si="66"/>
        <v>0</v>
      </c>
      <c r="K524" s="3" t="b">
        <f t="shared" si="67"/>
        <v>0</v>
      </c>
      <c r="L524" s="3" t="b">
        <f t="shared" si="68"/>
        <v>1</v>
      </c>
      <c r="M524" s="3" t="b">
        <f t="shared" si="69"/>
        <v>1</v>
      </c>
      <c r="N524" s="3" t="b">
        <f t="shared" si="70"/>
        <v>0</v>
      </c>
      <c r="O524" s="3" t="b">
        <f t="shared" si="71"/>
        <v>1</v>
      </c>
      <c r="P524" s="3" t="str">
        <f xml:space="preserve"> CHOOSE(MATCH(C524,{"Twitter","Instagram","Facebook"},0),"TW","IG","FB")</f>
        <v>FB</v>
      </c>
      <c r="Q524" s="3" t="str" cm="1">
        <f t="array" ref="Q524" xml:space="preserve"> _xlfn.SWITCH(C524,"Twitter","Microblog","Instagram","Visual Social","Facebook","Social Network","Other")</f>
        <v>Social Network</v>
      </c>
    </row>
    <row r="525" spans="1:17" x14ac:dyDescent="0.25">
      <c r="A525" s="3">
        <f xml:space="preserve"> Clean_Data!A525</f>
        <v>524</v>
      </c>
      <c r="B525" s="3" t="str">
        <f xml:space="preserve"> Clean_Data!Q525</f>
        <v>Colorful</v>
      </c>
      <c r="C525" s="3" t="str">
        <f xml:space="preserve"> Clean_Data!S525</f>
        <v>Instagram</v>
      </c>
      <c r="D525" s="3">
        <f xml:space="preserve"> Clean_Data!J525</f>
        <v>45</v>
      </c>
      <c r="E525" s="3">
        <f>Clean_Data!I525</f>
        <v>22</v>
      </c>
      <c r="F525" s="3">
        <f xml:space="preserve"> Clean_Data!X525</f>
        <v>67</v>
      </c>
      <c r="G525" s="3" t="str" cm="1">
        <f t="array" ref="G525" xml:space="preserve"> _xlfn.IFS(OR(B525="Positive",B525="Joy",B525="Happy",B525="Happiness"),"Favorable",OR(B525="Negative",B525="Sad",B525="Grief",B525="Despair",B525="Hate"),"Unfavorable",TRUE,"Other")</f>
        <v>Other</v>
      </c>
      <c r="H525" s="3" t="str">
        <f t="shared" si="64"/>
        <v>High Engagement</v>
      </c>
      <c r="I525" s="3" t="str">
        <f t="shared" si="65"/>
        <v>High</v>
      </c>
      <c r="J525" s="3" t="b">
        <f t="shared" si="66"/>
        <v>0</v>
      </c>
      <c r="K525" s="3" t="b">
        <f t="shared" si="67"/>
        <v>1</v>
      </c>
      <c r="L525" s="3" t="b">
        <f t="shared" si="68"/>
        <v>1</v>
      </c>
      <c r="M525" s="3" t="b">
        <f t="shared" si="69"/>
        <v>1</v>
      </c>
      <c r="N525" s="3" t="b">
        <f t="shared" si="70"/>
        <v>0</v>
      </c>
      <c r="O525" s="3" t="b">
        <f t="shared" si="71"/>
        <v>1</v>
      </c>
      <c r="P525" s="3" t="str">
        <f xml:space="preserve"> CHOOSE(MATCH(C525,{"Twitter","Instagram","Facebook"},0),"TW","IG","FB")</f>
        <v>IG</v>
      </c>
      <c r="Q525" s="3" t="str" cm="1">
        <f t="array" ref="Q525" xml:space="preserve"> _xlfn.SWITCH(C525,"Twitter","Microblog","Instagram","Visual Social","Facebook","Social Network","Other")</f>
        <v>Visual Social</v>
      </c>
    </row>
    <row r="526" spans="1:17" x14ac:dyDescent="0.25">
      <c r="A526" s="3">
        <f xml:space="preserve"> Clean_Data!A526</f>
        <v>525</v>
      </c>
      <c r="B526" s="3" t="str">
        <f xml:space="preserve"> Clean_Data!Q526</f>
        <v>Pride</v>
      </c>
      <c r="C526" s="3" t="str">
        <f xml:space="preserve"> Clean_Data!S526</f>
        <v>Twitter</v>
      </c>
      <c r="D526" s="3">
        <f xml:space="preserve"> Clean_Data!J526</f>
        <v>35</v>
      </c>
      <c r="E526" s="3">
        <f>Clean_Data!I526</f>
        <v>18</v>
      </c>
      <c r="F526" s="3">
        <f xml:space="preserve"> Clean_Data!X526</f>
        <v>53</v>
      </c>
      <c r="G526" s="3" t="str" cm="1">
        <f t="array" ref="G526" xml:space="preserve"> _xlfn.IFS(OR(B526="Positive",B526="Joy",B526="Happy",B526="Happiness"),"Favorable",OR(B526="Negative",B526="Sad",B526="Grief",B526="Despair",B526="Hate"),"Unfavorable",TRUE,"Other")</f>
        <v>Other</v>
      </c>
      <c r="H526" s="3" t="str">
        <f t="shared" si="64"/>
        <v>High Engagement</v>
      </c>
      <c r="I526" s="3" t="str">
        <f t="shared" si="65"/>
        <v>High</v>
      </c>
      <c r="J526" s="3" t="b">
        <f t="shared" si="66"/>
        <v>0</v>
      </c>
      <c r="K526" s="3" t="b">
        <f t="shared" si="67"/>
        <v>1</v>
      </c>
      <c r="L526" s="3" t="b">
        <f t="shared" si="68"/>
        <v>1</v>
      </c>
      <c r="M526" s="3" t="b">
        <f t="shared" si="69"/>
        <v>1</v>
      </c>
      <c r="N526" s="3" t="b">
        <f t="shared" si="70"/>
        <v>0</v>
      </c>
      <c r="O526" s="3" t="b">
        <f t="shared" si="71"/>
        <v>1</v>
      </c>
      <c r="P526" s="3" t="str">
        <f xml:space="preserve"> CHOOSE(MATCH(C526,{"Twitter","Instagram","Facebook"},0),"TW","IG","FB")</f>
        <v>TW</v>
      </c>
      <c r="Q526" s="3" t="str" cm="1">
        <f t="array" ref="Q526" xml:space="preserve"> _xlfn.SWITCH(C526,"Twitter","Microblog","Instagram","Visual Social","Facebook","Social Network","Other")</f>
        <v>Microblog</v>
      </c>
    </row>
    <row r="527" spans="1:17" x14ac:dyDescent="0.25">
      <c r="A527" s="3">
        <f xml:space="preserve"> Clean_Data!A527</f>
        <v>526</v>
      </c>
      <c r="B527" s="3" t="str">
        <f xml:space="preserve"> Clean_Data!Q527</f>
        <v>Hypnotic</v>
      </c>
      <c r="C527" s="3" t="str">
        <f xml:space="preserve"> Clean_Data!S527</f>
        <v>Facebook</v>
      </c>
      <c r="D527" s="3">
        <f xml:space="preserve"> Clean_Data!J527</f>
        <v>55</v>
      </c>
      <c r="E527" s="3">
        <f>Clean_Data!I527</f>
        <v>28</v>
      </c>
      <c r="F527" s="3">
        <f xml:space="preserve"> Clean_Data!X527</f>
        <v>83</v>
      </c>
      <c r="G527" s="3" t="str" cm="1">
        <f t="array" ref="G527" xml:space="preserve"> _xlfn.IFS(OR(B527="Positive",B527="Joy",B527="Happy",B527="Happiness"),"Favorable",OR(B527="Negative",B527="Sad",B527="Grief",B527="Despair",B527="Hate"),"Unfavorable",TRUE,"Other")</f>
        <v>Other</v>
      </c>
      <c r="H527" s="3" t="str">
        <f t="shared" si="64"/>
        <v>High Engagement</v>
      </c>
      <c r="I527" s="3" t="str">
        <f t="shared" si="65"/>
        <v>High</v>
      </c>
      <c r="J527" s="3" t="b">
        <f t="shared" si="66"/>
        <v>0</v>
      </c>
      <c r="K527" s="3" t="b">
        <f t="shared" si="67"/>
        <v>0</v>
      </c>
      <c r="L527" s="3" t="b">
        <f t="shared" si="68"/>
        <v>1</v>
      </c>
      <c r="M527" s="3" t="b">
        <f t="shared" si="69"/>
        <v>1</v>
      </c>
      <c r="N527" s="3" t="b">
        <f t="shared" si="70"/>
        <v>0</v>
      </c>
      <c r="O527" s="3" t="b">
        <f t="shared" si="71"/>
        <v>1</v>
      </c>
      <c r="P527" s="3" t="str">
        <f xml:space="preserve"> CHOOSE(MATCH(C527,{"Twitter","Instagram","Facebook"},0),"TW","IG","FB")</f>
        <v>FB</v>
      </c>
      <c r="Q527" s="3" t="str" cm="1">
        <f t="array" ref="Q527" xml:space="preserve"> _xlfn.SWITCH(C527,"Twitter","Microblog","Instagram","Visual Social","Facebook","Social Network","Other")</f>
        <v>Social Network</v>
      </c>
    </row>
    <row r="528" spans="1:17" x14ac:dyDescent="0.25">
      <c r="A528" s="3">
        <f xml:space="preserve"> Clean_Data!A528</f>
        <v>527</v>
      </c>
      <c r="B528" s="3" t="str">
        <f xml:space="preserve"> Clean_Data!Q528</f>
        <v>Connection</v>
      </c>
      <c r="C528" s="3" t="str">
        <f xml:space="preserve"> Clean_Data!S528</f>
        <v>Instagram</v>
      </c>
      <c r="D528" s="3">
        <f xml:space="preserve"> Clean_Data!J528</f>
        <v>50</v>
      </c>
      <c r="E528" s="3">
        <f>Clean_Data!I528</f>
        <v>25</v>
      </c>
      <c r="F528" s="3">
        <f xml:space="preserve"> Clean_Data!X528</f>
        <v>75</v>
      </c>
      <c r="G528" s="3" t="str" cm="1">
        <f t="array" ref="G528" xml:space="preserve"> _xlfn.IFS(OR(B528="Positive",B528="Joy",B528="Happy",B528="Happiness"),"Favorable",OR(B528="Negative",B528="Sad",B528="Grief",B528="Despair",B528="Hate"),"Unfavorable",TRUE,"Other")</f>
        <v>Other</v>
      </c>
      <c r="H528" s="3" t="str">
        <f t="shared" si="64"/>
        <v>High Engagement</v>
      </c>
      <c r="I528" s="3" t="str">
        <f t="shared" si="65"/>
        <v>High</v>
      </c>
      <c r="J528" s="3" t="b">
        <f t="shared" si="66"/>
        <v>0</v>
      </c>
      <c r="K528" s="3" t="b">
        <f t="shared" si="67"/>
        <v>1</v>
      </c>
      <c r="L528" s="3" t="b">
        <f t="shared" si="68"/>
        <v>1</v>
      </c>
      <c r="M528" s="3" t="b">
        <f t="shared" si="69"/>
        <v>1</v>
      </c>
      <c r="N528" s="3" t="b">
        <f t="shared" si="70"/>
        <v>0</v>
      </c>
      <c r="O528" s="3" t="b">
        <f t="shared" si="71"/>
        <v>1</v>
      </c>
      <c r="P528" s="3" t="str">
        <f xml:space="preserve"> CHOOSE(MATCH(C528,{"Twitter","Instagram","Facebook"},0),"TW","IG","FB")</f>
        <v>IG</v>
      </c>
      <c r="Q528" s="3" t="str" cm="1">
        <f t="array" ref="Q528" xml:space="preserve"> _xlfn.SWITCH(C528,"Twitter","Microblog","Instagram","Visual Social","Facebook","Social Network","Other")</f>
        <v>Visual Social</v>
      </c>
    </row>
    <row r="529" spans="1:17" x14ac:dyDescent="0.25">
      <c r="A529" s="3">
        <f xml:space="preserve"> Clean_Data!A529</f>
        <v>528</v>
      </c>
      <c r="B529" s="3" t="str">
        <f xml:space="preserve"> Clean_Data!Q529</f>
        <v>Iconic</v>
      </c>
      <c r="C529" s="3" t="str">
        <f xml:space="preserve"> Clean_Data!S529</f>
        <v>Twitter</v>
      </c>
      <c r="D529" s="3">
        <f xml:space="preserve"> Clean_Data!J529</f>
        <v>45</v>
      </c>
      <c r="E529" s="3">
        <f>Clean_Data!I529</f>
        <v>22</v>
      </c>
      <c r="F529" s="3">
        <f xml:space="preserve"> Clean_Data!X529</f>
        <v>67</v>
      </c>
      <c r="G529" s="3" t="str" cm="1">
        <f t="array" ref="G529" xml:space="preserve"> _xlfn.IFS(OR(B529="Positive",B529="Joy",B529="Happy",B529="Happiness"),"Favorable",OR(B529="Negative",B529="Sad",B529="Grief",B529="Despair",B529="Hate"),"Unfavorable",TRUE,"Other")</f>
        <v>Other</v>
      </c>
      <c r="H529" s="3" t="str">
        <f t="shared" si="64"/>
        <v>High Engagement</v>
      </c>
      <c r="I529" s="3" t="str">
        <f t="shared" si="65"/>
        <v>High</v>
      </c>
      <c r="J529" s="3" t="b">
        <f t="shared" si="66"/>
        <v>0</v>
      </c>
      <c r="K529" s="3" t="b">
        <f t="shared" si="67"/>
        <v>1</v>
      </c>
      <c r="L529" s="3" t="b">
        <f t="shared" si="68"/>
        <v>1</v>
      </c>
      <c r="M529" s="3" t="b">
        <f t="shared" si="69"/>
        <v>1</v>
      </c>
      <c r="N529" s="3" t="b">
        <f t="shared" si="70"/>
        <v>0</v>
      </c>
      <c r="O529" s="3" t="b">
        <f t="shared" si="71"/>
        <v>1</v>
      </c>
      <c r="P529" s="3" t="str">
        <f xml:space="preserve"> CHOOSE(MATCH(C529,{"Twitter","Instagram","Facebook"},0),"TW","IG","FB")</f>
        <v>TW</v>
      </c>
      <c r="Q529" s="3" t="str" cm="1">
        <f t="array" ref="Q529" xml:space="preserve"> _xlfn.SWITCH(C529,"Twitter","Microblog","Instagram","Visual Social","Facebook","Social Network","Other")</f>
        <v>Microblog</v>
      </c>
    </row>
    <row r="530" spans="1:17" x14ac:dyDescent="0.25">
      <c r="A530" s="3">
        <f xml:space="preserve"> Clean_Data!A530</f>
        <v>529</v>
      </c>
      <c r="B530" s="3" t="str">
        <f xml:space="preserve"> Clean_Data!Q530</f>
        <v>Euphoria</v>
      </c>
      <c r="C530" s="3" t="str">
        <f xml:space="preserve"> Clean_Data!S530</f>
        <v>Facebook</v>
      </c>
      <c r="D530" s="3">
        <f xml:space="preserve"> Clean_Data!J530</f>
        <v>70</v>
      </c>
      <c r="E530" s="3">
        <f>Clean_Data!I530</f>
        <v>35</v>
      </c>
      <c r="F530" s="3">
        <f xml:space="preserve"> Clean_Data!X530</f>
        <v>105</v>
      </c>
      <c r="G530" s="3" t="str" cm="1">
        <f t="array" ref="G530" xml:space="preserve"> _xlfn.IFS(OR(B530="Positive",B530="Joy",B530="Happy",B530="Happiness"),"Favorable",OR(B530="Negative",B530="Sad",B530="Grief",B530="Despair",B530="Hate"),"Unfavorable",TRUE,"Other")</f>
        <v>Other</v>
      </c>
      <c r="H530" s="3" t="str">
        <f t="shared" si="64"/>
        <v>High Engagement</v>
      </c>
      <c r="I530" s="3" t="str">
        <f t="shared" si="65"/>
        <v>Viral</v>
      </c>
      <c r="J530" s="3" t="b">
        <f t="shared" si="66"/>
        <v>0</v>
      </c>
      <c r="K530" s="3" t="b">
        <f t="shared" si="67"/>
        <v>0</v>
      </c>
      <c r="L530" s="3" t="b">
        <f t="shared" si="68"/>
        <v>1</v>
      </c>
      <c r="M530" s="3" t="b">
        <f t="shared" si="69"/>
        <v>1</v>
      </c>
      <c r="N530" s="3" t="b">
        <f t="shared" si="70"/>
        <v>0</v>
      </c>
      <c r="O530" s="3" t="b">
        <f t="shared" si="71"/>
        <v>1</v>
      </c>
      <c r="P530" s="3" t="str">
        <f xml:space="preserve"> CHOOSE(MATCH(C530,{"Twitter","Instagram","Facebook"},0),"TW","IG","FB")</f>
        <v>FB</v>
      </c>
      <c r="Q530" s="3" t="str" cm="1">
        <f t="array" ref="Q530" xml:space="preserve"> _xlfn.SWITCH(C530,"Twitter","Microblog","Instagram","Visual Social","Facebook","Social Network","Other")</f>
        <v>Social Network</v>
      </c>
    </row>
    <row r="531" spans="1:17" x14ac:dyDescent="0.25">
      <c r="A531" s="3">
        <f xml:space="preserve"> Clean_Data!A531</f>
        <v>530</v>
      </c>
      <c r="B531" s="3" t="str">
        <f xml:space="preserve"> Clean_Data!Q531</f>
        <v>Journey</v>
      </c>
      <c r="C531" s="3" t="str">
        <f xml:space="preserve"> Clean_Data!S531</f>
        <v>Instagram</v>
      </c>
      <c r="D531" s="3">
        <f xml:space="preserve"> Clean_Data!J531</f>
        <v>60</v>
      </c>
      <c r="E531" s="3">
        <f>Clean_Data!I531</f>
        <v>30</v>
      </c>
      <c r="F531" s="3">
        <f xml:space="preserve"> Clean_Data!X531</f>
        <v>90</v>
      </c>
      <c r="G531" s="3" t="str" cm="1">
        <f t="array" ref="G531" xml:space="preserve"> _xlfn.IFS(OR(B531="Positive",B531="Joy",B531="Happy",B531="Happiness"),"Favorable",OR(B531="Negative",B531="Sad",B531="Grief",B531="Despair",B531="Hate"),"Unfavorable",TRUE,"Other")</f>
        <v>Other</v>
      </c>
      <c r="H531" s="3" t="str">
        <f t="shared" si="64"/>
        <v>High Engagement</v>
      </c>
      <c r="I531" s="3" t="str">
        <f t="shared" si="65"/>
        <v>High</v>
      </c>
      <c r="J531" s="3" t="b">
        <f t="shared" si="66"/>
        <v>0</v>
      </c>
      <c r="K531" s="3" t="b">
        <f t="shared" si="67"/>
        <v>1</v>
      </c>
      <c r="L531" s="3" t="b">
        <f t="shared" si="68"/>
        <v>1</v>
      </c>
      <c r="M531" s="3" t="b">
        <f t="shared" si="69"/>
        <v>1</v>
      </c>
      <c r="N531" s="3" t="b">
        <f t="shared" si="70"/>
        <v>0</v>
      </c>
      <c r="O531" s="3" t="b">
        <f t="shared" si="71"/>
        <v>1</v>
      </c>
      <c r="P531" s="3" t="str">
        <f xml:space="preserve"> CHOOSE(MATCH(C531,{"Twitter","Instagram","Facebook"},0),"TW","IG","FB")</f>
        <v>IG</v>
      </c>
      <c r="Q531" s="3" t="str" cm="1">
        <f t="array" ref="Q531" xml:space="preserve"> _xlfn.SWITCH(C531,"Twitter","Microblog","Instagram","Visual Social","Facebook","Social Network","Other")</f>
        <v>Visual Social</v>
      </c>
    </row>
    <row r="532" spans="1:17" x14ac:dyDescent="0.25">
      <c r="A532" s="3">
        <f xml:space="preserve"> Clean_Data!A532</f>
        <v>531</v>
      </c>
      <c r="B532" s="3" t="str">
        <f xml:space="preserve"> Clean_Data!Q532</f>
        <v>Excitement</v>
      </c>
      <c r="C532" s="3" t="str">
        <f xml:space="preserve"> Clean_Data!S532</f>
        <v>Twitter</v>
      </c>
      <c r="D532" s="3">
        <f xml:space="preserve"> Clean_Data!J532</f>
        <v>80</v>
      </c>
      <c r="E532" s="3">
        <f>Clean_Data!I532</f>
        <v>40</v>
      </c>
      <c r="F532" s="3">
        <f xml:space="preserve"> Clean_Data!X532</f>
        <v>120</v>
      </c>
      <c r="G532" s="3" t="str" cm="1">
        <f t="array" ref="G532" xml:space="preserve"> _xlfn.IFS(OR(B532="Positive",B532="Joy",B532="Happy",B532="Happiness"),"Favorable",OR(B532="Negative",B532="Sad",B532="Grief",B532="Despair",B532="Hate"),"Unfavorable",TRUE,"Other")</f>
        <v>Other</v>
      </c>
      <c r="H532" s="3" t="str">
        <f t="shared" si="64"/>
        <v>High Engagement</v>
      </c>
      <c r="I532" s="3" t="str">
        <f t="shared" si="65"/>
        <v>Viral</v>
      </c>
      <c r="J532" s="3" t="b">
        <f t="shared" si="66"/>
        <v>0</v>
      </c>
      <c r="K532" s="3" t="b">
        <f t="shared" si="67"/>
        <v>1</v>
      </c>
      <c r="L532" s="3" t="b">
        <f t="shared" si="68"/>
        <v>1</v>
      </c>
      <c r="M532" s="3" t="b">
        <f t="shared" si="69"/>
        <v>1</v>
      </c>
      <c r="N532" s="3" t="b">
        <f t="shared" si="70"/>
        <v>0</v>
      </c>
      <c r="O532" s="3" t="b">
        <f t="shared" si="71"/>
        <v>1</v>
      </c>
      <c r="P532" s="3" t="str">
        <f xml:space="preserve"> CHOOSE(MATCH(C532,{"Twitter","Instagram","Facebook"},0),"TW","IG","FB")</f>
        <v>TW</v>
      </c>
      <c r="Q532" s="3" t="str" cm="1">
        <f t="array" ref="Q532" xml:space="preserve"> _xlfn.SWITCH(C532,"Twitter","Microblog","Instagram","Visual Social","Facebook","Social Network","Other")</f>
        <v>Microblog</v>
      </c>
    </row>
    <row r="533" spans="1:17" x14ac:dyDescent="0.25">
      <c r="A533" s="3">
        <f xml:space="preserve"> Clean_Data!A533</f>
        <v>532</v>
      </c>
      <c r="B533" s="3" t="str">
        <f xml:space="preserve"> Clean_Data!Q533</f>
        <v>Nostalgia</v>
      </c>
      <c r="C533" s="3" t="str">
        <f xml:space="preserve"> Clean_Data!S533</f>
        <v>Instagram</v>
      </c>
      <c r="D533" s="3">
        <f xml:space="preserve"> Clean_Data!J533</f>
        <v>70</v>
      </c>
      <c r="E533" s="3">
        <f>Clean_Data!I533</f>
        <v>35</v>
      </c>
      <c r="F533" s="3">
        <f xml:space="preserve"> Clean_Data!X533</f>
        <v>105</v>
      </c>
      <c r="G533" s="3" t="str" cm="1">
        <f t="array" ref="G533" xml:space="preserve"> _xlfn.IFS(OR(B533="Positive",B533="Joy",B533="Happy",B533="Happiness"),"Favorable",OR(B533="Negative",B533="Sad",B533="Grief",B533="Despair",B533="Hate"),"Unfavorable",TRUE,"Other")</f>
        <v>Other</v>
      </c>
      <c r="H533" s="3" t="str">
        <f t="shared" si="64"/>
        <v>High Engagement</v>
      </c>
      <c r="I533" s="3" t="str">
        <f t="shared" si="65"/>
        <v>Viral</v>
      </c>
      <c r="J533" s="3" t="b">
        <f t="shared" si="66"/>
        <v>0</v>
      </c>
      <c r="K533" s="3" t="b">
        <f t="shared" si="67"/>
        <v>1</v>
      </c>
      <c r="L533" s="3" t="b">
        <f t="shared" si="68"/>
        <v>1</v>
      </c>
      <c r="M533" s="3" t="b">
        <f t="shared" si="69"/>
        <v>1</v>
      </c>
      <c r="N533" s="3" t="b">
        <f t="shared" si="70"/>
        <v>0</v>
      </c>
      <c r="O533" s="3" t="b">
        <f t="shared" si="71"/>
        <v>1</v>
      </c>
      <c r="P533" s="3" t="str">
        <f xml:space="preserve"> CHOOSE(MATCH(C533,{"Twitter","Instagram","Facebook"},0),"TW","IG","FB")</f>
        <v>IG</v>
      </c>
      <c r="Q533" s="3" t="str" cm="1">
        <f t="array" ref="Q533" xml:space="preserve"> _xlfn.SWITCH(C533,"Twitter","Microblog","Instagram","Visual Social","Facebook","Social Network","Other")</f>
        <v>Visual Social</v>
      </c>
    </row>
    <row r="534" spans="1:17" x14ac:dyDescent="0.25">
      <c r="A534" s="3">
        <f xml:space="preserve"> Clean_Data!A534</f>
        <v>533</v>
      </c>
      <c r="B534" s="3" t="str">
        <f xml:space="preserve"> Clean_Data!Q534</f>
        <v>Engagement</v>
      </c>
      <c r="C534" s="3" t="str">
        <f xml:space="preserve"> Clean_Data!S534</f>
        <v>Facebook</v>
      </c>
      <c r="D534" s="3">
        <f xml:space="preserve"> Clean_Data!J534</f>
        <v>60</v>
      </c>
      <c r="E534" s="3">
        <f>Clean_Data!I534</f>
        <v>30</v>
      </c>
      <c r="F534" s="3">
        <f xml:space="preserve"> Clean_Data!X534</f>
        <v>90</v>
      </c>
      <c r="G534" s="3" t="str" cm="1">
        <f t="array" ref="G534" xml:space="preserve"> _xlfn.IFS(OR(B534="Positive",B534="Joy",B534="Happy",B534="Happiness"),"Favorable",OR(B534="Negative",B534="Sad",B534="Grief",B534="Despair",B534="Hate"),"Unfavorable",TRUE,"Other")</f>
        <v>Other</v>
      </c>
      <c r="H534" s="3" t="str">
        <f t="shared" si="64"/>
        <v>High Engagement</v>
      </c>
      <c r="I534" s="3" t="str">
        <f t="shared" si="65"/>
        <v>High</v>
      </c>
      <c r="J534" s="3" t="b">
        <f t="shared" si="66"/>
        <v>0</v>
      </c>
      <c r="K534" s="3" t="b">
        <f t="shared" si="67"/>
        <v>0</v>
      </c>
      <c r="L534" s="3" t="b">
        <f t="shared" si="68"/>
        <v>1</v>
      </c>
      <c r="M534" s="3" t="b">
        <f t="shared" si="69"/>
        <v>1</v>
      </c>
      <c r="N534" s="3" t="b">
        <f t="shared" si="70"/>
        <v>0</v>
      </c>
      <c r="O534" s="3" t="b">
        <f t="shared" si="71"/>
        <v>1</v>
      </c>
      <c r="P534" s="3" t="str">
        <f xml:space="preserve"> CHOOSE(MATCH(C534,{"Twitter","Instagram","Facebook"},0),"TW","IG","FB")</f>
        <v>FB</v>
      </c>
      <c r="Q534" s="3" t="str" cm="1">
        <f t="array" ref="Q534" xml:space="preserve"> _xlfn.SWITCH(C534,"Twitter","Microblog","Instagram","Visual Social","Facebook","Social Network","Other")</f>
        <v>Social Network</v>
      </c>
    </row>
    <row r="535" spans="1:17" x14ac:dyDescent="0.25">
      <c r="A535" s="3">
        <f xml:space="preserve"> Clean_Data!A535</f>
        <v>534</v>
      </c>
      <c r="B535" s="3" t="str">
        <f xml:space="preserve"> Clean_Data!Q535</f>
        <v>Pride</v>
      </c>
      <c r="C535" s="3" t="str">
        <f xml:space="preserve"> Clean_Data!S535</f>
        <v>Twitter</v>
      </c>
      <c r="D535" s="3">
        <f xml:space="preserve"> Clean_Data!J535</f>
        <v>45</v>
      </c>
      <c r="E535" s="3">
        <f>Clean_Data!I535</f>
        <v>22</v>
      </c>
      <c r="F535" s="3">
        <f xml:space="preserve"> Clean_Data!X535</f>
        <v>67</v>
      </c>
      <c r="G535" s="3" t="str" cm="1">
        <f t="array" ref="G535" xml:space="preserve"> _xlfn.IFS(OR(B535="Positive",B535="Joy",B535="Happy",B535="Happiness"),"Favorable",OR(B535="Negative",B535="Sad",B535="Grief",B535="Despair",B535="Hate"),"Unfavorable",TRUE,"Other")</f>
        <v>Other</v>
      </c>
      <c r="H535" s="3" t="str">
        <f t="shared" si="64"/>
        <v>High Engagement</v>
      </c>
      <c r="I535" s="3" t="str">
        <f t="shared" si="65"/>
        <v>High</v>
      </c>
      <c r="J535" s="3" t="b">
        <f t="shared" si="66"/>
        <v>0</v>
      </c>
      <c r="K535" s="3" t="b">
        <f t="shared" si="67"/>
        <v>1</v>
      </c>
      <c r="L535" s="3" t="b">
        <f t="shared" si="68"/>
        <v>1</v>
      </c>
      <c r="M535" s="3" t="b">
        <f t="shared" si="69"/>
        <v>1</v>
      </c>
      <c r="N535" s="3" t="b">
        <f t="shared" si="70"/>
        <v>0</v>
      </c>
      <c r="O535" s="3" t="b">
        <f t="shared" si="71"/>
        <v>1</v>
      </c>
      <c r="P535" s="3" t="str">
        <f xml:space="preserve"> CHOOSE(MATCH(C535,{"Twitter","Instagram","Facebook"},0),"TW","IG","FB")</f>
        <v>TW</v>
      </c>
      <c r="Q535" s="3" t="str" cm="1">
        <f t="array" ref="Q535" xml:space="preserve"> _xlfn.SWITCH(C535,"Twitter","Microblog","Instagram","Visual Social","Facebook","Social Network","Other")</f>
        <v>Microblog</v>
      </c>
    </row>
    <row r="536" spans="1:17" x14ac:dyDescent="0.25">
      <c r="A536" s="3">
        <f xml:space="preserve"> Clean_Data!A536</f>
        <v>535</v>
      </c>
      <c r="B536" s="3" t="str">
        <f xml:space="preserve"> Clean_Data!Q536</f>
        <v>Touched</v>
      </c>
      <c r="C536" s="3" t="str">
        <f xml:space="preserve"> Clean_Data!S536</f>
        <v>Instagram</v>
      </c>
      <c r="D536" s="3">
        <f xml:space="preserve"> Clean_Data!J536</f>
        <v>55</v>
      </c>
      <c r="E536" s="3">
        <f>Clean_Data!I536</f>
        <v>28</v>
      </c>
      <c r="F536" s="3">
        <f xml:space="preserve"> Clean_Data!X536</f>
        <v>83</v>
      </c>
      <c r="G536" s="3" t="str" cm="1">
        <f t="array" ref="G536" xml:space="preserve"> _xlfn.IFS(OR(B536="Positive",B536="Joy",B536="Happy",B536="Happiness"),"Favorable",OR(B536="Negative",B536="Sad",B536="Grief",B536="Despair",B536="Hate"),"Unfavorable",TRUE,"Other")</f>
        <v>Other</v>
      </c>
      <c r="H536" s="3" t="str">
        <f t="shared" si="64"/>
        <v>High Engagement</v>
      </c>
      <c r="I536" s="3" t="str">
        <f t="shared" si="65"/>
        <v>High</v>
      </c>
      <c r="J536" s="3" t="b">
        <f t="shared" si="66"/>
        <v>0</v>
      </c>
      <c r="K536" s="3" t="b">
        <f t="shared" si="67"/>
        <v>1</v>
      </c>
      <c r="L536" s="3" t="b">
        <f t="shared" si="68"/>
        <v>1</v>
      </c>
      <c r="M536" s="3" t="b">
        <f t="shared" si="69"/>
        <v>1</v>
      </c>
      <c r="N536" s="3" t="b">
        <f t="shared" si="70"/>
        <v>0</v>
      </c>
      <c r="O536" s="3" t="b">
        <f t="shared" si="71"/>
        <v>1</v>
      </c>
      <c r="P536" s="3" t="str">
        <f xml:space="preserve"> CHOOSE(MATCH(C536,{"Twitter","Instagram","Facebook"},0),"TW","IG","FB")</f>
        <v>IG</v>
      </c>
      <c r="Q536" s="3" t="str" cm="1">
        <f t="array" ref="Q536" xml:space="preserve"> _xlfn.SWITCH(C536,"Twitter","Microblog","Instagram","Visual Social","Facebook","Social Network","Other")</f>
        <v>Visual Social</v>
      </c>
    </row>
    <row r="537" spans="1:17" x14ac:dyDescent="0.25">
      <c r="A537" s="3">
        <f xml:space="preserve"> Clean_Data!A537</f>
        <v>536</v>
      </c>
      <c r="B537" s="3" t="str">
        <f xml:space="preserve"> Clean_Data!Q537</f>
        <v>Gratitude</v>
      </c>
      <c r="C537" s="3" t="str">
        <f xml:space="preserve"> Clean_Data!S537</f>
        <v>Facebook</v>
      </c>
      <c r="D537" s="3">
        <f xml:space="preserve"> Clean_Data!J537</f>
        <v>35</v>
      </c>
      <c r="E537" s="3">
        <f>Clean_Data!I537</f>
        <v>18</v>
      </c>
      <c r="F537" s="3">
        <f xml:space="preserve"> Clean_Data!X537</f>
        <v>53</v>
      </c>
      <c r="G537" s="3" t="str" cm="1">
        <f t="array" ref="G537" xml:space="preserve"> _xlfn.IFS(OR(B537="Positive",B537="Joy",B537="Happy",B537="Happiness"),"Favorable",OR(B537="Negative",B537="Sad",B537="Grief",B537="Despair",B537="Hate"),"Unfavorable",TRUE,"Other")</f>
        <v>Other</v>
      </c>
      <c r="H537" s="3" t="str">
        <f t="shared" si="64"/>
        <v>High Engagement</v>
      </c>
      <c r="I537" s="3" t="str">
        <f t="shared" si="65"/>
        <v>High</v>
      </c>
      <c r="J537" s="3" t="b">
        <f t="shared" si="66"/>
        <v>0</v>
      </c>
      <c r="K537" s="3" t="b">
        <f t="shared" si="67"/>
        <v>0</v>
      </c>
      <c r="L537" s="3" t="b">
        <f t="shared" si="68"/>
        <v>1</v>
      </c>
      <c r="M537" s="3" t="b">
        <f t="shared" si="69"/>
        <v>1</v>
      </c>
      <c r="N537" s="3" t="b">
        <f t="shared" si="70"/>
        <v>0</v>
      </c>
      <c r="O537" s="3" t="b">
        <f t="shared" si="71"/>
        <v>1</v>
      </c>
      <c r="P537" s="3" t="str">
        <f xml:space="preserve"> CHOOSE(MATCH(C537,{"Twitter","Instagram","Facebook"},0),"TW","IG","FB")</f>
        <v>FB</v>
      </c>
      <c r="Q537" s="3" t="str" cm="1">
        <f t="array" ref="Q537" xml:space="preserve"> _xlfn.SWITCH(C537,"Twitter","Microblog","Instagram","Visual Social","Facebook","Social Network","Other")</f>
        <v>Social Network</v>
      </c>
    </row>
    <row r="538" spans="1:17" x14ac:dyDescent="0.25">
      <c r="A538" s="3">
        <f xml:space="preserve"> Clean_Data!A538</f>
        <v>537</v>
      </c>
      <c r="B538" s="3" t="str">
        <f xml:space="preserve"> Clean_Data!Q538</f>
        <v>Inspiration</v>
      </c>
      <c r="C538" s="3" t="str">
        <f xml:space="preserve"> Clean_Data!S538</f>
        <v>Twitter</v>
      </c>
      <c r="D538" s="3">
        <f xml:space="preserve"> Clean_Data!J538</f>
        <v>45</v>
      </c>
      <c r="E538" s="3">
        <f>Clean_Data!I538</f>
        <v>22</v>
      </c>
      <c r="F538" s="3">
        <f xml:space="preserve"> Clean_Data!X538</f>
        <v>67</v>
      </c>
      <c r="G538" s="3" t="str" cm="1">
        <f t="array" ref="G538" xml:space="preserve"> _xlfn.IFS(OR(B538="Positive",B538="Joy",B538="Happy",B538="Happiness"),"Favorable",OR(B538="Negative",B538="Sad",B538="Grief",B538="Despair",B538="Hate"),"Unfavorable",TRUE,"Other")</f>
        <v>Other</v>
      </c>
      <c r="H538" s="3" t="str">
        <f t="shared" si="64"/>
        <v>High Engagement</v>
      </c>
      <c r="I538" s="3" t="str">
        <f t="shared" si="65"/>
        <v>High</v>
      </c>
      <c r="J538" s="3" t="b">
        <f t="shared" si="66"/>
        <v>0</v>
      </c>
      <c r="K538" s="3" t="b">
        <f t="shared" si="67"/>
        <v>1</v>
      </c>
      <c r="L538" s="3" t="b">
        <f t="shared" si="68"/>
        <v>1</v>
      </c>
      <c r="M538" s="3" t="b">
        <f t="shared" si="69"/>
        <v>1</v>
      </c>
      <c r="N538" s="3" t="b">
        <f t="shared" si="70"/>
        <v>0</v>
      </c>
      <c r="O538" s="3" t="b">
        <f t="shared" si="71"/>
        <v>1</v>
      </c>
      <c r="P538" s="3" t="str">
        <f xml:space="preserve"> CHOOSE(MATCH(C538,{"Twitter","Instagram","Facebook"},0),"TW","IG","FB")</f>
        <v>TW</v>
      </c>
      <c r="Q538" s="3" t="str" cm="1">
        <f t="array" ref="Q538" xml:space="preserve"> _xlfn.SWITCH(C538,"Twitter","Microblog","Instagram","Visual Social","Facebook","Social Network","Other")</f>
        <v>Microblog</v>
      </c>
    </row>
    <row r="539" spans="1:17" x14ac:dyDescent="0.25">
      <c r="A539" s="3">
        <f xml:space="preserve"> Clean_Data!A539</f>
        <v>538</v>
      </c>
      <c r="B539" s="3" t="str">
        <f xml:space="preserve"> Clean_Data!Q539</f>
        <v>Contemplation</v>
      </c>
      <c r="C539" s="3" t="str">
        <f xml:space="preserve"> Clean_Data!S539</f>
        <v>Instagram</v>
      </c>
      <c r="D539" s="3">
        <f xml:space="preserve"> Clean_Data!J539</f>
        <v>55</v>
      </c>
      <c r="E539" s="3">
        <f>Clean_Data!I539</f>
        <v>28</v>
      </c>
      <c r="F539" s="3">
        <f xml:space="preserve"> Clean_Data!X539</f>
        <v>83</v>
      </c>
      <c r="G539" s="3" t="str" cm="1">
        <f t="array" ref="G539" xml:space="preserve"> _xlfn.IFS(OR(B539="Positive",B539="Joy",B539="Happy",B539="Happiness"),"Favorable",OR(B539="Negative",B539="Sad",B539="Grief",B539="Despair",B539="Hate"),"Unfavorable",TRUE,"Other")</f>
        <v>Other</v>
      </c>
      <c r="H539" s="3" t="str">
        <f t="shared" si="64"/>
        <v>High Engagement</v>
      </c>
      <c r="I539" s="3" t="str">
        <f t="shared" si="65"/>
        <v>High</v>
      </c>
      <c r="J539" s="3" t="b">
        <f t="shared" si="66"/>
        <v>0</v>
      </c>
      <c r="K539" s="3" t="b">
        <f t="shared" si="67"/>
        <v>1</v>
      </c>
      <c r="L539" s="3" t="b">
        <f t="shared" si="68"/>
        <v>1</v>
      </c>
      <c r="M539" s="3" t="b">
        <f t="shared" si="69"/>
        <v>1</v>
      </c>
      <c r="N539" s="3" t="b">
        <f t="shared" si="70"/>
        <v>0</v>
      </c>
      <c r="O539" s="3" t="b">
        <f t="shared" si="71"/>
        <v>1</v>
      </c>
      <c r="P539" s="3" t="str">
        <f xml:space="preserve"> CHOOSE(MATCH(C539,{"Twitter","Instagram","Facebook"},0),"TW","IG","FB")</f>
        <v>IG</v>
      </c>
      <c r="Q539" s="3" t="str" cm="1">
        <f t="array" ref="Q539" xml:space="preserve"> _xlfn.SWITCH(C539,"Twitter","Microblog","Instagram","Visual Social","Facebook","Social Network","Other")</f>
        <v>Visual Social</v>
      </c>
    </row>
    <row r="540" spans="1:17" x14ac:dyDescent="0.25">
      <c r="A540" s="3">
        <f xml:space="preserve"> Clean_Data!A540</f>
        <v>539</v>
      </c>
      <c r="B540" s="3" t="str">
        <f xml:space="preserve"> Clean_Data!Q540</f>
        <v>Suspense</v>
      </c>
      <c r="C540" s="3" t="str">
        <f xml:space="preserve"> Clean_Data!S540</f>
        <v>Facebook</v>
      </c>
      <c r="D540" s="3">
        <f xml:space="preserve"> Clean_Data!J540</f>
        <v>70</v>
      </c>
      <c r="E540" s="3">
        <f>Clean_Data!I540</f>
        <v>35</v>
      </c>
      <c r="F540" s="3">
        <f xml:space="preserve"> Clean_Data!X540</f>
        <v>105</v>
      </c>
      <c r="G540" s="3" t="str" cm="1">
        <f t="array" ref="G540" xml:space="preserve"> _xlfn.IFS(OR(B540="Positive",B540="Joy",B540="Happy",B540="Happiness"),"Favorable",OR(B540="Negative",B540="Sad",B540="Grief",B540="Despair",B540="Hate"),"Unfavorable",TRUE,"Other")</f>
        <v>Other</v>
      </c>
      <c r="H540" s="3" t="str">
        <f t="shared" si="64"/>
        <v>High Engagement</v>
      </c>
      <c r="I540" s="3" t="str">
        <f t="shared" si="65"/>
        <v>Viral</v>
      </c>
      <c r="J540" s="3" t="b">
        <f t="shared" si="66"/>
        <v>0</v>
      </c>
      <c r="K540" s="3" t="b">
        <f t="shared" si="67"/>
        <v>0</v>
      </c>
      <c r="L540" s="3" t="b">
        <f t="shared" si="68"/>
        <v>1</v>
      </c>
      <c r="M540" s="3" t="b">
        <f t="shared" si="69"/>
        <v>1</v>
      </c>
      <c r="N540" s="3" t="b">
        <f t="shared" si="70"/>
        <v>0</v>
      </c>
      <c r="O540" s="3" t="b">
        <f t="shared" si="71"/>
        <v>1</v>
      </c>
      <c r="P540" s="3" t="str">
        <f xml:space="preserve"> CHOOSE(MATCH(C540,{"Twitter","Instagram","Facebook"},0),"TW","IG","FB")</f>
        <v>FB</v>
      </c>
      <c r="Q540" s="3" t="str" cm="1">
        <f t="array" ref="Q540" xml:space="preserve"> _xlfn.SWITCH(C540,"Twitter","Microblog","Instagram","Visual Social","Facebook","Social Network","Other")</f>
        <v>Social Network</v>
      </c>
    </row>
    <row r="541" spans="1:17" x14ac:dyDescent="0.25">
      <c r="A541" s="3">
        <f xml:space="preserve"> Clean_Data!A541</f>
        <v>540</v>
      </c>
      <c r="B541" s="3" t="str">
        <f xml:space="preserve"> Clean_Data!Q541</f>
        <v>Satisfaction</v>
      </c>
      <c r="C541" s="3" t="str">
        <f xml:space="preserve"> Clean_Data!S541</f>
        <v>Twitter</v>
      </c>
      <c r="D541" s="3">
        <f xml:space="preserve"> Clean_Data!J541</f>
        <v>45</v>
      </c>
      <c r="E541" s="3">
        <f>Clean_Data!I541</f>
        <v>22</v>
      </c>
      <c r="F541" s="3">
        <f xml:space="preserve"> Clean_Data!X541</f>
        <v>67</v>
      </c>
      <c r="G541" s="3" t="str" cm="1">
        <f t="array" ref="G541" xml:space="preserve"> _xlfn.IFS(OR(B541="Positive",B541="Joy",B541="Happy",B541="Happiness"),"Favorable",OR(B541="Negative",B541="Sad",B541="Grief",B541="Despair",B541="Hate"),"Unfavorable",TRUE,"Other")</f>
        <v>Other</v>
      </c>
      <c r="H541" s="3" t="str">
        <f t="shared" si="64"/>
        <v>High Engagement</v>
      </c>
      <c r="I541" s="3" t="str">
        <f t="shared" si="65"/>
        <v>High</v>
      </c>
      <c r="J541" s="3" t="b">
        <f t="shared" si="66"/>
        <v>0</v>
      </c>
      <c r="K541" s="3" t="b">
        <f t="shared" si="67"/>
        <v>1</v>
      </c>
      <c r="L541" s="3" t="b">
        <f t="shared" si="68"/>
        <v>1</v>
      </c>
      <c r="M541" s="3" t="b">
        <f t="shared" si="69"/>
        <v>1</v>
      </c>
      <c r="N541" s="3" t="b">
        <f t="shared" si="70"/>
        <v>0</v>
      </c>
      <c r="O541" s="3" t="b">
        <f t="shared" si="71"/>
        <v>1</v>
      </c>
      <c r="P541" s="3" t="str">
        <f xml:space="preserve"> CHOOSE(MATCH(C541,{"Twitter","Instagram","Facebook"},0),"TW","IG","FB")</f>
        <v>TW</v>
      </c>
      <c r="Q541" s="3" t="str" cm="1">
        <f t="array" ref="Q541" xml:space="preserve"> _xlfn.SWITCH(C541,"Twitter","Microblog","Instagram","Visual Social","Facebook","Social Network","Other")</f>
        <v>Microblog</v>
      </c>
    </row>
    <row r="542" spans="1:17" x14ac:dyDescent="0.25">
      <c r="A542" s="3">
        <f xml:space="preserve"> Clean_Data!A542</f>
        <v>541</v>
      </c>
      <c r="B542" s="3" t="str">
        <f xml:space="preserve"> Clean_Data!Q542</f>
        <v>Joy</v>
      </c>
      <c r="C542" s="3" t="str">
        <f xml:space="preserve"> Clean_Data!S542</f>
        <v>Instagram</v>
      </c>
      <c r="D542" s="3">
        <f xml:space="preserve"> Clean_Data!J542</f>
        <v>80</v>
      </c>
      <c r="E542" s="3">
        <f>Clean_Data!I542</f>
        <v>40</v>
      </c>
      <c r="F542" s="3">
        <f xml:space="preserve"> Clean_Data!X542</f>
        <v>120</v>
      </c>
      <c r="G542" s="3" t="str" cm="1">
        <f t="array" ref="G542" xml:space="preserve"> _xlfn.IFS(OR(B542="Positive",B542="Joy",B542="Happy",B542="Happiness"),"Favorable",OR(B542="Negative",B542="Sad",B542="Grief",B542="Despair",B542="Hate"),"Unfavorable",TRUE,"Other")</f>
        <v>Favorable</v>
      </c>
      <c r="H542" s="3" t="str">
        <f t="shared" si="64"/>
        <v>High Engagement</v>
      </c>
      <c r="I542" s="3" t="str">
        <f t="shared" si="65"/>
        <v>Viral</v>
      </c>
      <c r="J542" s="3" t="b">
        <f t="shared" si="66"/>
        <v>0</v>
      </c>
      <c r="K542" s="3" t="b">
        <f t="shared" si="67"/>
        <v>1</v>
      </c>
      <c r="L542" s="3" t="b">
        <f t="shared" si="68"/>
        <v>1</v>
      </c>
      <c r="M542" s="3" t="b">
        <f t="shared" si="69"/>
        <v>1</v>
      </c>
      <c r="N542" s="3" t="b">
        <f t="shared" si="70"/>
        <v>0</v>
      </c>
      <c r="O542" s="3" t="b">
        <f t="shared" si="71"/>
        <v>1</v>
      </c>
      <c r="P542" s="3" t="str">
        <f xml:space="preserve"> CHOOSE(MATCH(C542,{"Twitter","Instagram","Facebook"},0),"TW","IG","FB")</f>
        <v>IG</v>
      </c>
      <c r="Q542" s="3" t="str" cm="1">
        <f t="array" ref="Q542" xml:space="preserve"> _xlfn.SWITCH(C542,"Twitter","Microblog","Instagram","Visual Social","Facebook","Social Network","Other")</f>
        <v>Visual Social</v>
      </c>
    </row>
    <row r="543" spans="1:17" x14ac:dyDescent="0.25">
      <c r="A543" s="3">
        <f xml:space="preserve"> Clean_Data!A543</f>
        <v>542</v>
      </c>
      <c r="B543" s="3" t="str">
        <f xml:space="preserve"> Clean_Data!Q543</f>
        <v>Inspiration</v>
      </c>
      <c r="C543" s="3" t="str">
        <f xml:space="preserve"> Clean_Data!S543</f>
        <v>Twitter</v>
      </c>
      <c r="D543" s="3">
        <f xml:space="preserve"> Clean_Data!J543</f>
        <v>70</v>
      </c>
      <c r="E543" s="3">
        <f>Clean_Data!I543</f>
        <v>35</v>
      </c>
      <c r="F543" s="3">
        <f xml:space="preserve"> Clean_Data!X543</f>
        <v>105</v>
      </c>
      <c r="G543" s="3" t="str" cm="1">
        <f t="array" ref="G543" xml:space="preserve"> _xlfn.IFS(OR(B543="Positive",B543="Joy",B543="Happy",B543="Happiness"),"Favorable",OR(B543="Negative",B543="Sad",B543="Grief",B543="Despair",B543="Hate"),"Unfavorable",TRUE,"Other")</f>
        <v>Other</v>
      </c>
      <c r="H543" s="3" t="str">
        <f t="shared" si="64"/>
        <v>High Engagement</v>
      </c>
      <c r="I543" s="3" t="str">
        <f t="shared" si="65"/>
        <v>Viral</v>
      </c>
      <c r="J543" s="3" t="b">
        <f t="shared" si="66"/>
        <v>0</v>
      </c>
      <c r="K543" s="3" t="b">
        <f t="shared" si="67"/>
        <v>1</v>
      </c>
      <c r="L543" s="3" t="b">
        <f t="shared" si="68"/>
        <v>1</v>
      </c>
      <c r="M543" s="3" t="b">
        <f t="shared" si="69"/>
        <v>1</v>
      </c>
      <c r="N543" s="3" t="b">
        <f t="shared" si="70"/>
        <v>0</v>
      </c>
      <c r="O543" s="3" t="b">
        <f t="shared" si="71"/>
        <v>1</v>
      </c>
      <c r="P543" s="3" t="str">
        <f xml:space="preserve"> CHOOSE(MATCH(C543,{"Twitter","Instagram","Facebook"},0),"TW","IG","FB")</f>
        <v>TW</v>
      </c>
      <c r="Q543" s="3" t="str" cm="1">
        <f t="array" ref="Q543" xml:space="preserve"> _xlfn.SWITCH(C543,"Twitter","Microblog","Instagram","Visual Social","Facebook","Social Network","Other")</f>
        <v>Microblog</v>
      </c>
    </row>
    <row r="544" spans="1:17" x14ac:dyDescent="0.25">
      <c r="A544" s="3">
        <f xml:space="preserve"> Clean_Data!A544</f>
        <v>543</v>
      </c>
      <c r="B544" s="3" t="str">
        <f xml:space="preserve"> Clean_Data!Q544</f>
        <v>Excitement</v>
      </c>
      <c r="C544" s="3" t="str">
        <f xml:space="preserve"> Clean_Data!S544</f>
        <v>Facebook</v>
      </c>
      <c r="D544" s="3">
        <f xml:space="preserve"> Clean_Data!J544</f>
        <v>60</v>
      </c>
      <c r="E544" s="3">
        <f>Clean_Data!I544</f>
        <v>30</v>
      </c>
      <c r="F544" s="3">
        <f xml:space="preserve"> Clean_Data!X544</f>
        <v>90</v>
      </c>
      <c r="G544" s="3" t="str" cm="1">
        <f t="array" ref="G544" xml:space="preserve"> _xlfn.IFS(OR(B544="Positive",B544="Joy",B544="Happy",B544="Happiness"),"Favorable",OR(B544="Negative",B544="Sad",B544="Grief",B544="Despair",B544="Hate"),"Unfavorable",TRUE,"Other")</f>
        <v>Other</v>
      </c>
      <c r="H544" s="3" t="str">
        <f t="shared" si="64"/>
        <v>High Engagement</v>
      </c>
      <c r="I544" s="3" t="str">
        <f t="shared" si="65"/>
        <v>High</v>
      </c>
      <c r="J544" s="3" t="b">
        <f t="shared" si="66"/>
        <v>0</v>
      </c>
      <c r="K544" s="3" t="b">
        <f t="shared" si="67"/>
        <v>0</v>
      </c>
      <c r="L544" s="3" t="b">
        <f t="shared" si="68"/>
        <v>1</v>
      </c>
      <c r="M544" s="3" t="b">
        <f t="shared" si="69"/>
        <v>1</v>
      </c>
      <c r="N544" s="3" t="b">
        <f t="shared" si="70"/>
        <v>0</v>
      </c>
      <c r="O544" s="3" t="b">
        <f t="shared" si="71"/>
        <v>1</v>
      </c>
      <c r="P544" s="3" t="str">
        <f xml:space="preserve"> CHOOSE(MATCH(C544,{"Twitter","Instagram","Facebook"},0),"TW","IG","FB")</f>
        <v>FB</v>
      </c>
      <c r="Q544" s="3" t="str" cm="1">
        <f t="array" ref="Q544" xml:space="preserve"> _xlfn.SWITCH(C544,"Twitter","Microblog","Instagram","Visual Social","Facebook","Social Network","Other")</f>
        <v>Social Network</v>
      </c>
    </row>
    <row r="545" spans="1:17" x14ac:dyDescent="0.25">
      <c r="A545" s="3">
        <f xml:space="preserve"> Clean_Data!A545</f>
        <v>544</v>
      </c>
      <c r="B545" s="3" t="str">
        <f xml:space="preserve"> Clean_Data!Q545</f>
        <v>Admiration</v>
      </c>
      <c r="C545" s="3" t="str">
        <f xml:space="preserve"> Clean_Data!S545</f>
        <v>Instagram</v>
      </c>
      <c r="D545" s="3">
        <f xml:space="preserve"> Clean_Data!J545</f>
        <v>45</v>
      </c>
      <c r="E545" s="3">
        <f>Clean_Data!I545</f>
        <v>22</v>
      </c>
      <c r="F545" s="3">
        <f xml:space="preserve"> Clean_Data!X545</f>
        <v>67</v>
      </c>
      <c r="G545" s="3" t="str" cm="1">
        <f t="array" ref="G545" xml:space="preserve"> _xlfn.IFS(OR(B545="Positive",B545="Joy",B545="Happy",B545="Happiness"),"Favorable",OR(B545="Negative",B545="Sad",B545="Grief",B545="Despair",B545="Hate"),"Unfavorable",TRUE,"Other")</f>
        <v>Other</v>
      </c>
      <c r="H545" s="3" t="str">
        <f t="shared" si="64"/>
        <v>High Engagement</v>
      </c>
      <c r="I545" s="3" t="str">
        <f t="shared" si="65"/>
        <v>High</v>
      </c>
      <c r="J545" s="3" t="b">
        <f t="shared" si="66"/>
        <v>0</v>
      </c>
      <c r="K545" s="3" t="b">
        <f t="shared" si="67"/>
        <v>1</v>
      </c>
      <c r="L545" s="3" t="b">
        <f t="shared" si="68"/>
        <v>1</v>
      </c>
      <c r="M545" s="3" t="b">
        <f t="shared" si="69"/>
        <v>1</v>
      </c>
      <c r="N545" s="3" t="b">
        <f t="shared" si="70"/>
        <v>0</v>
      </c>
      <c r="O545" s="3" t="b">
        <f t="shared" si="71"/>
        <v>1</v>
      </c>
      <c r="P545" s="3" t="str">
        <f xml:space="preserve"> CHOOSE(MATCH(C545,{"Twitter","Instagram","Facebook"},0),"TW","IG","FB")</f>
        <v>IG</v>
      </c>
      <c r="Q545" s="3" t="str" cm="1">
        <f t="array" ref="Q545" xml:space="preserve"> _xlfn.SWITCH(C545,"Twitter","Microblog","Instagram","Visual Social","Facebook","Social Network","Other")</f>
        <v>Visual Social</v>
      </c>
    </row>
    <row r="546" spans="1:17" x14ac:dyDescent="0.25">
      <c r="A546" s="3">
        <f xml:space="preserve"> Clean_Data!A546</f>
        <v>545</v>
      </c>
      <c r="B546" s="3" t="str">
        <f xml:space="preserve"> Clean_Data!Q546</f>
        <v>Captivation</v>
      </c>
      <c r="C546" s="3" t="str">
        <f xml:space="preserve"> Clean_Data!S546</f>
        <v>Twitter</v>
      </c>
      <c r="D546" s="3">
        <f xml:space="preserve"> Clean_Data!J546</f>
        <v>55</v>
      </c>
      <c r="E546" s="3">
        <f>Clean_Data!I546</f>
        <v>28</v>
      </c>
      <c r="F546" s="3">
        <f xml:space="preserve"> Clean_Data!X546</f>
        <v>83</v>
      </c>
      <c r="G546" s="3" t="str" cm="1">
        <f t="array" ref="G546" xml:space="preserve"> _xlfn.IFS(OR(B546="Positive",B546="Joy",B546="Happy",B546="Happiness"),"Favorable",OR(B546="Negative",B546="Sad",B546="Grief",B546="Despair",B546="Hate"),"Unfavorable",TRUE,"Other")</f>
        <v>Other</v>
      </c>
      <c r="H546" s="3" t="str">
        <f t="shared" si="64"/>
        <v>High Engagement</v>
      </c>
      <c r="I546" s="3" t="str">
        <f t="shared" si="65"/>
        <v>High</v>
      </c>
      <c r="J546" s="3" t="b">
        <f t="shared" si="66"/>
        <v>0</v>
      </c>
      <c r="K546" s="3" t="b">
        <f t="shared" si="67"/>
        <v>1</v>
      </c>
      <c r="L546" s="3" t="b">
        <f t="shared" si="68"/>
        <v>1</v>
      </c>
      <c r="M546" s="3" t="b">
        <f t="shared" si="69"/>
        <v>1</v>
      </c>
      <c r="N546" s="3" t="b">
        <f t="shared" si="70"/>
        <v>0</v>
      </c>
      <c r="O546" s="3" t="b">
        <f t="shared" si="71"/>
        <v>1</v>
      </c>
      <c r="P546" s="3" t="str">
        <f xml:space="preserve"> CHOOSE(MATCH(C546,{"Twitter","Instagram","Facebook"},0),"TW","IG","FB")</f>
        <v>TW</v>
      </c>
      <c r="Q546" s="3" t="str" cm="1">
        <f t="array" ref="Q546" xml:space="preserve"> _xlfn.SWITCH(C546,"Twitter","Microblog","Instagram","Visual Social","Facebook","Social Network","Other")</f>
        <v>Microblog</v>
      </c>
    </row>
    <row r="547" spans="1:17" x14ac:dyDescent="0.25">
      <c r="A547" s="3">
        <f xml:space="preserve"> Clean_Data!A547</f>
        <v>546</v>
      </c>
      <c r="B547" s="3" t="str">
        <f xml:space="preserve"> Clean_Data!Q547</f>
        <v>Triumph</v>
      </c>
      <c r="C547" s="3" t="str">
        <f xml:space="preserve"> Clean_Data!S547</f>
        <v>Facebook</v>
      </c>
      <c r="D547" s="3">
        <f xml:space="preserve"> Clean_Data!J547</f>
        <v>35</v>
      </c>
      <c r="E547" s="3">
        <f>Clean_Data!I547</f>
        <v>18</v>
      </c>
      <c r="F547" s="3">
        <f xml:space="preserve"> Clean_Data!X547</f>
        <v>53</v>
      </c>
      <c r="G547" s="3" t="str" cm="1">
        <f t="array" ref="G547" xml:space="preserve"> _xlfn.IFS(OR(B547="Positive",B547="Joy",B547="Happy",B547="Happiness"),"Favorable",OR(B547="Negative",B547="Sad",B547="Grief",B547="Despair",B547="Hate"),"Unfavorable",TRUE,"Other")</f>
        <v>Other</v>
      </c>
      <c r="H547" s="3" t="str">
        <f t="shared" si="64"/>
        <v>High Engagement</v>
      </c>
      <c r="I547" s="3" t="str">
        <f t="shared" si="65"/>
        <v>High</v>
      </c>
      <c r="J547" s="3" t="b">
        <f t="shared" si="66"/>
        <v>0</v>
      </c>
      <c r="K547" s="3" t="b">
        <f t="shared" si="67"/>
        <v>0</v>
      </c>
      <c r="L547" s="3" t="b">
        <f t="shared" si="68"/>
        <v>1</v>
      </c>
      <c r="M547" s="3" t="b">
        <f t="shared" si="69"/>
        <v>1</v>
      </c>
      <c r="N547" s="3" t="b">
        <f t="shared" si="70"/>
        <v>0</v>
      </c>
      <c r="O547" s="3" t="b">
        <f t="shared" si="71"/>
        <v>1</v>
      </c>
      <c r="P547" s="3" t="str">
        <f xml:space="preserve"> CHOOSE(MATCH(C547,{"Twitter","Instagram","Facebook"},0),"TW","IG","FB")</f>
        <v>FB</v>
      </c>
      <c r="Q547" s="3" t="str" cm="1">
        <f t="array" ref="Q547" xml:space="preserve"> _xlfn.SWITCH(C547,"Twitter","Microblog","Instagram","Visual Social","Facebook","Social Network","Other")</f>
        <v>Social Network</v>
      </c>
    </row>
    <row r="548" spans="1:17" x14ac:dyDescent="0.25">
      <c r="A548" s="3">
        <f xml:space="preserve"> Clean_Data!A548</f>
        <v>547</v>
      </c>
      <c r="B548" s="3" t="str">
        <f xml:space="preserve"> Clean_Data!Q548</f>
        <v>Awe</v>
      </c>
      <c r="C548" s="3" t="str">
        <f xml:space="preserve"> Clean_Data!S548</f>
        <v>Instagram</v>
      </c>
      <c r="D548" s="3">
        <f xml:space="preserve"> Clean_Data!J548</f>
        <v>45</v>
      </c>
      <c r="E548" s="3">
        <f>Clean_Data!I548</f>
        <v>22</v>
      </c>
      <c r="F548" s="3">
        <f xml:space="preserve"> Clean_Data!X548</f>
        <v>67</v>
      </c>
      <c r="G548" s="3" t="str" cm="1">
        <f t="array" ref="G548" xml:space="preserve"> _xlfn.IFS(OR(B548="Positive",B548="Joy",B548="Happy",B548="Happiness"),"Favorable",OR(B548="Negative",B548="Sad",B548="Grief",B548="Despair",B548="Hate"),"Unfavorable",TRUE,"Other")</f>
        <v>Other</v>
      </c>
      <c r="H548" s="3" t="str">
        <f t="shared" si="64"/>
        <v>High Engagement</v>
      </c>
      <c r="I548" s="3" t="str">
        <f t="shared" si="65"/>
        <v>High</v>
      </c>
      <c r="J548" s="3" t="b">
        <f t="shared" si="66"/>
        <v>0</v>
      </c>
      <c r="K548" s="3" t="b">
        <f t="shared" si="67"/>
        <v>1</v>
      </c>
      <c r="L548" s="3" t="b">
        <f t="shared" si="68"/>
        <v>1</v>
      </c>
      <c r="M548" s="3" t="b">
        <f t="shared" si="69"/>
        <v>1</v>
      </c>
      <c r="N548" s="3" t="b">
        <f t="shared" si="70"/>
        <v>0</v>
      </c>
      <c r="O548" s="3" t="b">
        <f t="shared" si="71"/>
        <v>1</v>
      </c>
      <c r="P548" s="3" t="str">
        <f xml:space="preserve"> CHOOSE(MATCH(C548,{"Twitter","Instagram","Facebook"},0),"TW","IG","FB")</f>
        <v>IG</v>
      </c>
      <c r="Q548" s="3" t="str" cm="1">
        <f t="array" ref="Q548" xml:space="preserve"> _xlfn.SWITCH(C548,"Twitter","Microblog","Instagram","Visual Social","Facebook","Social Network","Other")</f>
        <v>Visual Social</v>
      </c>
    </row>
    <row r="549" spans="1:17" x14ac:dyDescent="0.25">
      <c r="A549" s="3">
        <f xml:space="preserve"> Clean_Data!A549</f>
        <v>548</v>
      </c>
      <c r="B549" s="3" t="str">
        <f xml:space="preserve"> Clean_Data!Q549</f>
        <v>Thrill</v>
      </c>
      <c r="C549" s="3" t="str">
        <f xml:space="preserve"> Clean_Data!S549</f>
        <v>Twitter</v>
      </c>
      <c r="D549" s="3">
        <f xml:space="preserve"> Clean_Data!J549</f>
        <v>55</v>
      </c>
      <c r="E549" s="3">
        <f>Clean_Data!I549</f>
        <v>28</v>
      </c>
      <c r="F549" s="3">
        <f xml:space="preserve"> Clean_Data!X549</f>
        <v>83</v>
      </c>
      <c r="G549" s="3" t="str" cm="1">
        <f t="array" ref="G549" xml:space="preserve"> _xlfn.IFS(OR(B549="Positive",B549="Joy",B549="Happy",B549="Happiness"),"Favorable",OR(B549="Negative",B549="Sad",B549="Grief",B549="Despair",B549="Hate"),"Unfavorable",TRUE,"Other")</f>
        <v>Other</v>
      </c>
      <c r="H549" s="3" t="str">
        <f t="shared" si="64"/>
        <v>High Engagement</v>
      </c>
      <c r="I549" s="3" t="str">
        <f t="shared" si="65"/>
        <v>High</v>
      </c>
      <c r="J549" s="3" t="b">
        <f t="shared" si="66"/>
        <v>0</v>
      </c>
      <c r="K549" s="3" t="b">
        <f t="shared" si="67"/>
        <v>1</v>
      </c>
      <c r="L549" s="3" t="b">
        <f t="shared" si="68"/>
        <v>1</v>
      </c>
      <c r="M549" s="3" t="b">
        <f t="shared" si="69"/>
        <v>1</v>
      </c>
      <c r="N549" s="3" t="b">
        <f t="shared" si="70"/>
        <v>0</v>
      </c>
      <c r="O549" s="3" t="b">
        <f t="shared" si="71"/>
        <v>1</v>
      </c>
      <c r="P549" s="3" t="str">
        <f xml:space="preserve"> CHOOSE(MATCH(C549,{"Twitter","Instagram","Facebook"},0),"TW","IG","FB")</f>
        <v>TW</v>
      </c>
      <c r="Q549" s="3" t="str" cm="1">
        <f t="array" ref="Q549" xml:space="preserve"> _xlfn.SWITCH(C549,"Twitter","Microblog","Instagram","Visual Social","Facebook","Social Network","Other")</f>
        <v>Microblog</v>
      </c>
    </row>
    <row r="550" spans="1:17" x14ac:dyDescent="0.25">
      <c r="A550" s="3">
        <f xml:space="preserve"> Clean_Data!A550</f>
        <v>549</v>
      </c>
      <c r="B550" s="3" t="str">
        <f xml:space="preserve"> Clean_Data!Q550</f>
        <v>Determination</v>
      </c>
      <c r="C550" s="3" t="str">
        <f xml:space="preserve"> Clean_Data!S550</f>
        <v>Facebook</v>
      </c>
      <c r="D550" s="3">
        <f xml:space="preserve"> Clean_Data!J550</f>
        <v>70</v>
      </c>
      <c r="E550" s="3">
        <f>Clean_Data!I550</f>
        <v>35</v>
      </c>
      <c r="F550" s="3">
        <f xml:space="preserve"> Clean_Data!X550</f>
        <v>105</v>
      </c>
      <c r="G550" s="3" t="str" cm="1">
        <f t="array" ref="G550" xml:space="preserve"> _xlfn.IFS(OR(B550="Positive",B550="Joy",B550="Happy",B550="Happiness"),"Favorable",OR(B550="Negative",B550="Sad",B550="Grief",B550="Despair",B550="Hate"),"Unfavorable",TRUE,"Other")</f>
        <v>Other</v>
      </c>
      <c r="H550" s="3" t="str">
        <f t="shared" si="64"/>
        <v>High Engagement</v>
      </c>
      <c r="I550" s="3" t="str">
        <f t="shared" si="65"/>
        <v>Viral</v>
      </c>
      <c r="J550" s="3" t="b">
        <f t="shared" si="66"/>
        <v>0</v>
      </c>
      <c r="K550" s="3" t="b">
        <f t="shared" si="67"/>
        <v>0</v>
      </c>
      <c r="L550" s="3" t="b">
        <f t="shared" si="68"/>
        <v>1</v>
      </c>
      <c r="M550" s="3" t="b">
        <f t="shared" si="69"/>
        <v>1</v>
      </c>
      <c r="N550" s="3" t="b">
        <f t="shared" si="70"/>
        <v>0</v>
      </c>
      <c r="O550" s="3" t="b">
        <f t="shared" si="71"/>
        <v>1</v>
      </c>
      <c r="P550" s="3" t="str">
        <f xml:space="preserve"> CHOOSE(MATCH(C550,{"Twitter","Instagram","Facebook"},0),"TW","IG","FB")</f>
        <v>FB</v>
      </c>
      <c r="Q550" s="3" t="str" cm="1">
        <f t="array" ref="Q550" xml:space="preserve"> _xlfn.SWITCH(C550,"Twitter","Microblog","Instagram","Visual Social","Facebook","Social Network","Other")</f>
        <v>Social Network</v>
      </c>
    </row>
    <row r="551" spans="1:17" x14ac:dyDescent="0.25">
      <c r="A551" s="3">
        <f xml:space="preserve"> Clean_Data!A551</f>
        <v>550</v>
      </c>
      <c r="B551" s="3" t="str">
        <f xml:space="preserve"> Clean_Data!Q551</f>
        <v>Heartwarming</v>
      </c>
      <c r="C551" s="3" t="str">
        <f xml:space="preserve"> Clean_Data!S551</f>
        <v>Instagram</v>
      </c>
      <c r="D551" s="3">
        <f xml:space="preserve"> Clean_Data!J551</f>
        <v>45</v>
      </c>
      <c r="E551" s="3">
        <f>Clean_Data!I551</f>
        <v>22</v>
      </c>
      <c r="F551" s="3">
        <f xml:space="preserve"> Clean_Data!X551</f>
        <v>67</v>
      </c>
      <c r="G551" s="3" t="str" cm="1">
        <f t="array" ref="G551" xml:space="preserve"> _xlfn.IFS(OR(B551="Positive",B551="Joy",B551="Happy",B551="Happiness"),"Favorable",OR(B551="Negative",B551="Sad",B551="Grief",B551="Despair",B551="Hate"),"Unfavorable",TRUE,"Other")</f>
        <v>Other</v>
      </c>
      <c r="H551" s="3" t="str">
        <f t="shared" si="64"/>
        <v>High Engagement</v>
      </c>
      <c r="I551" s="3" t="str">
        <f t="shared" si="65"/>
        <v>High</v>
      </c>
      <c r="J551" s="3" t="b">
        <f t="shared" si="66"/>
        <v>0</v>
      </c>
      <c r="K551" s="3" t="b">
        <f t="shared" si="67"/>
        <v>1</v>
      </c>
      <c r="L551" s="3" t="b">
        <f t="shared" si="68"/>
        <v>1</v>
      </c>
      <c r="M551" s="3" t="b">
        <f t="shared" si="69"/>
        <v>1</v>
      </c>
      <c r="N551" s="3" t="b">
        <f t="shared" si="70"/>
        <v>0</v>
      </c>
      <c r="O551" s="3" t="b">
        <f t="shared" si="71"/>
        <v>1</v>
      </c>
      <c r="P551" s="3" t="str">
        <f xml:space="preserve"> CHOOSE(MATCH(C551,{"Twitter","Instagram","Facebook"},0),"TW","IG","FB")</f>
        <v>IG</v>
      </c>
      <c r="Q551" s="3" t="str" cm="1">
        <f t="array" ref="Q551" xml:space="preserve"> _xlfn.SWITCH(C551,"Twitter","Microblog","Instagram","Visual Social","Facebook","Social Network","Other")</f>
        <v>Visual Social</v>
      </c>
    </row>
    <row r="552" spans="1:17" x14ac:dyDescent="0.25">
      <c r="A552" s="3">
        <f xml:space="preserve"> Clean_Data!A552</f>
        <v>551</v>
      </c>
      <c r="B552" s="3" t="str">
        <f xml:space="preserve"> Clean_Data!Q552</f>
        <v>Disappointment</v>
      </c>
      <c r="C552" s="3" t="str">
        <f xml:space="preserve"> Clean_Data!S552</f>
        <v>Twitter</v>
      </c>
      <c r="D552" s="3">
        <f xml:space="preserve"> Clean_Data!J552</f>
        <v>80</v>
      </c>
      <c r="E552" s="3">
        <f>Clean_Data!I552</f>
        <v>40</v>
      </c>
      <c r="F552" s="3">
        <f xml:space="preserve"> Clean_Data!X552</f>
        <v>120</v>
      </c>
      <c r="G552" s="3" t="str" cm="1">
        <f t="array" ref="G552" xml:space="preserve"> _xlfn.IFS(OR(B552="Positive",B552="Joy",B552="Happy",B552="Happiness"),"Favorable",OR(B552="Negative",B552="Sad",B552="Grief",B552="Despair",B552="Hate"),"Unfavorable",TRUE,"Other")</f>
        <v>Other</v>
      </c>
      <c r="H552" s="3" t="str">
        <f t="shared" si="64"/>
        <v>High Engagement</v>
      </c>
      <c r="I552" s="3" t="str">
        <f t="shared" si="65"/>
        <v>Viral</v>
      </c>
      <c r="J552" s="3" t="b">
        <f t="shared" si="66"/>
        <v>0</v>
      </c>
      <c r="K552" s="3" t="b">
        <f t="shared" si="67"/>
        <v>1</v>
      </c>
      <c r="L552" s="3" t="b">
        <f t="shared" si="68"/>
        <v>1</v>
      </c>
      <c r="M552" s="3" t="b">
        <f t="shared" si="69"/>
        <v>1</v>
      </c>
      <c r="N552" s="3" t="b">
        <f t="shared" si="70"/>
        <v>0</v>
      </c>
      <c r="O552" s="3" t="b">
        <f t="shared" si="71"/>
        <v>1</v>
      </c>
      <c r="P552" s="3" t="str">
        <f xml:space="preserve"> CHOOSE(MATCH(C552,{"Twitter","Instagram","Facebook"},0),"TW","IG","FB")</f>
        <v>TW</v>
      </c>
      <c r="Q552" s="3" t="str" cm="1">
        <f t="array" ref="Q552" xml:space="preserve"> _xlfn.SWITCH(C552,"Twitter","Microblog","Instagram","Visual Social","Facebook","Social Network","Other")</f>
        <v>Microblog</v>
      </c>
    </row>
    <row r="553" spans="1:17" x14ac:dyDescent="0.25">
      <c r="A553" s="3">
        <f xml:space="preserve"> Clean_Data!A553</f>
        <v>552</v>
      </c>
      <c r="B553" s="3" t="str">
        <f xml:space="preserve"> Clean_Data!Q553</f>
        <v>Frustration</v>
      </c>
      <c r="C553" s="3" t="str">
        <f xml:space="preserve"> Clean_Data!S553</f>
        <v>Instagram</v>
      </c>
      <c r="D553" s="3">
        <f xml:space="preserve"> Clean_Data!J553</f>
        <v>70</v>
      </c>
      <c r="E553" s="3">
        <f>Clean_Data!I553</f>
        <v>35</v>
      </c>
      <c r="F553" s="3">
        <f xml:space="preserve"> Clean_Data!X553</f>
        <v>105</v>
      </c>
      <c r="G553" s="3" t="str" cm="1">
        <f t="array" ref="G553" xml:space="preserve"> _xlfn.IFS(OR(B553="Positive",B553="Joy",B553="Happy",B553="Happiness"),"Favorable",OR(B553="Negative",B553="Sad",B553="Grief",B553="Despair",B553="Hate"),"Unfavorable",TRUE,"Other")</f>
        <v>Other</v>
      </c>
      <c r="H553" s="3" t="str">
        <f t="shared" si="64"/>
        <v>High Engagement</v>
      </c>
      <c r="I553" s="3" t="str">
        <f t="shared" si="65"/>
        <v>Viral</v>
      </c>
      <c r="J553" s="3" t="b">
        <f t="shared" si="66"/>
        <v>0</v>
      </c>
      <c r="K553" s="3" t="b">
        <f t="shared" si="67"/>
        <v>1</v>
      </c>
      <c r="L553" s="3" t="b">
        <f t="shared" si="68"/>
        <v>1</v>
      </c>
      <c r="M553" s="3" t="b">
        <f t="shared" si="69"/>
        <v>1</v>
      </c>
      <c r="N553" s="3" t="b">
        <f t="shared" si="70"/>
        <v>0</v>
      </c>
      <c r="O553" s="3" t="b">
        <f t="shared" si="71"/>
        <v>1</v>
      </c>
      <c r="P553" s="3" t="str">
        <f xml:space="preserve"> CHOOSE(MATCH(C553,{"Twitter","Instagram","Facebook"},0),"TW","IG","FB")</f>
        <v>IG</v>
      </c>
      <c r="Q553" s="3" t="str" cm="1">
        <f t="array" ref="Q553" xml:space="preserve"> _xlfn.SWITCH(C553,"Twitter","Microblog","Instagram","Visual Social","Facebook","Social Network","Other")</f>
        <v>Visual Social</v>
      </c>
    </row>
    <row r="554" spans="1:17" x14ac:dyDescent="0.25">
      <c r="A554" s="3">
        <f xml:space="preserve"> Clean_Data!A554</f>
        <v>553</v>
      </c>
      <c r="B554" s="3" t="str">
        <f xml:space="preserve"> Clean_Data!Q554</f>
        <v>Reflection</v>
      </c>
      <c r="C554" s="3" t="str">
        <f xml:space="preserve"> Clean_Data!S554</f>
        <v>Facebook</v>
      </c>
      <c r="D554" s="3">
        <f xml:space="preserve"> Clean_Data!J554</f>
        <v>60</v>
      </c>
      <c r="E554" s="3">
        <f>Clean_Data!I554</f>
        <v>30</v>
      </c>
      <c r="F554" s="3">
        <f xml:space="preserve"> Clean_Data!X554</f>
        <v>90</v>
      </c>
      <c r="G554" s="3" t="str" cm="1">
        <f t="array" ref="G554" xml:space="preserve"> _xlfn.IFS(OR(B554="Positive",B554="Joy",B554="Happy",B554="Happiness"),"Favorable",OR(B554="Negative",B554="Sad",B554="Grief",B554="Despair",B554="Hate"),"Unfavorable",TRUE,"Other")</f>
        <v>Other</v>
      </c>
      <c r="H554" s="3" t="str">
        <f t="shared" si="64"/>
        <v>High Engagement</v>
      </c>
      <c r="I554" s="3" t="str">
        <f t="shared" si="65"/>
        <v>High</v>
      </c>
      <c r="J554" s="3" t="b">
        <f t="shared" si="66"/>
        <v>0</v>
      </c>
      <c r="K554" s="3" t="b">
        <f t="shared" si="67"/>
        <v>0</v>
      </c>
      <c r="L554" s="3" t="b">
        <f t="shared" si="68"/>
        <v>1</v>
      </c>
      <c r="M554" s="3" t="b">
        <f t="shared" si="69"/>
        <v>1</v>
      </c>
      <c r="N554" s="3" t="b">
        <f t="shared" si="70"/>
        <v>0</v>
      </c>
      <c r="O554" s="3" t="b">
        <f t="shared" si="71"/>
        <v>1</v>
      </c>
      <c r="P554" s="3" t="str">
        <f xml:space="preserve"> CHOOSE(MATCH(C554,{"Twitter","Instagram","Facebook"},0),"TW","IG","FB")</f>
        <v>FB</v>
      </c>
      <c r="Q554" s="3" t="str" cm="1">
        <f t="array" ref="Q554" xml:space="preserve"> _xlfn.SWITCH(C554,"Twitter","Microblog","Instagram","Visual Social","Facebook","Social Network","Other")</f>
        <v>Social Network</v>
      </c>
    </row>
    <row r="555" spans="1:17" x14ac:dyDescent="0.25">
      <c r="A555" s="3">
        <f xml:space="preserve"> Clean_Data!A555</f>
        <v>554</v>
      </c>
      <c r="B555" s="3" t="str">
        <f xml:space="preserve"> Clean_Data!Q555</f>
        <v>Obstacle</v>
      </c>
      <c r="C555" s="3" t="str">
        <f xml:space="preserve"> Clean_Data!S555</f>
        <v>Twitter</v>
      </c>
      <c r="D555" s="3">
        <f xml:space="preserve"> Clean_Data!J555</f>
        <v>45</v>
      </c>
      <c r="E555" s="3">
        <f>Clean_Data!I555</f>
        <v>22</v>
      </c>
      <c r="F555" s="3">
        <f xml:space="preserve"> Clean_Data!X555</f>
        <v>67</v>
      </c>
      <c r="G555" s="3" t="str" cm="1">
        <f t="array" ref="G555" xml:space="preserve"> _xlfn.IFS(OR(B555="Positive",B555="Joy",B555="Happy",B555="Happiness"),"Favorable",OR(B555="Negative",B555="Sad",B555="Grief",B555="Despair",B555="Hate"),"Unfavorable",TRUE,"Other")</f>
        <v>Other</v>
      </c>
      <c r="H555" s="3" t="str">
        <f t="shared" si="64"/>
        <v>High Engagement</v>
      </c>
      <c r="I555" s="3" t="str">
        <f t="shared" si="65"/>
        <v>High</v>
      </c>
      <c r="J555" s="3" t="b">
        <f t="shared" si="66"/>
        <v>0</v>
      </c>
      <c r="K555" s="3" t="b">
        <f t="shared" si="67"/>
        <v>1</v>
      </c>
      <c r="L555" s="3" t="b">
        <f t="shared" si="68"/>
        <v>1</v>
      </c>
      <c r="M555" s="3" t="b">
        <f t="shared" si="69"/>
        <v>1</v>
      </c>
      <c r="N555" s="3" t="b">
        <f t="shared" si="70"/>
        <v>0</v>
      </c>
      <c r="O555" s="3" t="b">
        <f t="shared" si="71"/>
        <v>1</v>
      </c>
      <c r="P555" s="3" t="str">
        <f xml:space="preserve"> CHOOSE(MATCH(C555,{"Twitter","Instagram","Facebook"},0),"TW","IG","FB")</f>
        <v>TW</v>
      </c>
      <c r="Q555" s="3" t="str" cm="1">
        <f t="array" ref="Q555" xml:space="preserve"> _xlfn.SWITCH(C555,"Twitter","Microblog","Instagram","Visual Social","Facebook","Social Network","Other")</f>
        <v>Microblog</v>
      </c>
    </row>
    <row r="556" spans="1:17" x14ac:dyDescent="0.25">
      <c r="A556" s="3">
        <f xml:space="preserve"> Clean_Data!A556</f>
        <v>555</v>
      </c>
      <c r="B556" s="3" t="str">
        <f xml:space="preserve"> Clean_Data!Q556</f>
        <v>Sympathy</v>
      </c>
      <c r="C556" s="3" t="str">
        <f xml:space="preserve"> Clean_Data!S556</f>
        <v>Instagram</v>
      </c>
      <c r="D556" s="3">
        <f xml:space="preserve"> Clean_Data!J556</f>
        <v>55</v>
      </c>
      <c r="E556" s="3">
        <f>Clean_Data!I556</f>
        <v>28</v>
      </c>
      <c r="F556" s="3">
        <f xml:space="preserve"> Clean_Data!X556</f>
        <v>83</v>
      </c>
      <c r="G556" s="3" t="str" cm="1">
        <f t="array" ref="G556" xml:space="preserve"> _xlfn.IFS(OR(B556="Positive",B556="Joy",B556="Happy",B556="Happiness"),"Favorable",OR(B556="Negative",B556="Sad",B556="Grief",B556="Despair",B556="Hate"),"Unfavorable",TRUE,"Other")</f>
        <v>Other</v>
      </c>
      <c r="H556" s="3" t="str">
        <f t="shared" si="64"/>
        <v>High Engagement</v>
      </c>
      <c r="I556" s="3" t="str">
        <f t="shared" si="65"/>
        <v>High</v>
      </c>
      <c r="J556" s="3" t="b">
        <f t="shared" si="66"/>
        <v>0</v>
      </c>
      <c r="K556" s="3" t="b">
        <f t="shared" si="67"/>
        <v>1</v>
      </c>
      <c r="L556" s="3" t="b">
        <f t="shared" si="68"/>
        <v>1</v>
      </c>
      <c r="M556" s="3" t="b">
        <f t="shared" si="69"/>
        <v>1</v>
      </c>
      <c r="N556" s="3" t="b">
        <f t="shared" si="70"/>
        <v>0</v>
      </c>
      <c r="O556" s="3" t="b">
        <f t="shared" si="71"/>
        <v>1</v>
      </c>
      <c r="P556" s="3" t="str">
        <f xml:space="preserve"> CHOOSE(MATCH(C556,{"Twitter","Instagram","Facebook"},0),"TW","IG","FB")</f>
        <v>IG</v>
      </c>
      <c r="Q556" s="3" t="str" cm="1">
        <f t="array" ref="Q556" xml:space="preserve"> _xlfn.SWITCH(C556,"Twitter","Microblog","Instagram","Visual Social","Facebook","Social Network","Other")</f>
        <v>Visual Social</v>
      </c>
    </row>
    <row r="557" spans="1:17" x14ac:dyDescent="0.25">
      <c r="A557" s="3">
        <f xml:space="preserve"> Clean_Data!A557</f>
        <v>556</v>
      </c>
      <c r="B557" s="3" t="str">
        <f xml:space="preserve"> Clean_Data!Q557</f>
        <v>Pressure</v>
      </c>
      <c r="C557" s="3" t="str">
        <f xml:space="preserve"> Clean_Data!S557</f>
        <v>Facebook</v>
      </c>
      <c r="D557" s="3">
        <f xml:space="preserve"> Clean_Data!J557</f>
        <v>35</v>
      </c>
      <c r="E557" s="3">
        <f>Clean_Data!I557</f>
        <v>18</v>
      </c>
      <c r="F557" s="3">
        <f xml:space="preserve"> Clean_Data!X557</f>
        <v>53</v>
      </c>
      <c r="G557" s="3" t="str" cm="1">
        <f t="array" ref="G557" xml:space="preserve"> _xlfn.IFS(OR(B557="Positive",B557="Joy",B557="Happy",B557="Happiness"),"Favorable",OR(B557="Negative",B557="Sad",B557="Grief",B557="Despair",B557="Hate"),"Unfavorable",TRUE,"Other")</f>
        <v>Other</v>
      </c>
      <c r="H557" s="3" t="str">
        <f t="shared" si="64"/>
        <v>High Engagement</v>
      </c>
      <c r="I557" s="3" t="str">
        <f t="shared" si="65"/>
        <v>High</v>
      </c>
      <c r="J557" s="3" t="b">
        <f t="shared" si="66"/>
        <v>0</v>
      </c>
      <c r="K557" s="3" t="b">
        <f t="shared" si="67"/>
        <v>0</v>
      </c>
      <c r="L557" s="3" t="b">
        <f t="shared" si="68"/>
        <v>1</v>
      </c>
      <c r="M557" s="3" t="b">
        <f t="shared" si="69"/>
        <v>1</v>
      </c>
      <c r="N557" s="3" t="b">
        <f t="shared" si="70"/>
        <v>0</v>
      </c>
      <c r="O557" s="3" t="b">
        <f t="shared" si="71"/>
        <v>1</v>
      </c>
      <c r="P557" s="3" t="str">
        <f xml:space="preserve"> CHOOSE(MATCH(C557,{"Twitter","Instagram","Facebook"},0),"TW","IG","FB")</f>
        <v>FB</v>
      </c>
      <c r="Q557" s="3" t="str" cm="1">
        <f t="array" ref="Q557" xml:space="preserve"> _xlfn.SWITCH(C557,"Twitter","Microblog","Instagram","Visual Social","Facebook","Social Network","Other")</f>
        <v>Social Network</v>
      </c>
    </row>
    <row r="558" spans="1:17" x14ac:dyDescent="0.25">
      <c r="A558" s="3">
        <f xml:space="preserve"> Clean_Data!A558</f>
        <v>557</v>
      </c>
      <c r="B558" s="3" t="str">
        <f xml:space="preserve"> Clean_Data!Q558</f>
        <v>Renewed Effort</v>
      </c>
      <c r="C558" s="3" t="str">
        <f xml:space="preserve"> Clean_Data!S558</f>
        <v>Twitter</v>
      </c>
      <c r="D558" s="3">
        <f xml:space="preserve"> Clean_Data!J558</f>
        <v>45</v>
      </c>
      <c r="E558" s="3">
        <f>Clean_Data!I558</f>
        <v>22</v>
      </c>
      <c r="F558" s="3">
        <f xml:space="preserve"> Clean_Data!X558</f>
        <v>67</v>
      </c>
      <c r="G558" s="3" t="str" cm="1">
        <f t="array" ref="G558" xml:space="preserve"> _xlfn.IFS(OR(B558="Positive",B558="Joy",B558="Happy",B558="Happiness"),"Favorable",OR(B558="Negative",B558="Sad",B558="Grief",B558="Despair",B558="Hate"),"Unfavorable",TRUE,"Other")</f>
        <v>Other</v>
      </c>
      <c r="H558" s="3" t="str">
        <f t="shared" si="64"/>
        <v>High Engagement</v>
      </c>
      <c r="I558" s="3" t="str">
        <f t="shared" si="65"/>
        <v>High</v>
      </c>
      <c r="J558" s="3" t="b">
        <f t="shared" si="66"/>
        <v>0</v>
      </c>
      <c r="K558" s="3" t="b">
        <f t="shared" si="67"/>
        <v>1</v>
      </c>
      <c r="L558" s="3" t="b">
        <f t="shared" si="68"/>
        <v>1</v>
      </c>
      <c r="M558" s="3" t="b">
        <f t="shared" si="69"/>
        <v>1</v>
      </c>
      <c r="N558" s="3" t="b">
        <f t="shared" si="70"/>
        <v>0</v>
      </c>
      <c r="O558" s="3" t="b">
        <f t="shared" si="71"/>
        <v>1</v>
      </c>
      <c r="P558" s="3" t="str">
        <f xml:space="preserve"> CHOOSE(MATCH(C558,{"Twitter","Instagram","Facebook"},0),"TW","IG","FB")</f>
        <v>TW</v>
      </c>
      <c r="Q558" s="3" t="str" cm="1">
        <f t="array" ref="Q558" xml:space="preserve"> _xlfn.SWITCH(C558,"Twitter","Microblog","Instagram","Visual Social","Facebook","Social Network","Other")</f>
        <v>Microblog</v>
      </c>
    </row>
    <row r="559" spans="1:17" x14ac:dyDescent="0.25">
      <c r="A559" s="3">
        <f xml:space="preserve"> Clean_Data!A559</f>
        <v>558</v>
      </c>
      <c r="B559" s="3" t="str">
        <f xml:space="preserve"> Clean_Data!Q559</f>
        <v>Miscalculation</v>
      </c>
      <c r="C559" s="3" t="str">
        <f xml:space="preserve"> Clean_Data!S559</f>
        <v>Instagram</v>
      </c>
      <c r="D559" s="3">
        <f xml:space="preserve"> Clean_Data!J559</f>
        <v>55</v>
      </c>
      <c r="E559" s="3">
        <f>Clean_Data!I559</f>
        <v>28</v>
      </c>
      <c r="F559" s="3">
        <f xml:space="preserve"> Clean_Data!X559</f>
        <v>83</v>
      </c>
      <c r="G559" s="3" t="str" cm="1">
        <f t="array" ref="G559" xml:space="preserve"> _xlfn.IFS(OR(B559="Positive",B559="Joy",B559="Happy",B559="Happiness"),"Favorable",OR(B559="Negative",B559="Sad",B559="Grief",B559="Despair",B559="Hate"),"Unfavorable",TRUE,"Other")</f>
        <v>Other</v>
      </c>
      <c r="H559" s="3" t="str">
        <f t="shared" si="64"/>
        <v>High Engagement</v>
      </c>
      <c r="I559" s="3" t="str">
        <f t="shared" si="65"/>
        <v>High</v>
      </c>
      <c r="J559" s="3" t="b">
        <f t="shared" si="66"/>
        <v>0</v>
      </c>
      <c r="K559" s="3" t="b">
        <f t="shared" si="67"/>
        <v>1</v>
      </c>
      <c r="L559" s="3" t="b">
        <f t="shared" si="68"/>
        <v>1</v>
      </c>
      <c r="M559" s="3" t="b">
        <f t="shared" si="69"/>
        <v>1</v>
      </c>
      <c r="N559" s="3" t="b">
        <f t="shared" si="70"/>
        <v>0</v>
      </c>
      <c r="O559" s="3" t="b">
        <f t="shared" si="71"/>
        <v>1</v>
      </c>
      <c r="P559" s="3" t="str">
        <f xml:space="preserve"> CHOOSE(MATCH(C559,{"Twitter","Instagram","Facebook"},0),"TW","IG","FB")</f>
        <v>IG</v>
      </c>
      <c r="Q559" s="3" t="str" cm="1">
        <f t="array" ref="Q559" xml:space="preserve"> _xlfn.SWITCH(C559,"Twitter","Microblog","Instagram","Visual Social","Facebook","Social Network","Other")</f>
        <v>Visual Social</v>
      </c>
    </row>
    <row r="560" spans="1:17" x14ac:dyDescent="0.25">
      <c r="A560" s="3">
        <f xml:space="preserve"> Clean_Data!A560</f>
        <v>559</v>
      </c>
      <c r="B560" s="3" t="str">
        <f xml:space="preserve"> Clean_Data!Q560</f>
        <v>Challenge</v>
      </c>
      <c r="C560" s="3" t="str">
        <f xml:space="preserve"> Clean_Data!S560</f>
        <v>Facebook</v>
      </c>
      <c r="D560" s="3">
        <f xml:space="preserve"> Clean_Data!J560</f>
        <v>70</v>
      </c>
      <c r="E560" s="3">
        <f>Clean_Data!I560</f>
        <v>35</v>
      </c>
      <c r="F560" s="3">
        <f xml:space="preserve"> Clean_Data!X560</f>
        <v>105</v>
      </c>
      <c r="G560" s="3" t="str" cm="1">
        <f t="array" ref="G560" xml:space="preserve"> _xlfn.IFS(OR(B560="Positive",B560="Joy",B560="Happy",B560="Happiness"),"Favorable",OR(B560="Negative",B560="Sad",B560="Grief",B560="Despair",B560="Hate"),"Unfavorable",TRUE,"Other")</f>
        <v>Other</v>
      </c>
      <c r="H560" s="3" t="str">
        <f t="shared" si="64"/>
        <v>High Engagement</v>
      </c>
      <c r="I560" s="3" t="str">
        <f t="shared" si="65"/>
        <v>Viral</v>
      </c>
      <c r="J560" s="3" t="b">
        <f t="shared" si="66"/>
        <v>0</v>
      </c>
      <c r="K560" s="3" t="b">
        <f t="shared" si="67"/>
        <v>0</v>
      </c>
      <c r="L560" s="3" t="b">
        <f t="shared" si="68"/>
        <v>1</v>
      </c>
      <c r="M560" s="3" t="b">
        <f t="shared" si="69"/>
        <v>1</v>
      </c>
      <c r="N560" s="3" t="b">
        <f t="shared" si="70"/>
        <v>0</v>
      </c>
      <c r="O560" s="3" t="b">
        <f t="shared" si="71"/>
        <v>1</v>
      </c>
      <c r="P560" s="3" t="str">
        <f xml:space="preserve"> CHOOSE(MATCH(C560,{"Twitter","Instagram","Facebook"},0),"TW","IG","FB")</f>
        <v>FB</v>
      </c>
      <c r="Q560" s="3" t="str" cm="1">
        <f t="array" ref="Q560" xml:space="preserve"> _xlfn.SWITCH(C560,"Twitter","Microblog","Instagram","Visual Social","Facebook","Social Network","Other")</f>
        <v>Social Network</v>
      </c>
    </row>
    <row r="561" spans="1:17" x14ac:dyDescent="0.25">
      <c r="A561" s="3">
        <f xml:space="preserve"> Clean_Data!A561</f>
        <v>560</v>
      </c>
      <c r="B561" s="3" t="str">
        <f xml:space="preserve"> Clean_Data!Q561</f>
        <v>Despair</v>
      </c>
      <c r="C561" s="3" t="str">
        <f xml:space="preserve"> Clean_Data!S561</f>
        <v>Twitter</v>
      </c>
      <c r="D561" s="3">
        <f xml:space="preserve"> Clean_Data!J561</f>
        <v>45</v>
      </c>
      <c r="E561" s="3">
        <f>Clean_Data!I561</f>
        <v>22</v>
      </c>
      <c r="F561" s="3">
        <f xml:space="preserve"> Clean_Data!X561</f>
        <v>67</v>
      </c>
      <c r="G561" s="3" t="str" cm="1">
        <f t="array" ref="G561" xml:space="preserve"> _xlfn.IFS(OR(B561="Positive",B561="Joy",B561="Happy",B561="Happiness"),"Favorable",OR(B561="Negative",B561="Sad",B561="Grief",B561="Despair",B561="Hate"),"Unfavorable",TRUE,"Other")</f>
        <v>Unfavorable</v>
      </c>
      <c r="H561" s="3" t="str">
        <f t="shared" si="64"/>
        <v>High Engagement</v>
      </c>
      <c r="I561" s="3" t="str">
        <f t="shared" si="65"/>
        <v>High</v>
      </c>
      <c r="J561" s="3" t="b">
        <f t="shared" si="66"/>
        <v>0</v>
      </c>
      <c r="K561" s="3" t="b">
        <f t="shared" si="67"/>
        <v>1</v>
      </c>
      <c r="L561" s="3" t="b">
        <f t="shared" si="68"/>
        <v>0</v>
      </c>
      <c r="M561" s="3" t="b">
        <f t="shared" si="69"/>
        <v>1</v>
      </c>
      <c r="N561" s="3" t="b">
        <f t="shared" si="70"/>
        <v>0</v>
      </c>
      <c r="O561" s="3" t="b">
        <f t="shared" si="71"/>
        <v>1</v>
      </c>
      <c r="P561" s="3" t="str">
        <f xml:space="preserve"> CHOOSE(MATCH(C561,{"Twitter","Instagram","Facebook"},0),"TW","IG","FB")</f>
        <v>TW</v>
      </c>
      <c r="Q561" s="3" t="str" cm="1">
        <f t="array" ref="Q561" xml:space="preserve"> _xlfn.SWITCH(C561,"Twitter","Microblog","Instagram","Visual Social","Facebook","Social Network","Other")</f>
        <v>Microblog</v>
      </c>
    </row>
    <row r="562" spans="1:17" x14ac:dyDescent="0.25">
      <c r="A562" s="3">
        <f xml:space="preserve"> Clean_Data!A562</f>
        <v>561</v>
      </c>
      <c r="B562" s="3" t="str">
        <f xml:space="preserve"> Clean_Data!Q562</f>
        <v>Tranquility</v>
      </c>
      <c r="C562" s="3" t="str">
        <f xml:space="preserve"> Clean_Data!S562</f>
        <v>Instagram</v>
      </c>
      <c r="D562" s="3">
        <f xml:space="preserve"> Clean_Data!J562</f>
        <v>80</v>
      </c>
      <c r="E562" s="3">
        <f>Clean_Data!I562</f>
        <v>40</v>
      </c>
      <c r="F562" s="3">
        <f xml:space="preserve"> Clean_Data!X562</f>
        <v>120</v>
      </c>
      <c r="G562" s="3" t="str" cm="1">
        <f t="array" ref="G562" xml:space="preserve"> _xlfn.IFS(OR(B562="Positive",B562="Joy",B562="Happy",B562="Happiness"),"Favorable",OR(B562="Negative",B562="Sad",B562="Grief",B562="Despair",B562="Hate"),"Unfavorable",TRUE,"Other")</f>
        <v>Other</v>
      </c>
      <c r="H562" s="3" t="str">
        <f t="shared" si="64"/>
        <v>High Engagement</v>
      </c>
      <c r="I562" s="3" t="str">
        <f t="shared" si="65"/>
        <v>Viral</v>
      </c>
      <c r="J562" s="3" t="b">
        <f t="shared" si="66"/>
        <v>0</v>
      </c>
      <c r="K562" s="3" t="b">
        <f t="shared" si="67"/>
        <v>1</v>
      </c>
      <c r="L562" s="3" t="b">
        <f t="shared" si="68"/>
        <v>1</v>
      </c>
      <c r="M562" s="3" t="b">
        <f t="shared" si="69"/>
        <v>1</v>
      </c>
      <c r="N562" s="3" t="b">
        <f t="shared" si="70"/>
        <v>0</v>
      </c>
      <c r="O562" s="3" t="b">
        <f t="shared" si="71"/>
        <v>1</v>
      </c>
      <c r="P562" s="3" t="str">
        <f xml:space="preserve"> CHOOSE(MATCH(C562,{"Twitter","Instagram","Facebook"},0),"TW","IG","FB")</f>
        <v>IG</v>
      </c>
      <c r="Q562" s="3" t="str" cm="1">
        <f t="array" ref="Q562" xml:space="preserve"> _xlfn.SWITCH(C562,"Twitter","Microblog","Instagram","Visual Social","Facebook","Social Network","Other")</f>
        <v>Visual Social</v>
      </c>
    </row>
    <row r="563" spans="1:17" x14ac:dyDescent="0.25">
      <c r="A563" s="3">
        <f xml:space="preserve"> Clean_Data!A563</f>
        <v>562</v>
      </c>
      <c r="B563" s="3" t="str">
        <f xml:space="preserve"> Clean_Data!Q563</f>
        <v>Adventure</v>
      </c>
      <c r="C563" s="3" t="str">
        <f xml:space="preserve"> Clean_Data!S563</f>
        <v>Twitter</v>
      </c>
      <c r="D563" s="3">
        <f xml:space="preserve"> Clean_Data!J563</f>
        <v>70</v>
      </c>
      <c r="E563" s="3">
        <f>Clean_Data!I563</f>
        <v>35</v>
      </c>
      <c r="F563" s="3">
        <f xml:space="preserve"> Clean_Data!X563</f>
        <v>105</v>
      </c>
      <c r="G563" s="3" t="str" cm="1">
        <f t="array" ref="G563" xml:space="preserve"> _xlfn.IFS(OR(B563="Positive",B563="Joy",B563="Happy",B563="Happiness"),"Favorable",OR(B563="Negative",B563="Sad",B563="Grief",B563="Despair",B563="Hate"),"Unfavorable",TRUE,"Other")</f>
        <v>Other</v>
      </c>
      <c r="H563" s="3" t="str">
        <f t="shared" si="64"/>
        <v>High Engagement</v>
      </c>
      <c r="I563" s="3" t="str">
        <f t="shared" si="65"/>
        <v>Viral</v>
      </c>
      <c r="J563" s="3" t="b">
        <f t="shared" si="66"/>
        <v>0</v>
      </c>
      <c r="K563" s="3" t="b">
        <f t="shared" si="67"/>
        <v>1</v>
      </c>
      <c r="L563" s="3" t="b">
        <f t="shared" si="68"/>
        <v>1</v>
      </c>
      <c r="M563" s="3" t="b">
        <f t="shared" si="69"/>
        <v>1</v>
      </c>
      <c r="N563" s="3" t="b">
        <f t="shared" si="70"/>
        <v>0</v>
      </c>
      <c r="O563" s="3" t="b">
        <f t="shared" si="71"/>
        <v>1</v>
      </c>
      <c r="P563" s="3" t="str">
        <f xml:space="preserve"> CHOOSE(MATCH(C563,{"Twitter","Instagram","Facebook"},0),"TW","IG","FB")</f>
        <v>TW</v>
      </c>
      <c r="Q563" s="3" t="str" cm="1">
        <f t="array" ref="Q563" xml:space="preserve"> _xlfn.SWITCH(C563,"Twitter","Microblog","Instagram","Visual Social","Facebook","Social Network","Other")</f>
        <v>Microblog</v>
      </c>
    </row>
    <row r="564" spans="1:17" x14ac:dyDescent="0.25">
      <c r="A564" s="3">
        <f xml:space="preserve"> Clean_Data!A564</f>
        <v>563</v>
      </c>
      <c r="B564" s="3" t="str">
        <f xml:space="preserve"> Clean_Data!Q564</f>
        <v>Solace</v>
      </c>
      <c r="C564" s="3" t="str">
        <f xml:space="preserve"> Clean_Data!S564</f>
        <v>Facebook</v>
      </c>
      <c r="D564" s="3">
        <f xml:space="preserve"> Clean_Data!J564</f>
        <v>60</v>
      </c>
      <c r="E564" s="3">
        <f>Clean_Data!I564</f>
        <v>30</v>
      </c>
      <c r="F564" s="3">
        <f xml:space="preserve"> Clean_Data!X564</f>
        <v>90</v>
      </c>
      <c r="G564" s="3" t="str" cm="1">
        <f t="array" ref="G564" xml:space="preserve"> _xlfn.IFS(OR(B564="Positive",B564="Joy",B564="Happy",B564="Happiness"),"Favorable",OR(B564="Negative",B564="Sad",B564="Grief",B564="Despair",B564="Hate"),"Unfavorable",TRUE,"Other")</f>
        <v>Other</v>
      </c>
      <c r="H564" s="3" t="str">
        <f t="shared" si="64"/>
        <v>High Engagement</v>
      </c>
      <c r="I564" s="3" t="str">
        <f t="shared" si="65"/>
        <v>High</v>
      </c>
      <c r="J564" s="3" t="b">
        <f t="shared" si="66"/>
        <v>0</v>
      </c>
      <c r="K564" s="3" t="b">
        <f t="shared" si="67"/>
        <v>0</v>
      </c>
      <c r="L564" s="3" t="b">
        <f t="shared" si="68"/>
        <v>1</v>
      </c>
      <c r="M564" s="3" t="b">
        <f t="shared" si="69"/>
        <v>1</v>
      </c>
      <c r="N564" s="3" t="b">
        <f t="shared" si="70"/>
        <v>0</v>
      </c>
      <c r="O564" s="3" t="b">
        <f t="shared" si="71"/>
        <v>1</v>
      </c>
      <c r="P564" s="3" t="str">
        <f xml:space="preserve"> CHOOSE(MATCH(C564,{"Twitter","Instagram","Facebook"},0),"TW","IG","FB")</f>
        <v>FB</v>
      </c>
      <c r="Q564" s="3" t="str" cm="1">
        <f t="array" ref="Q564" xml:space="preserve"> _xlfn.SWITCH(C564,"Twitter","Microblog","Instagram","Visual Social","Facebook","Social Network","Other")</f>
        <v>Social Network</v>
      </c>
    </row>
    <row r="565" spans="1:17" x14ac:dyDescent="0.25">
      <c r="A565" s="3">
        <f xml:space="preserve"> Clean_Data!A565</f>
        <v>564</v>
      </c>
      <c r="B565" s="3" t="str">
        <f xml:space="preserve"> Clean_Data!Q565</f>
        <v>Creativity</v>
      </c>
      <c r="C565" s="3" t="str">
        <f xml:space="preserve"> Clean_Data!S565</f>
        <v>Instagram</v>
      </c>
      <c r="D565" s="3">
        <f xml:space="preserve"> Clean_Data!J565</f>
        <v>45</v>
      </c>
      <c r="E565" s="3">
        <f>Clean_Data!I565</f>
        <v>22</v>
      </c>
      <c r="F565" s="3">
        <f xml:space="preserve"> Clean_Data!X565</f>
        <v>67</v>
      </c>
      <c r="G565" s="3" t="str" cm="1">
        <f t="array" ref="G565" xml:space="preserve"> _xlfn.IFS(OR(B565="Positive",B565="Joy",B565="Happy",B565="Happiness"),"Favorable",OR(B565="Negative",B565="Sad",B565="Grief",B565="Despair",B565="Hate"),"Unfavorable",TRUE,"Other")</f>
        <v>Other</v>
      </c>
      <c r="H565" s="3" t="str">
        <f t="shared" si="64"/>
        <v>High Engagement</v>
      </c>
      <c r="I565" s="3" t="str">
        <f t="shared" si="65"/>
        <v>High</v>
      </c>
      <c r="J565" s="3" t="b">
        <f t="shared" si="66"/>
        <v>0</v>
      </c>
      <c r="K565" s="3" t="b">
        <f t="shared" si="67"/>
        <v>1</v>
      </c>
      <c r="L565" s="3" t="b">
        <f t="shared" si="68"/>
        <v>1</v>
      </c>
      <c r="M565" s="3" t="b">
        <f t="shared" si="69"/>
        <v>1</v>
      </c>
      <c r="N565" s="3" t="b">
        <f t="shared" si="70"/>
        <v>0</v>
      </c>
      <c r="O565" s="3" t="b">
        <f t="shared" si="71"/>
        <v>1</v>
      </c>
      <c r="P565" s="3" t="str">
        <f xml:space="preserve"> CHOOSE(MATCH(C565,{"Twitter","Instagram","Facebook"},0),"TW","IG","FB")</f>
        <v>IG</v>
      </c>
      <c r="Q565" s="3" t="str" cm="1">
        <f t="array" ref="Q565" xml:space="preserve"> _xlfn.SWITCH(C565,"Twitter","Microblog","Instagram","Visual Social","Facebook","Social Network","Other")</f>
        <v>Visual Social</v>
      </c>
    </row>
    <row r="566" spans="1:17" x14ac:dyDescent="0.25">
      <c r="A566" s="3">
        <f xml:space="preserve"> Clean_Data!A566</f>
        <v>565</v>
      </c>
      <c r="B566" s="3" t="str">
        <f xml:space="preserve"> Clean_Data!Q566</f>
        <v>Breakthrough</v>
      </c>
      <c r="C566" s="3" t="str">
        <f xml:space="preserve"> Clean_Data!S566</f>
        <v>Twitter</v>
      </c>
      <c r="D566" s="3">
        <f xml:space="preserve"> Clean_Data!J566</f>
        <v>55</v>
      </c>
      <c r="E566" s="3">
        <f>Clean_Data!I566</f>
        <v>28</v>
      </c>
      <c r="F566" s="3">
        <f xml:space="preserve"> Clean_Data!X566</f>
        <v>83</v>
      </c>
      <c r="G566" s="3" t="str" cm="1">
        <f t="array" ref="G566" xml:space="preserve"> _xlfn.IFS(OR(B566="Positive",B566="Joy",B566="Happy",B566="Happiness"),"Favorable",OR(B566="Negative",B566="Sad",B566="Grief",B566="Despair",B566="Hate"),"Unfavorable",TRUE,"Other")</f>
        <v>Other</v>
      </c>
      <c r="H566" s="3" t="str">
        <f t="shared" si="64"/>
        <v>High Engagement</v>
      </c>
      <c r="I566" s="3" t="str">
        <f t="shared" si="65"/>
        <v>High</v>
      </c>
      <c r="J566" s="3" t="b">
        <f t="shared" si="66"/>
        <v>0</v>
      </c>
      <c r="K566" s="3" t="b">
        <f t="shared" si="67"/>
        <v>1</v>
      </c>
      <c r="L566" s="3" t="b">
        <f t="shared" si="68"/>
        <v>1</v>
      </c>
      <c r="M566" s="3" t="b">
        <f t="shared" si="69"/>
        <v>1</v>
      </c>
      <c r="N566" s="3" t="b">
        <f t="shared" si="70"/>
        <v>0</v>
      </c>
      <c r="O566" s="3" t="b">
        <f t="shared" si="71"/>
        <v>1</v>
      </c>
      <c r="P566" s="3" t="str">
        <f xml:space="preserve"> CHOOSE(MATCH(C566,{"Twitter","Instagram","Facebook"},0),"TW","IG","FB")</f>
        <v>TW</v>
      </c>
      <c r="Q566" s="3" t="str" cm="1">
        <f t="array" ref="Q566" xml:space="preserve"> _xlfn.SWITCH(C566,"Twitter","Microblog","Instagram","Visual Social","Facebook","Social Network","Other")</f>
        <v>Microblog</v>
      </c>
    </row>
    <row r="567" spans="1:17" x14ac:dyDescent="0.25">
      <c r="A567" s="3">
        <f xml:space="preserve"> Clean_Data!A567</f>
        <v>566</v>
      </c>
      <c r="B567" s="3" t="str">
        <f xml:space="preserve"> Clean_Data!Q567</f>
        <v>Harmony</v>
      </c>
      <c r="C567" s="3" t="str">
        <f xml:space="preserve"> Clean_Data!S567</f>
        <v>Facebook</v>
      </c>
      <c r="D567" s="3">
        <f xml:space="preserve"> Clean_Data!J567</f>
        <v>35</v>
      </c>
      <c r="E567" s="3">
        <f>Clean_Data!I567</f>
        <v>18</v>
      </c>
      <c r="F567" s="3">
        <f xml:space="preserve"> Clean_Data!X567</f>
        <v>53</v>
      </c>
      <c r="G567" s="3" t="str" cm="1">
        <f t="array" ref="G567" xml:space="preserve"> _xlfn.IFS(OR(B567="Positive",B567="Joy",B567="Happy",B567="Happiness"),"Favorable",OR(B567="Negative",B567="Sad",B567="Grief",B567="Despair",B567="Hate"),"Unfavorable",TRUE,"Other")</f>
        <v>Other</v>
      </c>
      <c r="H567" s="3" t="str">
        <f t="shared" si="64"/>
        <v>High Engagement</v>
      </c>
      <c r="I567" s="3" t="str">
        <f t="shared" si="65"/>
        <v>High</v>
      </c>
      <c r="J567" s="3" t="b">
        <f t="shared" si="66"/>
        <v>0</v>
      </c>
      <c r="K567" s="3" t="b">
        <f t="shared" si="67"/>
        <v>0</v>
      </c>
      <c r="L567" s="3" t="b">
        <f t="shared" si="68"/>
        <v>1</v>
      </c>
      <c r="M567" s="3" t="b">
        <f t="shared" si="69"/>
        <v>1</v>
      </c>
      <c r="N567" s="3" t="b">
        <f t="shared" si="70"/>
        <v>0</v>
      </c>
      <c r="O567" s="3" t="b">
        <f t="shared" si="71"/>
        <v>1</v>
      </c>
      <c r="P567" s="3" t="str">
        <f xml:space="preserve"> CHOOSE(MATCH(C567,{"Twitter","Instagram","Facebook"},0),"TW","IG","FB")</f>
        <v>FB</v>
      </c>
      <c r="Q567" s="3" t="str" cm="1">
        <f t="array" ref="Q567" xml:space="preserve"> _xlfn.SWITCH(C567,"Twitter","Microblog","Instagram","Visual Social","Facebook","Social Network","Other")</f>
        <v>Social Network</v>
      </c>
    </row>
    <row r="568" spans="1:17" x14ac:dyDescent="0.25">
      <c r="A568" s="3">
        <f xml:space="preserve"> Clean_Data!A568</f>
        <v>567</v>
      </c>
      <c r="B568" s="3" t="str">
        <f xml:space="preserve"> Clean_Data!Q568</f>
        <v>Joy In Baking</v>
      </c>
      <c r="C568" s="3" t="str">
        <f xml:space="preserve"> Clean_Data!S568</f>
        <v>Instagram</v>
      </c>
      <c r="D568" s="3">
        <f xml:space="preserve"> Clean_Data!J568</f>
        <v>45</v>
      </c>
      <c r="E568" s="3">
        <f>Clean_Data!I568</f>
        <v>22</v>
      </c>
      <c r="F568" s="3">
        <f xml:space="preserve"> Clean_Data!X568</f>
        <v>67</v>
      </c>
      <c r="G568" s="3" t="str" cm="1">
        <f t="array" ref="G568" xml:space="preserve"> _xlfn.IFS(OR(B568="Positive",B568="Joy",B568="Happy",B568="Happiness"),"Favorable",OR(B568="Negative",B568="Sad",B568="Grief",B568="Despair",B568="Hate"),"Unfavorable",TRUE,"Other")</f>
        <v>Other</v>
      </c>
      <c r="H568" s="3" t="str">
        <f t="shared" si="64"/>
        <v>High Engagement</v>
      </c>
      <c r="I568" s="3" t="str">
        <f t="shared" si="65"/>
        <v>High</v>
      </c>
      <c r="J568" s="3" t="b">
        <f t="shared" si="66"/>
        <v>0</v>
      </c>
      <c r="K568" s="3" t="b">
        <f t="shared" si="67"/>
        <v>1</v>
      </c>
      <c r="L568" s="3" t="b">
        <f t="shared" si="68"/>
        <v>1</v>
      </c>
      <c r="M568" s="3" t="b">
        <f t="shared" si="69"/>
        <v>1</v>
      </c>
      <c r="N568" s="3" t="b">
        <f t="shared" si="70"/>
        <v>0</v>
      </c>
      <c r="O568" s="3" t="b">
        <f t="shared" si="71"/>
        <v>1</v>
      </c>
      <c r="P568" s="3" t="str">
        <f xml:space="preserve"> CHOOSE(MATCH(C568,{"Twitter","Instagram","Facebook"},0),"TW","IG","FB")</f>
        <v>IG</v>
      </c>
      <c r="Q568" s="3" t="str" cm="1">
        <f t="array" ref="Q568" xml:space="preserve"> _xlfn.SWITCH(C568,"Twitter","Microblog","Instagram","Visual Social","Facebook","Social Network","Other")</f>
        <v>Visual Social</v>
      </c>
    </row>
    <row r="569" spans="1:17" x14ac:dyDescent="0.25">
      <c r="A569" s="3">
        <f xml:space="preserve"> Clean_Data!A569</f>
        <v>568</v>
      </c>
      <c r="B569" s="3" t="str">
        <f xml:space="preserve"> Clean_Data!Q569</f>
        <v>Envisioning History</v>
      </c>
      <c r="C569" s="3" t="str">
        <f xml:space="preserve"> Clean_Data!S569</f>
        <v>Twitter</v>
      </c>
      <c r="D569" s="3">
        <f xml:space="preserve"> Clean_Data!J569</f>
        <v>55</v>
      </c>
      <c r="E569" s="3">
        <f>Clean_Data!I569</f>
        <v>28</v>
      </c>
      <c r="F569" s="3">
        <f xml:space="preserve"> Clean_Data!X569</f>
        <v>83</v>
      </c>
      <c r="G569" s="3" t="str" cm="1">
        <f t="array" ref="G569" xml:space="preserve"> _xlfn.IFS(OR(B569="Positive",B569="Joy",B569="Happy",B569="Happiness"),"Favorable",OR(B569="Negative",B569="Sad",B569="Grief",B569="Despair",B569="Hate"),"Unfavorable",TRUE,"Other")</f>
        <v>Other</v>
      </c>
      <c r="H569" s="3" t="str">
        <f t="shared" si="64"/>
        <v>High Engagement</v>
      </c>
      <c r="I569" s="3" t="str">
        <f t="shared" si="65"/>
        <v>High</v>
      </c>
      <c r="J569" s="3" t="b">
        <f t="shared" si="66"/>
        <v>0</v>
      </c>
      <c r="K569" s="3" t="b">
        <f t="shared" si="67"/>
        <v>1</v>
      </c>
      <c r="L569" s="3" t="b">
        <f t="shared" si="68"/>
        <v>1</v>
      </c>
      <c r="M569" s="3" t="b">
        <f t="shared" si="69"/>
        <v>1</v>
      </c>
      <c r="N569" s="3" t="b">
        <f t="shared" si="70"/>
        <v>0</v>
      </c>
      <c r="O569" s="3" t="b">
        <f t="shared" si="71"/>
        <v>1</v>
      </c>
      <c r="P569" s="3" t="str">
        <f xml:space="preserve"> CHOOSE(MATCH(C569,{"Twitter","Instagram","Facebook"},0),"TW","IG","FB")</f>
        <v>TW</v>
      </c>
      <c r="Q569" s="3" t="str" cm="1">
        <f t="array" ref="Q569" xml:space="preserve"> _xlfn.SWITCH(C569,"Twitter","Microblog","Instagram","Visual Social","Facebook","Social Network","Other")</f>
        <v>Microblog</v>
      </c>
    </row>
    <row r="570" spans="1:17" x14ac:dyDescent="0.25">
      <c r="A570" s="3">
        <f xml:space="preserve"> Clean_Data!A570</f>
        <v>569</v>
      </c>
      <c r="B570" s="3" t="str">
        <f xml:space="preserve"> Clean_Data!Q570</f>
        <v>Imagination</v>
      </c>
      <c r="C570" s="3" t="str">
        <f xml:space="preserve"> Clean_Data!S570</f>
        <v>Facebook</v>
      </c>
      <c r="D570" s="3">
        <f xml:space="preserve"> Clean_Data!J570</f>
        <v>70</v>
      </c>
      <c r="E570" s="3">
        <f>Clean_Data!I570</f>
        <v>35</v>
      </c>
      <c r="F570" s="3">
        <f xml:space="preserve"> Clean_Data!X570</f>
        <v>105</v>
      </c>
      <c r="G570" s="3" t="str" cm="1">
        <f t="array" ref="G570" xml:space="preserve"> _xlfn.IFS(OR(B570="Positive",B570="Joy",B570="Happy",B570="Happiness"),"Favorable",OR(B570="Negative",B570="Sad",B570="Grief",B570="Despair",B570="Hate"),"Unfavorable",TRUE,"Other")</f>
        <v>Other</v>
      </c>
      <c r="H570" s="3" t="str">
        <f t="shared" si="64"/>
        <v>High Engagement</v>
      </c>
      <c r="I570" s="3" t="str">
        <f t="shared" si="65"/>
        <v>Viral</v>
      </c>
      <c r="J570" s="3" t="b">
        <f t="shared" si="66"/>
        <v>0</v>
      </c>
      <c r="K570" s="3" t="b">
        <f t="shared" si="67"/>
        <v>0</v>
      </c>
      <c r="L570" s="3" t="b">
        <f t="shared" si="68"/>
        <v>1</v>
      </c>
      <c r="M570" s="3" t="b">
        <f t="shared" si="69"/>
        <v>1</v>
      </c>
      <c r="N570" s="3" t="b">
        <f t="shared" si="70"/>
        <v>0</v>
      </c>
      <c r="O570" s="3" t="b">
        <f t="shared" si="71"/>
        <v>1</v>
      </c>
      <c r="P570" s="3" t="str">
        <f xml:space="preserve"> CHOOSE(MATCH(C570,{"Twitter","Instagram","Facebook"},0),"TW","IG","FB")</f>
        <v>FB</v>
      </c>
      <c r="Q570" s="3" t="str" cm="1">
        <f t="array" ref="Q570" xml:space="preserve"> _xlfn.SWITCH(C570,"Twitter","Microblog","Instagram","Visual Social","Facebook","Social Network","Other")</f>
        <v>Social Network</v>
      </c>
    </row>
    <row r="571" spans="1:17" x14ac:dyDescent="0.25">
      <c r="A571" s="3">
        <f xml:space="preserve"> Clean_Data!A571</f>
        <v>570</v>
      </c>
      <c r="B571" s="3" t="str">
        <f xml:space="preserve"> Clean_Data!Q571</f>
        <v>Vibrancy</v>
      </c>
      <c r="C571" s="3" t="str">
        <f xml:space="preserve"> Clean_Data!S571</f>
        <v>Instagram</v>
      </c>
      <c r="D571" s="3">
        <f xml:space="preserve"> Clean_Data!J571</f>
        <v>45</v>
      </c>
      <c r="E571" s="3">
        <f>Clean_Data!I571</f>
        <v>22</v>
      </c>
      <c r="F571" s="3">
        <f xml:space="preserve"> Clean_Data!X571</f>
        <v>67</v>
      </c>
      <c r="G571" s="3" t="str" cm="1">
        <f t="array" ref="G571" xml:space="preserve"> _xlfn.IFS(OR(B571="Positive",B571="Joy",B571="Happy",B571="Happiness"),"Favorable",OR(B571="Negative",B571="Sad",B571="Grief",B571="Despair",B571="Hate"),"Unfavorable",TRUE,"Other")</f>
        <v>Other</v>
      </c>
      <c r="H571" s="3" t="str">
        <f t="shared" si="64"/>
        <v>High Engagement</v>
      </c>
      <c r="I571" s="3" t="str">
        <f t="shared" si="65"/>
        <v>High</v>
      </c>
      <c r="J571" s="3" t="b">
        <f t="shared" si="66"/>
        <v>0</v>
      </c>
      <c r="K571" s="3" t="b">
        <f t="shared" si="67"/>
        <v>1</v>
      </c>
      <c r="L571" s="3" t="b">
        <f t="shared" si="68"/>
        <v>1</v>
      </c>
      <c r="M571" s="3" t="b">
        <f t="shared" si="69"/>
        <v>1</v>
      </c>
      <c r="N571" s="3" t="b">
        <f t="shared" si="70"/>
        <v>0</v>
      </c>
      <c r="O571" s="3" t="b">
        <f t="shared" si="71"/>
        <v>1</v>
      </c>
      <c r="P571" s="3" t="str">
        <f xml:space="preserve"> CHOOSE(MATCH(C571,{"Twitter","Instagram","Facebook"},0),"TW","IG","FB")</f>
        <v>IG</v>
      </c>
      <c r="Q571" s="3" t="str" cm="1">
        <f t="array" ref="Q571" xml:space="preserve"> _xlfn.SWITCH(C571,"Twitter","Microblog","Instagram","Visual Social","Facebook","Social Network","Other")</f>
        <v>Visual Social</v>
      </c>
    </row>
    <row r="572" spans="1:17" x14ac:dyDescent="0.25">
      <c r="A572" s="3">
        <f xml:space="preserve"> Clean_Data!A572</f>
        <v>571</v>
      </c>
      <c r="B572" s="3" t="str">
        <f xml:space="preserve"> Clean_Data!Q572</f>
        <v>Mesmerizing</v>
      </c>
      <c r="C572" s="3" t="str">
        <f xml:space="preserve"> Clean_Data!S572</f>
        <v>Twitter</v>
      </c>
      <c r="D572" s="3">
        <f xml:space="preserve"> Clean_Data!J572</f>
        <v>80</v>
      </c>
      <c r="E572" s="3">
        <f>Clean_Data!I572</f>
        <v>40</v>
      </c>
      <c r="F572" s="3">
        <f xml:space="preserve"> Clean_Data!X572</f>
        <v>120</v>
      </c>
      <c r="G572" s="3" t="str" cm="1">
        <f t="array" ref="G572" xml:space="preserve"> _xlfn.IFS(OR(B572="Positive",B572="Joy",B572="Happy",B572="Happiness"),"Favorable",OR(B572="Negative",B572="Sad",B572="Grief",B572="Despair",B572="Hate"),"Unfavorable",TRUE,"Other")</f>
        <v>Other</v>
      </c>
      <c r="H572" s="3" t="str">
        <f t="shared" si="64"/>
        <v>High Engagement</v>
      </c>
      <c r="I572" s="3" t="str">
        <f t="shared" si="65"/>
        <v>Viral</v>
      </c>
      <c r="J572" s="3" t="b">
        <f t="shared" si="66"/>
        <v>0</v>
      </c>
      <c r="K572" s="3" t="b">
        <f t="shared" si="67"/>
        <v>1</v>
      </c>
      <c r="L572" s="3" t="b">
        <f t="shared" si="68"/>
        <v>1</v>
      </c>
      <c r="M572" s="3" t="b">
        <f t="shared" si="69"/>
        <v>1</v>
      </c>
      <c r="N572" s="3" t="b">
        <f t="shared" si="70"/>
        <v>0</v>
      </c>
      <c r="O572" s="3" t="b">
        <f t="shared" si="71"/>
        <v>1</v>
      </c>
      <c r="P572" s="3" t="str">
        <f xml:space="preserve"> CHOOSE(MATCH(C572,{"Twitter","Instagram","Facebook"},0),"TW","IG","FB")</f>
        <v>TW</v>
      </c>
      <c r="Q572" s="3" t="str" cm="1">
        <f t="array" ref="Q572" xml:space="preserve"> _xlfn.SWITCH(C572,"Twitter","Microblog","Instagram","Visual Social","Facebook","Social Network","Other")</f>
        <v>Microblog</v>
      </c>
    </row>
    <row r="573" spans="1:17" x14ac:dyDescent="0.25">
      <c r="A573" s="3">
        <f xml:space="preserve"> Clean_Data!A573</f>
        <v>572</v>
      </c>
      <c r="B573" s="3" t="str">
        <f xml:space="preserve"> Clean_Data!Q573</f>
        <v>Culinary Adventure</v>
      </c>
      <c r="C573" s="3" t="str">
        <f xml:space="preserve"> Clean_Data!S573</f>
        <v>Instagram</v>
      </c>
      <c r="D573" s="3">
        <f xml:space="preserve"> Clean_Data!J573</f>
        <v>70</v>
      </c>
      <c r="E573" s="3">
        <f>Clean_Data!I573</f>
        <v>35</v>
      </c>
      <c r="F573" s="3">
        <f xml:space="preserve"> Clean_Data!X573</f>
        <v>105</v>
      </c>
      <c r="G573" s="3" t="str" cm="1">
        <f t="array" ref="G573" xml:space="preserve"> _xlfn.IFS(OR(B573="Positive",B573="Joy",B573="Happy",B573="Happiness"),"Favorable",OR(B573="Negative",B573="Sad",B573="Grief",B573="Despair",B573="Hate"),"Unfavorable",TRUE,"Other")</f>
        <v>Other</v>
      </c>
      <c r="H573" s="3" t="str">
        <f t="shared" si="64"/>
        <v>High Engagement</v>
      </c>
      <c r="I573" s="3" t="str">
        <f t="shared" si="65"/>
        <v>Viral</v>
      </c>
      <c r="J573" s="3" t="b">
        <f t="shared" si="66"/>
        <v>0</v>
      </c>
      <c r="K573" s="3" t="b">
        <f t="shared" si="67"/>
        <v>1</v>
      </c>
      <c r="L573" s="3" t="b">
        <f t="shared" si="68"/>
        <v>1</v>
      </c>
      <c r="M573" s="3" t="b">
        <f t="shared" si="69"/>
        <v>1</v>
      </c>
      <c r="N573" s="3" t="b">
        <f t="shared" si="70"/>
        <v>0</v>
      </c>
      <c r="O573" s="3" t="b">
        <f t="shared" si="71"/>
        <v>1</v>
      </c>
      <c r="P573" s="3" t="str">
        <f xml:space="preserve"> CHOOSE(MATCH(C573,{"Twitter","Instagram","Facebook"},0),"TW","IG","FB")</f>
        <v>IG</v>
      </c>
      <c r="Q573" s="3" t="str" cm="1">
        <f t="array" ref="Q573" xml:space="preserve"> _xlfn.SWITCH(C573,"Twitter","Microblog","Instagram","Visual Social","Facebook","Social Network","Other")</f>
        <v>Visual Social</v>
      </c>
    </row>
    <row r="574" spans="1:17" x14ac:dyDescent="0.25">
      <c r="A574" s="3">
        <f xml:space="preserve"> Clean_Data!A574</f>
        <v>573</v>
      </c>
      <c r="B574" s="3" t="str">
        <f xml:space="preserve"> Clean_Data!Q574</f>
        <v>Winter Magic</v>
      </c>
      <c r="C574" s="3" t="str">
        <f xml:space="preserve"> Clean_Data!S574</f>
        <v>Facebook</v>
      </c>
      <c r="D574" s="3">
        <f xml:space="preserve"> Clean_Data!J574</f>
        <v>60</v>
      </c>
      <c r="E574" s="3">
        <f>Clean_Data!I574</f>
        <v>30</v>
      </c>
      <c r="F574" s="3">
        <f xml:space="preserve"> Clean_Data!X574</f>
        <v>90</v>
      </c>
      <c r="G574" s="3" t="str" cm="1">
        <f t="array" ref="G574" xml:space="preserve"> _xlfn.IFS(OR(B574="Positive",B574="Joy",B574="Happy",B574="Happiness"),"Favorable",OR(B574="Negative",B574="Sad",B574="Grief",B574="Despair",B574="Hate"),"Unfavorable",TRUE,"Other")</f>
        <v>Other</v>
      </c>
      <c r="H574" s="3" t="str">
        <f t="shared" si="64"/>
        <v>High Engagement</v>
      </c>
      <c r="I574" s="3" t="str">
        <f t="shared" si="65"/>
        <v>High</v>
      </c>
      <c r="J574" s="3" t="b">
        <f t="shared" si="66"/>
        <v>0</v>
      </c>
      <c r="K574" s="3" t="b">
        <f t="shared" si="67"/>
        <v>0</v>
      </c>
      <c r="L574" s="3" t="b">
        <f t="shared" si="68"/>
        <v>1</v>
      </c>
      <c r="M574" s="3" t="b">
        <f t="shared" si="69"/>
        <v>1</v>
      </c>
      <c r="N574" s="3" t="b">
        <f t="shared" si="70"/>
        <v>0</v>
      </c>
      <c r="O574" s="3" t="b">
        <f t="shared" si="71"/>
        <v>1</v>
      </c>
      <c r="P574" s="3" t="str">
        <f xml:space="preserve"> CHOOSE(MATCH(C574,{"Twitter","Instagram","Facebook"},0),"TW","IG","FB")</f>
        <v>FB</v>
      </c>
      <c r="Q574" s="3" t="str" cm="1">
        <f t="array" ref="Q574" xml:space="preserve"> _xlfn.SWITCH(C574,"Twitter","Microblog","Instagram","Visual Social","Facebook","Social Network","Other")</f>
        <v>Social Network</v>
      </c>
    </row>
    <row r="575" spans="1:17" x14ac:dyDescent="0.25">
      <c r="A575" s="3">
        <f xml:space="preserve"> Clean_Data!A575</f>
        <v>574</v>
      </c>
      <c r="B575" s="3" t="str">
        <f xml:space="preserve"> Clean_Data!Q575</f>
        <v>Thrilling Journey</v>
      </c>
      <c r="C575" s="3" t="str">
        <f xml:space="preserve"> Clean_Data!S575</f>
        <v>Twitter</v>
      </c>
      <c r="D575" s="3">
        <f xml:space="preserve"> Clean_Data!J575</f>
        <v>45</v>
      </c>
      <c r="E575" s="3">
        <f>Clean_Data!I575</f>
        <v>22</v>
      </c>
      <c r="F575" s="3">
        <f xml:space="preserve"> Clean_Data!X575</f>
        <v>67</v>
      </c>
      <c r="G575" s="3" t="str" cm="1">
        <f t="array" ref="G575" xml:space="preserve"> _xlfn.IFS(OR(B575="Positive",B575="Joy",B575="Happy",B575="Happiness"),"Favorable",OR(B575="Negative",B575="Sad",B575="Grief",B575="Despair",B575="Hate"),"Unfavorable",TRUE,"Other")</f>
        <v>Other</v>
      </c>
      <c r="H575" s="3" t="str">
        <f t="shared" si="64"/>
        <v>High Engagement</v>
      </c>
      <c r="I575" s="3" t="str">
        <f t="shared" si="65"/>
        <v>High</v>
      </c>
      <c r="J575" s="3" t="b">
        <f t="shared" si="66"/>
        <v>0</v>
      </c>
      <c r="K575" s="3" t="b">
        <f t="shared" si="67"/>
        <v>1</v>
      </c>
      <c r="L575" s="3" t="b">
        <f t="shared" si="68"/>
        <v>1</v>
      </c>
      <c r="M575" s="3" t="b">
        <f t="shared" si="69"/>
        <v>1</v>
      </c>
      <c r="N575" s="3" t="b">
        <f t="shared" si="70"/>
        <v>0</v>
      </c>
      <c r="O575" s="3" t="b">
        <f t="shared" si="71"/>
        <v>1</v>
      </c>
      <c r="P575" s="3" t="str">
        <f xml:space="preserve"> CHOOSE(MATCH(C575,{"Twitter","Instagram","Facebook"},0),"TW","IG","FB")</f>
        <v>TW</v>
      </c>
      <c r="Q575" s="3" t="str" cm="1">
        <f t="array" ref="Q575" xml:space="preserve"> _xlfn.SWITCH(C575,"Twitter","Microblog","Instagram","Visual Social","Facebook","Social Network","Other")</f>
        <v>Microblog</v>
      </c>
    </row>
    <row r="576" spans="1:17" x14ac:dyDescent="0.25">
      <c r="A576" s="3">
        <f xml:space="preserve"> Clean_Data!A576</f>
        <v>575</v>
      </c>
      <c r="B576" s="3" t="str">
        <f xml:space="preserve"> Clean_Data!Q576</f>
        <v>Nature'S Beauty</v>
      </c>
      <c r="C576" s="3" t="str">
        <f xml:space="preserve"> Clean_Data!S576</f>
        <v>Instagram</v>
      </c>
      <c r="D576" s="3">
        <f xml:space="preserve"> Clean_Data!J576</f>
        <v>55</v>
      </c>
      <c r="E576" s="3">
        <f>Clean_Data!I576</f>
        <v>28</v>
      </c>
      <c r="F576" s="3">
        <f xml:space="preserve"> Clean_Data!X576</f>
        <v>83</v>
      </c>
      <c r="G576" s="3" t="str" cm="1">
        <f t="array" ref="G576" xml:space="preserve"> _xlfn.IFS(OR(B576="Positive",B576="Joy",B576="Happy",B576="Happiness"),"Favorable",OR(B576="Negative",B576="Sad",B576="Grief",B576="Despair",B576="Hate"),"Unfavorable",TRUE,"Other")</f>
        <v>Other</v>
      </c>
      <c r="H576" s="3" t="str">
        <f t="shared" si="64"/>
        <v>High Engagement</v>
      </c>
      <c r="I576" s="3" t="str">
        <f t="shared" si="65"/>
        <v>High</v>
      </c>
      <c r="J576" s="3" t="b">
        <f t="shared" si="66"/>
        <v>0</v>
      </c>
      <c r="K576" s="3" t="b">
        <f t="shared" si="67"/>
        <v>1</v>
      </c>
      <c r="L576" s="3" t="b">
        <f t="shared" si="68"/>
        <v>1</v>
      </c>
      <c r="M576" s="3" t="b">
        <f t="shared" si="69"/>
        <v>1</v>
      </c>
      <c r="N576" s="3" t="b">
        <f t="shared" si="70"/>
        <v>0</v>
      </c>
      <c r="O576" s="3" t="b">
        <f t="shared" si="71"/>
        <v>1</v>
      </c>
      <c r="P576" s="3" t="str">
        <f xml:space="preserve"> CHOOSE(MATCH(C576,{"Twitter","Instagram","Facebook"},0),"TW","IG","FB")</f>
        <v>IG</v>
      </c>
      <c r="Q576" s="3" t="str" cm="1">
        <f t="array" ref="Q576" xml:space="preserve"> _xlfn.SWITCH(C576,"Twitter","Microblog","Instagram","Visual Social","Facebook","Social Network","Other")</f>
        <v>Visual Social</v>
      </c>
    </row>
    <row r="577" spans="1:17" x14ac:dyDescent="0.25">
      <c r="A577" s="3">
        <f xml:space="preserve"> Clean_Data!A577</f>
        <v>576</v>
      </c>
      <c r="B577" s="3" t="str">
        <f xml:space="preserve"> Clean_Data!Q577</f>
        <v>Celestial Wonder</v>
      </c>
      <c r="C577" s="3" t="str">
        <f xml:space="preserve"> Clean_Data!S577</f>
        <v>Facebook</v>
      </c>
      <c r="D577" s="3">
        <f xml:space="preserve"> Clean_Data!J577</f>
        <v>35</v>
      </c>
      <c r="E577" s="3">
        <f>Clean_Data!I577</f>
        <v>18</v>
      </c>
      <c r="F577" s="3">
        <f xml:space="preserve"> Clean_Data!X577</f>
        <v>53</v>
      </c>
      <c r="G577" s="3" t="str" cm="1">
        <f t="array" ref="G577" xml:space="preserve"> _xlfn.IFS(OR(B577="Positive",B577="Joy",B577="Happy",B577="Happiness"),"Favorable",OR(B577="Negative",B577="Sad",B577="Grief",B577="Despair",B577="Hate"),"Unfavorable",TRUE,"Other")</f>
        <v>Other</v>
      </c>
      <c r="H577" s="3" t="str">
        <f t="shared" si="64"/>
        <v>High Engagement</v>
      </c>
      <c r="I577" s="3" t="str">
        <f t="shared" si="65"/>
        <v>High</v>
      </c>
      <c r="J577" s="3" t="b">
        <f t="shared" si="66"/>
        <v>0</v>
      </c>
      <c r="K577" s="3" t="b">
        <f t="shared" si="67"/>
        <v>0</v>
      </c>
      <c r="L577" s="3" t="b">
        <f t="shared" si="68"/>
        <v>1</v>
      </c>
      <c r="M577" s="3" t="b">
        <f t="shared" si="69"/>
        <v>1</v>
      </c>
      <c r="N577" s="3" t="b">
        <f t="shared" si="70"/>
        <v>0</v>
      </c>
      <c r="O577" s="3" t="b">
        <f t="shared" si="71"/>
        <v>1</v>
      </c>
      <c r="P577" s="3" t="str">
        <f xml:space="preserve"> CHOOSE(MATCH(C577,{"Twitter","Instagram","Facebook"},0),"TW","IG","FB")</f>
        <v>FB</v>
      </c>
      <c r="Q577" s="3" t="str" cm="1">
        <f t="array" ref="Q577" xml:space="preserve"> _xlfn.SWITCH(C577,"Twitter","Microblog","Instagram","Visual Social","Facebook","Social Network","Other")</f>
        <v>Social Network</v>
      </c>
    </row>
    <row r="578" spans="1:17" x14ac:dyDescent="0.25">
      <c r="A578" s="3">
        <f xml:space="preserve"> Clean_Data!A578</f>
        <v>577</v>
      </c>
      <c r="B578" s="3" t="str">
        <f xml:space="preserve"> Clean_Data!Q578</f>
        <v>Creative Inspiration</v>
      </c>
      <c r="C578" s="3" t="str">
        <f xml:space="preserve"> Clean_Data!S578</f>
        <v>Twitter</v>
      </c>
      <c r="D578" s="3">
        <f xml:space="preserve"> Clean_Data!J578</f>
        <v>45</v>
      </c>
      <c r="E578" s="3">
        <f>Clean_Data!I578</f>
        <v>22</v>
      </c>
      <c r="F578" s="3">
        <f xml:space="preserve"> Clean_Data!X578</f>
        <v>67</v>
      </c>
      <c r="G578" s="3" t="str" cm="1">
        <f t="array" ref="G578" xml:space="preserve"> _xlfn.IFS(OR(B578="Positive",B578="Joy",B578="Happy",B578="Happiness"),"Favorable",OR(B578="Negative",B578="Sad",B578="Grief",B578="Despair",B578="Hate"),"Unfavorable",TRUE,"Other")</f>
        <v>Other</v>
      </c>
      <c r="H578" s="3" t="str">
        <f t="shared" si="64"/>
        <v>High Engagement</v>
      </c>
      <c r="I578" s="3" t="str">
        <f t="shared" si="65"/>
        <v>High</v>
      </c>
      <c r="J578" s="3" t="b">
        <f t="shared" si="66"/>
        <v>0</v>
      </c>
      <c r="K578" s="3" t="b">
        <f t="shared" si="67"/>
        <v>1</v>
      </c>
      <c r="L578" s="3" t="b">
        <f t="shared" si="68"/>
        <v>1</v>
      </c>
      <c r="M578" s="3" t="b">
        <f t="shared" si="69"/>
        <v>1</v>
      </c>
      <c r="N578" s="3" t="b">
        <f t="shared" si="70"/>
        <v>0</v>
      </c>
      <c r="O578" s="3" t="b">
        <f t="shared" si="71"/>
        <v>1</v>
      </c>
      <c r="P578" s="3" t="str">
        <f xml:space="preserve"> CHOOSE(MATCH(C578,{"Twitter","Instagram","Facebook"},0),"TW","IG","FB")</f>
        <v>TW</v>
      </c>
      <c r="Q578" s="3" t="str" cm="1">
        <f t="array" ref="Q578" xml:space="preserve"> _xlfn.SWITCH(C578,"Twitter","Microblog","Instagram","Visual Social","Facebook","Social Network","Other")</f>
        <v>Microblog</v>
      </c>
    </row>
    <row r="579" spans="1:17" x14ac:dyDescent="0.25">
      <c r="A579" s="3">
        <f xml:space="preserve"> Clean_Data!A579</f>
        <v>578</v>
      </c>
      <c r="B579" s="3" t="str">
        <f xml:space="preserve"> Clean_Data!Q579</f>
        <v>Runway Creativity</v>
      </c>
      <c r="C579" s="3" t="str">
        <f xml:space="preserve"> Clean_Data!S579</f>
        <v>Instagram</v>
      </c>
      <c r="D579" s="3">
        <f xml:space="preserve"> Clean_Data!J579</f>
        <v>55</v>
      </c>
      <c r="E579" s="3">
        <f>Clean_Data!I579</f>
        <v>28</v>
      </c>
      <c r="F579" s="3">
        <f xml:space="preserve"> Clean_Data!X579</f>
        <v>83</v>
      </c>
      <c r="G579" s="3" t="str" cm="1">
        <f t="array" ref="G579" xml:space="preserve"> _xlfn.IFS(OR(B579="Positive",B579="Joy",B579="Happy",B579="Happiness"),"Favorable",OR(B579="Negative",B579="Sad",B579="Grief",B579="Despair",B579="Hate"),"Unfavorable",TRUE,"Other")</f>
        <v>Other</v>
      </c>
      <c r="H579" s="3" t="str">
        <f t="shared" ref="H579:H642" si="72" xml:space="preserve"> IF(F579&gt;=50,"High Engagement","Standard Engagement")</f>
        <v>High Engagement</v>
      </c>
      <c r="I579" s="3" t="str">
        <f t="shared" ref="I579:I642" si="73" xml:space="preserve"> IF(F579&gt;=100,"Viral",IF(F579&gt;=50,"High",IF(F579&gt;=20,"Medium","Low")))</f>
        <v>High</v>
      </c>
      <c r="J579" s="3" t="b">
        <f t="shared" ref="J579:J642" si="74" xml:space="preserve"> AND(OR(C579="USA",C579="UK"),F579&gt;=50)</f>
        <v>0</v>
      </c>
      <c r="K579" s="3" t="b">
        <f t="shared" ref="K579:K642" si="75" xml:space="preserve"> OR(C579="Twitter",C579="Instagram")</f>
        <v>1</v>
      </c>
      <c r="L579" s="3" t="b">
        <f t="shared" ref="L579:L642" si="76" xml:space="preserve"> NOT(G579="Unfavorable")</f>
        <v>1</v>
      </c>
      <c r="M579" s="3" t="b">
        <f t="shared" ref="M579:M642" si="77" xml:space="preserve"> ISERROR(1/(D579-D579))</f>
        <v>1</v>
      </c>
      <c r="N579" s="3" t="b">
        <f t="shared" ref="N579:N642" si="78" xml:space="preserve"> ISBLANK(B579)</f>
        <v>0</v>
      </c>
      <c r="O579" s="3" t="b">
        <f t="shared" ref="O579:O642" si="79" xml:space="preserve"> ISNUMBER(D579)</f>
        <v>1</v>
      </c>
      <c r="P579" s="3" t="str">
        <f xml:space="preserve"> CHOOSE(MATCH(C579,{"Twitter","Instagram","Facebook"},0),"TW","IG","FB")</f>
        <v>IG</v>
      </c>
      <c r="Q579" s="3" t="str" cm="1">
        <f t="array" ref="Q579" xml:space="preserve"> _xlfn.SWITCH(C579,"Twitter","Microblog","Instagram","Visual Social","Facebook","Social Network","Other")</f>
        <v>Visual Social</v>
      </c>
    </row>
    <row r="580" spans="1:17" x14ac:dyDescent="0.25">
      <c r="A580" s="3">
        <f xml:space="preserve"> Clean_Data!A580</f>
        <v>579</v>
      </c>
      <c r="B580" s="3" t="str">
        <f xml:space="preserve"> Clean_Data!Q580</f>
        <v>Ocean'S Freedom</v>
      </c>
      <c r="C580" s="3" t="str">
        <f xml:space="preserve"> Clean_Data!S580</f>
        <v>Facebook</v>
      </c>
      <c r="D580" s="3">
        <f xml:space="preserve"> Clean_Data!J580</f>
        <v>45</v>
      </c>
      <c r="E580" s="3">
        <f>Clean_Data!I580</f>
        <v>22</v>
      </c>
      <c r="F580" s="3">
        <f xml:space="preserve"> Clean_Data!X580</f>
        <v>67</v>
      </c>
      <c r="G580" s="3" t="str" cm="1">
        <f t="array" ref="G580" xml:space="preserve"> _xlfn.IFS(OR(B580="Positive",B580="Joy",B580="Happy",B580="Happiness"),"Favorable",OR(B580="Negative",B580="Sad",B580="Grief",B580="Despair",B580="Hate"),"Unfavorable",TRUE,"Other")</f>
        <v>Other</v>
      </c>
      <c r="H580" s="3" t="str">
        <f t="shared" si="72"/>
        <v>High Engagement</v>
      </c>
      <c r="I580" s="3" t="str">
        <f t="shared" si="73"/>
        <v>High</v>
      </c>
      <c r="J580" s="3" t="b">
        <f t="shared" si="74"/>
        <v>0</v>
      </c>
      <c r="K580" s="3" t="b">
        <f t="shared" si="75"/>
        <v>0</v>
      </c>
      <c r="L580" s="3" t="b">
        <f t="shared" si="76"/>
        <v>1</v>
      </c>
      <c r="M580" s="3" t="b">
        <f t="shared" si="77"/>
        <v>1</v>
      </c>
      <c r="N580" s="3" t="b">
        <f t="shared" si="78"/>
        <v>0</v>
      </c>
      <c r="O580" s="3" t="b">
        <f t="shared" si="79"/>
        <v>1</v>
      </c>
      <c r="P580" s="3" t="str">
        <f xml:space="preserve"> CHOOSE(MATCH(C580,{"Twitter","Instagram","Facebook"},0),"TW","IG","FB")</f>
        <v>FB</v>
      </c>
      <c r="Q580" s="3" t="str" cm="1">
        <f t="array" ref="Q580" xml:space="preserve"> _xlfn.SWITCH(C580,"Twitter","Microblog","Instagram","Visual Social","Facebook","Social Network","Other")</f>
        <v>Social Network</v>
      </c>
    </row>
    <row r="581" spans="1:17" x14ac:dyDescent="0.25">
      <c r="A581" s="3">
        <f xml:space="preserve"> Clean_Data!A581</f>
        <v>580</v>
      </c>
      <c r="B581" s="3" t="str">
        <f xml:space="preserve"> Clean_Data!Q581</f>
        <v>Whispers Of The Past</v>
      </c>
      <c r="C581" s="3" t="str">
        <f xml:space="preserve"> Clean_Data!S581</f>
        <v>Twitter</v>
      </c>
      <c r="D581" s="3">
        <f xml:space="preserve"> Clean_Data!J581</f>
        <v>70</v>
      </c>
      <c r="E581" s="3">
        <f>Clean_Data!I581</f>
        <v>35</v>
      </c>
      <c r="F581" s="3">
        <f xml:space="preserve"> Clean_Data!X581</f>
        <v>105</v>
      </c>
      <c r="G581" s="3" t="str" cm="1">
        <f t="array" ref="G581" xml:space="preserve"> _xlfn.IFS(OR(B581="Positive",B581="Joy",B581="Happy",B581="Happiness"),"Favorable",OR(B581="Negative",B581="Sad",B581="Grief",B581="Despair",B581="Hate"),"Unfavorable",TRUE,"Other")</f>
        <v>Other</v>
      </c>
      <c r="H581" s="3" t="str">
        <f t="shared" si="72"/>
        <v>High Engagement</v>
      </c>
      <c r="I581" s="3" t="str">
        <f t="shared" si="73"/>
        <v>Viral</v>
      </c>
      <c r="J581" s="3" t="b">
        <f t="shared" si="74"/>
        <v>0</v>
      </c>
      <c r="K581" s="3" t="b">
        <f t="shared" si="75"/>
        <v>1</v>
      </c>
      <c r="L581" s="3" t="b">
        <f t="shared" si="76"/>
        <v>1</v>
      </c>
      <c r="M581" s="3" t="b">
        <f t="shared" si="77"/>
        <v>1</v>
      </c>
      <c r="N581" s="3" t="b">
        <f t="shared" si="78"/>
        <v>0</v>
      </c>
      <c r="O581" s="3" t="b">
        <f t="shared" si="79"/>
        <v>1</v>
      </c>
      <c r="P581" s="3" t="str">
        <f xml:space="preserve"> CHOOSE(MATCH(C581,{"Twitter","Instagram","Facebook"},0),"TW","IG","FB")</f>
        <v>TW</v>
      </c>
      <c r="Q581" s="3" t="str" cm="1">
        <f t="array" ref="Q581" xml:space="preserve"> _xlfn.SWITCH(C581,"Twitter","Microblog","Instagram","Visual Social","Facebook","Social Network","Other")</f>
        <v>Microblog</v>
      </c>
    </row>
    <row r="582" spans="1:17" x14ac:dyDescent="0.25">
      <c r="A582" s="3">
        <f xml:space="preserve"> Clean_Data!A582</f>
        <v>581</v>
      </c>
      <c r="B582" s="3" t="str">
        <f xml:space="preserve"> Clean_Data!Q582</f>
        <v>Excitement</v>
      </c>
      <c r="C582" s="3" t="str">
        <f xml:space="preserve"> Clean_Data!S582</f>
        <v>Twitter</v>
      </c>
      <c r="D582" s="3">
        <f xml:space="preserve"> Clean_Data!J582</f>
        <v>30</v>
      </c>
      <c r="E582" s="3">
        <f>Clean_Data!I582</f>
        <v>15</v>
      </c>
      <c r="F582" s="3">
        <f xml:space="preserve"> Clean_Data!X582</f>
        <v>45</v>
      </c>
      <c r="G582" s="3" t="str" cm="1">
        <f t="array" ref="G582" xml:space="preserve"> _xlfn.IFS(OR(B582="Positive",B582="Joy",B582="Happy",B582="Happiness"),"Favorable",OR(B582="Negative",B582="Sad",B582="Grief",B582="Despair",B582="Hate"),"Unfavorable",TRUE,"Other")</f>
        <v>Other</v>
      </c>
      <c r="H582" s="3" t="str">
        <f t="shared" si="72"/>
        <v>Standard Engagement</v>
      </c>
      <c r="I582" s="3" t="str">
        <f t="shared" si="73"/>
        <v>Medium</v>
      </c>
      <c r="J582" s="3" t="b">
        <f t="shared" si="74"/>
        <v>0</v>
      </c>
      <c r="K582" s="3" t="b">
        <f t="shared" si="75"/>
        <v>1</v>
      </c>
      <c r="L582" s="3" t="b">
        <f t="shared" si="76"/>
        <v>1</v>
      </c>
      <c r="M582" s="3" t="b">
        <f t="shared" si="77"/>
        <v>1</v>
      </c>
      <c r="N582" s="3" t="b">
        <f t="shared" si="78"/>
        <v>0</v>
      </c>
      <c r="O582" s="3" t="b">
        <f t="shared" si="79"/>
        <v>1</v>
      </c>
      <c r="P582" s="3" t="str">
        <f xml:space="preserve"> CHOOSE(MATCH(C582,{"Twitter","Instagram","Facebook"},0),"TW","IG","FB")</f>
        <v>TW</v>
      </c>
      <c r="Q582" s="3" t="str" cm="1">
        <f t="array" ref="Q582" xml:space="preserve"> _xlfn.SWITCH(C582,"Twitter","Microblog","Instagram","Visual Social","Facebook","Social Network","Other")</f>
        <v>Microblog</v>
      </c>
    </row>
    <row r="583" spans="1:17" x14ac:dyDescent="0.25">
      <c r="A583" s="3">
        <f xml:space="preserve"> Clean_Data!A583</f>
        <v>582</v>
      </c>
      <c r="B583" s="3" t="str">
        <f xml:space="preserve"> Clean_Data!Q583</f>
        <v>Boredom</v>
      </c>
      <c r="C583" s="3" t="str">
        <f xml:space="preserve"> Clean_Data!S583</f>
        <v>Instagram</v>
      </c>
      <c r="D583" s="3">
        <f xml:space="preserve"> Clean_Data!J583</f>
        <v>35</v>
      </c>
      <c r="E583" s="3">
        <f>Clean_Data!I583</f>
        <v>18</v>
      </c>
      <c r="F583" s="3">
        <f xml:space="preserve"> Clean_Data!X583</f>
        <v>53</v>
      </c>
      <c r="G583" s="3" t="str" cm="1">
        <f t="array" ref="G583" xml:space="preserve"> _xlfn.IFS(OR(B583="Positive",B583="Joy",B583="Happy",B583="Happiness"),"Favorable",OR(B583="Negative",B583="Sad",B583="Grief",B583="Despair",B583="Hate"),"Unfavorable",TRUE,"Other")</f>
        <v>Other</v>
      </c>
      <c r="H583" s="3" t="str">
        <f t="shared" si="72"/>
        <v>High Engagement</v>
      </c>
      <c r="I583" s="3" t="str">
        <f t="shared" si="73"/>
        <v>High</v>
      </c>
      <c r="J583" s="3" t="b">
        <f t="shared" si="74"/>
        <v>0</v>
      </c>
      <c r="K583" s="3" t="b">
        <f t="shared" si="75"/>
        <v>1</v>
      </c>
      <c r="L583" s="3" t="b">
        <f t="shared" si="76"/>
        <v>1</v>
      </c>
      <c r="M583" s="3" t="b">
        <f t="shared" si="77"/>
        <v>1</v>
      </c>
      <c r="N583" s="3" t="b">
        <f t="shared" si="78"/>
        <v>0</v>
      </c>
      <c r="O583" s="3" t="b">
        <f t="shared" si="79"/>
        <v>1</v>
      </c>
      <c r="P583" s="3" t="str">
        <f xml:space="preserve"> CHOOSE(MATCH(C583,{"Twitter","Instagram","Facebook"},0),"TW","IG","FB")</f>
        <v>IG</v>
      </c>
      <c r="Q583" s="3" t="str" cm="1">
        <f t="array" ref="Q583" xml:space="preserve"> _xlfn.SWITCH(C583,"Twitter","Microblog","Instagram","Visual Social","Facebook","Social Network","Other")</f>
        <v>Visual Social</v>
      </c>
    </row>
    <row r="584" spans="1:17" x14ac:dyDescent="0.25">
      <c r="A584" s="3">
        <f xml:space="preserve"> Clean_Data!A584</f>
        <v>583</v>
      </c>
      <c r="B584" s="3" t="str">
        <f xml:space="preserve"> Clean_Data!Q584</f>
        <v>Joy</v>
      </c>
      <c r="C584" s="3" t="str">
        <f xml:space="preserve"> Clean_Data!S584</f>
        <v>Facebook</v>
      </c>
      <c r="D584" s="3">
        <f xml:space="preserve"> Clean_Data!J584</f>
        <v>45</v>
      </c>
      <c r="E584" s="3">
        <f>Clean_Data!I584</f>
        <v>22</v>
      </c>
      <c r="F584" s="3">
        <f xml:space="preserve"> Clean_Data!X584</f>
        <v>67</v>
      </c>
      <c r="G584" s="3" t="str" cm="1">
        <f t="array" ref="G584" xml:space="preserve"> _xlfn.IFS(OR(B584="Positive",B584="Joy",B584="Happy",B584="Happiness"),"Favorable",OR(B584="Negative",B584="Sad",B584="Grief",B584="Despair",B584="Hate"),"Unfavorable",TRUE,"Other")</f>
        <v>Favorable</v>
      </c>
      <c r="H584" s="3" t="str">
        <f t="shared" si="72"/>
        <v>High Engagement</v>
      </c>
      <c r="I584" s="3" t="str">
        <f t="shared" si="73"/>
        <v>High</v>
      </c>
      <c r="J584" s="3" t="b">
        <f t="shared" si="74"/>
        <v>0</v>
      </c>
      <c r="K584" s="3" t="b">
        <f t="shared" si="75"/>
        <v>0</v>
      </c>
      <c r="L584" s="3" t="b">
        <f t="shared" si="76"/>
        <v>1</v>
      </c>
      <c r="M584" s="3" t="b">
        <f t="shared" si="77"/>
        <v>1</v>
      </c>
      <c r="N584" s="3" t="b">
        <f t="shared" si="78"/>
        <v>0</v>
      </c>
      <c r="O584" s="3" t="b">
        <f t="shared" si="79"/>
        <v>1</v>
      </c>
      <c r="P584" s="3" t="str">
        <f xml:space="preserve"> CHOOSE(MATCH(C584,{"Twitter","Instagram","Facebook"},0),"TW","IG","FB")</f>
        <v>FB</v>
      </c>
      <c r="Q584" s="3" t="str" cm="1">
        <f t="array" ref="Q584" xml:space="preserve"> _xlfn.SWITCH(C584,"Twitter","Microblog","Instagram","Visual Social","Facebook","Social Network","Other")</f>
        <v>Social Network</v>
      </c>
    </row>
    <row r="585" spans="1:17" x14ac:dyDescent="0.25">
      <c r="A585" s="3">
        <f xml:space="preserve"> Clean_Data!A585</f>
        <v>584</v>
      </c>
      <c r="B585" s="3" t="str">
        <f xml:space="preserve"> Clean_Data!Q585</f>
        <v>Frustration</v>
      </c>
      <c r="C585" s="3" t="str">
        <f xml:space="preserve"> Clean_Data!S585</f>
        <v>Twitter</v>
      </c>
      <c r="D585" s="3">
        <f xml:space="preserve"> Clean_Data!J585</f>
        <v>40</v>
      </c>
      <c r="E585" s="3">
        <f>Clean_Data!I585</f>
        <v>20</v>
      </c>
      <c r="F585" s="3">
        <f xml:space="preserve"> Clean_Data!X585</f>
        <v>60</v>
      </c>
      <c r="G585" s="3" t="str" cm="1">
        <f t="array" ref="G585" xml:space="preserve"> _xlfn.IFS(OR(B585="Positive",B585="Joy",B585="Happy",B585="Happiness"),"Favorable",OR(B585="Negative",B585="Sad",B585="Grief",B585="Despair",B585="Hate"),"Unfavorable",TRUE,"Other")</f>
        <v>Other</v>
      </c>
      <c r="H585" s="3" t="str">
        <f t="shared" si="72"/>
        <v>High Engagement</v>
      </c>
      <c r="I585" s="3" t="str">
        <f t="shared" si="73"/>
        <v>High</v>
      </c>
      <c r="J585" s="3" t="b">
        <f t="shared" si="74"/>
        <v>0</v>
      </c>
      <c r="K585" s="3" t="b">
        <f t="shared" si="75"/>
        <v>1</v>
      </c>
      <c r="L585" s="3" t="b">
        <f t="shared" si="76"/>
        <v>1</v>
      </c>
      <c r="M585" s="3" t="b">
        <f t="shared" si="77"/>
        <v>1</v>
      </c>
      <c r="N585" s="3" t="b">
        <f t="shared" si="78"/>
        <v>0</v>
      </c>
      <c r="O585" s="3" t="b">
        <f t="shared" si="79"/>
        <v>1</v>
      </c>
      <c r="P585" s="3" t="str">
        <f xml:space="preserve"> CHOOSE(MATCH(C585,{"Twitter","Instagram","Facebook"},0),"TW","IG","FB")</f>
        <v>TW</v>
      </c>
      <c r="Q585" s="3" t="str" cm="1">
        <f t="array" ref="Q585" xml:space="preserve"> _xlfn.SWITCH(C585,"Twitter","Microblog","Instagram","Visual Social","Facebook","Social Network","Other")</f>
        <v>Microblog</v>
      </c>
    </row>
    <row r="586" spans="1:17" x14ac:dyDescent="0.25">
      <c r="A586" s="3">
        <f xml:space="preserve"> Clean_Data!A586</f>
        <v>585</v>
      </c>
      <c r="B586" s="3" t="str">
        <f xml:space="preserve"> Clean_Data!Q586</f>
        <v>Surprise</v>
      </c>
      <c r="C586" s="3" t="str">
        <f xml:space="preserve"> Clean_Data!S586</f>
        <v>Instagram</v>
      </c>
      <c r="D586" s="3">
        <f xml:space="preserve"> Clean_Data!J586</f>
        <v>50</v>
      </c>
      <c r="E586" s="3">
        <f>Clean_Data!I586</f>
        <v>25</v>
      </c>
      <c r="F586" s="3">
        <f xml:space="preserve"> Clean_Data!X586</f>
        <v>75</v>
      </c>
      <c r="G586" s="3" t="str" cm="1">
        <f t="array" ref="G586" xml:space="preserve"> _xlfn.IFS(OR(B586="Positive",B586="Joy",B586="Happy",B586="Happiness"),"Favorable",OR(B586="Negative",B586="Sad",B586="Grief",B586="Despair",B586="Hate"),"Unfavorable",TRUE,"Other")</f>
        <v>Other</v>
      </c>
      <c r="H586" s="3" t="str">
        <f t="shared" si="72"/>
        <v>High Engagement</v>
      </c>
      <c r="I586" s="3" t="str">
        <f t="shared" si="73"/>
        <v>High</v>
      </c>
      <c r="J586" s="3" t="b">
        <f t="shared" si="74"/>
        <v>0</v>
      </c>
      <c r="K586" s="3" t="b">
        <f t="shared" si="75"/>
        <v>1</v>
      </c>
      <c r="L586" s="3" t="b">
        <f t="shared" si="76"/>
        <v>1</v>
      </c>
      <c r="M586" s="3" t="b">
        <f t="shared" si="77"/>
        <v>1</v>
      </c>
      <c r="N586" s="3" t="b">
        <f t="shared" si="78"/>
        <v>0</v>
      </c>
      <c r="O586" s="3" t="b">
        <f t="shared" si="79"/>
        <v>1</v>
      </c>
      <c r="P586" s="3" t="str">
        <f xml:space="preserve"> CHOOSE(MATCH(C586,{"Twitter","Instagram","Facebook"},0),"TW","IG","FB")</f>
        <v>IG</v>
      </c>
      <c r="Q586" s="3" t="str" cm="1">
        <f t="array" ref="Q586" xml:space="preserve"> _xlfn.SWITCH(C586,"Twitter","Microblog","Instagram","Visual Social","Facebook","Social Network","Other")</f>
        <v>Visual Social</v>
      </c>
    </row>
    <row r="587" spans="1:17" x14ac:dyDescent="0.25">
      <c r="A587" s="3">
        <f xml:space="preserve"> Clean_Data!A587</f>
        <v>586</v>
      </c>
      <c r="B587" s="3" t="str">
        <f xml:space="preserve"> Clean_Data!Q587</f>
        <v>Indifference</v>
      </c>
      <c r="C587" s="3" t="str">
        <f xml:space="preserve"> Clean_Data!S587</f>
        <v>Facebook</v>
      </c>
      <c r="D587" s="3">
        <f xml:space="preserve"> Clean_Data!J587</f>
        <v>40</v>
      </c>
      <c r="E587" s="3">
        <f>Clean_Data!I587</f>
        <v>20</v>
      </c>
      <c r="F587" s="3">
        <f xml:space="preserve"> Clean_Data!X587</f>
        <v>60</v>
      </c>
      <c r="G587" s="3" t="str" cm="1">
        <f t="array" ref="G587" xml:space="preserve"> _xlfn.IFS(OR(B587="Positive",B587="Joy",B587="Happy",B587="Happiness"),"Favorable",OR(B587="Negative",B587="Sad",B587="Grief",B587="Despair",B587="Hate"),"Unfavorable",TRUE,"Other")</f>
        <v>Other</v>
      </c>
      <c r="H587" s="3" t="str">
        <f t="shared" si="72"/>
        <v>High Engagement</v>
      </c>
      <c r="I587" s="3" t="str">
        <f t="shared" si="73"/>
        <v>High</v>
      </c>
      <c r="J587" s="3" t="b">
        <f t="shared" si="74"/>
        <v>0</v>
      </c>
      <c r="K587" s="3" t="b">
        <f t="shared" si="75"/>
        <v>0</v>
      </c>
      <c r="L587" s="3" t="b">
        <f t="shared" si="76"/>
        <v>1</v>
      </c>
      <c r="M587" s="3" t="b">
        <f t="shared" si="77"/>
        <v>1</v>
      </c>
      <c r="N587" s="3" t="b">
        <f t="shared" si="78"/>
        <v>0</v>
      </c>
      <c r="O587" s="3" t="b">
        <f t="shared" si="79"/>
        <v>1</v>
      </c>
      <c r="P587" s="3" t="str">
        <f xml:space="preserve"> CHOOSE(MATCH(C587,{"Twitter","Instagram","Facebook"},0),"TW","IG","FB")</f>
        <v>FB</v>
      </c>
      <c r="Q587" s="3" t="str" cm="1">
        <f t="array" ref="Q587" xml:space="preserve"> _xlfn.SWITCH(C587,"Twitter","Microblog","Instagram","Visual Social","Facebook","Social Network","Other")</f>
        <v>Social Network</v>
      </c>
    </row>
    <row r="588" spans="1:17" x14ac:dyDescent="0.25">
      <c r="A588" s="3">
        <f xml:space="preserve"> Clean_Data!A588</f>
        <v>587</v>
      </c>
      <c r="B588" s="3" t="str">
        <f xml:space="preserve"> Clean_Data!Q588</f>
        <v>Satisfaction</v>
      </c>
      <c r="C588" s="3" t="str">
        <f xml:space="preserve"> Clean_Data!S588</f>
        <v>Twitter</v>
      </c>
      <c r="D588" s="3">
        <f xml:space="preserve"> Clean_Data!J588</f>
        <v>55</v>
      </c>
      <c r="E588" s="3">
        <f>Clean_Data!I588</f>
        <v>28</v>
      </c>
      <c r="F588" s="3">
        <f xml:space="preserve"> Clean_Data!X588</f>
        <v>83</v>
      </c>
      <c r="G588" s="3" t="str" cm="1">
        <f t="array" ref="G588" xml:space="preserve"> _xlfn.IFS(OR(B588="Positive",B588="Joy",B588="Happy",B588="Happiness"),"Favorable",OR(B588="Negative",B588="Sad",B588="Grief",B588="Despair",B588="Hate"),"Unfavorable",TRUE,"Other")</f>
        <v>Other</v>
      </c>
      <c r="H588" s="3" t="str">
        <f t="shared" si="72"/>
        <v>High Engagement</v>
      </c>
      <c r="I588" s="3" t="str">
        <f t="shared" si="73"/>
        <v>High</v>
      </c>
      <c r="J588" s="3" t="b">
        <f t="shared" si="74"/>
        <v>0</v>
      </c>
      <c r="K588" s="3" t="b">
        <f t="shared" si="75"/>
        <v>1</v>
      </c>
      <c r="L588" s="3" t="b">
        <f t="shared" si="76"/>
        <v>1</v>
      </c>
      <c r="M588" s="3" t="b">
        <f t="shared" si="77"/>
        <v>1</v>
      </c>
      <c r="N588" s="3" t="b">
        <f t="shared" si="78"/>
        <v>0</v>
      </c>
      <c r="O588" s="3" t="b">
        <f t="shared" si="79"/>
        <v>1</v>
      </c>
      <c r="P588" s="3" t="str">
        <f xml:space="preserve"> CHOOSE(MATCH(C588,{"Twitter","Instagram","Facebook"},0),"TW","IG","FB")</f>
        <v>TW</v>
      </c>
      <c r="Q588" s="3" t="str" cm="1">
        <f t="array" ref="Q588" xml:space="preserve"> _xlfn.SWITCH(C588,"Twitter","Microblog","Instagram","Visual Social","Facebook","Social Network","Other")</f>
        <v>Microblog</v>
      </c>
    </row>
    <row r="589" spans="1:17" x14ac:dyDescent="0.25">
      <c r="A589" s="3">
        <f xml:space="preserve"> Clean_Data!A589</f>
        <v>588</v>
      </c>
      <c r="B589" s="3" t="str">
        <f xml:space="preserve"> Clean_Data!Q589</f>
        <v>Disgust</v>
      </c>
      <c r="C589" s="3" t="str">
        <f xml:space="preserve"> Clean_Data!S589</f>
        <v>Instagram</v>
      </c>
      <c r="D589" s="3">
        <f xml:space="preserve"> Clean_Data!J589</f>
        <v>45</v>
      </c>
      <c r="E589" s="3">
        <f>Clean_Data!I589</f>
        <v>22</v>
      </c>
      <c r="F589" s="3">
        <f xml:space="preserve"> Clean_Data!X589</f>
        <v>67</v>
      </c>
      <c r="G589" s="3" t="str" cm="1">
        <f t="array" ref="G589" xml:space="preserve"> _xlfn.IFS(OR(B589="Positive",B589="Joy",B589="Happy",B589="Happiness"),"Favorable",OR(B589="Negative",B589="Sad",B589="Grief",B589="Despair",B589="Hate"),"Unfavorable",TRUE,"Other")</f>
        <v>Other</v>
      </c>
      <c r="H589" s="3" t="str">
        <f t="shared" si="72"/>
        <v>High Engagement</v>
      </c>
      <c r="I589" s="3" t="str">
        <f t="shared" si="73"/>
        <v>High</v>
      </c>
      <c r="J589" s="3" t="b">
        <f t="shared" si="74"/>
        <v>0</v>
      </c>
      <c r="K589" s="3" t="b">
        <f t="shared" si="75"/>
        <v>1</v>
      </c>
      <c r="L589" s="3" t="b">
        <f t="shared" si="76"/>
        <v>1</v>
      </c>
      <c r="M589" s="3" t="b">
        <f t="shared" si="77"/>
        <v>1</v>
      </c>
      <c r="N589" s="3" t="b">
        <f t="shared" si="78"/>
        <v>0</v>
      </c>
      <c r="O589" s="3" t="b">
        <f t="shared" si="79"/>
        <v>1</v>
      </c>
      <c r="P589" s="3" t="str">
        <f xml:space="preserve"> CHOOSE(MATCH(C589,{"Twitter","Instagram","Facebook"},0),"TW","IG","FB")</f>
        <v>IG</v>
      </c>
      <c r="Q589" s="3" t="str" cm="1">
        <f t="array" ref="Q589" xml:space="preserve"> _xlfn.SWITCH(C589,"Twitter","Microblog","Instagram","Visual Social","Facebook","Social Network","Other")</f>
        <v>Visual Social</v>
      </c>
    </row>
    <row r="590" spans="1:17" x14ac:dyDescent="0.25">
      <c r="A590" s="3">
        <f xml:space="preserve"> Clean_Data!A590</f>
        <v>589</v>
      </c>
      <c r="B590" s="3" t="str">
        <f xml:space="preserve"> Clean_Data!Q590</f>
        <v>Surprise</v>
      </c>
      <c r="C590" s="3" t="str">
        <f xml:space="preserve"> Clean_Data!S590</f>
        <v>Facebook</v>
      </c>
      <c r="D590" s="3">
        <f xml:space="preserve"> Clean_Data!J590</f>
        <v>35</v>
      </c>
      <c r="E590" s="3">
        <f>Clean_Data!I590</f>
        <v>18</v>
      </c>
      <c r="F590" s="3">
        <f xml:space="preserve"> Clean_Data!X590</f>
        <v>53</v>
      </c>
      <c r="G590" s="3" t="str" cm="1">
        <f t="array" ref="G590" xml:space="preserve"> _xlfn.IFS(OR(B590="Positive",B590="Joy",B590="Happy",B590="Happiness"),"Favorable",OR(B590="Negative",B590="Sad",B590="Grief",B590="Despair",B590="Hate"),"Unfavorable",TRUE,"Other")</f>
        <v>Other</v>
      </c>
      <c r="H590" s="3" t="str">
        <f t="shared" si="72"/>
        <v>High Engagement</v>
      </c>
      <c r="I590" s="3" t="str">
        <f t="shared" si="73"/>
        <v>High</v>
      </c>
      <c r="J590" s="3" t="b">
        <f t="shared" si="74"/>
        <v>0</v>
      </c>
      <c r="K590" s="3" t="b">
        <f t="shared" si="75"/>
        <v>0</v>
      </c>
      <c r="L590" s="3" t="b">
        <f t="shared" si="76"/>
        <v>1</v>
      </c>
      <c r="M590" s="3" t="b">
        <f t="shared" si="77"/>
        <v>1</v>
      </c>
      <c r="N590" s="3" t="b">
        <f t="shared" si="78"/>
        <v>0</v>
      </c>
      <c r="O590" s="3" t="b">
        <f t="shared" si="79"/>
        <v>1</v>
      </c>
      <c r="P590" s="3" t="str">
        <f xml:space="preserve"> CHOOSE(MATCH(C590,{"Twitter","Instagram","Facebook"},0),"TW","IG","FB")</f>
        <v>FB</v>
      </c>
      <c r="Q590" s="3" t="str" cm="1">
        <f t="array" ref="Q590" xml:space="preserve"> _xlfn.SWITCH(C590,"Twitter","Microblog","Instagram","Visual Social","Facebook","Social Network","Other")</f>
        <v>Social Network</v>
      </c>
    </row>
    <row r="591" spans="1:17" x14ac:dyDescent="0.25">
      <c r="A591" s="3">
        <f xml:space="preserve"> Clean_Data!A591</f>
        <v>590</v>
      </c>
      <c r="B591" s="3" t="str">
        <f xml:space="preserve"> Clean_Data!Q591</f>
        <v>Joy</v>
      </c>
      <c r="C591" s="3" t="str">
        <f xml:space="preserve"> Clean_Data!S591</f>
        <v>Twitter</v>
      </c>
      <c r="D591" s="3">
        <f xml:space="preserve"> Clean_Data!J591</f>
        <v>60</v>
      </c>
      <c r="E591" s="3">
        <f>Clean_Data!I591</f>
        <v>30</v>
      </c>
      <c r="F591" s="3">
        <f xml:space="preserve"> Clean_Data!X591</f>
        <v>90</v>
      </c>
      <c r="G591" s="3" t="str" cm="1">
        <f t="array" ref="G591" xml:space="preserve"> _xlfn.IFS(OR(B591="Positive",B591="Joy",B591="Happy",B591="Happiness"),"Favorable",OR(B591="Negative",B591="Sad",B591="Grief",B591="Despair",B591="Hate"),"Unfavorable",TRUE,"Other")</f>
        <v>Favorable</v>
      </c>
      <c r="H591" s="3" t="str">
        <f t="shared" si="72"/>
        <v>High Engagement</v>
      </c>
      <c r="I591" s="3" t="str">
        <f t="shared" si="73"/>
        <v>High</v>
      </c>
      <c r="J591" s="3" t="b">
        <f t="shared" si="74"/>
        <v>0</v>
      </c>
      <c r="K591" s="3" t="b">
        <f t="shared" si="75"/>
        <v>1</v>
      </c>
      <c r="L591" s="3" t="b">
        <f t="shared" si="76"/>
        <v>1</v>
      </c>
      <c r="M591" s="3" t="b">
        <f t="shared" si="77"/>
        <v>1</v>
      </c>
      <c r="N591" s="3" t="b">
        <f t="shared" si="78"/>
        <v>0</v>
      </c>
      <c r="O591" s="3" t="b">
        <f t="shared" si="79"/>
        <v>1</v>
      </c>
      <c r="P591" s="3" t="str">
        <f xml:space="preserve"> CHOOSE(MATCH(C591,{"Twitter","Instagram","Facebook"},0),"TW","IG","FB")</f>
        <v>TW</v>
      </c>
      <c r="Q591" s="3" t="str" cm="1">
        <f t="array" ref="Q591" xml:space="preserve"> _xlfn.SWITCH(C591,"Twitter","Microblog","Instagram","Visual Social","Facebook","Social Network","Other")</f>
        <v>Microblog</v>
      </c>
    </row>
    <row r="592" spans="1:17" x14ac:dyDescent="0.25">
      <c r="A592" s="3">
        <f xml:space="preserve"> Clean_Data!A592</f>
        <v>591</v>
      </c>
      <c r="B592" s="3" t="str">
        <f xml:space="preserve"> Clean_Data!Q592</f>
        <v>Excitement</v>
      </c>
      <c r="C592" s="3" t="str">
        <f xml:space="preserve"> Clean_Data!S592</f>
        <v>Instagram</v>
      </c>
      <c r="D592" s="3">
        <f xml:space="preserve"> Clean_Data!J592</f>
        <v>45</v>
      </c>
      <c r="E592" s="3">
        <f>Clean_Data!I592</f>
        <v>22</v>
      </c>
      <c r="F592" s="3">
        <f xml:space="preserve"> Clean_Data!X592</f>
        <v>67</v>
      </c>
      <c r="G592" s="3" t="str" cm="1">
        <f t="array" ref="G592" xml:space="preserve"> _xlfn.IFS(OR(B592="Positive",B592="Joy",B592="Happy",B592="Happiness"),"Favorable",OR(B592="Negative",B592="Sad",B592="Grief",B592="Despair",B592="Hate"),"Unfavorable",TRUE,"Other")</f>
        <v>Other</v>
      </c>
      <c r="H592" s="3" t="str">
        <f t="shared" si="72"/>
        <v>High Engagement</v>
      </c>
      <c r="I592" s="3" t="str">
        <f t="shared" si="73"/>
        <v>High</v>
      </c>
      <c r="J592" s="3" t="b">
        <f t="shared" si="74"/>
        <v>0</v>
      </c>
      <c r="K592" s="3" t="b">
        <f t="shared" si="75"/>
        <v>1</v>
      </c>
      <c r="L592" s="3" t="b">
        <f t="shared" si="76"/>
        <v>1</v>
      </c>
      <c r="M592" s="3" t="b">
        <f t="shared" si="77"/>
        <v>1</v>
      </c>
      <c r="N592" s="3" t="b">
        <f t="shared" si="78"/>
        <v>0</v>
      </c>
      <c r="O592" s="3" t="b">
        <f t="shared" si="79"/>
        <v>1</v>
      </c>
      <c r="P592" s="3" t="str">
        <f xml:space="preserve"> CHOOSE(MATCH(C592,{"Twitter","Instagram","Facebook"},0),"TW","IG","FB")</f>
        <v>IG</v>
      </c>
      <c r="Q592" s="3" t="str" cm="1">
        <f t="array" ref="Q592" xml:space="preserve"> _xlfn.SWITCH(C592,"Twitter","Microblog","Instagram","Visual Social","Facebook","Social Network","Other")</f>
        <v>Visual Social</v>
      </c>
    </row>
    <row r="593" spans="1:17" x14ac:dyDescent="0.25">
      <c r="A593" s="3">
        <f xml:space="preserve"> Clean_Data!A593</f>
        <v>592</v>
      </c>
      <c r="B593" s="3" t="str">
        <f xml:space="preserve"> Clean_Data!Q593</f>
        <v>Joy</v>
      </c>
      <c r="C593" s="3" t="str">
        <f xml:space="preserve"> Clean_Data!S593</f>
        <v>Facebook</v>
      </c>
      <c r="D593" s="3">
        <f xml:space="preserve"> Clean_Data!J593</f>
        <v>70</v>
      </c>
      <c r="E593" s="3">
        <f>Clean_Data!I593</f>
        <v>35</v>
      </c>
      <c r="F593" s="3">
        <f xml:space="preserve"> Clean_Data!X593</f>
        <v>105</v>
      </c>
      <c r="G593" s="3" t="str" cm="1">
        <f t="array" ref="G593" xml:space="preserve"> _xlfn.IFS(OR(B593="Positive",B593="Joy",B593="Happy",B593="Happiness"),"Favorable",OR(B593="Negative",B593="Sad",B593="Grief",B593="Despair",B593="Hate"),"Unfavorable",TRUE,"Other")</f>
        <v>Favorable</v>
      </c>
      <c r="H593" s="3" t="str">
        <f t="shared" si="72"/>
        <v>High Engagement</v>
      </c>
      <c r="I593" s="3" t="str">
        <f t="shared" si="73"/>
        <v>Viral</v>
      </c>
      <c r="J593" s="3" t="b">
        <f t="shared" si="74"/>
        <v>0</v>
      </c>
      <c r="K593" s="3" t="b">
        <f t="shared" si="75"/>
        <v>0</v>
      </c>
      <c r="L593" s="3" t="b">
        <f t="shared" si="76"/>
        <v>1</v>
      </c>
      <c r="M593" s="3" t="b">
        <f t="shared" si="77"/>
        <v>1</v>
      </c>
      <c r="N593" s="3" t="b">
        <f t="shared" si="78"/>
        <v>0</v>
      </c>
      <c r="O593" s="3" t="b">
        <f t="shared" si="79"/>
        <v>1</v>
      </c>
      <c r="P593" s="3" t="str">
        <f xml:space="preserve"> CHOOSE(MATCH(C593,{"Twitter","Instagram","Facebook"},0),"TW","IG","FB")</f>
        <v>FB</v>
      </c>
      <c r="Q593" s="3" t="str" cm="1">
        <f t="array" ref="Q593" xml:space="preserve"> _xlfn.SWITCH(C593,"Twitter","Microblog","Instagram","Visual Social","Facebook","Social Network","Other")</f>
        <v>Social Network</v>
      </c>
    </row>
    <row r="594" spans="1:17" x14ac:dyDescent="0.25">
      <c r="A594" s="3">
        <f xml:space="preserve"> Clean_Data!A594</f>
        <v>593</v>
      </c>
      <c r="B594" s="3" t="str">
        <f xml:space="preserve"> Clean_Data!Q594</f>
        <v>Excitement</v>
      </c>
      <c r="C594" s="3" t="str">
        <f xml:space="preserve"> Clean_Data!S594</f>
        <v>Twitter</v>
      </c>
      <c r="D594" s="3">
        <f xml:space="preserve"> Clean_Data!J594</f>
        <v>40</v>
      </c>
      <c r="E594" s="3">
        <f>Clean_Data!I594</f>
        <v>20</v>
      </c>
      <c r="F594" s="3">
        <f xml:space="preserve"> Clean_Data!X594</f>
        <v>60</v>
      </c>
      <c r="G594" s="3" t="str" cm="1">
        <f t="array" ref="G594" xml:space="preserve"> _xlfn.IFS(OR(B594="Positive",B594="Joy",B594="Happy",B594="Happiness"),"Favorable",OR(B594="Negative",B594="Sad",B594="Grief",B594="Despair",B594="Hate"),"Unfavorable",TRUE,"Other")</f>
        <v>Other</v>
      </c>
      <c r="H594" s="3" t="str">
        <f t="shared" si="72"/>
        <v>High Engagement</v>
      </c>
      <c r="I594" s="3" t="str">
        <f t="shared" si="73"/>
        <v>High</v>
      </c>
      <c r="J594" s="3" t="b">
        <f t="shared" si="74"/>
        <v>0</v>
      </c>
      <c r="K594" s="3" t="b">
        <f t="shared" si="75"/>
        <v>1</v>
      </c>
      <c r="L594" s="3" t="b">
        <f t="shared" si="76"/>
        <v>1</v>
      </c>
      <c r="M594" s="3" t="b">
        <f t="shared" si="77"/>
        <v>1</v>
      </c>
      <c r="N594" s="3" t="b">
        <f t="shared" si="78"/>
        <v>0</v>
      </c>
      <c r="O594" s="3" t="b">
        <f t="shared" si="79"/>
        <v>1</v>
      </c>
      <c r="P594" s="3" t="str">
        <f xml:space="preserve"> CHOOSE(MATCH(C594,{"Twitter","Instagram","Facebook"},0),"TW","IG","FB")</f>
        <v>TW</v>
      </c>
      <c r="Q594" s="3" t="str" cm="1">
        <f t="array" ref="Q594" xml:space="preserve"> _xlfn.SWITCH(C594,"Twitter","Microblog","Instagram","Visual Social","Facebook","Social Network","Other")</f>
        <v>Microblog</v>
      </c>
    </row>
    <row r="595" spans="1:17" x14ac:dyDescent="0.25">
      <c r="A595" s="3">
        <f xml:space="preserve"> Clean_Data!A595</f>
        <v>594</v>
      </c>
      <c r="B595" s="3" t="str">
        <f xml:space="preserve"> Clean_Data!Q595</f>
        <v>Frustration</v>
      </c>
      <c r="C595" s="3" t="str">
        <f xml:space="preserve"> Clean_Data!S595</f>
        <v>Instagram</v>
      </c>
      <c r="D595" s="3">
        <f xml:space="preserve"> Clean_Data!J595</f>
        <v>55</v>
      </c>
      <c r="E595" s="3">
        <f>Clean_Data!I595</f>
        <v>28</v>
      </c>
      <c r="F595" s="3">
        <f xml:space="preserve"> Clean_Data!X595</f>
        <v>83</v>
      </c>
      <c r="G595" s="3" t="str" cm="1">
        <f t="array" ref="G595" xml:space="preserve"> _xlfn.IFS(OR(B595="Positive",B595="Joy",B595="Happy",B595="Happiness"),"Favorable",OR(B595="Negative",B595="Sad",B595="Grief",B595="Despair",B595="Hate"),"Unfavorable",TRUE,"Other")</f>
        <v>Other</v>
      </c>
      <c r="H595" s="3" t="str">
        <f t="shared" si="72"/>
        <v>High Engagement</v>
      </c>
      <c r="I595" s="3" t="str">
        <f t="shared" si="73"/>
        <v>High</v>
      </c>
      <c r="J595" s="3" t="b">
        <f t="shared" si="74"/>
        <v>0</v>
      </c>
      <c r="K595" s="3" t="b">
        <f t="shared" si="75"/>
        <v>1</v>
      </c>
      <c r="L595" s="3" t="b">
        <f t="shared" si="76"/>
        <v>1</v>
      </c>
      <c r="M595" s="3" t="b">
        <f t="shared" si="77"/>
        <v>1</v>
      </c>
      <c r="N595" s="3" t="b">
        <f t="shared" si="78"/>
        <v>0</v>
      </c>
      <c r="O595" s="3" t="b">
        <f t="shared" si="79"/>
        <v>1</v>
      </c>
      <c r="P595" s="3" t="str">
        <f xml:space="preserve"> CHOOSE(MATCH(C595,{"Twitter","Instagram","Facebook"},0),"TW","IG","FB")</f>
        <v>IG</v>
      </c>
      <c r="Q595" s="3" t="str" cm="1">
        <f t="array" ref="Q595" xml:space="preserve"> _xlfn.SWITCH(C595,"Twitter","Microblog","Instagram","Visual Social","Facebook","Social Network","Other")</f>
        <v>Visual Social</v>
      </c>
    </row>
    <row r="596" spans="1:17" x14ac:dyDescent="0.25">
      <c r="A596" s="3">
        <f xml:space="preserve"> Clean_Data!A596</f>
        <v>595</v>
      </c>
      <c r="B596" s="3" t="str">
        <f xml:space="preserve"> Clean_Data!Q596</f>
        <v>Joy</v>
      </c>
      <c r="C596" s="3" t="str">
        <f xml:space="preserve"> Clean_Data!S596</f>
        <v>Facebook</v>
      </c>
      <c r="D596" s="3">
        <f xml:space="preserve"> Clean_Data!J596</f>
        <v>45</v>
      </c>
      <c r="E596" s="3">
        <f>Clean_Data!I596</f>
        <v>22</v>
      </c>
      <c r="F596" s="3">
        <f xml:space="preserve"> Clean_Data!X596</f>
        <v>67</v>
      </c>
      <c r="G596" s="3" t="str" cm="1">
        <f t="array" ref="G596" xml:space="preserve"> _xlfn.IFS(OR(B596="Positive",B596="Joy",B596="Happy",B596="Happiness"),"Favorable",OR(B596="Negative",B596="Sad",B596="Grief",B596="Despair",B596="Hate"),"Unfavorable",TRUE,"Other")</f>
        <v>Favorable</v>
      </c>
      <c r="H596" s="3" t="str">
        <f t="shared" si="72"/>
        <v>High Engagement</v>
      </c>
      <c r="I596" s="3" t="str">
        <f t="shared" si="73"/>
        <v>High</v>
      </c>
      <c r="J596" s="3" t="b">
        <f t="shared" si="74"/>
        <v>0</v>
      </c>
      <c r="K596" s="3" t="b">
        <f t="shared" si="75"/>
        <v>0</v>
      </c>
      <c r="L596" s="3" t="b">
        <f t="shared" si="76"/>
        <v>1</v>
      </c>
      <c r="M596" s="3" t="b">
        <f t="shared" si="77"/>
        <v>1</v>
      </c>
      <c r="N596" s="3" t="b">
        <f t="shared" si="78"/>
        <v>0</v>
      </c>
      <c r="O596" s="3" t="b">
        <f t="shared" si="79"/>
        <v>1</v>
      </c>
      <c r="P596" s="3" t="str">
        <f xml:space="preserve"> CHOOSE(MATCH(C596,{"Twitter","Instagram","Facebook"},0),"TW","IG","FB")</f>
        <v>FB</v>
      </c>
      <c r="Q596" s="3" t="str" cm="1">
        <f t="array" ref="Q596" xml:space="preserve"> _xlfn.SWITCH(C596,"Twitter","Microblog","Instagram","Visual Social","Facebook","Social Network","Other")</f>
        <v>Social Network</v>
      </c>
    </row>
    <row r="597" spans="1:17" x14ac:dyDescent="0.25">
      <c r="A597" s="3">
        <f xml:space="preserve"> Clean_Data!A597</f>
        <v>596</v>
      </c>
      <c r="B597" s="3" t="str">
        <f xml:space="preserve"> Clean_Data!Q597</f>
        <v>Pride</v>
      </c>
      <c r="C597" s="3" t="str">
        <f xml:space="preserve"> Clean_Data!S597</f>
        <v>Twitter</v>
      </c>
      <c r="D597" s="3">
        <f xml:space="preserve"> Clean_Data!J597</f>
        <v>50</v>
      </c>
      <c r="E597" s="3">
        <f>Clean_Data!I597</f>
        <v>25</v>
      </c>
      <c r="F597" s="3">
        <f xml:space="preserve"> Clean_Data!X597</f>
        <v>75</v>
      </c>
      <c r="G597" s="3" t="str" cm="1">
        <f t="array" ref="G597" xml:space="preserve"> _xlfn.IFS(OR(B597="Positive",B597="Joy",B597="Happy",B597="Happiness"),"Favorable",OR(B597="Negative",B597="Sad",B597="Grief",B597="Despair",B597="Hate"),"Unfavorable",TRUE,"Other")</f>
        <v>Other</v>
      </c>
      <c r="H597" s="3" t="str">
        <f t="shared" si="72"/>
        <v>High Engagement</v>
      </c>
      <c r="I597" s="3" t="str">
        <f t="shared" si="73"/>
        <v>High</v>
      </c>
      <c r="J597" s="3" t="b">
        <f t="shared" si="74"/>
        <v>0</v>
      </c>
      <c r="K597" s="3" t="b">
        <f t="shared" si="75"/>
        <v>1</v>
      </c>
      <c r="L597" s="3" t="b">
        <f t="shared" si="76"/>
        <v>1</v>
      </c>
      <c r="M597" s="3" t="b">
        <f t="shared" si="77"/>
        <v>1</v>
      </c>
      <c r="N597" s="3" t="b">
        <f t="shared" si="78"/>
        <v>0</v>
      </c>
      <c r="O597" s="3" t="b">
        <f t="shared" si="79"/>
        <v>1</v>
      </c>
      <c r="P597" s="3" t="str">
        <f xml:space="preserve"> CHOOSE(MATCH(C597,{"Twitter","Instagram","Facebook"},0),"TW","IG","FB")</f>
        <v>TW</v>
      </c>
      <c r="Q597" s="3" t="str" cm="1">
        <f t="array" ref="Q597" xml:space="preserve"> _xlfn.SWITCH(C597,"Twitter","Microblog","Instagram","Visual Social","Facebook","Social Network","Other")</f>
        <v>Microblog</v>
      </c>
    </row>
    <row r="598" spans="1:17" x14ac:dyDescent="0.25">
      <c r="A598" s="3">
        <f xml:space="preserve"> Clean_Data!A598</f>
        <v>597</v>
      </c>
      <c r="B598" s="3" t="str">
        <f xml:space="preserve"> Clean_Data!Q598</f>
        <v>Excitement</v>
      </c>
      <c r="C598" s="3" t="str">
        <f xml:space="preserve"> Clean_Data!S598</f>
        <v>Instagram</v>
      </c>
      <c r="D598" s="3">
        <f xml:space="preserve"> Clean_Data!J598</f>
        <v>35</v>
      </c>
      <c r="E598" s="3">
        <f>Clean_Data!I598</f>
        <v>18</v>
      </c>
      <c r="F598" s="3">
        <f xml:space="preserve"> Clean_Data!X598</f>
        <v>53</v>
      </c>
      <c r="G598" s="3" t="str" cm="1">
        <f t="array" ref="G598" xml:space="preserve"> _xlfn.IFS(OR(B598="Positive",B598="Joy",B598="Happy",B598="Happiness"),"Favorable",OR(B598="Negative",B598="Sad",B598="Grief",B598="Despair",B598="Hate"),"Unfavorable",TRUE,"Other")</f>
        <v>Other</v>
      </c>
      <c r="H598" s="3" t="str">
        <f t="shared" si="72"/>
        <v>High Engagement</v>
      </c>
      <c r="I598" s="3" t="str">
        <f t="shared" si="73"/>
        <v>High</v>
      </c>
      <c r="J598" s="3" t="b">
        <f t="shared" si="74"/>
        <v>0</v>
      </c>
      <c r="K598" s="3" t="b">
        <f t="shared" si="75"/>
        <v>1</v>
      </c>
      <c r="L598" s="3" t="b">
        <f t="shared" si="76"/>
        <v>1</v>
      </c>
      <c r="M598" s="3" t="b">
        <f t="shared" si="77"/>
        <v>1</v>
      </c>
      <c r="N598" s="3" t="b">
        <f t="shared" si="78"/>
        <v>0</v>
      </c>
      <c r="O598" s="3" t="b">
        <f t="shared" si="79"/>
        <v>1</v>
      </c>
      <c r="P598" s="3" t="str">
        <f xml:space="preserve"> CHOOSE(MATCH(C598,{"Twitter","Instagram","Facebook"},0),"TW","IG","FB")</f>
        <v>IG</v>
      </c>
      <c r="Q598" s="3" t="str" cm="1">
        <f t="array" ref="Q598" xml:space="preserve"> _xlfn.SWITCH(C598,"Twitter","Microblog","Instagram","Visual Social","Facebook","Social Network","Other")</f>
        <v>Visual Social</v>
      </c>
    </row>
    <row r="599" spans="1:17" x14ac:dyDescent="0.25">
      <c r="A599" s="3">
        <f xml:space="preserve"> Clean_Data!A599</f>
        <v>598</v>
      </c>
      <c r="B599" s="3" t="str">
        <f xml:space="preserve"> Clean_Data!Q599</f>
        <v>Joy</v>
      </c>
      <c r="C599" s="3" t="str">
        <f xml:space="preserve"> Clean_Data!S599</f>
        <v>Facebook</v>
      </c>
      <c r="D599" s="3">
        <f xml:space="preserve"> Clean_Data!J599</f>
        <v>55</v>
      </c>
      <c r="E599" s="3">
        <f>Clean_Data!I599</f>
        <v>28</v>
      </c>
      <c r="F599" s="3">
        <f xml:space="preserve"> Clean_Data!X599</f>
        <v>83</v>
      </c>
      <c r="G599" s="3" t="str" cm="1">
        <f t="array" ref="G599" xml:space="preserve"> _xlfn.IFS(OR(B599="Positive",B599="Joy",B599="Happy",B599="Happiness"),"Favorable",OR(B599="Negative",B599="Sad",B599="Grief",B599="Despair",B599="Hate"),"Unfavorable",TRUE,"Other")</f>
        <v>Favorable</v>
      </c>
      <c r="H599" s="3" t="str">
        <f t="shared" si="72"/>
        <v>High Engagement</v>
      </c>
      <c r="I599" s="3" t="str">
        <f t="shared" si="73"/>
        <v>High</v>
      </c>
      <c r="J599" s="3" t="b">
        <f t="shared" si="74"/>
        <v>0</v>
      </c>
      <c r="K599" s="3" t="b">
        <f t="shared" si="75"/>
        <v>0</v>
      </c>
      <c r="L599" s="3" t="b">
        <f t="shared" si="76"/>
        <v>1</v>
      </c>
      <c r="M599" s="3" t="b">
        <f t="shared" si="77"/>
        <v>1</v>
      </c>
      <c r="N599" s="3" t="b">
        <f t="shared" si="78"/>
        <v>0</v>
      </c>
      <c r="O599" s="3" t="b">
        <f t="shared" si="79"/>
        <v>1</v>
      </c>
      <c r="P599" s="3" t="str">
        <f xml:space="preserve"> CHOOSE(MATCH(C599,{"Twitter","Instagram","Facebook"},0),"TW","IG","FB")</f>
        <v>FB</v>
      </c>
      <c r="Q599" s="3" t="str" cm="1">
        <f t="array" ref="Q599" xml:space="preserve"> _xlfn.SWITCH(C599,"Twitter","Microblog","Instagram","Visual Social","Facebook","Social Network","Other")</f>
        <v>Social Network</v>
      </c>
    </row>
    <row r="600" spans="1:17" x14ac:dyDescent="0.25">
      <c r="A600" s="3">
        <f xml:space="preserve"> Clean_Data!A600</f>
        <v>599</v>
      </c>
      <c r="B600" s="3" t="str">
        <f xml:space="preserve"> Clean_Data!Q600</f>
        <v>Joy</v>
      </c>
      <c r="C600" s="3" t="str">
        <f xml:space="preserve"> Clean_Data!S600</f>
        <v>Twitter</v>
      </c>
      <c r="D600" s="3">
        <f xml:space="preserve"> Clean_Data!J600</f>
        <v>45</v>
      </c>
      <c r="E600" s="3">
        <f>Clean_Data!I600</f>
        <v>22</v>
      </c>
      <c r="F600" s="3">
        <f xml:space="preserve"> Clean_Data!X600</f>
        <v>67</v>
      </c>
      <c r="G600" s="3" t="str" cm="1">
        <f t="array" ref="G600" xml:space="preserve"> _xlfn.IFS(OR(B600="Positive",B600="Joy",B600="Happy",B600="Happiness"),"Favorable",OR(B600="Negative",B600="Sad",B600="Grief",B600="Despair",B600="Hate"),"Unfavorable",TRUE,"Other")</f>
        <v>Favorable</v>
      </c>
      <c r="H600" s="3" t="str">
        <f t="shared" si="72"/>
        <v>High Engagement</v>
      </c>
      <c r="I600" s="3" t="str">
        <f t="shared" si="73"/>
        <v>High</v>
      </c>
      <c r="J600" s="3" t="b">
        <f t="shared" si="74"/>
        <v>0</v>
      </c>
      <c r="K600" s="3" t="b">
        <f t="shared" si="75"/>
        <v>1</v>
      </c>
      <c r="L600" s="3" t="b">
        <f t="shared" si="76"/>
        <v>1</v>
      </c>
      <c r="M600" s="3" t="b">
        <f t="shared" si="77"/>
        <v>1</v>
      </c>
      <c r="N600" s="3" t="b">
        <f t="shared" si="78"/>
        <v>0</v>
      </c>
      <c r="O600" s="3" t="b">
        <f t="shared" si="79"/>
        <v>1</v>
      </c>
      <c r="P600" s="3" t="str">
        <f xml:space="preserve"> CHOOSE(MATCH(C600,{"Twitter","Instagram","Facebook"},0),"TW","IG","FB")</f>
        <v>TW</v>
      </c>
      <c r="Q600" s="3" t="str" cm="1">
        <f t="array" ref="Q600" xml:space="preserve"> _xlfn.SWITCH(C600,"Twitter","Microblog","Instagram","Visual Social","Facebook","Social Network","Other")</f>
        <v>Microblog</v>
      </c>
    </row>
    <row r="601" spans="1:17" x14ac:dyDescent="0.25">
      <c r="A601" s="3">
        <f xml:space="preserve"> Clean_Data!A601</f>
        <v>600</v>
      </c>
      <c r="B601" s="3" t="str">
        <f xml:space="preserve"> Clean_Data!Q601</f>
        <v>Excitement</v>
      </c>
      <c r="C601" s="3" t="str">
        <f xml:space="preserve"> Clean_Data!S601</f>
        <v>Instagram</v>
      </c>
      <c r="D601" s="3">
        <f xml:space="preserve"> Clean_Data!J601</f>
        <v>70</v>
      </c>
      <c r="E601" s="3">
        <f>Clean_Data!I601</f>
        <v>35</v>
      </c>
      <c r="F601" s="3">
        <f xml:space="preserve"> Clean_Data!X601</f>
        <v>105</v>
      </c>
      <c r="G601" s="3" t="str" cm="1">
        <f t="array" ref="G601" xml:space="preserve"> _xlfn.IFS(OR(B601="Positive",B601="Joy",B601="Happy",B601="Happiness"),"Favorable",OR(B601="Negative",B601="Sad",B601="Grief",B601="Despair",B601="Hate"),"Unfavorable",TRUE,"Other")</f>
        <v>Other</v>
      </c>
      <c r="H601" s="3" t="str">
        <f t="shared" si="72"/>
        <v>High Engagement</v>
      </c>
      <c r="I601" s="3" t="str">
        <f t="shared" si="73"/>
        <v>Viral</v>
      </c>
      <c r="J601" s="3" t="b">
        <f t="shared" si="74"/>
        <v>0</v>
      </c>
      <c r="K601" s="3" t="b">
        <f t="shared" si="75"/>
        <v>1</v>
      </c>
      <c r="L601" s="3" t="b">
        <f t="shared" si="76"/>
        <v>1</v>
      </c>
      <c r="M601" s="3" t="b">
        <f t="shared" si="77"/>
        <v>1</v>
      </c>
      <c r="N601" s="3" t="b">
        <f t="shared" si="78"/>
        <v>0</v>
      </c>
      <c r="O601" s="3" t="b">
        <f t="shared" si="79"/>
        <v>1</v>
      </c>
      <c r="P601" s="3" t="str">
        <f xml:space="preserve"> CHOOSE(MATCH(C601,{"Twitter","Instagram","Facebook"},0),"TW","IG","FB")</f>
        <v>IG</v>
      </c>
      <c r="Q601" s="3" t="str" cm="1">
        <f t="array" ref="Q601" xml:space="preserve"> _xlfn.SWITCH(C601,"Twitter","Microblog","Instagram","Visual Social","Facebook","Social Network","Other")</f>
        <v>Visual Social</v>
      </c>
    </row>
    <row r="602" spans="1:17" x14ac:dyDescent="0.25">
      <c r="A602" s="3">
        <f xml:space="preserve"> Clean_Data!A602</f>
        <v>601</v>
      </c>
      <c r="B602" s="3" t="str">
        <f xml:space="preserve"> Clean_Data!Q602</f>
        <v>Curiosity</v>
      </c>
      <c r="C602" s="3" t="str">
        <f xml:space="preserve"> Clean_Data!S602</f>
        <v>Facebook</v>
      </c>
      <c r="D602" s="3">
        <f xml:space="preserve"> Clean_Data!J602</f>
        <v>40</v>
      </c>
      <c r="E602" s="3">
        <f>Clean_Data!I602</f>
        <v>20</v>
      </c>
      <c r="F602" s="3">
        <f xml:space="preserve"> Clean_Data!X602</f>
        <v>60</v>
      </c>
      <c r="G602" s="3" t="str" cm="1">
        <f t="array" ref="G602" xml:space="preserve"> _xlfn.IFS(OR(B602="Positive",B602="Joy",B602="Happy",B602="Happiness"),"Favorable",OR(B602="Negative",B602="Sad",B602="Grief",B602="Despair",B602="Hate"),"Unfavorable",TRUE,"Other")</f>
        <v>Other</v>
      </c>
      <c r="H602" s="3" t="str">
        <f t="shared" si="72"/>
        <v>High Engagement</v>
      </c>
      <c r="I602" s="3" t="str">
        <f t="shared" si="73"/>
        <v>High</v>
      </c>
      <c r="J602" s="3" t="b">
        <f t="shared" si="74"/>
        <v>0</v>
      </c>
      <c r="K602" s="3" t="b">
        <f t="shared" si="75"/>
        <v>0</v>
      </c>
      <c r="L602" s="3" t="b">
        <f t="shared" si="76"/>
        <v>1</v>
      </c>
      <c r="M602" s="3" t="b">
        <f t="shared" si="77"/>
        <v>1</v>
      </c>
      <c r="N602" s="3" t="b">
        <f t="shared" si="78"/>
        <v>0</v>
      </c>
      <c r="O602" s="3" t="b">
        <f t="shared" si="79"/>
        <v>1</v>
      </c>
      <c r="P602" s="3" t="str">
        <f xml:space="preserve"> CHOOSE(MATCH(C602,{"Twitter","Instagram","Facebook"},0),"TW","IG","FB")</f>
        <v>FB</v>
      </c>
      <c r="Q602" s="3" t="str" cm="1">
        <f t="array" ref="Q602" xml:space="preserve"> _xlfn.SWITCH(C602,"Twitter","Microblog","Instagram","Visual Social","Facebook","Social Network","Other")</f>
        <v>Social Network</v>
      </c>
    </row>
    <row r="603" spans="1:17" x14ac:dyDescent="0.25">
      <c r="A603" s="3">
        <f xml:space="preserve"> Clean_Data!A603</f>
        <v>602</v>
      </c>
      <c r="B603" s="3" t="str">
        <f xml:space="preserve"> Clean_Data!Q603</f>
        <v>Curiosity</v>
      </c>
      <c r="C603" s="3" t="str">
        <f xml:space="preserve"> Clean_Data!S603</f>
        <v>Twitter</v>
      </c>
      <c r="D603" s="3">
        <f xml:space="preserve"> Clean_Data!J603</f>
        <v>60</v>
      </c>
      <c r="E603" s="3">
        <f>Clean_Data!I603</f>
        <v>30</v>
      </c>
      <c r="F603" s="3">
        <f xml:space="preserve"> Clean_Data!X603</f>
        <v>90</v>
      </c>
      <c r="G603" s="3" t="str" cm="1">
        <f t="array" ref="G603" xml:space="preserve"> _xlfn.IFS(OR(B603="Positive",B603="Joy",B603="Happy",B603="Happiness"),"Favorable",OR(B603="Negative",B603="Sad",B603="Grief",B603="Despair",B603="Hate"),"Unfavorable",TRUE,"Other")</f>
        <v>Other</v>
      </c>
      <c r="H603" s="3" t="str">
        <f t="shared" si="72"/>
        <v>High Engagement</v>
      </c>
      <c r="I603" s="3" t="str">
        <f t="shared" si="73"/>
        <v>High</v>
      </c>
      <c r="J603" s="3" t="b">
        <f t="shared" si="74"/>
        <v>0</v>
      </c>
      <c r="K603" s="3" t="b">
        <f t="shared" si="75"/>
        <v>1</v>
      </c>
      <c r="L603" s="3" t="b">
        <f t="shared" si="76"/>
        <v>1</v>
      </c>
      <c r="M603" s="3" t="b">
        <f t="shared" si="77"/>
        <v>1</v>
      </c>
      <c r="N603" s="3" t="b">
        <f t="shared" si="78"/>
        <v>0</v>
      </c>
      <c r="O603" s="3" t="b">
        <f t="shared" si="79"/>
        <v>1</v>
      </c>
      <c r="P603" s="3" t="str">
        <f xml:space="preserve"> CHOOSE(MATCH(C603,{"Twitter","Instagram","Facebook"},0),"TW","IG","FB")</f>
        <v>TW</v>
      </c>
      <c r="Q603" s="3" t="str" cm="1">
        <f t="array" ref="Q603" xml:space="preserve"> _xlfn.SWITCH(C603,"Twitter","Microblog","Instagram","Visual Social","Facebook","Social Network","Other")</f>
        <v>Microblog</v>
      </c>
    </row>
    <row r="604" spans="1:17" x14ac:dyDescent="0.25">
      <c r="A604" s="3">
        <f xml:space="preserve"> Clean_Data!A604</f>
        <v>603</v>
      </c>
      <c r="B604" s="3" t="str">
        <f xml:space="preserve"> Clean_Data!Q604</f>
        <v>Contentment</v>
      </c>
      <c r="C604" s="3" t="str">
        <f xml:space="preserve"> Clean_Data!S604</f>
        <v>Instagram</v>
      </c>
      <c r="D604" s="3">
        <f xml:space="preserve"> Clean_Data!J604</f>
        <v>70</v>
      </c>
      <c r="E604" s="3">
        <f>Clean_Data!I604</f>
        <v>35</v>
      </c>
      <c r="F604" s="3">
        <f xml:space="preserve"> Clean_Data!X604</f>
        <v>105</v>
      </c>
      <c r="G604" s="3" t="str" cm="1">
        <f t="array" ref="G604" xml:space="preserve"> _xlfn.IFS(OR(B604="Positive",B604="Joy",B604="Happy",B604="Happiness"),"Favorable",OR(B604="Negative",B604="Sad",B604="Grief",B604="Despair",B604="Hate"),"Unfavorable",TRUE,"Other")</f>
        <v>Other</v>
      </c>
      <c r="H604" s="3" t="str">
        <f t="shared" si="72"/>
        <v>High Engagement</v>
      </c>
      <c r="I604" s="3" t="str">
        <f t="shared" si="73"/>
        <v>Viral</v>
      </c>
      <c r="J604" s="3" t="b">
        <f t="shared" si="74"/>
        <v>0</v>
      </c>
      <c r="K604" s="3" t="b">
        <f t="shared" si="75"/>
        <v>1</v>
      </c>
      <c r="L604" s="3" t="b">
        <f t="shared" si="76"/>
        <v>1</v>
      </c>
      <c r="M604" s="3" t="b">
        <f t="shared" si="77"/>
        <v>1</v>
      </c>
      <c r="N604" s="3" t="b">
        <f t="shared" si="78"/>
        <v>0</v>
      </c>
      <c r="O604" s="3" t="b">
        <f t="shared" si="79"/>
        <v>1</v>
      </c>
      <c r="P604" s="3" t="str">
        <f xml:space="preserve"> CHOOSE(MATCH(C604,{"Twitter","Instagram","Facebook"},0),"TW","IG","FB")</f>
        <v>IG</v>
      </c>
      <c r="Q604" s="3" t="str" cm="1">
        <f t="array" ref="Q604" xml:space="preserve"> _xlfn.SWITCH(C604,"Twitter","Microblog","Instagram","Visual Social","Facebook","Social Network","Other")</f>
        <v>Visual Social</v>
      </c>
    </row>
    <row r="605" spans="1:17" x14ac:dyDescent="0.25">
      <c r="A605" s="3">
        <f xml:space="preserve"> Clean_Data!A605</f>
        <v>604</v>
      </c>
      <c r="B605" s="3" t="str">
        <f xml:space="preserve"> Clean_Data!Q605</f>
        <v>Gratitude</v>
      </c>
      <c r="C605" s="3" t="str">
        <f xml:space="preserve"> Clean_Data!S605</f>
        <v>Twitter</v>
      </c>
      <c r="D605" s="3">
        <f xml:space="preserve"> Clean_Data!J605</f>
        <v>55</v>
      </c>
      <c r="E605" s="3">
        <f>Clean_Data!I605</f>
        <v>28</v>
      </c>
      <c r="F605" s="3">
        <f xml:space="preserve"> Clean_Data!X605</f>
        <v>83</v>
      </c>
      <c r="G605" s="3" t="str" cm="1">
        <f t="array" ref="G605" xml:space="preserve"> _xlfn.IFS(OR(B605="Positive",B605="Joy",B605="Happy",B605="Happiness"),"Favorable",OR(B605="Negative",B605="Sad",B605="Grief",B605="Despair",B605="Hate"),"Unfavorable",TRUE,"Other")</f>
        <v>Other</v>
      </c>
      <c r="H605" s="3" t="str">
        <f t="shared" si="72"/>
        <v>High Engagement</v>
      </c>
      <c r="I605" s="3" t="str">
        <f t="shared" si="73"/>
        <v>High</v>
      </c>
      <c r="J605" s="3" t="b">
        <f t="shared" si="74"/>
        <v>0</v>
      </c>
      <c r="K605" s="3" t="b">
        <f t="shared" si="75"/>
        <v>1</v>
      </c>
      <c r="L605" s="3" t="b">
        <f t="shared" si="76"/>
        <v>1</v>
      </c>
      <c r="M605" s="3" t="b">
        <f t="shared" si="77"/>
        <v>1</v>
      </c>
      <c r="N605" s="3" t="b">
        <f t="shared" si="78"/>
        <v>0</v>
      </c>
      <c r="O605" s="3" t="b">
        <f t="shared" si="79"/>
        <v>1</v>
      </c>
      <c r="P605" s="3" t="str">
        <f xml:space="preserve"> CHOOSE(MATCH(C605,{"Twitter","Instagram","Facebook"},0),"TW","IG","FB")</f>
        <v>TW</v>
      </c>
      <c r="Q605" s="3" t="str" cm="1">
        <f t="array" ref="Q605" xml:space="preserve"> _xlfn.SWITCH(C605,"Twitter","Microblog","Instagram","Visual Social","Facebook","Social Network","Other")</f>
        <v>Microblog</v>
      </c>
    </row>
    <row r="606" spans="1:17" x14ac:dyDescent="0.25">
      <c r="A606" s="3">
        <f xml:space="preserve"> Clean_Data!A606</f>
        <v>605</v>
      </c>
      <c r="B606" s="3" t="str">
        <f xml:space="preserve"> Clean_Data!Q606</f>
        <v>Curiosity</v>
      </c>
      <c r="C606" s="3" t="str">
        <f xml:space="preserve"> Clean_Data!S606</f>
        <v>Facebook</v>
      </c>
      <c r="D606" s="3">
        <f xml:space="preserve"> Clean_Data!J606</f>
        <v>45</v>
      </c>
      <c r="E606" s="3">
        <f>Clean_Data!I606</f>
        <v>22</v>
      </c>
      <c r="F606" s="3">
        <f xml:space="preserve"> Clean_Data!X606</f>
        <v>67</v>
      </c>
      <c r="G606" s="3" t="str" cm="1">
        <f t="array" ref="G606" xml:space="preserve"> _xlfn.IFS(OR(B606="Positive",B606="Joy",B606="Happy",B606="Happiness"),"Favorable",OR(B606="Negative",B606="Sad",B606="Grief",B606="Despair",B606="Hate"),"Unfavorable",TRUE,"Other")</f>
        <v>Other</v>
      </c>
      <c r="H606" s="3" t="str">
        <f t="shared" si="72"/>
        <v>High Engagement</v>
      </c>
      <c r="I606" s="3" t="str">
        <f t="shared" si="73"/>
        <v>High</v>
      </c>
      <c r="J606" s="3" t="b">
        <f t="shared" si="74"/>
        <v>0</v>
      </c>
      <c r="K606" s="3" t="b">
        <f t="shared" si="75"/>
        <v>0</v>
      </c>
      <c r="L606" s="3" t="b">
        <f t="shared" si="76"/>
        <v>1</v>
      </c>
      <c r="M606" s="3" t="b">
        <f t="shared" si="77"/>
        <v>1</v>
      </c>
      <c r="N606" s="3" t="b">
        <f t="shared" si="78"/>
        <v>0</v>
      </c>
      <c r="O606" s="3" t="b">
        <f t="shared" si="79"/>
        <v>1</v>
      </c>
      <c r="P606" s="3" t="str">
        <f xml:space="preserve"> CHOOSE(MATCH(C606,{"Twitter","Instagram","Facebook"},0),"TW","IG","FB")</f>
        <v>FB</v>
      </c>
      <c r="Q606" s="3" t="str" cm="1">
        <f t="array" ref="Q606" xml:space="preserve"> _xlfn.SWITCH(C606,"Twitter","Microblog","Instagram","Visual Social","Facebook","Social Network","Other")</f>
        <v>Social Network</v>
      </c>
    </row>
    <row r="607" spans="1:17" x14ac:dyDescent="0.25">
      <c r="A607" s="3">
        <f xml:space="preserve"> Clean_Data!A607</f>
        <v>606</v>
      </c>
      <c r="B607" s="3" t="str">
        <f xml:space="preserve"> Clean_Data!Q607</f>
        <v>Contentment</v>
      </c>
      <c r="C607" s="3" t="str">
        <f xml:space="preserve"> Clean_Data!S607</f>
        <v>Instagram</v>
      </c>
      <c r="D607" s="3">
        <f xml:space="preserve"> Clean_Data!J607</f>
        <v>50</v>
      </c>
      <c r="E607" s="3">
        <f>Clean_Data!I607</f>
        <v>25</v>
      </c>
      <c r="F607" s="3">
        <f xml:space="preserve"> Clean_Data!X607</f>
        <v>75</v>
      </c>
      <c r="G607" s="3" t="str" cm="1">
        <f t="array" ref="G607" xml:space="preserve"> _xlfn.IFS(OR(B607="Positive",B607="Joy",B607="Happy",B607="Happiness"),"Favorable",OR(B607="Negative",B607="Sad",B607="Grief",B607="Despair",B607="Hate"),"Unfavorable",TRUE,"Other")</f>
        <v>Other</v>
      </c>
      <c r="H607" s="3" t="str">
        <f t="shared" si="72"/>
        <v>High Engagement</v>
      </c>
      <c r="I607" s="3" t="str">
        <f t="shared" si="73"/>
        <v>High</v>
      </c>
      <c r="J607" s="3" t="b">
        <f t="shared" si="74"/>
        <v>0</v>
      </c>
      <c r="K607" s="3" t="b">
        <f t="shared" si="75"/>
        <v>1</v>
      </c>
      <c r="L607" s="3" t="b">
        <f t="shared" si="76"/>
        <v>1</v>
      </c>
      <c r="M607" s="3" t="b">
        <f t="shared" si="77"/>
        <v>1</v>
      </c>
      <c r="N607" s="3" t="b">
        <f t="shared" si="78"/>
        <v>0</v>
      </c>
      <c r="O607" s="3" t="b">
        <f t="shared" si="79"/>
        <v>1</v>
      </c>
      <c r="P607" s="3" t="str">
        <f xml:space="preserve"> CHOOSE(MATCH(C607,{"Twitter","Instagram","Facebook"},0),"TW","IG","FB")</f>
        <v>IG</v>
      </c>
      <c r="Q607" s="3" t="str" cm="1">
        <f t="array" ref="Q607" xml:space="preserve"> _xlfn.SWITCH(C607,"Twitter","Microblog","Instagram","Visual Social","Facebook","Social Network","Other")</f>
        <v>Visual Social</v>
      </c>
    </row>
    <row r="608" spans="1:17" x14ac:dyDescent="0.25">
      <c r="A608" s="3">
        <f xml:space="preserve"> Clean_Data!A608</f>
        <v>607</v>
      </c>
      <c r="B608" s="3" t="str">
        <f xml:space="preserve"> Clean_Data!Q608</f>
        <v>Curiosity</v>
      </c>
      <c r="C608" s="3" t="str">
        <f xml:space="preserve"> Clean_Data!S608</f>
        <v>Twitter</v>
      </c>
      <c r="D608" s="3">
        <f xml:space="preserve"> Clean_Data!J608</f>
        <v>60</v>
      </c>
      <c r="E608" s="3">
        <f>Clean_Data!I608</f>
        <v>30</v>
      </c>
      <c r="F608" s="3">
        <f xml:space="preserve"> Clean_Data!X608</f>
        <v>90</v>
      </c>
      <c r="G608" s="3" t="str" cm="1">
        <f t="array" ref="G608" xml:space="preserve"> _xlfn.IFS(OR(B608="Positive",B608="Joy",B608="Happy",B608="Happiness"),"Favorable",OR(B608="Negative",B608="Sad",B608="Grief",B608="Despair",B608="Hate"),"Unfavorable",TRUE,"Other")</f>
        <v>Other</v>
      </c>
      <c r="H608" s="3" t="str">
        <f t="shared" si="72"/>
        <v>High Engagement</v>
      </c>
      <c r="I608" s="3" t="str">
        <f t="shared" si="73"/>
        <v>High</v>
      </c>
      <c r="J608" s="3" t="b">
        <f t="shared" si="74"/>
        <v>0</v>
      </c>
      <c r="K608" s="3" t="b">
        <f t="shared" si="75"/>
        <v>1</v>
      </c>
      <c r="L608" s="3" t="b">
        <f t="shared" si="76"/>
        <v>1</v>
      </c>
      <c r="M608" s="3" t="b">
        <f t="shared" si="77"/>
        <v>1</v>
      </c>
      <c r="N608" s="3" t="b">
        <f t="shared" si="78"/>
        <v>0</v>
      </c>
      <c r="O608" s="3" t="b">
        <f t="shared" si="79"/>
        <v>1</v>
      </c>
      <c r="P608" s="3" t="str">
        <f xml:space="preserve"> CHOOSE(MATCH(C608,{"Twitter","Instagram","Facebook"},0),"TW","IG","FB")</f>
        <v>TW</v>
      </c>
      <c r="Q608" s="3" t="str" cm="1">
        <f t="array" ref="Q608" xml:space="preserve"> _xlfn.SWITCH(C608,"Twitter","Microblog","Instagram","Visual Social","Facebook","Social Network","Other")</f>
        <v>Microblog</v>
      </c>
    </row>
    <row r="609" spans="1:17" x14ac:dyDescent="0.25">
      <c r="A609" s="3">
        <f xml:space="preserve"> Clean_Data!A609</f>
        <v>608</v>
      </c>
      <c r="B609" s="3" t="str">
        <f xml:space="preserve"> Clean_Data!Q609</f>
        <v>Joy</v>
      </c>
      <c r="C609" s="3" t="str">
        <f xml:space="preserve"> Clean_Data!S609</f>
        <v>Facebook</v>
      </c>
      <c r="D609" s="3">
        <f xml:space="preserve"> Clean_Data!J609</f>
        <v>35</v>
      </c>
      <c r="E609" s="3">
        <f>Clean_Data!I609</f>
        <v>18</v>
      </c>
      <c r="F609" s="3">
        <f xml:space="preserve"> Clean_Data!X609</f>
        <v>53</v>
      </c>
      <c r="G609" s="3" t="str" cm="1">
        <f t="array" ref="G609" xml:space="preserve"> _xlfn.IFS(OR(B609="Positive",B609="Joy",B609="Happy",B609="Happiness"),"Favorable",OR(B609="Negative",B609="Sad",B609="Grief",B609="Despair",B609="Hate"),"Unfavorable",TRUE,"Other")</f>
        <v>Favorable</v>
      </c>
      <c r="H609" s="3" t="str">
        <f t="shared" si="72"/>
        <v>High Engagement</v>
      </c>
      <c r="I609" s="3" t="str">
        <f t="shared" si="73"/>
        <v>High</v>
      </c>
      <c r="J609" s="3" t="b">
        <f t="shared" si="74"/>
        <v>0</v>
      </c>
      <c r="K609" s="3" t="b">
        <f t="shared" si="75"/>
        <v>0</v>
      </c>
      <c r="L609" s="3" t="b">
        <f t="shared" si="76"/>
        <v>1</v>
      </c>
      <c r="M609" s="3" t="b">
        <f t="shared" si="77"/>
        <v>1</v>
      </c>
      <c r="N609" s="3" t="b">
        <f t="shared" si="78"/>
        <v>0</v>
      </c>
      <c r="O609" s="3" t="b">
        <f t="shared" si="79"/>
        <v>1</v>
      </c>
      <c r="P609" s="3" t="str">
        <f xml:space="preserve"> CHOOSE(MATCH(C609,{"Twitter","Instagram","Facebook"},0),"TW","IG","FB")</f>
        <v>FB</v>
      </c>
      <c r="Q609" s="3" t="str" cm="1">
        <f t="array" ref="Q609" xml:space="preserve"> _xlfn.SWITCH(C609,"Twitter","Microblog","Instagram","Visual Social","Facebook","Social Network","Other")</f>
        <v>Social Network</v>
      </c>
    </row>
    <row r="610" spans="1:17" x14ac:dyDescent="0.25">
      <c r="A610" s="3">
        <f xml:space="preserve"> Clean_Data!A610</f>
        <v>609</v>
      </c>
      <c r="B610" s="3" t="str">
        <f xml:space="preserve"> Clean_Data!Q610</f>
        <v>Joy</v>
      </c>
      <c r="C610" s="3" t="str">
        <f xml:space="preserve"> Clean_Data!S610</f>
        <v>Instagram</v>
      </c>
      <c r="D610" s="3">
        <f xml:space="preserve"> Clean_Data!J610</f>
        <v>70</v>
      </c>
      <c r="E610" s="3">
        <f>Clean_Data!I610</f>
        <v>35</v>
      </c>
      <c r="F610" s="3">
        <f xml:space="preserve"> Clean_Data!X610</f>
        <v>105</v>
      </c>
      <c r="G610" s="3" t="str" cm="1">
        <f t="array" ref="G610" xml:space="preserve"> _xlfn.IFS(OR(B610="Positive",B610="Joy",B610="Happy",B610="Happiness"),"Favorable",OR(B610="Negative",B610="Sad",B610="Grief",B610="Despair",B610="Hate"),"Unfavorable",TRUE,"Other")</f>
        <v>Favorable</v>
      </c>
      <c r="H610" s="3" t="str">
        <f t="shared" si="72"/>
        <v>High Engagement</v>
      </c>
      <c r="I610" s="3" t="str">
        <f t="shared" si="73"/>
        <v>Viral</v>
      </c>
      <c r="J610" s="3" t="b">
        <f t="shared" si="74"/>
        <v>0</v>
      </c>
      <c r="K610" s="3" t="b">
        <f t="shared" si="75"/>
        <v>1</v>
      </c>
      <c r="L610" s="3" t="b">
        <f t="shared" si="76"/>
        <v>1</v>
      </c>
      <c r="M610" s="3" t="b">
        <f t="shared" si="77"/>
        <v>1</v>
      </c>
      <c r="N610" s="3" t="b">
        <f t="shared" si="78"/>
        <v>0</v>
      </c>
      <c r="O610" s="3" t="b">
        <f t="shared" si="79"/>
        <v>1</v>
      </c>
      <c r="P610" s="3" t="str">
        <f xml:space="preserve"> CHOOSE(MATCH(C610,{"Twitter","Instagram","Facebook"},0),"TW","IG","FB")</f>
        <v>IG</v>
      </c>
      <c r="Q610" s="3" t="str" cm="1">
        <f t="array" ref="Q610" xml:space="preserve"> _xlfn.SWITCH(C610,"Twitter","Microblog","Instagram","Visual Social","Facebook","Social Network","Other")</f>
        <v>Visual Social</v>
      </c>
    </row>
    <row r="611" spans="1:17" x14ac:dyDescent="0.25">
      <c r="A611" s="3">
        <f xml:space="preserve"> Clean_Data!A611</f>
        <v>610</v>
      </c>
      <c r="B611" s="3" t="str">
        <f xml:space="preserve"> Clean_Data!Q611</f>
        <v>Contentment</v>
      </c>
      <c r="C611" s="3" t="str">
        <f xml:space="preserve"> Clean_Data!S611</f>
        <v>Twitter</v>
      </c>
      <c r="D611" s="3">
        <f xml:space="preserve"> Clean_Data!J611</f>
        <v>55</v>
      </c>
      <c r="E611" s="3">
        <f>Clean_Data!I611</f>
        <v>28</v>
      </c>
      <c r="F611" s="3">
        <f xml:space="preserve"> Clean_Data!X611</f>
        <v>83</v>
      </c>
      <c r="G611" s="3" t="str" cm="1">
        <f t="array" ref="G611" xml:space="preserve"> _xlfn.IFS(OR(B611="Positive",B611="Joy",B611="Happy",B611="Happiness"),"Favorable",OR(B611="Negative",B611="Sad",B611="Grief",B611="Despair",B611="Hate"),"Unfavorable",TRUE,"Other")</f>
        <v>Other</v>
      </c>
      <c r="H611" s="3" t="str">
        <f t="shared" si="72"/>
        <v>High Engagement</v>
      </c>
      <c r="I611" s="3" t="str">
        <f t="shared" si="73"/>
        <v>High</v>
      </c>
      <c r="J611" s="3" t="b">
        <f t="shared" si="74"/>
        <v>0</v>
      </c>
      <c r="K611" s="3" t="b">
        <f t="shared" si="75"/>
        <v>1</v>
      </c>
      <c r="L611" s="3" t="b">
        <f t="shared" si="76"/>
        <v>1</v>
      </c>
      <c r="M611" s="3" t="b">
        <f t="shared" si="77"/>
        <v>1</v>
      </c>
      <c r="N611" s="3" t="b">
        <f t="shared" si="78"/>
        <v>0</v>
      </c>
      <c r="O611" s="3" t="b">
        <f t="shared" si="79"/>
        <v>1</v>
      </c>
      <c r="P611" s="3" t="str">
        <f xml:space="preserve"> CHOOSE(MATCH(C611,{"Twitter","Instagram","Facebook"},0),"TW","IG","FB")</f>
        <v>TW</v>
      </c>
      <c r="Q611" s="3" t="str" cm="1">
        <f t="array" ref="Q611" xml:space="preserve"> _xlfn.SWITCH(C611,"Twitter","Microblog","Instagram","Visual Social","Facebook","Social Network","Other")</f>
        <v>Microblog</v>
      </c>
    </row>
    <row r="612" spans="1:17" x14ac:dyDescent="0.25">
      <c r="A612" s="3">
        <f xml:space="preserve"> Clean_Data!A612</f>
        <v>611</v>
      </c>
      <c r="B612" s="3" t="str">
        <f xml:space="preserve"> Clean_Data!Q612</f>
        <v>Joy</v>
      </c>
      <c r="C612" s="3" t="str">
        <f xml:space="preserve"> Clean_Data!S612</f>
        <v>Facebook</v>
      </c>
      <c r="D612" s="3">
        <f xml:space="preserve"> Clean_Data!J612</f>
        <v>45</v>
      </c>
      <c r="E612" s="3">
        <f>Clean_Data!I612</f>
        <v>22</v>
      </c>
      <c r="F612" s="3">
        <f xml:space="preserve"> Clean_Data!X612</f>
        <v>67</v>
      </c>
      <c r="G612" s="3" t="str" cm="1">
        <f t="array" ref="G612" xml:space="preserve"> _xlfn.IFS(OR(B612="Positive",B612="Joy",B612="Happy",B612="Happiness"),"Favorable",OR(B612="Negative",B612="Sad",B612="Grief",B612="Despair",B612="Hate"),"Unfavorable",TRUE,"Other")</f>
        <v>Favorable</v>
      </c>
      <c r="H612" s="3" t="str">
        <f t="shared" si="72"/>
        <v>High Engagement</v>
      </c>
      <c r="I612" s="3" t="str">
        <f t="shared" si="73"/>
        <v>High</v>
      </c>
      <c r="J612" s="3" t="b">
        <f t="shared" si="74"/>
        <v>0</v>
      </c>
      <c r="K612" s="3" t="b">
        <f t="shared" si="75"/>
        <v>0</v>
      </c>
      <c r="L612" s="3" t="b">
        <f t="shared" si="76"/>
        <v>1</v>
      </c>
      <c r="M612" s="3" t="b">
        <f t="shared" si="77"/>
        <v>1</v>
      </c>
      <c r="N612" s="3" t="b">
        <f t="shared" si="78"/>
        <v>0</v>
      </c>
      <c r="O612" s="3" t="b">
        <f t="shared" si="79"/>
        <v>1</v>
      </c>
      <c r="P612" s="3" t="str">
        <f xml:space="preserve"> CHOOSE(MATCH(C612,{"Twitter","Instagram","Facebook"},0),"TW","IG","FB")</f>
        <v>FB</v>
      </c>
      <c r="Q612" s="3" t="str" cm="1">
        <f t="array" ref="Q612" xml:space="preserve"> _xlfn.SWITCH(C612,"Twitter","Microblog","Instagram","Visual Social","Facebook","Social Network","Other")</f>
        <v>Social Network</v>
      </c>
    </row>
    <row r="613" spans="1:17" x14ac:dyDescent="0.25">
      <c r="A613" s="3">
        <f xml:space="preserve"> Clean_Data!A613</f>
        <v>612</v>
      </c>
      <c r="B613" s="3" t="str">
        <f xml:space="preserve"> Clean_Data!Q613</f>
        <v>Joy</v>
      </c>
      <c r="C613" s="3" t="str">
        <f xml:space="preserve"> Clean_Data!S613</f>
        <v>Instagram</v>
      </c>
      <c r="D613" s="3">
        <f xml:space="preserve"> Clean_Data!J613</f>
        <v>40</v>
      </c>
      <c r="E613" s="3">
        <f>Clean_Data!I613</f>
        <v>20</v>
      </c>
      <c r="F613" s="3">
        <f xml:space="preserve"> Clean_Data!X613</f>
        <v>60</v>
      </c>
      <c r="G613" s="3" t="str" cm="1">
        <f t="array" ref="G613" xml:space="preserve"> _xlfn.IFS(OR(B613="Positive",B613="Joy",B613="Happy",B613="Happiness"),"Favorable",OR(B613="Negative",B613="Sad",B613="Grief",B613="Despair",B613="Hate"),"Unfavorable",TRUE,"Other")</f>
        <v>Favorable</v>
      </c>
      <c r="H613" s="3" t="str">
        <f t="shared" si="72"/>
        <v>High Engagement</v>
      </c>
      <c r="I613" s="3" t="str">
        <f t="shared" si="73"/>
        <v>High</v>
      </c>
      <c r="J613" s="3" t="b">
        <f t="shared" si="74"/>
        <v>0</v>
      </c>
      <c r="K613" s="3" t="b">
        <f t="shared" si="75"/>
        <v>1</v>
      </c>
      <c r="L613" s="3" t="b">
        <f t="shared" si="76"/>
        <v>1</v>
      </c>
      <c r="M613" s="3" t="b">
        <f t="shared" si="77"/>
        <v>1</v>
      </c>
      <c r="N613" s="3" t="b">
        <f t="shared" si="78"/>
        <v>0</v>
      </c>
      <c r="O613" s="3" t="b">
        <f t="shared" si="79"/>
        <v>1</v>
      </c>
      <c r="P613" s="3" t="str">
        <f xml:space="preserve"> CHOOSE(MATCH(C613,{"Twitter","Instagram","Facebook"},0),"TW","IG","FB")</f>
        <v>IG</v>
      </c>
      <c r="Q613" s="3" t="str" cm="1">
        <f t="array" ref="Q613" xml:space="preserve"> _xlfn.SWITCH(C613,"Twitter","Microblog","Instagram","Visual Social","Facebook","Social Network","Other")</f>
        <v>Visual Social</v>
      </c>
    </row>
    <row r="614" spans="1:17" x14ac:dyDescent="0.25">
      <c r="A614" s="3">
        <f xml:space="preserve"> Clean_Data!A614</f>
        <v>613</v>
      </c>
      <c r="B614" s="3" t="str">
        <f xml:space="preserve"> Clean_Data!Q614</f>
        <v>Contentment</v>
      </c>
      <c r="C614" s="3" t="str">
        <f xml:space="preserve"> Clean_Data!S614</f>
        <v>Twitter</v>
      </c>
      <c r="D614" s="3">
        <f xml:space="preserve"> Clean_Data!J614</f>
        <v>35</v>
      </c>
      <c r="E614" s="3">
        <f>Clean_Data!I614</f>
        <v>18</v>
      </c>
      <c r="F614" s="3">
        <f xml:space="preserve"> Clean_Data!X614</f>
        <v>53</v>
      </c>
      <c r="G614" s="3" t="str" cm="1">
        <f t="array" ref="G614" xml:space="preserve"> _xlfn.IFS(OR(B614="Positive",B614="Joy",B614="Happy",B614="Happiness"),"Favorable",OR(B614="Negative",B614="Sad",B614="Grief",B614="Despair",B614="Hate"),"Unfavorable",TRUE,"Other")</f>
        <v>Other</v>
      </c>
      <c r="H614" s="3" t="str">
        <f t="shared" si="72"/>
        <v>High Engagement</v>
      </c>
      <c r="I614" s="3" t="str">
        <f t="shared" si="73"/>
        <v>High</v>
      </c>
      <c r="J614" s="3" t="b">
        <f t="shared" si="74"/>
        <v>0</v>
      </c>
      <c r="K614" s="3" t="b">
        <f t="shared" si="75"/>
        <v>1</v>
      </c>
      <c r="L614" s="3" t="b">
        <f t="shared" si="76"/>
        <v>1</v>
      </c>
      <c r="M614" s="3" t="b">
        <f t="shared" si="77"/>
        <v>1</v>
      </c>
      <c r="N614" s="3" t="b">
        <f t="shared" si="78"/>
        <v>0</v>
      </c>
      <c r="O614" s="3" t="b">
        <f t="shared" si="79"/>
        <v>1</v>
      </c>
      <c r="P614" s="3" t="str">
        <f xml:space="preserve"> CHOOSE(MATCH(C614,{"Twitter","Instagram","Facebook"},0),"TW","IG","FB")</f>
        <v>TW</v>
      </c>
      <c r="Q614" s="3" t="str" cm="1">
        <f t="array" ref="Q614" xml:space="preserve"> _xlfn.SWITCH(C614,"Twitter","Microblog","Instagram","Visual Social","Facebook","Social Network","Other")</f>
        <v>Microblog</v>
      </c>
    </row>
    <row r="615" spans="1:17" x14ac:dyDescent="0.25">
      <c r="A615" s="3">
        <f xml:space="preserve"> Clean_Data!A615</f>
        <v>614</v>
      </c>
      <c r="B615" s="3" t="str">
        <f xml:space="preserve"> Clean_Data!Q615</f>
        <v>Contentment</v>
      </c>
      <c r="C615" s="3" t="str">
        <f xml:space="preserve"> Clean_Data!S615</f>
        <v>Facebook</v>
      </c>
      <c r="D615" s="3">
        <f xml:space="preserve"> Clean_Data!J615</f>
        <v>50</v>
      </c>
      <c r="E615" s="3">
        <f>Clean_Data!I615</f>
        <v>25</v>
      </c>
      <c r="F615" s="3">
        <f xml:space="preserve"> Clean_Data!X615</f>
        <v>75</v>
      </c>
      <c r="G615" s="3" t="str" cm="1">
        <f t="array" ref="G615" xml:space="preserve"> _xlfn.IFS(OR(B615="Positive",B615="Joy",B615="Happy",B615="Happiness"),"Favorable",OR(B615="Negative",B615="Sad",B615="Grief",B615="Despair",B615="Hate"),"Unfavorable",TRUE,"Other")</f>
        <v>Other</v>
      </c>
      <c r="H615" s="3" t="str">
        <f t="shared" si="72"/>
        <v>High Engagement</v>
      </c>
      <c r="I615" s="3" t="str">
        <f t="shared" si="73"/>
        <v>High</v>
      </c>
      <c r="J615" s="3" t="b">
        <f t="shared" si="74"/>
        <v>0</v>
      </c>
      <c r="K615" s="3" t="b">
        <f t="shared" si="75"/>
        <v>0</v>
      </c>
      <c r="L615" s="3" t="b">
        <f t="shared" si="76"/>
        <v>1</v>
      </c>
      <c r="M615" s="3" t="b">
        <f t="shared" si="77"/>
        <v>1</v>
      </c>
      <c r="N615" s="3" t="b">
        <f t="shared" si="78"/>
        <v>0</v>
      </c>
      <c r="O615" s="3" t="b">
        <f t="shared" si="79"/>
        <v>1</v>
      </c>
      <c r="P615" s="3" t="str">
        <f xml:space="preserve"> CHOOSE(MATCH(C615,{"Twitter","Instagram","Facebook"},0),"TW","IG","FB")</f>
        <v>FB</v>
      </c>
      <c r="Q615" s="3" t="str" cm="1">
        <f t="array" ref="Q615" xml:space="preserve"> _xlfn.SWITCH(C615,"Twitter","Microblog","Instagram","Visual Social","Facebook","Social Network","Other")</f>
        <v>Social Network</v>
      </c>
    </row>
    <row r="616" spans="1:17" x14ac:dyDescent="0.25">
      <c r="A616" s="3">
        <f xml:space="preserve"> Clean_Data!A616</f>
        <v>615</v>
      </c>
      <c r="B616" s="3" t="str">
        <f xml:space="preserve"> Clean_Data!Q616</f>
        <v>Contentment</v>
      </c>
      <c r="C616" s="3" t="str">
        <f xml:space="preserve"> Clean_Data!S616</f>
        <v>Instagram</v>
      </c>
      <c r="D616" s="3">
        <f xml:space="preserve"> Clean_Data!J616</f>
        <v>55</v>
      </c>
      <c r="E616" s="3">
        <f>Clean_Data!I616</f>
        <v>28</v>
      </c>
      <c r="F616" s="3">
        <f xml:space="preserve"> Clean_Data!X616</f>
        <v>83</v>
      </c>
      <c r="G616" s="3" t="str" cm="1">
        <f t="array" ref="G616" xml:space="preserve"> _xlfn.IFS(OR(B616="Positive",B616="Joy",B616="Happy",B616="Happiness"),"Favorable",OR(B616="Negative",B616="Sad",B616="Grief",B616="Despair",B616="Hate"),"Unfavorable",TRUE,"Other")</f>
        <v>Other</v>
      </c>
      <c r="H616" s="3" t="str">
        <f t="shared" si="72"/>
        <v>High Engagement</v>
      </c>
      <c r="I616" s="3" t="str">
        <f t="shared" si="73"/>
        <v>High</v>
      </c>
      <c r="J616" s="3" t="b">
        <f t="shared" si="74"/>
        <v>0</v>
      </c>
      <c r="K616" s="3" t="b">
        <f t="shared" si="75"/>
        <v>1</v>
      </c>
      <c r="L616" s="3" t="b">
        <f t="shared" si="76"/>
        <v>1</v>
      </c>
      <c r="M616" s="3" t="b">
        <f t="shared" si="77"/>
        <v>1</v>
      </c>
      <c r="N616" s="3" t="b">
        <f t="shared" si="78"/>
        <v>0</v>
      </c>
      <c r="O616" s="3" t="b">
        <f t="shared" si="79"/>
        <v>1</v>
      </c>
      <c r="P616" s="3" t="str">
        <f xml:space="preserve"> CHOOSE(MATCH(C616,{"Twitter","Instagram","Facebook"},0),"TW","IG","FB")</f>
        <v>IG</v>
      </c>
      <c r="Q616" s="3" t="str" cm="1">
        <f t="array" ref="Q616" xml:space="preserve"> _xlfn.SWITCH(C616,"Twitter","Microblog","Instagram","Visual Social","Facebook","Social Network","Other")</f>
        <v>Visual Social</v>
      </c>
    </row>
    <row r="617" spans="1:17" x14ac:dyDescent="0.25">
      <c r="A617" s="3">
        <f xml:space="preserve"> Clean_Data!A617</f>
        <v>616</v>
      </c>
      <c r="B617" s="3" t="str">
        <f xml:space="preserve"> Clean_Data!Q617</f>
        <v>Joy</v>
      </c>
      <c r="C617" s="3" t="str">
        <f xml:space="preserve"> Clean_Data!S617</f>
        <v>Twitter</v>
      </c>
      <c r="D617" s="3">
        <f xml:space="preserve"> Clean_Data!J617</f>
        <v>45</v>
      </c>
      <c r="E617" s="3">
        <f>Clean_Data!I617</f>
        <v>22</v>
      </c>
      <c r="F617" s="3">
        <f xml:space="preserve"> Clean_Data!X617</f>
        <v>67</v>
      </c>
      <c r="G617" s="3" t="str" cm="1">
        <f t="array" ref="G617" xml:space="preserve"> _xlfn.IFS(OR(B617="Positive",B617="Joy",B617="Happy",B617="Happiness"),"Favorable",OR(B617="Negative",B617="Sad",B617="Grief",B617="Despair",B617="Hate"),"Unfavorable",TRUE,"Other")</f>
        <v>Favorable</v>
      </c>
      <c r="H617" s="3" t="str">
        <f t="shared" si="72"/>
        <v>High Engagement</v>
      </c>
      <c r="I617" s="3" t="str">
        <f t="shared" si="73"/>
        <v>High</v>
      </c>
      <c r="J617" s="3" t="b">
        <f t="shared" si="74"/>
        <v>0</v>
      </c>
      <c r="K617" s="3" t="b">
        <f t="shared" si="75"/>
        <v>1</v>
      </c>
      <c r="L617" s="3" t="b">
        <f t="shared" si="76"/>
        <v>1</v>
      </c>
      <c r="M617" s="3" t="b">
        <f t="shared" si="77"/>
        <v>1</v>
      </c>
      <c r="N617" s="3" t="b">
        <f t="shared" si="78"/>
        <v>0</v>
      </c>
      <c r="O617" s="3" t="b">
        <f t="shared" si="79"/>
        <v>1</v>
      </c>
      <c r="P617" s="3" t="str">
        <f xml:space="preserve"> CHOOSE(MATCH(C617,{"Twitter","Instagram","Facebook"},0),"TW","IG","FB")</f>
        <v>TW</v>
      </c>
      <c r="Q617" s="3" t="str" cm="1">
        <f t="array" ref="Q617" xml:space="preserve"> _xlfn.SWITCH(C617,"Twitter","Microblog","Instagram","Visual Social","Facebook","Social Network","Other")</f>
        <v>Microblog</v>
      </c>
    </row>
    <row r="618" spans="1:17" x14ac:dyDescent="0.25">
      <c r="A618" s="3">
        <f xml:space="preserve"> Clean_Data!A618</f>
        <v>617</v>
      </c>
      <c r="B618" s="3" t="str">
        <f xml:space="preserve"> Clean_Data!Q618</f>
        <v>Gratitude</v>
      </c>
      <c r="C618" s="3" t="str">
        <f xml:space="preserve"> Clean_Data!S618</f>
        <v>Facebook</v>
      </c>
      <c r="D618" s="3">
        <f xml:space="preserve"> Clean_Data!J618</f>
        <v>70</v>
      </c>
      <c r="E618" s="3">
        <f>Clean_Data!I618</f>
        <v>35</v>
      </c>
      <c r="F618" s="3">
        <f xml:space="preserve"> Clean_Data!X618</f>
        <v>105</v>
      </c>
      <c r="G618" s="3" t="str" cm="1">
        <f t="array" ref="G618" xml:space="preserve"> _xlfn.IFS(OR(B618="Positive",B618="Joy",B618="Happy",B618="Happiness"),"Favorable",OR(B618="Negative",B618="Sad",B618="Grief",B618="Despair",B618="Hate"),"Unfavorable",TRUE,"Other")</f>
        <v>Other</v>
      </c>
      <c r="H618" s="3" t="str">
        <f t="shared" si="72"/>
        <v>High Engagement</v>
      </c>
      <c r="I618" s="3" t="str">
        <f t="shared" si="73"/>
        <v>Viral</v>
      </c>
      <c r="J618" s="3" t="b">
        <f t="shared" si="74"/>
        <v>0</v>
      </c>
      <c r="K618" s="3" t="b">
        <f t="shared" si="75"/>
        <v>0</v>
      </c>
      <c r="L618" s="3" t="b">
        <f t="shared" si="76"/>
        <v>1</v>
      </c>
      <c r="M618" s="3" t="b">
        <f t="shared" si="77"/>
        <v>1</v>
      </c>
      <c r="N618" s="3" t="b">
        <f t="shared" si="78"/>
        <v>0</v>
      </c>
      <c r="O618" s="3" t="b">
        <f t="shared" si="79"/>
        <v>1</v>
      </c>
      <c r="P618" s="3" t="str">
        <f xml:space="preserve"> CHOOSE(MATCH(C618,{"Twitter","Instagram","Facebook"},0),"TW","IG","FB")</f>
        <v>FB</v>
      </c>
      <c r="Q618" s="3" t="str" cm="1">
        <f t="array" ref="Q618" xml:space="preserve"> _xlfn.SWITCH(C618,"Twitter","Microblog","Instagram","Visual Social","Facebook","Social Network","Other")</f>
        <v>Social Network</v>
      </c>
    </row>
    <row r="619" spans="1:17" x14ac:dyDescent="0.25">
      <c r="A619" s="3">
        <f xml:space="preserve"> Clean_Data!A619</f>
        <v>618</v>
      </c>
      <c r="B619" s="3" t="str">
        <f xml:space="preserve"> Clean_Data!Q619</f>
        <v>Curiosity</v>
      </c>
      <c r="C619" s="3" t="str">
        <f xml:space="preserve"> Clean_Data!S619</f>
        <v>Instagram</v>
      </c>
      <c r="D619" s="3">
        <f xml:space="preserve"> Clean_Data!J619</f>
        <v>60</v>
      </c>
      <c r="E619" s="3">
        <f>Clean_Data!I619</f>
        <v>30</v>
      </c>
      <c r="F619" s="3">
        <f xml:space="preserve"> Clean_Data!X619</f>
        <v>90</v>
      </c>
      <c r="G619" s="3" t="str" cm="1">
        <f t="array" ref="G619" xml:space="preserve"> _xlfn.IFS(OR(B619="Positive",B619="Joy",B619="Happy",B619="Happiness"),"Favorable",OR(B619="Negative",B619="Sad",B619="Grief",B619="Despair",B619="Hate"),"Unfavorable",TRUE,"Other")</f>
        <v>Other</v>
      </c>
      <c r="H619" s="3" t="str">
        <f t="shared" si="72"/>
        <v>High Engagement</v>
      </c>
      <c r="I619" s="3" t="str">
        <f t="shared" si="73"/>
        <v>High</v>
      </c>
      <c r="J619" s="3" t="b">
        <f t="shared" si="74"/>
        <v>0</v>
      </c>
      <c r="K619" s="3" t="b">
        <f t="shared" si="75"/>
        <v>1</v>
      </c>
      <c r="L619" s="3" t="b">
        <f t="shared" si="76"/>
        <v>1</v>
      </c>
      <c r="M619" s="3" t="b">
        <f t="shared" si="77"/>
        <v>1</v>
      </c>
      <c r="N619" s="3" t="b">
        <f t="shared" si="78"/>
        <v>0</v>
      </c>
      <c r="O619" s="3" t="b">
        <f t="shared" si="79"/>
        <v>1</v>
      </c>
      <c r="P619" s="3" t="str">
        <f xml:space="preserve"> CHOOSE(MATCH(C619,{"Twitter","Instagram","Facebook"},0),"TW","IG","FB")</f>
        <v>IG</v>
      </c>
      <c r="Q619" s="3" t="str" cm="1">
        <f t="array" ref="Q619" xml:space="preserve"> _xlfn.SWITCH(C619,"Twitter","Microblog","Instagram","Visual Social","Facebook","Social Network","Other")</f>
        <v>Visual Social</v>
      </c>
    </row>
    <row r="620" spans="1:17" x14ac:dyDescent="0.25">
      <c r="A620" s="3">
        <f xml:space="preserve"> Clean_Data!A620</f>
        <v>619</v>
      </c>
      <c r="B620" s="3" t="str">
        <f xml:space="preserve"> Clean_Data!Q620</f>
        <v>Contentment</v>
      </c>
      <c r="C620" s="3" t="str">
        <f xml:space="preserve"> Clean_Data!S620</f>
        <v>Twitter</v>
      </c>
      <c r="D620" s="3">
        <f xml:space="preserve"> Clean_Data!J620</f>
        <v>40</v>
      </c>
      <c r="E620" s="3">
        <f>Clean_Data!I620</f>
        <v>20</v>
      </c>
      <c r="F620" s="3">
        <f xml:space="preserve"> Clean_Data!X620</f>
        <v>60</v>
      </c>
      <c r="G620" s="3" t="str" cm="1">
        <f t="array" ref="G620" xml:space="preserve"> _xlfn.IFS(OR(B620="Positive",B620="Joy",B620="Happy",B620="Happiness"),"Favorable",OR(B620="Negative",B620="Sad",B620="Grief",B620="Despair",B620="Hate"),"Unfavorable",TRUE,"Other")</f>
        <v>Other</v>
      </c>
      <c r="H620" s="3" t="str">
        <f t="shared" si="72"/>
        <v>High Engagement</v>
      </c>
      <c r="I620" s="3" t="str">
        <f t="shared" si="73"/>
        <v>High</v>
      </c>
      <c r="J620" s="3" t="b">
        <f t="shared" si="74"/>
        <v>0</v>
      </c>
      <c r="K620" s="3" t="b">
        <f t="shared" si="75"/>
        <v>1</v>
      </c>
      <c r="L620" s="3" t="b">
        <f t="shared" si="76"/>
        <v>1</v>
      </c>
      <c r="M620" s="3" t="b">
        <f t="shared" si="77"/>
        <v>1</v>
      </c>
      <c r="N620" s="3" t="b">
        <f t="shared" si="78"/>
        <v>0</v>
      </c>
      <c r="O620" s="3" t="b">
        <f t="shared" si="79"/>
        <v>1</v>
      </c>
      <c r="P620" s="3" t="str">
        <f xml:space="preserve"> CHOOSE(MATCH(C620,{"Twitter","Instagram","Facebook"},0),"TW","IG","FB")</f>
        <v>TW</v>
      </c>
      <c r="Q620" s="3" t="str" cm="1">
        <f t="array" ref="Q620" xml:space="preserve"> _xlfn.SWITCH(C620,"Twitter","Microblog","Instagram","Visual Social","Facebook","Social Network","Other")</f>
        <v>Microblog</v>
      </c>
    </row>
    <row r="621" spans="1:17" x14ac:dyDescent="0.25">
      <c r="A621" s="3">
        <f xml:space="preserve"> Clean_Data!A621</f>
        <v>620</v>
      </c>
      <c r="B621" s="3" t="str">
        <f xml:space="preserve"> Clean_Data!Q621</f>
        <v>Joy</v>
      </c>
      <c r="C621" s="3" t="str">
        <f xml:space="preserve"> Clean_Data!S621</f>
        <v>Facebook</v>
      </c>
      <c r="D621" s="3">
        <f xml:space="preserve"> Clean_Data!J621</f>
        <v>35</v>
      </c>
      <c r="E621" s="3">
        <f>Clean_Data!I621</f>
        <v>18</v>
      </c>
      <c r="F621" s="3">
        <f xml:space="preserve"> Clean_Data!X621</f>
        <v>53</v>
      </c>
      <c r="G621" s="3" t="str" cm="1">
        <f t="array" ref="G621" xml:space="preserve"> _xlfn.IFS(OR(B621="Positive",B621="Joy",B621="Happy",B621="Happiness"),"Favorable",OR(B621="Negative",B621="Sad",B621="Grief",B621="Despair",B621="Hate"),"Unfavorable",TRUE,"Other")</f>
        <v>Favorable</v>
      </c>
      <c r="H621" s="3" t="str">
        <f t="shared" si="72"/>
        <v>High Engagement</v>
      </c>
      <c r="I621" s="3" t="str">
        <f t="shared" si="73"/>
        <v>High</v>
      </c>
      <c r="J621" s="3" t="b">
        <f t="shared" si="74"/>
        <v>0</v>
      </c>
      <c r="K621" s="3" t="b">
        <f t="shared" si="75"/>
        <v>0</v>
      </c>
      <c r="L621" s="3" t="b">
        <f t="shared" si="76"/>
        <v>1</v>
      </c>
      <c r="M621" s="3" t="b">
        <f t="shared" si="77"/>
        <v>1</v>
      </c>
      <c r="N621" s="3" t="b">
        <f t="shared" si="78"/>
        <v>0</v>
      </c>
      <c r="O621" s="3" t="b">
        <f t="shared" si="79"/>
        <v>1</v>
      </c>
      <c r="P621" s="3" t="str">
        <f xml:space="preserve"> CHOOSE(MATCH(C621,{"Twitter","Instagram","Facebook"},0),"TW","IG","FB")</f>
        <v>FB</v>
      </c>
      <c r="Q621" s="3" t="str" cm="1">
        <f t="array" ref="Q621" xml:space="preserve"> _xlfn.SWITCH(C621,"Twitter","Microblog","Instagram","Visual Social","Facebook","Social Network","Other")</f>
        <v>Social Network</v>
      </c>
    </row>
    <row r="622" spans="1:17" x14ac:dyDescent="0.25">
      <c r="A622" s="3">
        <f xml:space="preserve"> Clean_Data!A622</f>
        <v>621</v>
      </c>
      <c r="B622" s="3" t="str">
        <f xml:space="preserve"> Clean_Data!Q622</f>
        <v>Joy</v>
      </c>
      <c r="C622" s="3" t="str">
        <f xml:space="preserve"> Clean_Data!S622</f>
        <v>Instagram</v>
      </c>
      <c r="D622" s="3">
        <f xml:space="preserve"> Clean_Data!J622</f>
        <v>50</v>
      </c>
      <c r="E622" s="3">
        <f>Clean_Data!I622</f>
        <v>25</v>
      </c>
      <c r="F622" s="3">
        <f xml:space="preserve"> Clean_Data!X622</f>
        <v>75</v>
      </c>
      <c r="G622" s="3" t="str" cm="1">
        <f t="array" ref="G622" xml:space="preserve"> _xlfn.IFS(OR(B622="Positive",B622="Joy",B622="Happy",B622="Happiness"),"Favorable",OR(B622="Negative",B622="Sad",B622="Grief",B622="Despair",B622="Hate"),"Unfavorable",TRUE,"Other")</f>
        <v>Favorable</v>
      </c>
      <c r="H622" s="3" t="str">
        <f t="shared" si="72"/>
        <v>High Engagement</v>
      </c>
      <c r="I622" s="3" t="str">
        <f t="shared" si="73"/>
        <v>High</v>
      </c>
      <c r="J622" s="3" t="b">
        <f t="shared" si="74"/>
        <v>0</v>
      </c>
      <c r="K622" s="3" t="b">
        <f t="shared" si="75"/>
        <v>1</v>
      </c>
      <c r="L622" s="3" t="b">
        <f t="shared" si="76"/>
        <v>1</v>
      </c>
      <c r="M622" s="3" t="b">
        <f t="shared" si="77"/>
        <v>1</v>
      </c>
      <c r="N622" s="3" t="b">
        <f t="shared" si="78"/>
        <v>0</v>
      </c>
      <c r="O622" s="3" t="b">
        <f t="shared" si="79"/>
        <v>1</v>
      </c>
      <c r="P622" s="3" t="str">
        <f xml:space="preserve"> CHOOSE(MATCH(C622,{"Twitter","Instagram","Facebook"},0),"TW","IG","FB")</f>
        <v>IG</v>
      </c>
      <c r="Q622" s="3" t="str" cm="1">
        <f t="array" ref="Q622" xml:space="preserve"> _xlfn.SWITCH(C622,"Twitter","Microblog","Instagram","Visual Social","Facebook","Social Network","Other")</f>
        <v>Visual Social</v>
      </c>
    </row>
    <row r="623" spans="1:17" x14ac:dyDescent="0.25">
      <c r="A623" s="3">
        <f xml:space="preserve"> Clean_Data!A623</f>
        <v>622</v>
      </c>
      <c r="B623" s="3" t="str">
        <f xml:space="preserve"> Clean_Data!Q623</f>
        <v>Gratitude</v>
      </c>
      <c r="C623" s="3" t="str">
        <f xml:space="preserve"> Clean_Data!S623</f>
        <v>Twitter</v>
      </c>
      <c r="D623" s="3">
        <f xml:space="preserve"> Clean_Data!J623</f>
        <v>55</v>
      </c>
      <c r="E623" s="3">
        <f>Clean_Data!I623</f>
        <v>28</v>
      </c>
      <c r="F623" s="3">
        <f xml:space="preserve"> Clean_Data!X623</f>
        <v>83</v>
      </c>
      <c r="G623" s="3" t="str" cm="1">
        <f t="array" ref="G623" xml:space="preserve"> _xlfn.IFS(OR(B623="Positive",B623="Joy",B623="Happy",B623="Happiness"),"Favorable",OR(B623="Negative",B623="Sad",B623="Grief",B623="Despair",B623="Hate"),"Unfavorable",TRUE,"Other")</f>
        <v>Other</v>
      </c>
      <c r="H623" s="3" t="str">
        <f t="shared" si="72"/>
        <v>High Engagement</v>
      </c>
      <c r="I623" s="3" t="str">
        <f t="shared" si="73"/>
        <v>High</v>
      </c>
      <c r="J623" s="3" t="b">
        <f t="shared" si="74"/>
        <v>0</v>
      </c>
      <c r="K623" s="3" t="b">
        <f t="shared" si="75"/>
        <v>1</v>
      </c>
      <c r="L623" s="3" t="b">
        <f t="shared" si="76"/>
        <v>1</v>
      </c>
      <c r="M623" s="3" t="b">
        <f t="shared" si="77"/>
        <v>1</v>
      </c>
      <c r="N623" s="3" t="b">
        <f t="shared" si="78"/>
        <v>0</v>
      </c>
      <c r="O623" s="3" t="b">
        <f t="shared" si="79"/>
        <v>1</v>
      </c>
      <c r="P623" s="3" t="str">
        <f xml:space="preserve"> CHOOSE(MATCH(C623,{"Twitter","Instagram","Facebook"},0),"TW","IG","FB")</f>
        <v>TW</v>
      </c>
      <c r="Q623" s="3" t="str" cm="1">
        <f t="array" ref="Q623" xml:space="preserve"> _xlfn.SWITCH(C623,"Twitter","Microblog","Instagram","Visual Social","Facebook","Social Network","Other")</f>
        <v>Microblog</v>
      </c>
    </row>
    <row r="624" spans="1:17" x14ac:dyDescent="0.25">
      <c r="A624" s="3">
        <f xml:space="preserve"> Clean_Data!A624</f>
        <v>623</v>
      </c>
      <c r="B624" s="3" t="str">
        <f xml:space="preserve"> Clean_Data!Q624</f>
        <v>Excitement</v>
      </c>
      <c r="C624" s="3" t="str">
        <f xml:space="preserve"> Clean_Data!S624</f>
        <v>Instagram</v>
      </c>
      <c r="D624" s="3">
        <f xml:space="preserve"> Clean_Data!J624</f>
        <v>60</v>
      </c>
      <c r="E624" s="3">
        <f>Clean_Data!I624</f>
        <v>30</v>
      </c>
      <c r="F624" s="3">
        <f xml:space="preserve"> Clean_Data!X624</f>
        <v>90</v>
      </c>
      <c r="G624" s="3" t="str" cm="1">
        <f t="array" ref="G624" xml:space="preserve"> _xlfn.IFS(OR(B624="Positive",B624="Joy",B624="Happy",B624="Happiness"),"Favorable",OR(B624="Negative",B624="Sad",B624="Grief",B624="Despair",B624="Hate"),"Unfavorable",TRUE,"Other")</f>
        <v>Other</v>
      </c>
      <c r="H624" s="3" t="str">
        <f t="shared" si="72"/>
        <v>High Engagement</v>
      </c>
      <c r="I624" s="3" t="str">
        <f t="shared" si="73"/>
        <v>High</v>
      </c>
      <c r="J624" s="3" t="b">
        <f t="shared" si="74"/>
        <v>0</v>
      </c>
      <c r="K624" s="3" t="b">
        <f t="shared" si="75"/>
        <v>1</v>
      </c>
      <c r="L624" s="3" t="b">
        <f t="shared" si="76"/>
        <v>1</v>
      </c>
      <c r="M624" s="3" t="b">
        <f t="shared" si="77"/>
        <v>1</v>
      </c>
      <c r="N624" s="3" t="b">
        <f t="shared" si="78"/>
        <v>0</v>
      </c>
      <c r="O624" s="3" t="b">
        <f t="shared" si="79"/>
        <v>1</v>
      </c>
      <c r="P624" s="3" t="str">
        <f xml:space="preserve"> CHOOSE(MATCH(C624,{"Twitter","Instagram","Facebook"},0),"TW","IG","FB")</f>
        <v>IG</v>
      </c>
      <c r="Q624" s="3" t="str" cm="1">
        <f t="array" ref="Q624" xml:space="preserve"> _xlfn.SWITCH(C624,"Twitter","Microblog","Instagram","Visual Social","Facebook","Social Network","Other")</f>
        <v>Visual Social</v>
      </c>
    </row>
    <row r="625" spans="1:17" x14ac:dyDescent="0.25">
      <c r="A625" s="3">
        <f xml:space="preserve"> Clean_Data!A625</f>
        <v>624</v>
      </c>
      <c r="B625" s="3" t="str">
        <f xml:space="preserve"> Clean_Data!Q625</f>
        <v>Joy</v>
      </c>
      <c r="C625" s="3" t="str">
        <f xml:space="preserve"> Clean_Data!S625</f>
        <v>Facebook</v>
      </c>
      <c r="D625" s="3">
        <f xml:space="preserve"> Clean_Data!J625</f>
        <v>45</v>
      </c>
      <c r="E625" s="3">
        <f>Clean_Data!I625</f>
        <v>22</v>
      </c>
      <c r="F625" s="3">
        <f xml:space="preserve"> Clean_Data!X625</f>
        <v>67</v>
      </c>
      <c r="G625" s="3" t="str" cm="1">
        <f t="array" ref="G625" xml:space="preserve"> _xlfn.IFS(OR(B625="Positive",B625="Joy",B625="Happy",B625="Happiness"),"Favorable",OR(B625="Negative",B625="Sad",B625="Grief",B625="Despair",B625="Hate"),"Unfavorable",TRUE,"Other")</f>
        <v>Favorable</v>
      </c>
      <c r="H625" s="3" t="str">
        <f t="shared" si="72"/>
        <v>High Engagement</v>
      </c>
      <c r="I625" s="3" t="str">
        <f t="shared" si="73"/>
        <v>High</v>
      </c>
      <c r="J625" s="3" t="b">
        <f t="shared" si="74"/>
        <v>0</v>
      </c>
      <c r="K625" s="3" t="b">
        <f t="shared" si="75"/>
        <v>0</v>
      </c>
      <c r="L625" s="3" t="b">
        <f t="shared" si="76"/>
        <v>1</v>
      </c>
      <c r="M625" s="3" t="b">
        <f t="shared" si="77"/>
        <v>1</v>
      </c>
      <c r="N625" s="3" t="b">
        <f t="shared" si="78"/>
        <v>0</v>
      </c>
      <c r="O625" s="3" t="b">
        <f t="shared" si="79"/>
        <v>1</v>
      </c>
      <c r="P625" s="3" t="str">
        <f xml:space="preserve"> CHOOSE(MATCH(C625,{"Twitter","Instagram","Facebook"},0),"TW","IG","FB")</f>
        <v>FB</v>
      </c>
      <c r="Q625" s="3" t="str" cm="1">
        <f t="array" ref="Q625" xml:space="preserve"> _xlfn.SWITCH(C625,"Twitter","Microblog","Instagram","Visual Social","Facebook","Social Network","Other")</f>
        <v>Social Network</v>
      </c>
    </row>
    <row r="626" spans="1:17" x14ac:dyDescent="0.25">
      <c r="A626" s="3">
        <f xml:space="preserve"> Clean_Data!A626</f>
        <v>625</v>
      </c>
      <c r="B626" s="3" t="str">
        <f xml:space="preserve"> Clean_Data!Q626</f>
        <v>Joy</v>
      </c>
      <c r="C626" s="3" t="str">
        <f xml:space="preserve"> Clean_Data!S626</f>
        <v>Twitter</v>
      </c>
      <c r="D626" s="3">
        <f xml:space="preserve"> Clean_Data!J626</f>
        <v>55</v>
      </c>
      <c r="E626" s="3">
        <f>Clean_Data!I626</f>
        <v>28</v>
      </c>
      <c r="F626" s="3">
        <f xml:space="preserve"> Clean_Data!X626</f>
        <v>83</v>
      </c>
      <c r="G626" s="3" t="str" cm="1">
        <f t="array" ref="G626" xml:space="preserve"> _xlfn.IFS(OR(B626="Positive",B626="Joy",B626="Happy",B626="Happiness"),"Favorable",OR(B626="Negative",B626="Sad",B626="Grief",B626="Despair",B626="Hate"),"Unfavorable",TRUE,"Other")</f>
        <v>Favorable</v>
      </c>
      <c r="H626" s="3" t="str">
        <f t="shared" si="72"/>
        <v>High Engagement</v>
      </c>
      <c r="I626" s="3" t="str">
        <f t="shared" si="73"/>
        <v>High</v>
      </c>
      <c r="J626" s="3" t="b">
        <f t="shared" si="74"/>
        <v>0</v>
      </c>
      <c r="K626" s="3" t="b">
        <f t="shared" si="75"/>
        <v>1</v>
      </c>
      <c r="L626" s="3" t="b">
        <f t="shared" si="76"/>
        <v>1</v>
      </c>
      <c r="M626" s="3" t="b">
        <f t="shared" si="77"/>
        <v>1</v>
      </c>
      <c r="N626" s="3" t="b">
        <f t="shared" si="78"/>
        <v>0</v>
      </c>
      <c r="O626" s="3" t="b">
        <f t="shared" si="79"/>
        <v>1</v>
      </c>
      <c r="P626" s="3" t="str">
        <f xml:space="preserve"> CHOOSE(MATCH(C626,{"Twitter","Instagram","Facebook"},0),"TW","IG","FB")</f>
        <v>TW</v>
      </c>
      <c r="Q626" s="3" t="str" cm="1">
        <f t="array" ref="Q626" xml:space="preserve"> _xlfn.SWITCH(C626,"Twitter","Microblog","Instagram","Visual Social","Facebook","Social Network","Other")</f>
        <v>Microblog</v>
      </c>
    </row>
    <row r="627" spans="1:17" x14ac:dyDescent="0.25">
      <c r="A627" s="3">
        <f xml:space="preserve"> Clean_Data!A627</f>
        <v>626</v>
      </c>
      <c r="B627" s="3" t="str">
        <f xml:space="preserve"> Clean_Data!Q627</f>
        <v>Contentment</v>
      </c>
      <c r="C627" s="3" t="str">
        <f xml:space="preserve"> Clean_Data!S627</f>
        <v>Instagram</v>
      </c>
      <c r="D627" s="3">
        <f xml:space="preserve"> Clean_Data!J627</f>
        <v>70</v>
      </c>
      <c r="E627" s="3">
        <f>Clean_Data!I627</f>
        <v>35</v>
      </c>
      <c r="F627" s="3">
        <f xml:space="preserve"> Clean_Data!X627</f>
        <v>105</v>
      </c>
      <c r="G627" s="3" t="str" cm="1">
        <f t="array" ref="G627" xml:space="preserve"> _xlfn.IFS(OR(B627="Positive",B627="Joy",B627="Happy",B627="Happiness"),"Favorable",OR(B627="Negative",B627="Sad",B627="Grief",B627="Despair",B627="Hate"),"Unfavorable",TRUE,"Other")</f>
        <v>Other</v>
      </c>
      <c r="H627" s="3" t="str">
        <f t="shared" si="72"/>
        <v>High Engagement</v>
      </c>
      <c r="I627" s="3" t="str">
        <f t="shared" si="73"/>
        <v>Viral</v>
      </c>
      <c r="J627" s="3" t="b">
        <f t="shared" si="74"/>
        <v>0</v>
      </c>
      <c r="K627" s="3" t="b">
        <f t="shared" si="75"/>
        <v>1</v>
      </c>
      <c r="L627" s="3" t="b">
        <f t="shared" si="76"/>
        <v>1</v>
      </c>
      <c r="M627" s="3" t="b">
        <f t="shared" si="77"/>
        <v>1</v>
      </c>
      <c r="N627" s="3" t="b">
        <f t="shared" si="78"/>
        <v>0</v>
      </c>
      <c r="O627" s="3" t="b">
        <f t="shared" si="79"/>
        <v>1</v>
      </c>
      <c r="P627" s="3" t="str">
        <f xml:space="preserve"> CHOOSE(MATCH(C627,{"Twitter","Instagram","Facebook"},0),"TW","IG","FB")</f>
        <v>IG</v>
      </c>
      <c r="Q627" s="3" t="str" cm="1">
        <f t="array" ref="Q627" xml:space="preserve"> _xlfn.SWITCH(C627,"Twitter","Microblog","Instagram","Visual Social","Facebook","Social Network","Other")</f>
        <v>Visual Social</v>
      </c>
    </row>
    <row r="628" spans="1:17" x14ac:dyDescent="0.25">
      <c r="A628" s="3">
        <f xml:space="preserve"> Clean_Data!A628</f>
        <v>627</v>
      </c>
      <c r="B628" s="3" t="str">
        <f xml:space="preserve"> Clean_Data!Q628</f>
        <v>Joy</v>
      </c>
      <c r="C628" s="3" t="str">
        <f xml:space="preserve"> Clean_Data!S628</f>
        <v>Twitter</v>
      </c>
      <c r="D628" s="3">
        <f xml:space="preserve"> Clean_Data!J628</f>
        <v>35</v>
      </c>
      <c r="E628" s="3">
        <f>Clean_Data!I628</f>
        <v>18</v>
      </c>
      <c r="F628" s="3">
        <f xml:space="preserve"> Clean_Data!X628</f>
        <v>53</v>
      </c>
      <c r="G628" s="3" t="str" cm="1">
        <f t="array" ref="G628" xml:space="preserve"> _xlfn.IFS(OR(B628="Positive",B628="Joy",B628="Happy",B628="Happiness"),"Favorable",OR(B628="Negative",B628="Sad",B628="Grief",B628="Despair",B628="Hate"),"Unfavorable",TRUE,"Other")</f>
        <v>Favorable</v>
      </c>
      <c r="H628" s="3" t="str">
        <f t="shared" si="72"/>
        <v>High Engagement</v>
      </c>
      <c r="I628" s="3" t="str">
        <f t="shared" si="73"/>
        <v>High</v>
      </c>
      <c r="J628" s="3" t="b">
        <f t="shared" si="74"/>
        <v>0</v>
      </c>
      <c r="K628" s="3" t="b">
        <f t="shared" si="75"/>
        <v>1</v>
      </c>
      <c r="L628" s="3" t="b">
        <f t="shared" si="76"/>
        <v>1</v>
      </c>
      <c r="M628" s="3" t="b">
        <f t="shared" si="77"/>
        <v>1</v>
      </c>
      <c r="N628" s="3" t="b">
        <f t="shared" si="78"/>
        <v>0</v>
      </c>
      <c r="O628" s="3" t="b">
        <f t="shared" si="79"/>
        <v>1</v>
      </c>
      <c r="P628" s="3" t="str">
        <f xml:space="preserve"> CHOOSE(MATCH(C628,{"Twitter","Instagram","Facebook"},0),"TW","IG","FB")</f>
        <v>TW</v>
      </c>
      <c r="Q628" s="3" t="str" cm="1">
        <f t="array" ref="Q628" xml:space="preserve"> _xlfn.SWITCH(C628,"Twitter","Microblog","Instagram","Visual Social","Facebook","Social Network","Other")</f>
        <v>Microblog</v>
      </c>
    </row>
    <row r="629" spans="1:17" x14ac:dyDescent="0.25">
      <c r="A629" s="3">
        <f xml:space="preserve"> Clean_Data!A629</f>
        <v>628</v>
      </c>
      <c r="B629" s="3" t="str">
        <f xml:space="preserve"> Clean_Data!Q629</f>
        <v>Joy</v>
      </c>
      <c r="C629" s="3" t="str">
        <f xml:space="preserve"> Clean_Data!S629</f>
        <v>Facebook</v>
      </c>
      <c r="D629" s="3">
        <f xml:space="preserve"> Clean_Data!J629</f>
        <v>50</v>
      </c>
      <c r="E629" s="3">
        <f>Clean_Data!I629</f>
        <v>25</v>
      </c>
      <c r="F629" s="3">
        <f xml:space="preserve"> Clean_Data!X629</f>
        <v>75</v>
      </c>
      <c r="G629" s="3" t="str" cm="1">
        <f t="array" ref="G629" xml:space="preserve"> _xlfn.IFS(OR(B629="Positive",B629="Joy",B629="Happy",B629="Happiness"),"Favorable",OR(B629="Negative",B629="Sad",B629="Grief",B629="Despair",B629="Hate"),"Unfavorable",TRUE,"Other")</f>
        <v>Favorable</v>
      </c>
      <c r="H629" s="3" t="str">
        <f t="shared" si="72"/>
        <v>High Engagement</v>
      </c>
      <c r="I629" s="3" t="str">
        <f t="shared" si="73"/>
        <v>High</v>
      </c>
      <c r="J629" s="3" t="b">
        <f t="shared" si="74"/>
        <v>0</v>
      </c>
      <c r="K629" s="3" t="b">
        <f t="shared" si="75"/>
        <v>0</v>
      </c>
      <c r="L629" s="3" t="b">
        <f t="shared" si="76"/>
        <v>1</v>
      </c>
      <c r="M629" s="3" t="b">
        <f t="shared" si="77"/>
        <v>1</v>
      </c>
      <c r="N629" s="3" t="b">
        <f t="shared" si="78"/>
        <v>0</v>
      </c>
      <c r="O629" s="3" t="b">
        <f t="shared" si="79"/>
        <v>1</v>
      </c>
      <c r="P629" s="3" t="str">
        <f xml:space="preserve"> CHOOSE(MATCH(C629,{"Twitter","Instagram","Facebook"},0),"TW","IG","FB")</f>
        <v>FB</v>
      </c>
      <c r="Q629" s="3" t="str" cm="1">
        <f t="array" ref="Q629" xml:space="preserve"> _xlfn.SWITCH(C629,"Twitter","Microblog","Instagram","Visual Social","Facebook","Social Network","Other")</f>
        <v>Social Network</v>
      </c>
    </row>
    <row r="630" spans="1:17" x14ac:dyDescent="0.25">
      <c r="A630" s="3">
        <f xml:space="preserve"> Clean_Data!A630</f>
        <v>629</v>
      </c>
      <c r="B630" s="3" t="str">
        <f xml:space="preserve"> Clean_Data!Q630</f>
        <v>Joy</v>
      </c>
      <c r="C630" s="3" t="str">
        <f xml:space="preserve"> Clean_Data!S630</f>
        <v>Instagram</v>
      </c>
      <c r="D630" s="3">
        <f xml:space="preserve"> Clean_Data!J630</f>
        <v>45</v>
      </c>
      <c r="E630" s="3">
        <f>Clean_Data!I630</f>
        <v>22</v>
      </c>
      <c r="F630" s="3">
        <f xml:space="preserve"> Clean_Data!X630</f>
        <v>67</v>
      </c>
      <c r="G630" s="3" t="str" cm="1">
        <f t="array" ref="G630" xml:space="preserve"> _xlfn.IFS(OR(B630="Positive",B630="Joy",B630="Happy",B630="Happiness"),"Favorable",OR(B630="Negative",B630="Sad",B630="Grief",B630="Despair",B630="Hate"),"Unfavorable",TRUE,"Other")</f>
        <v>Favorable</v>
      </c>
      <c r="H630" s="3" t="str">
        <f t="shared" si="72"/>
        <v>High Engagement</v>
      </c>
      <c r="I630" s="3" t="str">
        <f t="shared" si="73"/>
        <v>High</v>
      </c>
      <c r="J630" s="3" t="b">
        <f t="shared" si="74"/>
        <v>0</v>
      </c>
      <c r="K630" s="3" t="b">
        <f t="shared" si="75"/>
        <v>1</v>
      </c>
      <c r="L630" s="3" t="b">
        <f t="shared" si="76"/>
        <v>1</v>
      </c>
      <c r="M630" s="3" t="b">
        <f t="shared" si="77"/>
        <v>1</v>
      </c>
      <c r="N630" s="3" t="b">
        <f t="shared" si="78"/>
        <v>0</v>
      </c>
      <c r="O630" s="3" t="b">
        <f t="shared" si="79"/>
        <v>1</v>
      </c>
      <c r="P630" s="3" t="str">
        <f xml:space="preserve"> CHOOSE(MATCH(C630,{"Twitter","Instagram","Facebook"},0),"TW","IG","FB")</f>
        <v>IG</v>
      </c>
      <c r="Q630" s="3" t="str" cm="1">
        <f t="array" ref="Q630" xml:space="preserve"> _xlfn.SWITCH(C630,"Twitter","Microblog","Instagram","Visual Social","Facebook","Social Network","Other")</f>
        <v>Visual Social</v>
      </c>
    </row>
    <row r="631" spans="1:17" x14ac:dyDescent="0.25">
      <c r="A631" s="3">
        <f xml:space="preserve"> Clean_Data!A631</f>
        <v>630</v>
      </c>
      <c r="B631" s="3" t="str">
        <f xml:space="preserve"> Clean_Data!Q631</f>
        <v>Contentment</v>
      </c>
      <c r="C631" s="3" t="str">
        <f xml:space="preserve"> Clean_Data!S631</f>
        <v>Twitter</v>
      </c>
      <c r="D631" s="3">
        <f xml:space="preserve"> Clean_Data!J631</f>
        <v>60</v>
      </c>
      <c r="E631" s="3">
        <f>Clean_Data!I631</f>
        <v>30</v>
      </c>
      <c r="F631" s="3">
        <f xml:space="preserve"> Clean_Data!X631</f>
        <v>90</v>
      </c>
      <c r="G631" s="3" t="str" cm="1">
        <f t="array" ref="G631" xml:space="preserve"> _xlfn.IFS(OR(B631="Positive",B631="Joy",B631="Happy",B631="Happiness"),"Favorable",OR(B631="Negative",B631="Sad",B631="Grief",B631="Despair",B631="Hate"),"Unfavorable",TRUE,"Other")</f>
        <v>Other</v>
      </c>
      <c r="H631" s="3" t="str">
        <f t="shared" si="72"/>
        <v>High Engagement</v>
      </c>
      <c r="I631" s="3" t="str">
        <f t="shared" si="73"/>
        <v>High</v>
      </c>
      <c r="J631" s="3" t="b">
        <f t="shared" si="74"/>
        <v>0</v>
      </c>
      <c r="K631" s="3" t="b">
        <f t="shared" si="75"/>
        <v>1</v>
      </c>
      <c r="L631" s="3" t="b">
        <f t="shared" si="76"/>
        <v>1</v>
      </c>
      <c r="M631" s="3" t="b">
        <f t="shared" si="77"/>
        <v>1</v>
      </c>
      <c r="N631" s="3" t="b">
        <f t="shared" si="78"/>
        <v>0</v>
      </c>
      <c r="O631" s="3" t="b">
        <f t="shared" si="79"/>
        <v>1</v>
      </c>
      <c r="P631" s="3" t="str">
        <f xml:space="preserve"> CHOOSE(MATCH(C631,{"Twitter","Instagram","Facebook"},0),"TW","IG","FB")</f>
        <v>TW</v>
      </c>
      <c r="Q631" s="3" t="str" cm="1">
        <f t="array" ref="Q631" xml:space="preserve"> _xlfn.SWITCH(C631,"Twitter","Microblog","Instagram","Visual Social","Facebook","Social Network","Other")</f>
        <v>Microblog</v>
      </c>
    </row>
    <row r="632" spans="1:17" x14ac:dyDescent="0.25">
      <c r="A632" s="3">
        <f xml:space="preserve"> Clean_Data!A632</f>
        <v>631</v>
      </c>
      <c r="B632" s="3" t="str">
        <f xml:space="preserve"> Clean_Data!Q632</f>
        <v>Joy</v>
      </c>
      <c r="C632" s="3" t="str">
        <f xml:space="preserve"> Clean_Data!S632</f>
        <v>Facebook</v>
      </c>
      <c r="D632" s="3">
        <f xml:space="preserve"> Clean_Data!J632</f>
        <v>40</v>
      </c>
      <c r="E632" s="3">
        <f>Clean_Data!I632</f>
        <v>20</v>
      </c>
      <c r="F632" s="3">
        <f xml:space="preserve"> Clean_Data!X632</f>
        <v>60</v>
      </c>
      <c r="G632" s="3" t="str" cm="1">
        <f t="array" ref="G632" xml:space="preserve"> _xlfn.IFS(OR(B632="Positive",B632="Joy",B632="Happy",B632="Happiness"),"Favorable",OR(B632="Negative",B632="Sad",B632="Grief",B632="Despair",B632="Hate"),"Unfavorable",TRUE,"Other")</f>
        <v>Favorable</v>
      </c>
      <c r="H632" s="3" t="str">
        <f t="shared" si="72"/>
        <v>High Engagement</v>
      </c>
      <c r="I632" s="3" t="str">
        <f t="shared" si="73"/>
        <v>High</v>
      </c>
      <c r="J632" s="3" t="b">
        <f t="shared" si="74"/>
        <v>0</v>
      </c>
      <c r="K632" s="3" t="b">
        <f t="shared" si="75"/>
        <v>0</v>
      </c>
      <c r="L632" s="3" t="b">
        <f t="shared" si="76"/>
        <v>1</v>
      </c>
      <c r="M632" s="3" t="b">
        <f t="shared" si="77"/>
        <v>1</v>
      </c>
      <c r="N632" s="3" t="b">
        <f t="shared" si="78"/>
        <v>0</v>
      </c>
      <c r="O632" s="3" t="b">
        <f t="shared" si="79"/>
        <v>1</v>
      </c>
      <c r="P632" s="3" t="str">
        <f xml:space="preserve"> CHOOSE(MATCH(C632,{"Twitter","Instagram","Facebook"},0),"TW","IG","FB")</f>
        <v>FB</v>
      </c>
      <c r="Q632" s="3" t="str" cm="1">
        <f t="array" ref="Q632" xml:space="preserve"> _xlfn.SWITCH(C632,"Twitter","Microblog","Instagram","Visual Social","Facebook","Social Network","Other")</f>
        <v>Social Network</v>
      </c>
    </row>
    <row r="633" spans="1:17" x14ac:dyDescent="0.25">
      <c r="A633" s="3">
        <f xml:space="preserve"> Clean_Data!A633</f>
        <v>632</v>
      </c>
      <c r="B633" s="3" t="str">
        <f xml:space="preserve"> Clean_Data!Q633</f>
        <v>Excitement</v>
      </c>
      <c r="C633" s="3" t="str">
        <f xml:space="preserve"> Clean_Data!S633</f>
        <v>Instagram</v>
      </c>
      <c r="D633" s="3">
        <f xml:space="preserve"> Clean_Data!J633</f>
        <v>55</v>
      </c>
      <c r="E633" s="3">
        <f>Clean_Data!I633</f>
        <v>28</v>
      </c>
      <c r="F633" s="3">
        <f xml:space="preserve"> Clean_Data!X633</f>
        <v>83</v>
      </c>
      <c r="G633" s="3" t="str" cm="1">
        <f t="array" ref="G633" xml:space="preserve"> _xlfn.IFS(OR(B633="Positive",B633="Joy",B633="Happy",B633="Happiness"),"Favorable",OR(B633="Negative",B633="Sad",B633="Grief",B633="Despair",B633="Hate"),"Unfavorable",TRUE,"Other")</f>
        <v>Other</v>
      </c>
      <c r="H633" s="3" t="str">
        <f t="shared" si="72"/>
        <v>High Engagement</v>
      </c>
      <c r="I633" s="3" t="str">
        <f t="shared" si="73"/>
        <v>High</v>
      </c>
      <c r="J633" s="3" t="b">
        <f t="shared" si="74"/>
        <v>0</v>
      </c>
      <c r="K633" s="3" t="b">
        <f t="shared" si="75"/>
        <v>1</v>
      </c>
      <c r="L633" s="3" t="b">
        <f t="shared" si="76"/>
        <v>1</v>
      </c>
      <c r="M633" s="3" t="b">
        <f t="shared" si="77"/>
        <v>1</v>
      </c>
      <c r="N633" s="3" t="b">
        <f t="shared" si="78"/>
        <v>0</v>
      </c>
      <c r="O633" s="3" t="b">
        <f t="shared" si="79"/>
        <v>1</v>
      </c>
      <c r="P633" s="3" t="str">
        <f xml:space="preserve"> CHOOSE(MATCH(C633,{"Twitter","Instagram","Facebook"},0),"TW","IG","FB")</f>
        <v>IG</v>
      </c>
      <c r="Q633" s="3" t="str" cm="1">
        <f t="array" ref="Q633" xml:space="preserve"> _xlfn.SWITCH(C633,"Twitter","Microblog","Instagram","Visual Social","Facebook","Social Network","Other")</f>
        <v>Visual Social</v>
      </c>
    </row>
    <row r="634" spans="1:17" x14ac:dyDescent="0.25">
      <c r="A634" s="3">
        <f xml:space="preserve"> Clean_Data!A634</f>
        <v>633</v>
      </c>
      <c r="B634" s="3" t="str">
        <f xml:space="preserve"> Clean_Data!Q634</f>
        <v>Gratitude</v>
      </c>
      <c r="C634" s="3" t="str">
        <f xml:space="preserve"> Clean_Data!S634</f>
        <v>Twitter</v>
      </c>
      <c r="D634" s="3">
        <f xml:space="preserve"> Clean_Data!J634</f>
        <v>45</v>
      </c>
      <c r="E634" s="3">
        <f>Clean_Data!I634</f>
        <v>22</v>
      </c>
      <c r="F634" s="3">
        <f xml:space="preserve"> Clean_Data!X634</f>
        <v>67</v>
      </c>
      <c r="G634" s="3" t="str" cm="1">
        <f t="array" ref="G634" xml:space="preserve"> _xlfn.IFS(OR(B634="Positive",B634="Joy",B634="Happy",B634="Happiness"),"Favorable",OR(B634="Negative",B634="Sad",B634="Grief",B634="Despair",B634="Hate"),"Unfavorable",TRUE,"Other")</f>
        <v>Other</v>
      </c>
      <c r="H634" s="3" t="str">
        <f t="shared" si="72"/>
        <v>High Engagement</v>
      </c>
      <c r="I634" s="3" t="str">
        <f t="shared" si="73"/>
        <v>High</v>
      </c>
      <c r="J634" s="3" t="b">
        <f t="shared" si="74"/>
        <v>0</v>
      </c>
      <c r="K634" s="3" t="b">
        <f t="shared" si="75"/>
        <v>1</v>
      </c>
      <c r="L634" s="3" t="b">
        <f t="shared" si="76"/>
        <v>1</v>
      </c>
      <c r="M634" s="3" t="b">
        <f t="shared" si="77"/>
        <v>1</v>
      </c>
      <c r="N634" s="3" t="b">
        <f t="shared" si="78"/>
        <v>0</v>
      </c>
      <c r="O634" s="3" t="b">
        <f t="shared" si="79"/>
        <v>1</v>
      </c>
      <c r="P634" s="3" t="str">
        <f xml:space="preserve"> CHOOSE(MATCH(C634,{"Twitter","Instagram","Facebook"},0),"TW","IG","FB")</f>
        <v>TW</v>
      </c>
      <c r="Q634" s="3" t="str" cm="1">
        <f t="array" ref="Q634" xml:space="preserve"> _xlfn.SWITCH(C634,"Twitter","Microblog","Instagram","Visual Social","Facebook","Social Network","Other")</f>
        <v>Microblog</v>
      </c>
    </row>
    <row r="635" spans="1:17" x14ac:dyDescent="0.25">
      <c r="A635" s="3">
        <f xml:space="preserve"> Clean_Data!A635</f>
        <v>634</v>
      </c>
      <c r="B635" s="3" t="str">
        <f xml:space="preserve"> Clean_Data!Q635</f>
        <v>Excitement</v>
      </c>
      <c r="C635" s="3" t="str">
        <f xml:space="preserve"> Clean_Data!S635</f>
        <v>Facebook</v>
      </c>
      <c r="D635" s="3">
        <f xml:space="preserve"> Clean_Data!J635</f>
        <v>50</v>
      </c>
      <c r="E635" s="3">
        <f>Clean_Data!I635</f>
        <v>25</v>
      </c>
      <c r="F635" s="3">
        <f xml:space="preserve"> Clean_Data!X635</f>
        <v>75</v>
      </c>
      <c r="G635" s="3" t="str" cm="1">
        <f t="array" ref="G635" xml:space="preserve"> _xlfn.IFS(OR(B635="Positive",B635="Joy",B635="Happy",B635="Happiness"),"Favorable",OR(B635="Negative",B635="Sad",B635="Grief",B635="Despair",B635="Hate"),"Unfavorable",TRUE,"Other")</f>
        <v>Other</v>
      </c>
      <c r="H635" s="3" t="str">
        <f t="shared" si="72"/>
        <v>High Engagement</v>
      </c>
      <c r="I635" s="3" t="str">
        <f t="shared" si="73"/>
        <v>High</v>
      </c>
      <c r="J635" s="3" t="b">
        <f t="shared" si="74"/>
        <v>0</v>
      </c>
      <c r="K635" s="3" t="b">
        <f t="shared" si="75"/>
        <v>0</v>
      </c>
      <c r="L635" s="3" t="b">
        <f t="shared" si="76"/>
        <v>1</v>
      </c>
      <c r="M635" s="3" t="b">
        <f t="shared" si="77"/>
        <v>1</v>
      </c>
      <c r="N635" s="3" t="b">
        <f t="shared" si="78"/>
        <v>0</v>
      </c>
      <c r="O635" s="3" t="b">
        <f t="shared" si="79"/>
        <v>1</v>
      </c>
      <c r="P635" s="3" t="str">
        <f xml:space="preserve"> CHOOSE(MATCH(C635,{"Twitter","Instagram","Facebook"},0),"TW","IG","FB")</f>
        <v>FB</v>
      </c>
      <c r="Q635" s="3" t="str" cm="1">
        <f t="array" ref="Q635" xml:space="preserve"> _xlfn.SWITCH(C635,"Twitter","Microblog","Instagram","Visual Social","Facebook","Social Network","Other")</f>
        <v>Social Network</v>
      </c>
    </row>
    <row r="636" spans="1:17" x14ac:dyDescent="0.25">
      <c r="A636" s="3">
        <f xml:space="preserve"> Clean_Data!A636</f>
        <v>635</v>
      </c>
      <c r="B636" s="3" t="str">
        <f xml:space="preserve"> Clean_Data!Q636</f>
        <v>Joy</v>
      </c>
      <c r="C636" s="3" t="str">
        <f xml:space="preserve"> Clean_Data!S636</f>
        <v>Instagram</v>
      </c>
      <c r="D636" s="3">
        <f xml:space="preserve"> Clean_Data!J636</f>
        <v>70</v>
      </c>
      <c r="E636" s="3">
        <f>Clean_Data!I636</f>
        <v>35</v>
      </c>
      <c r="F636" s="3">
        <f xml:space="preserve"> Clean_Data!X636</f>
        <v>105</v>
      </c>
      <c r="G636" s="3" t="str" cm="1">
        <f t="array" ref="G636" xml:space="preserve"> _xlfn.IFS(OR(B636="Positive",B636="Joy",B636="Happy",B636="Happiness"),"Favorable",OR(B636="Negative",B636="Sad",B636="Grief",B636="Despair",B636="Hate"),"Unfavorable",TRUE,"Other")</f>
        <v>Favorable</v>
      </c>
      <c r="H636" s="3" t="str">
        <f t="shared" si="72"/>
        <v>High Engagement</v>
      </c>
      <c r="I636" s="3" t="str">
        <f t="shared" si="73"/>
        <v>Viral</v>
      </c>
      <c r="J636" s="3" t="b">
        <f t="shared" si="74"/>
        <v>0</v>
      </c>
      <c r="K636" s="3" t="b">
        <f t="shared" si="75"/>
        <v>1</v>
      </c>
      <c r="L636" s="3" t="b">
        <f t="shared" si="76"/>
        <v>1</v>
      </c>
      <c r="M636" s="3" t="b">
        <f t="shared" si="77"/>
        <v>1</v>
      </c>
      <c r="N636" s="3" t="b">
        <f t="shared" si="78"/>
        <v>0</v>
      </c>
      <c r="O636" s="3" t="b">
        <f t="shared" si="79"/>
        <v>1</v>
      </c>
      <c r="P636" s="3" t="str">
        <f xml:space="preserve"> CHOOSE(MATCH(C636,{"Twitter","Instagram","Facebook"},0),"TW","IG","FB")</f>
        <v>IG</v>
      </c>
      <c r="Q636" s="3" t="str" cm="1">
        <f t="array" ref="Q636" xml:space="preserve"> _xlfn.SWITCH(C636,"Twitter","Microblog","Instagram","Visual Social","Facebook","Social Network","Other")</f>
        <v>Visual Social</v>
      </c>
    </row>
    <row r="637" spans="1:17" x14ac:dyDescent="0.25">
      <c r="A637" s="3">
        <f xml:space="preserve"> Clean_Data!A637</f>
        <v>636</v>
      </c>
      <c r="B637" s="3" t="str">
        <f xml:space="preserve"> Clean_Data!Q637</f>
        <v>Joy</v>
      </c>
      <c r="C637" s="3" t="str">
        <f xml:space="preserve"> Clean_Data!S637</f>
        <v>Twitter</v>
      </c>
      <c r="D637" s="3">
        <f xml:space="preserve"> Clean_Data!J637</f>
        <v>40</v>
      </c>
      <c r="E637" s="3">
        <f>Clean_Data!I637</f>
        <v>20</v>
      </c>
      <c r="F637" s="3">
        <f xml:space="preserve"> Clean_Data!X637</f>
        <v>60</v>
      </c>
      <c r="G637" s="3" t="str" cm="1">
        <f t="array" ref="G637" xml:space="preserve"> _xlfn.IFS(OR(B637="Positive",B637="Joy",B637="Happy",B637="Happiness"),"Favorable",OR(B637="Negative",B637="Sad",B637="Grief",B637="Despair",B637="Hate"),"Unfavorable",TRUE,"Other")</f>
        <v>Favorable</v>
      </c>
      <c r="H637" s="3" t="str">
        <f t="shared" si="72"/>
        <v>High Engagement</v>
      </c>
      <c r="I637" s="3" t="str">
        <f t="shared" si="73"/>
        <v>High</v>
      </c>
      <c r="J637" s="3" t="b">
        <f t="shared" si="74"/>
        <v>0</v>
      </c>
      <c r="K637" s="3" t="b">
        <f t="shared" si="75"/>
        <v>1</v>
      </c>
      <c r="L637" s="3" t="b">
        <f t="shared" si="76"/>
        <v>1</v>
      </c>
      <c r="M637" s="3" t="b">
        <f t="shared" si="77"/>
        <v>1</v>
      </c>
      <c r="N637" s="3" t="b">
        <f t="shared" si="78"/>
        <v>0</v>
      </c>
      <c r="O637" s="3" t="b">
        <f t="shared" si="79"/>
        <v>1</v>
      </c>
      <c r="P637" s="3" t="str">
        <f xml:space="preserve"> CHOOSE(MATCH(C637,{"Twitter","Instagram","Facebook"},0),"TW","IG","FB")</f>
        <v>TW</v>
      </c>
      <c r="Q637" s="3" t="str" cm="1">
        <f t="array" ref="Q637" xml:space="preserve"> _xlfn.SWITCH(C637,"Twitter","Microblog","Instagram","Visual Social","Facebook","Social Network","Other")</f>
        <v>Microblog</v>
      </c>
    </row>
    <row r="638" spans="1:17" x14ac:dyDescent="0.25">
      <c r="A638" s="3">
        <f xml:space="preserve"> Clean_Data!A638</f>
        <v>637</v>
      </c>
      <c r="B638" s="3" t="str">
        <f xml:space="preserve"> Clean_Data!Q638</f>
        <v>Joy</v>
      </c>
      <c r="C638" s="3" t="str">
        <f xml:space="preserve"> Clean_Data!S638</f>
        <v>Facebook</v>
      </c>
      <c r="D638" s="3">
        <f xml:space="preserve"> Clean_Data!J638</f>
        <v>55</v>
      </c>
      <c r="E638" s="3">
        <f>Clean_Data!I638</f>
        <v>28</v>
      </c>
      <c r="F638" s="3">
        <f xml:space="preserve"> Clean_Data!X638</f>
        <v>83</v>
      </c>
      <c r="G638" s="3" t="str" cm="1">
        <f t="array" ref="G638" xml:space="preserve"> _xlfn.IFS(OR(B638="Positive",B638="Joy",B638="Happy",B638="Happiness"),"Favorable",OR(B638="Negative",B638="Sad",B638="Grief",B638="Despair",B638="Hate"),"Unfavorable",TRUE,"Other")</f>
        <v>Favorable</v>
      </c>
      <c r="H638" s="3" t="str">
        <f t="shared" si="72"/>
        <v>High Engagement</v>
      </c>
      <c r="I638" s="3" t="str">
        <f t="shared" si="73"/>
        <v>High</v>
      </c>
      <c r="J638" s="3" t="b">
        <f t="shared" si="74"/>
        <v>0</v>
      </c>
      <c r="K638" s="3" t="b">
        <f t="shared" si="75"/>
        <v>0</v>
      </c>
      <c r="L638" s="3" t="b">
        <f t="shared" si="76"/>
        <v>1</v>
      </c>
      <c r="M638" s="3" t="b">
        <f t="shared" si="77"/>
        <v>1</v>
      </c>
      <c r="N638" s="3" t="b">
        <f t="shared" si="78"/>
        <v>0</v>
      </c>
      <c r="O638" s="3" t="b">
        <f t="shared" si="79"/>
        <v>1</v>
      </c>
      <c r="P638" s="3" t="str">
        <f xml:space="preserve"> CHOOSE(MATCH(C638,{"Twitter","Instagram","Facebook"},0),"TW","IG","FB")</f>
        <v>FB</v>
      </c>
      <c r="Q638" s="3" t="str" cm="1">
        <f t="array" ref="Q638" xml:space="preserve"> _xlfn.SWITCH(C638,"Twitter","Microblog","Instagram","Visual Social","Facebook","Social Network","Other")</f>
        <v>Social Network</v>
      </c>
    </row>
    <row r="639" spans="1:17" x14ac:dyDescent="0.25">
      <c r="A639" s="3">
        <f xml:space="preserve"> Clean_Data!A639</f>
        <v>638</v>
      </c>
      <c r="B639" s="3" t="str">
        <f xml:space="preserve"> Clean_Data!Q639</f>
        <v>Gratitude</v>
      </c>
      <c r="C639" s="3" t="str">
        <f xml:space="preserve"> Clean_Data!S639</f>
        <v>Instagram</v>
      </c>
      <c r="D639" s="3">
        <f xml:space="preserve"> Clean_Data!J639</f>
        <v>60</v>
      </c>
      <c r="E639" s="3">
        <f>Clean_Data!I639</f>
        <v>30</v>
      </c>
      <c r="F639" s="3">
        <f xml:space="preserve"> Clean_Data!X639</f>
        <v>90</v>
      </c>
      <c r="G639" s="3" t="str" cm="1">
        <f t="array" ref="G639" xml:space="preserve"> _xlfn.IFS(OR(B639="Positive",B639="Joy",B639="Happy",B639="Happiness"),"Favorable",OR(B639="Negative",B639="Sad",B639="Grief",B639="Despair",B639="Hate"),"Unfavorable",TRUE,"Other")</f>
        <v>Other</v>
      </c>
      <c r="H639" s="3" t="str">
        <f t="shared" si="72"/>
        <v>High Engagement</v>
      </c>
      <c r="I639" s="3" t="str">
        <f t="shared" si="73"/>
        <v>High</v>
      </c>
      <c r="J639" s="3" t="b">
        <f t="shared" si="74"/>
        <v>0</v>
      </c>
      <c r="K639" s="3" t="b">
        <f t="shared" si="75"/>
        <v>1</v>
      </c>
      <c r="L639" s="3" t="b">
        <f t="shared" si="76"/>
        <v>1</v>
      </c>
      <c r="M639" s="3" t="b">
        <f t="shared" si="77"/>
        <v>1</v>
      </c>
      <c r="N639" s="3" t="b">
        <f t="shared" si="78"/>
        <v>0</v>
      </c>
      <c r="O639" s="3" t="b">
        <f t="shared" si="79"/>
        <v>1</v>
      </c>
      <c r="P639" s="3" t="str">
        <f xml:space="preserve"> CHOOSE(MATCH(C639,{"Twitter","Instagram","Facebook"},0),"TW","IG","FB")</f>
        <v>IG</v>
      </c>
      <c r="Q639" s="3" t="str" cm="1">
        <f t="array" ref="Q639" xml:space="preserve"> _xlfn.SWITCH(C639,"Twitter","Microblog","Instagram","Visual Social","Facebook","Social Network","Other")</f>
        <v>Visual Social</v>
      </c>
    </row>
    <row r="640" spans="1:17" x14ac:dyDescent="0.25">
      <c r="A640" s="3">
        <f xml:space="preserve"> Clean_Data!A640</f>
        <v>639</v>
      </c>
      <c r="B640" s="3" t="str">
        <f xml:space="preserve"> Clean_Data!Q640</f>
        <v>Curiosity</v>
      </c>
      <c r="C640" s="3" t="str">
        <f xml:space="preserve"> Clean_Data!S640</f>
        <v>Twitter</v>
      </c>
      <c r="D640" s="3">
        <f xml:space="preserve"> Clean_Data!J640</f>
        <v>35</v>
      </c>
      <c r="E640" s="3">
        <f>Clean_Data!I640</f>
        <v>18</v>
      </c>
      <c r="F640" s="3">
        <f xml:space="preserve"> Clean_Data!X640</f>
        <v>53</v>
      </c>
      <c r="G640" s="3" t="str" cm="1">
        <f t="array" ref="G640" xml:space="preserve"> _xlfn.IFS(OR(B640="Positive",B640="Joy",B640="Happy",B640="Happiness"),"Favorable",OR(B640="Negative",B640="Sad",B640="Grief",B640="Despair",B640="Hate"),"Unfavorable",TRUE,"Other")</f>
        <v>Other</v>
      </c>
      <c r="H640" s="3" t="str">
        <f t="shared" si="72"/>
        <v>High Engagement</v>
      </c>
      <c r="I640" s="3" t="str">
        <f t="shared" si="73"/>
        <v>High</v>
      </c>
      <c r="J640" s="3" t="b">
        <f t="shared" si="74"/>
        <v>0</v>
      </c>
      <c r="K640" s="3" t="b">
        <f t="shared" si="75"/>
        <v>1</v>
      </c>
      <c r="L640" s="3" t="b">
        <f t="shared" si="76"/>
        <v>1</v>
      </c>
      <c r="M640" s="3" t="b">
        <f t="shared" si="77"/>
        <v>1</v>
      </c>
      <c r="N640" s="3" t="b">
        <f t="shared" si="78"/>
        <v>0</v>
      </c>
      <c r="O640" s="3" t="b">
        <f t="shared" si="79"/>
        <v>1</v>
      </c>
      <c r="P640" s="3" t="str">
        <f xml:space="preserve"> CHOOSE(MATCH(C640,{"Twitter","Instagram","Facebook"},0),"TW","IG","FB")</f>
        <v>TW</v>
      </c>
      <c r="Q640" s="3" t="str" cm="1">
        <f t="array" ref="Q640" xml:space="preserve"> _xlfn.SWITCH(C640,"Twitter","Microblog","Instagram","Visual Social","Facebook","Social Network","Other")</f>
        <v>Microblog</v>
      </c>
    </row>
    <row r="641" spans="1:17" x14ac:dyDescent="0.25">
      <c r="A641" s="3">
        <f xml:space="preserve"> Clean_Data!A641</f>
        <v>640</v>
      </c>
      <c r="B641" s="3" t="str">
        <f xml:space="preserve"> Clean_Data!Q641</f>
        <v>Joy</v>
      </c>
      <c r="C641" s="3" t="str">
        <f xml:space="preserve"> Clean_Data!S641</f>
        <v>Facebook</v>
      </c>
      <c r="D641" s="3">
        <f xml:space="preserve"> Clean_Data!J641</f>
        <v>50</v>
      </c>
      <c r="E641" s="3">
        <f>Clean_Data!I641</f>
        <v>25</v>
      </c>
      <c r="F641" s="3">
        <f xml:space="preserve"> Clean_Data!X641</f>
        <v>75</v>
      </c>
      <c r="G641" s="3" t="str" cm="1">
        <f t="array" ref="G641" xml:space="preserve"> _xlfn.IFS(OR(B641="Positive",B641="Joy",B641="Happy",B641="Happiness"),"Favorable",OR(B641="Negative",B641="Sad",B641="Grief",B641="Despair",B641="Hate"),"Unfavorable",TRUE,"Other")</f>
        <v>Favorable</v>
      </c>
      <c r="H641" s="3" t="str">
        <f t="shared" si="72"/>
        <v>High Engagement</v>
      </c>
      <c r="I641" s="3" t="str">
        <f t="shared" si="73"/>
        <v>High</v>
      </c>
      <c r="J641" s="3" t="b">
        <f t="shared" si="74"/>
        <v>0</v>
      </c>
      <c r="K641" s="3" t="b">
        <f t="shared" si="75"/>
        <v>0</v>
      </c>
      <c r="L641" s="3" t="b">
        <f t="shared" si="76"/>
        <v>1</v>
      </c>
      <c r="M641" s="3" t="b">
        <f t="shared" si="77"/>
        <v>1</v>
      </c>
      <c r="N641" s="3" t="b">
        <f t="shared" si="78"/>
        <v>0</v>
      </c>
      <c r="O641" s="3" t="b">
        <f t="shared" si="79"/>
        <v>1</v>
      </c>
      <c r="P641" s="3" t="str">
        <f xml:space="preserve"> CHOOSE(MATCH(C641,{"Twitter","Instagram","Facebook"},0),"TW","IG","FB")</f>
        <v>FB</v>
      </c>
      <c r="Q641" s="3" t="str" cm="1">
        <f t="array" ref="Q641" xml:space="preserve"> _xlfn.SWITCH(C641,"Twitter","Microblog","Instagram","Visual Social","Facebook","Social Network","Other")</f>
        <v>Social Network</v>
      </c>
    </row>
    <row r="642" spans="1:17" x14ac:dyDescent="0.25">
      <c r="A642" s="3">
        <f xml:space="preserve"> Clean_Data!A642</f>
        <v>641</v>
      </c>
      <c r="B642" s="3" t="str">
        <f xml:space="preserve"> Clean_Data!Q642</f>
        <v>Gratitude</v>
      </c>
      <c r="C642" s="3" t="str">
        <f xml:space="preserve"> Clean_Data!S642</f>
        <v>Instagram</v>
      </c>
      <c r="D642" s="3">
        <f xml:space="preserve"> Clean_Data!J642</f>
        <v>45</v>
      </c>
      <c r="E642" s="3">
        <f>Clean_Data!I642</f>
        <v>22</v>
      </c>
      <c r="F642" s="3">
        <f xml:space="preserve"> Clean_Data!X642</f>
        <v>67</v>
      </c>
      <c r="G642" s="3" t="str" cm="1">
        <f t="array" ref="G642" xml:space="preserve"> _xlfn.IFS(OR(B642="Positive",B642="Joy",B642="Happy",B642="Happiness"),"Favorable",OR(B642="Negative",B642="Sad",B642="Grief",B642="Despair",B642="Hate"),"Unfavorable",TRUE,"Other")</f>
        <v>Other</v>
      </c>
      <c r="H642" s="3" t="str">
        <f t="shared" si="72"/>
        <v>High Engagement</v>
      </c>
      <c r="I642" s="3" t="str">
        <f t="shared" si="73"/>
        <v>High</v>
      </c>
      <c r="J642" s="3" t="b">
        <f t="shared" si="74"/>
        <v>0</v>
      </c>
      <c r="K642" s="3" t="b">
        <f t="shared" si="75"/>
        <v>1</v>
      </c>
      <c r="L642" s="3" t="b">
        <f t="shared" si="76"/>
        <v>1</v>
      </c>
      <c r="M642" s="3" t="b">
        <f t="shared" si="77"/>
        <v>1</v>
      </c>
      <c r="N642" s="3" t="b">
        <f t="shared" si="78"/>
        <v>0</v>
      </c>
      <c r="O642" s="3" t="b">
        <f t="shared" si="79"/>
        <v>1</v>
      </c>
      <c r="P642" s="3" t="str">
        <f xml:space="preserve"> CHOOSE(MATCH(C642,{"Twitter","Instagram","Facebook"},0),"TW","IG","FB")</f>
        <v>IG</v>
      </c>
      <c r="Q642" s="3" t="str" cm="1">
        <f t="array" ref="Q642" xml:space="preserve"> _xlfn.SWITCH(C642,"Twitter","Microblog","Instagram","Visual Social","Facebook","Social Network","Other")</f>
        <v>Visual Social</v>
      </c>
    </row>
    <row r="643" spans="1:17" x14ac:dyDescent="0.25">
      <c r="A643" s="3">
        <f xml:space="preserve"> Clean_Data!A643</f>
        <v>642</v>
      </c>
      <c r="B643" s="3" t="str">
        <f xml:space="preserve"> Clean_Data!Q643</f>
        <v>Excitement</v>
      </c>
      <c r="C643" s="3" t="str">
        <f xml:space="preserve"> Clean_Data!S643</f>
        <v>Twitter</v>
      </c>
      <c r="D643" s="3">
        <f xml:space="preserve"> Clean_Data!J643</f>
        <v>60</v>
      </c>
      <c r="E643" s="3">
        <f>Clean_Data!I643</f>
        <v>30</v>
      </c>
      <c r="F643" s="3">
        <f xml:space="preserve"> Clean_Data!X643</f>
        <v>90</v>
      </c>
      <c r="G643" s="3" t="str" cm="1">
        <f t="array" ref="G643" xml:space="preserve"> _xlfn.IFS(OR(B643="Positive",B643="Joy",B643="Happy",B643="Happiness"),"Favorable",OR(B643="Negative",B643="Sad",B643="Grief",B643="Despair",B643="Hate"),"Unfavorable",TRUE,"Other")</f>
        <v>Other</v>
      </c>
      <c r="H643" s="3" t="str">
        <f t="shared" ref="H643:H706" si="80" xml:space="preserve"> IF(F643&gt;=50,"High Engagement","Standard Engagement")</f>
        <v>High Engagement</v>
      </c>
      <c r="I643" s="3" t="str">
        <f t="shared" ref="I643:I706" si="81" xml:space="preserve"> IF(F643&gt;=100,"Viral",IF(F643&gt;=50,"High",IF(F643&gt;=20,"Medium","Low")))</f>
        <v>High</v>
      </c>
      <c r="J643" s="3" t="b">
        <f t="shared" ref="J643:J706" si="82" xml:space="preserve"> AND(OR(C643="USA",C643="UK"),F643&gt;=50)</f>
        <v>0</v>
      </c>
      <c r="K643" s="3" t="b">
        <f t="shared" ref="K643:K706" si="83" xml:space="preserve"> OR(C643="Twitter",C643="Instagram")</f>
        <v>1</v>
      </c>
      <c r="L643" s="3" t="b">
        <f t="shared" ref="L643:L706" si="84" xml:space="preserve"> NOT(G643="Unfavorable")</f>
        <v>1</v>
      </c>
      <c r="M643" s="3" t="b">
        <f t="shared" ref="M643:M706" si="85" xml:space="preserve"> ISERROR(1/(D643-D643))</f>
        <v>1</v>
      </c>
      <c r="N643" s="3" t="b">
        <f t="shared" ref="N643:N706" si="86" xml:space="preserve"> ISBLANK(B643)</f>
        <v>0</v>
      </c>
      <c r="O643" s="3" t="b">
        <f t="shared" ref="O643:O706" si="87" xml:space="preserve"> ISNUMBER(D643)</f>
        <v>1</v>
      </c>
      <c r="P643" s="3" t="str">
        <f xml:space="preserve"> CHOOSE(MATCH(C643,{"Twitter","Instagram","Facebook"},0),"TW","IG","FB")</f>
        <v>TW</v>
      </c>
      <c r="Q643" s="3" t="str" cm="1">
        <f t="array" ref="Q643" xml:space="preserve"> _xlfn.SWITCH(C643,"Twitter","Microblog","Instagram","Visual Social","Facebook","Social Network","Other")</f>
        <v>Microblog</v>
      </c>
    </row>
    <row r="644" spans="1:17" x14ac:dyDescent="0.25">
      <c r="A644" s="3">
        <f xml:space="preserve"> Clean_Data!A644</f>
        <v>643</v>
      </c>
      <c r="B644" s="3" t="str">
        <f xml:space="preserve"> Clean_Data!Q644</f>
        <v>Relief</v>
      </c>
      <c r="C644" s="3" t="str">
        <f xml:space="preserve"> Clean_Data!S644</f>
        <v>Instagram</v>
      </c>
      <c r="D644" s="3">
        <f xml:space="preserve"> Clean_Data!J644</f>
        <v>40</v>
      </c>
      <c r="E644" s="3">
        <f>Clean_Data!I644</f>
        <v>20</v>
      </c>
      <c r="F644" s="3">
        <f xml:space="preserve"> Clean_Data!X644</f>
        <v>60</v>
      </c>
      <c r="G644" s="3" t="str" cm="1">
        <f t="array" ref="G644" xml:space="preserve"> _xlfn.IFS(OR(B644="Positive",B644="Joy",B644="Happy",B644="Happiness"),"Favorable",OR(B644="Negative",B644="Sad",B644="Grief",B644="Despair",B644="Hate"),"Unfavorable",TRUE,"Other")</f>
        <v>Other</v>
      </c>
      <c r="H644" s="3" t="str">
        <f t="shared" si="80"/>
        <v>High Engagement</v>
      </c>
      <c r="I644" s="3" t="str">
        <f t="shared" si="81"/>
        <v>High</v>
      </c>
      <c r="J644" s="3" t="b">
        <f t="shared" si="82"/>
        <v>0</v>
      </c>
      <c r="K644" s="3" t="b">
        <f t="shared" si="83"/>
        <v>1</v>
      </c>
      <c r="L644" s="3" t="b">
        <f t="shared" si="84"/>
        <v>1</v>
      </c>
      <c r="M644" s="3" t="b">
        <f t="shared" si="85"/>
        <v>1</v>
      </c>
      <c r="N644" s="3" t="b">
        <f t="shared" si="86"/>
        <v>0</v>
      </c>
      <c r="O644" s="3" t="b">
        <f t="shared" si="87"/>
        <v>1</v>
      </c>
      <c r="P644" s="3" t="str">
        <f xml:space="preserve"> CHOOSE(MATCH(C644,{"Twitter","Instagram","Facebook"},0),"TW","IG","FB")</f>
        <v>IG</v>
      </c>
      <c r="Q644" s="3" t="str" cm="1">
        <f t="array" ref="Q644" xml:space="preserve"> _xlfn.SWITCH(C644,"Twitter","Microblog","Instagram","Visual Social","Facebook","Social Network","Other")</f>
        <v>Visual Social</v>
      </c>
    </row>
    <row r="645" spans="1:17" x14ac:dyDescent="0.25">
      <c r="A645" s="3">
        <f xml:space="preserve"> Clean_Data!A645</f>
        <v>644</v>
      </c>
      <c r="B645" s="3" t="str">
        <f xml:space="preserve"> Clean_Data!Q645</f>
        <v>Excitement</v>
      </c>
      <c r="C645" s="3" t="str">
        <f xml:space="preserve"> Clean_Data!S645</f>
        <v>Twitter</v>
      </c>
      <c r="D645" s="3">
        <f xml:space="preserve"> Clean_Data!J645</f>
        <v>50</v>
      </c>
      <c r="E645" s="3">
        <f>Clean_Data!I645</f>
        <v>25</v>
      </c>
      <c r="F645" s="3">
        <f xml:space="preserve"> Clean_Data!X645</f>
        <v>75</v>
      </c>
      <c r="G645" s="3" t="str" cm="1">
        <f t="array" ref="G645" xml:space="preserve"> _xlfn.IFS(OR(B645="Positive",B645="Joy",B645="Happy",B645="Happiness"),"Favorable",OR(B645="Negative",B645="Sad",B645="Grief",B645="Despair",B645="Hate"),"Unfavorable",TRUE,"Other")</f>
        <v>Other</v>
      </c>
      <c r="H645" s="3" t="str">
        <f t="shared" si="80"/>
        <v>High Engagement</v>
      </c>
      <c r="I645" s="3" t="str">
        <f t="shared" si="81"/>
        <v>High</v>
      </c>
      <c r="J645" s="3" t="b">
        <f t="shared" si="82"/>
        <v>0</v>
      </c>
      <c r="K645" s="3" t="b">
        <f t="shared" si="83"/>
        <v>1</v>
      </c>
      <c r="L645" s="3" t="b">
        <f t="shared" si="84"/>
        <v>1</v>
      </c>
      <c r="M645" s="3" t="b">
        <f t="shared" si="85"/>
        <v>1</v>
      </c>
      <c r="N645" s="3" t="b">
        <f t="shared" si="86"/>
        <v>0</v>
      </c>
      <c r="O645" s="3" t="b">
        <f t="shared" si="87"/>
        <v>1</v>
      </c>
      <c r="P645" s="3" t="str">
        <f xml:space="preserve"> CHOOSE(MATCH(C645,{"Twitter","Instagram","Facebook"},0),"TW","IG","FB")</f>
        <v>TW</v>
      </c>
      <c r="Q645" s="3" t="str" cm="1">
        <f t="array" ref="Q645" xml:space="preserve"> _xlfn.SWITCH(C645,"Twitter","Microblog","Instagram","Visual Social","Facebook","Social Network","Other")</f>
        <v>Microblog</v>
      </c>
    </row>
    <row r="646" spans="1:17" x14ac:dyDescent="0.25">
      <c r="A646" s="3">
        <f xml:space="preserve"> Clean_Data!A646</f>
        <v>645</v>
      </c>
      <c r="B646" s="3" t="str">
        <f xml:space="preserve"> Clean_Data!Q646</f>
        <v>Excitement</v>
      </c>
      <c r="C646" s="3" t="str">
        <f xml:space="preserve"> Clean_Data!S646</f>
        <v>Facebook</v>
      </c>
      <c r="D646" s="3">
        <f xml:space="preserve"> Clean_Data!J646</f>
        <v>35</v>
      </c>
      <c r="E646" s="3">
        <f>Clean_Data!I646</f>
        <v>18</v>
      </c>
      <c r="F646" s="3">
        <f xml:space="preserve"> Clean_Data!X646</f>
        <v>53</v>
      </c>
      <c r="G646" s="3" t="str" cm="1">
        <f t="array" ref="G646" xml:space="preserve"> _xlfn.IFS(OR(B646="Positive",B646="Joy",B646="Happy",B646="Happiness"),"Favorable",OR(B646="Negative",B646="Sad",B646="Grief",B646="Despair",B646="Hate"),"Unfavorable",TRUE,"Other")</f>
        <v>Other</v>
      </c>
      <c r="H646" s="3" t="str">
        <f t="shared" si="80"/>
        <v>High Engagement</v>
      </c>
      <c r="I646" s="3" t="str">
        <f t="shared" si="81"/>
        <v>High</v>
      </c>
      <c r="J646" s="3" t="b">
        <f t="shared" si="82"/>
        <v>0</v>
      </c>
      <c r="K646" s="3" t="b">
        <f t="shared" si="83"/>
        <v>0</v>
      </c>
      <c r="L646" s="3" t="b">
        <f t="shared" si="84"/>
        <v>1</v>
      </c>
      <c r="M646" s="3" t="b">
        <f t="shared" si="85"/>
        <v>1</v>
      </c>
      <c r="N646" s="3" t="b">
        <f t="shared" si="86"/>
        <v>0</v>
      </c>
      <c r="O646" s="3" t="b">
        <f t="shared" si="87"/>
        <v>1</v>
      </c>
      <c r="P646" s="3" t="str">
        <f xml:space="preserve"> CHOOSE(MATCH(C646,{"Twitter","Instagram","Facebook"},0),"TW","IG","FB")</f>
        <v>FB</v>
      </c>
      <c r="Q646" s="3" t="str" cm="1">
        <f t="array" ref="Q646" xml:space="preserve"> _xlfn.SWITCH(C646,"Twitter","Microblog","Instagram","Visual Social","Facebook","Social Network","Other")</f>
        <v>Social Network</v>
      </c>
    </row>
    <row r="647" spans="1:17" x14ac:dyDescent="0.25">
      <c r="A647" s="3">
        <f xml:space="preserve"> Clean_Data!A647</f>
        <v>646</v>
      </c>
      <c r="B647" s="3" t="str">
        <f xml:space="preserve"> Clean_Data!Q647</f>
        <v>Joy</v>
      </c>
      <c r="C647" s="3" t="str">
        <f xml:space="preserve"> Clean_Data!S647</f>
        <v>Instagram</v>
      </c>
      <c r="D647" s="3">
        <f xml:space="preserve"> Clean_Data!J647</f>
        <v>45</v>
      </c>
      <c r="E647" s="3">
        <f>Clean_Data!I647</f>
        <v>22</v>
      </c>
      <c r="F647" s="3">
        <f xml:space="preserve"> Clean_Data!X647</f>
        <v>67</v>
      </c>
      <c r="G647" s="3" t="str" cm="1">
        <f t="array" ref="G647" xml:space="preserve"> _xlfn.IFS(OR(B647="Positive",B647="Joy",B647="Happy",B647="Happiness"),"Favorable",OR(B647="Negative",B647="Sad",B647="Grief",B647="Despair",B647="Hate"),"Unfavorable",TRUE,"Other")</f>
        <v>Favorable</v>
      </c>
      <c r="H647" s="3" t="str">
        <f t="shared" si="80"/>
        <v>High Engagement</v>
      </c>
      <c r="I647" s="3" t="str">
        <f t="shared" si="81"/>
        <v>High</v>
      </c>
      <c r="J647" s="3" t="b">
        <f t="shared" si="82"/>
        <v>0</v>
      </c>
      <c r="K647" s="3" t="b">
        <f t="shared" si="83"/>
        <v>1</v>
      </c>
      <c r="L647" s="3" t="b">
        <f t="shared" si="84"/>
        <v>1</v>
      </c>
      <c r="M647" s="3" t="b">
        <f t="shared" si="85"/>
        <v>1</v>
      </c>
      <c r="N647" s="3" t="b">
        <f t="shared" si="86"/>
        <v>0</v>
      </c>
      <c r="O647" s="3" t="b">
        <f t="shared" si="87"/>
        <v>1</v>
      </c>
      <c r="P647" s="3" t="str">
        <f xml:space="preserve"> CHOOSE(MATCH(C647,{"Twitter","Instagram","Facebook"},0),"TW","IG","FB")</f>
        <v>IG</v>
      </c>
      <c r="Q647" s="3" t="str" cm="1">
        <f t="array" ref="Q647" xml:space="preserve"> _xlfn.SWITCH(C647,"Twitter","Microblog","Instagram","Visual Social","Facebook","Social Network","Other")</f>
        <v>Visual Social</v>
      </c>
    </row>
    <row r="648" spans="1:17" x14ac:dyDescent="0.25">
      <c r="A648" s="3">
        <f xml:space="preserve"> Clean_Data!A648</f>
        <v>647</v>
      </c>
      <c r="B648" s="3" t="str">
        <f xml:space="preserve"> Clean_Data!Q648</f>
        <v>Excitement</v>
      </c>
      <c r="C648" s="3" t="str">
        <f xml:space="preserve"> Clean_Data!S648</f>
        <v>Twitter</v>
      </c>
      <c r="D648" s="3">
        <f xml:space="preserve"> Clean_Data!J648</f>
        <v>60</v>
      </c>
      <c r="E648" s="3">
        <f>Clean_Data!I648</f>
        <v>30</v>
      </c>
      <c r="F648" s="3">
        <f xml:space="preserve"> Clean_Data!X648</f>
        <v>90</v>
      </c>
      <c r="G648" s="3" t="str" cm="1">
        <f t="array" ref="G648" xml:space="preserve"> _xlfn.IFS(OR(B648="Positive",B648="Joy",B648="Happy",B648="Happiness"),"Favorable",OR(B648="Negative",B648="Sad",B648="Grief",B648="Despair",B648="Hate"),"Unfavorable",TRUE,"Other")</f>
        <v>Other</v>
      </c>
      <c r="H648" s="3" t="str">
        <f t="shared" si="80"/>
        <v>High Engagement</v>
      </c>
      <c r="I648" s="3" t="str">
        <f t="shared" si="81"/>
        <v>High</v>
      </c>
      <c r="J648" s="3" t="b">
        <f t="shared" si="82"/>
        <v>0</v>
      </c>
      <c r="K648" s="3" t="b">
        <f t="shared" si="83"/>
        <v>1</v>
      </c>
      <c r="L648" s="3" t="b">
        <f t="shared" si="84"/>
        <v>1</v>
      </c>
      <c r="M648" s="3" t="b">
        <f t="shared" si="85"/>
        <v>1</v>
      </c>
      <c r="N648" s="3" t="b">
        <f t="shared" si="86"/>
        <v>0</v>
      </c>
      <c r="O648" s="3" t="b">
        <f t="shared" si="87"/>
        <v>1</v>
      </c>
      <c r="P648" s="3" t="str">
        <f xml:space="preserve"> CHOOSE(MATCH(C648,{"Twitter","Instagram","Facebook"},0),"TW","IG","FB")</f>
        <v>TW</v>
      </c>
      <c r="Q648" s="3" t="str" cm="1">
        <f t="array" ref="Q648" xml:space="preserve"> _xlfn.SWITCH(C648,"Twitter","Microblog","Instagram","Visual Social","Facebook","Social Network","Other")</f>
        <v>Microblog</v>
      </c>
    </row>
    <row r="649" spans="1:17" x14ac:dyDescent="0.25">
      <c r="A649" s="3">
        <f xml:space="preserve"> Clean_Data!A649</f>
        <v>648</v>
      </c>
      <c r="B649" s="3" t="str">
        <f xml:space="preserve"> Clean_Data!Q649</f>
        <v>Positive</v>
      </c>
      <c r="C649" s="3" t="str">
        <f xml:space="preserve"> Clean_Data!S649</f>
        <v>Facebook</v>
      </c>
      <c r="D649" s="3">
        <f xml:space="preserve"> Clean_Data!J649</f>
        <v>55</v>
      </c>
      <c r="E649" s="3">
        <f>Clean_Data!I649</f>
        <v>28</v>
      </c>
      <c r="F649" s="3">
        <f xml:space="preserve"> Clean_Data!X649</f>
        <v>83</v>
      </c>
      <c r="G649" s="3" t="str" cm="1">
        <f t="array" ref="G649" xml:space="preserve"> _xlfn.IFS(OR(B649="Positive",B649="Joy",B649="Happy",B649="Happiness"),"Favorable",OR(B649="Negative",B649="Sad",B649="Grief",B649="Despair",B649="Hate"),"Unfavorable",TRUE,"Other")</f>
        <v>Favorable</v>
      </c>
      <c r="H649" s="3" t="str">
        <f t="shared" si="80"/>
        <v>High Engagement</v>
      </c>
      <c r="I649" s="3" t="str">
        <f t="shared" si="81"/>
        <v>High</v>
      </c>
      <c r="J649" s="3" t="b">
        <f t="shared" si="82"/>
        <v>0</v>
      </c>
      <c r="K649" s="3" t="b">
        <f t="shared" si="83"/>
        <v>0</v>
      </c>
      <c r="L649" s="3" t="b">
        <f t="shared" si="84"/>
        <v>1</v>
      </c>
      <c r="M649" s="3" t="b">
        <f t="shared" si="85"/>
        <v>1</v>
      </c>
      <c r="N649" s="3" t="b">
        <f t="shared" si="86"/>
        <v>0</v>
      </c>
      <c r="O649" s="3" t="b">
        <f t="shared" si="87"/>
        <v>1</v>
      </c>
      <c r="P649" s="3" t="str">
        <f xml:space="preserve"> CHOOSE(MATCH(C649,{"Twitter","Instagram","Facebook"},0),"TW","IG","FB")</f>
        <v>FB</v>
      </c>
      <c r="Q649" s="3" t="str" cm="1">
        <f t="array" ref="Q649" xml:space="preserve"> _xlfn.SWITCH(C649,"Twitter","Microblog","Instagram","Visual Social","Facebook","Social Network","Other")</f>
        <v>Social Network</v>
      </c>
    </row>
    <row r="650" spans="1:17" x14ac:dyDescent="0.25">
      <c r="A650" s="3">
        <f xml:space="preserve"> Clean_Data!A650</f>
        <v>649</v>
      </c>
      <c r="B650" s="3" t="str">
        <f xml:space="preserve"> Clean_Data!Q650</f>
        <v>Embarrassed</v>
      </c>
      <c r="C650" s="3" t="str">
        <f xml:space="preserve"> Clean_Data!S650</f>
        <v>Instagram</v>
      </c>
      <c r="D650" s="3">
        <f xml:space="preserve"> Clean_Data!J650</f>
        <v>45</v>
      </c>
      <c r="E650" s="3">
        <f>Clean_Data!I650</f>
        <v>22</v>
      </c>
      <c r="F650" s="3">
        <f xml:space="preserve"> Clean_Data!X650</f>
        <v>67</v>
      </c>
      <c r="G650" s="3" t="str" cm="1">
        <f t="array" ref="G650" xml:space="preserve"> _xlfn.IFS(OR(B650="Positive",B650="Joy",B650="Happy",B650="Happiness"),"Favorable",OR(B650="Negative",B650="Sad",B650="Grief",B650="Despair",B650="Hate"),"Unfavorable",TRUE,"Other")</f>
        <v>Other</v>
      </c>
      <c r="H650" s="3" t="str">
        <f t="shared" si="80"/>
        <v>High Engagement</v>
      </c>
      <c r="I650" s="3" t="str">
        <f t="shared" si="81"/>
        <v>High</v>
      </c>
      <c r="J650" s="3" t="b">
        <f t="shared" si="82"/>
        <v>0</v>
      </c>
      <c r="K650" s="3" t="b">
        <f t="shared" si="83"/>
        <v>1</v>
      </c>
      <c r="L650" s="3" t="b">
        <f t="shared" si="84"/>
        <v>1</v>
      </c>
      <c r="M650" s="3" t="b">
        <f t="shared" si="85"/>
        <v>1</v>
      </c>
      <c r="N650" s="3" t="b">
        <f t="shared" si="86"/>
        <v>0</v>
      </c>
      <c r="O650" s="3" t="b">
        <f t="shared" si="87"/>
        <v>1</v>
      </c>
      <c r="P650" s="3" t="str">
        <f xml:space="preserve"> CHOOSE(MATCH(C650,{"Twitter","Instagram","Facebook"},0),"TW","IG","FB")</f>
        <v>IG</v>
      </c>
      <c r="Q650" s="3" t="str" cm="1">
        <f t="array" ref="Q650" xml:space="preserve"> _xlfn.SWITCH(C650,"Twitter","Microblog","Instagram","Visual Social","Facebook","Social Network","Other")</f>
        <v>Visual Social</v>
      </c>
    </row>
    <row r="651" spans="1:17" x14ac:dyDescent="0.25">
      <c r="A651" s="3">
        <f xml:space="preserve"> Clean_Data!A651</f>
        <v>650</v>
      </c>
      <c r="B651" s="3" t="str">
        <f xml:space="preserve"> Clean_Data!Q651</f>
        <v>Excitement</v>
      </c>
      <c r="C651" s="3" t="str">
        <f xml:space="preserve"> Clean_Data!S651</f>
        <v>Twitter</v>
      </c>
      <c r="D651" s="3">
        <f xml:space="preserve"> Clean_Data!J651</f>
        <v>60</v>
      </c>
      <c r="E651" s="3">
        <f>Clean_Data!I651</f>
        <v>30</v>
      </c>
      <c r="F651" s="3">
        <f xml:space="preserve"> Clean_Data!X651</f>
        <v>90</v>
      </c>
      <c r="G651" s="3" t="str" cm="1">
        <f t="array" ref="G651" xml:space="preserve"> _xlfn.IFS(OR(B651="Positive",B651="Joy",B651="Happy",B651="Happiness"),"Favorable",OR(B651="Negative",B651="Sad",B651="Grief",B651="Despair",B651="Hate"),"Unfavorable",TRUE,"Other")</f>
        <v>Other</v>
      </c>
      <c r="H651" s="3" t="str">
        <f t="shared" si="80"/>
        <v>High Engagement</v>
      </c>
      <c r="I651" s="3" t="str">
        <f t="shared" si="81"/>
        <v>High</v>
      </c>
      <c r="J651" s="3" t="b">
        <f t="shared" si="82"/>
        <v>0</v>
      </c>
      <c r="K651" s="3" t="b">
        <f t="shared" si="83"/>
        <v>1</v>
      </c>
      <c r="L651" s="3" t="b">
        <f t="shared" si="84"/>
        <v>1</v>
      </c>
      <c r="M651" s="3" t="b">
        <f t="shared" si="85"/>
        <v>1</v>
      </c>
      <c r="N651" s="3" t="b">
        <f t="shared" si="86"/>
        <v>0</v>
      </c>
      <c r="O651" s="3" t="b">
        <f t="shared" si="87"/>
        <v>1</v>
      </c>
      <c r="P651" s="3" t="str">
        <f xml:space="preserve"> CHOOSE(MATCH(C651,{"Twitter","Instagram","Facebook"},0),"TW","IG","FB")</f>
        <v>TW</v>
      </c>
      <c r="Q651" s="3" t="str" cm="1">
        <f t="array" ref="Q651" xml:space="preserve"> _xlfn.SWITCH(C651,"Twitter","Microblog","Instagram","Visual Social","Facebook","Social Network","Other")</f>
        <v>Microblog</v>
      </c>
    </row>
    <row r="652" spans="1:17" x14ac:dyDescent="0.25">
      <c r="A652" s="3">
        <f xml:space="preserve"> Clean_Data!A652</f>
        <v>651</v>
      </c>
      <c r="B652" s="3" t="str">
        <f xml:space="preserve"> Clean_Data!Q652</f>
        <v>Joy</v>
      </c>
      <c r="C652" s="3" t="str">
        <f xml:space="preserve"> Clean_Data!S652</f>
        <v>Facebook</v>
      </c>
      <c r="D652" s="3">
        <f xml:space="preserve"> Clean_Data!J652</f>
        <v>40</v>
      </c>
      <c r="E652" s="3">
        <f>Clean_Data!I652</f>
        <v>20</v>
      </c>
      <c r="F652" s="3">
        <f xml:space="preserve"> Clean_Data!X652</f>
        <v>60</v>
      </c>
      <c r="G652" s="3" t="str" cm="1">
        <f t="array" ref="G652" xml:space="preserve"> _xlfn.IFS(OR(B652="Positive",B652="Joy",B652="Happy",B652="Happiness"),"Favorable",OR(B652="Negative",B652="Sad",B652="Grief",B652="Despair",B652="Hate"),"Unfavorable",TRUE,"Other")</f>
        <v>Favorable</v>
      </c>
      <c r="H652" s="3" t="str">
        <f t="shared" si="80"/>
        <v>High Engagement</v>
      </c>
      <c r="I652" s="3" t="str">
        <f t="shared" si="81"/>
        <v>High</v>
      </c>
      <c r="J652" s="3" t="b">
        <f t="shared" si="82"/>
        <v>0</v>
      </c>
      <c r="K652" s="3" t="b">
        <f t="shared" si="83"/>
        <v>0</v>
      </c>
      <c r="L652" s="3" t="b">
        <f t="shared" si="84"/>
        <v>1</v>
      </c>
      <c r="M652" s="3" t="b">
        <f t="shared" si="85"/>
        <v>1</v>
      </c>
      <c r="N652" s="3" t="b">
        <f t="shared" si="86"/>
        <v>0</v>
      </c>
      <c r="O652" s="3" t="b">
        <f t="shared" si="87"/>
        <v>1</v>
      </c>
      <c r="P652" s="3" t="str">
        <f xml:space="preserve"> CHOOSE(MATCH(C652,{"Twitter","Instagram","Facebook"},0),"TW","IG","FB")</f>
        <v>FB</v>
      </c>
      <c r="Q652" s="3" t="str" cm="1">
        <f t="array" ref="Q652" xml:space="preserve"> _xlfn.SWITCH(C652,"Twitter","Microblog","Instagram","Visual Social","Facebook","Social Network","Other")</f>
        <v>Social Network</v>
      </c>
    </row>
    <row r="653" spans="1:17" x14ac:dyDescent="0.25">
      <c r="A653" s="3">
        <f xml:space="preserve"> Clean_Data!A653</f>
        <v>652</v>
      </c>
      <c r="B653" s="3" t="str">
        <f xml:space="preserve"> Clean_Data!Q653</f>
        <v>Joy</v>
      </c>
      <c r="C653" s="3" t="str">
        <f xml:space="preserve"> Clean_Data!S653</f>
        <v>Instagram</v>
      </c>
      <c r="D653" s="3">
        <f xml:space="preserve"> Clean_Data!J653</f>
        <v>55</v>
      </c>
      <c r="E653" s="3">
        <f>Clean_Data!I653</f>
        <v>28</v>
      </c>
      <c r="F653" s="3">
        <f xml:space="preserve"> Clean_Data!X653</f>
        <v>83</v>
      </c>
      <c r="G653" s="3" t="str" cm="1">
        <f t="array" ref="G653" xml:space="preserve"> _xlfn.IFS(OR(B653="Positive",B653="Joy",B653="Happy",B653="Happiness"),"Favorable",OR(B653="Negative",B653="Sad",B653="Grief",B653="Despair",B653="Hate"),"Unfavorable",TRUE,"Other")</f>
        <v>Favorable</v>
      </c>
      <c r="H653" s="3" t="str">
        <f t="shared" si="80"/>
        <v>High Engagement</v>
      </c>
      <c r="I653" s="3" t="str">
        <f t="shared" si="81"/>
        <v>High</v>
      </c>
      <c r="J653" s="3" t="b">
        <f t="shared" si="82"/>
        <v>0</v>
      </c>
      <c r="K653" s="3" t="b">
        <f t="shared" si="83"/>
        <v>1</v>
      </c>
      <c r="L653" s="3" t="b">
        <f t="shared" si="84"/>
        <v>1</v>
      </c>
      <c r="M653" s="3" t="b">
        <f t="shared" si="85"/>
        <v>1</v>
      </c>
      <c r="N653" s="3" t="b">
        <f t="shared" si="86"/>
        <v>0</v>
      </c>
      <c r="O653" s="3" t="b">
        <f t="shared" si="87"/>
        <v>1</v>
      </c>
      <c r="P653" s="3" t="str">
        <f xml:space="preserve"> CHOOSE(MATCH(C653,{"Twitter","Instagram","Facebook"},0),"TW","IG","FB")</f>
        <v>IG</v>
      </c>
      <c r="Q653" s="3" t="str" cm="1">
        <f t="array" ref="Q653" xml:space="preserve"> _xlfn.SWITCH(C653,"Twitter","Microblog","Instagram","Visual Social","Facebook","Social Network","Other")</f>
        <v>Visual Social</v>
      </c>
    </row>
    <row r="654" spans="1:17" x14ac:dyDescent="0.25">
      <c r="A654" s="3">
        <f xml:space="preserve"> Clean_Data!A654</f>
        <v>653</v>
      </c>
      <c r="B654" s="3" t="str">
        <f xml:space="preserve"> Clean_Data!Q654</f>
        <v>Joy</v>
      </c>
      <c r="C654" s="3" t="str">
        <f xml:space="preserve"> Clean_Data!S654</f>
        <v>Twitter</v>
      </c>
      <c r="D654" s="3">
        <f xml:space="preserve"> Clean_Data!J654</f>
        <v>45</v>
      </c>
      <c r="E654" s="3">
        <f>Clean_Data!I654</f>
        <v>22</v>
      </c>
      <c r="F654" s="3">
        <f xml:space="preserve"> Clean_Data!X654</f>
        <v>67</v>
      </c>
      <c r="G654" s="3" t="str" cm="1">
        <f t="array" ref="G654" xml:space="preserve"> _xlfn.IFS(OR(B654="Positive",B654="Joy",B654="Happy",B654="Happiness"),"Favorable",OR(B654="Negative",B654="Sad",B654="Grief",B654="Despair",B654="Hate"),"Unfavorable",TRUE,"Other")</f>
        <v>Favorable</v>
      </c>
      <c r="H654" s="3" t="str">
        <f t="shared" si="80"/>
        <v>High Engagement</v>
      </c>
      <c r="I654" s="3" t="str">
        <f t="shared" si="81"/>
        <v>High</v>
      </c>
      <c r="J654" s="3" t="b">
        <f t="shared" si="82"/>
        <v>0</v>
      </c>
      <c r="K654" s="3" t="b">
        <f t="shared" si="83"/>
        <v>1</v>
      </c>
      <c r="L654" s="3" t="b">
        <f t="shared" si="84"/>
        <v>1</v>
      </c>
      <c r="M654" s="3" t="b">
        <f t="shared" si="85"/>
        <v>1</v>
      </c>
      <c r="N654" s="3" t="b">
        <f t="shared" si="86"/>
        <v>0</v>
      </c>
      <c r="O654" s="3" t="b">
        <f t="shared" si="87"/>
        <v>1</v>
      </c>
      <c r="P654" s="3" t="str">
        <f xml:space="preserve"> CHOOSE(MATCH(C654,{"Twitter","Instagram","Facebook"},0),"TW","IG","FB")</f>
        <v>TW</v>
      </c>
      <c r="Q654" s="3" t="str" cm="1">
        <f t="array" ref="Q654" xml:space="preserve"> _xlfn.SWITCH(C654,"Twitter","Microblog","Instagram","Visual Social","Facebook","Social Network","Other")</f>
        <v>Microblog</v>
      </c>
    </row>
    <row r="655" spans="1:17" x14ac:dyDescent="0.25">
      <c r="A655" s="3">
        <f xml:space="preserve"> Clean_Data!A655</f>
        <v>654</v>
      </c>
      <c r="B655" s="3" t="str">
        <f xml:space="preserve"> Clean_Data!Q655</f>
        <v>Excitement</v>
      </c>
      <c r="C655" s="3" t="str">
        <f xml:space="preserve"> Clean_Data!S655</f>
        <v>Facebook</v>
      </c>
      <c r="D655" s="3">
        <f xml:space="preserve"> Clean_Data!J655</f>
        <v>50</v>
      </c>
      <c r="E655" s="3">
        <f>Clean_Data!I655</f>
        <v>25</v>
      </c>
      <c r="F655" s="3">
        <f xml:space="preserve"> Clean_Data!X655</f>
        <v>75</v>
      </c>
      <c r="G655" s="3" t="str" cm="1">
        <f t="array" ref="G655" xml:space="preserve"> _xlfn.IFS(OR(B655="Positive",B655="Joy",B655="Happy",B655="Happiness"),"Favorable",OR(B655="Negative",B655="Sad",B655="Grief",B655="Despair",B655="Hate"),"Unfavorable",TRUE,"Other")</f>
        <v>Other</v>
      </c>
      <c r="H655" s="3" t="str">
        <f t="shared" si="80"/>
        <v>High Engagement</v>
      </c>
      <c r="I655" s="3" t="str">
        <f t="shared" si="81"/>
        <v>High</v>
      </c>
      <c r="J655" s="3" t="b">
        <f t="shared" si="82"/>
        <v>0</v>
      </c>
      <c r="K655" s="3" t="b">
        <f t="shared" si="83"/>
        <v>0</v>
      </c>
      <c r="L655" s="3" t="b">
        <f t="shared" si="84"/>
        <v>1</v>
      </c>
      <c r="M655" s="3" t="b">
        <f t="shared" si="85"/>
        <v>1</v>
      </c>
      <c r="N655" s="3" t="b">
        <f t="shared" si="86"/>
        <v>0</v>
      </c>
      <c r="O655" s="3" t="b">
        <f t="shared" si="87"/>
        <v>1</v>
      </c>
      <c r="P655" s="3" t="str">
        <f xml:space="preserve"> CHOOSE(MATCH(C655,{"Twitter","Instagram","Facebook"},0),"TW","IG","FB")</f>
        <v>FB</v>
      </c>
      <c r="Q655" s="3" t="str" cm="1">
        <f t="array" ref="Q655" xml:space="preserve"> _xlfn.SWITCH(C655,"Twitter","Microblog","Instagram","Visual Social","Facebook","Social Network","Other")</f>
        <v>Social Network</v>
      </c>
    </row>
    <row r="656" spans="1:17" x14ac:dyDescent="0.25">
      <c r="A656" s="3">
        <f xml:space="preserve"> Clean_Data!A656</f>
        <v>655</v>
      </c>
      <c r="B656" s="3" t="str">
        <f xml:space="preserve"> Clean_Data!Q656</f>
        <v>Excitement</v>
      </c>
      <c r="C656" s="3" t="str">
        <f xml:space="preserve"> Clean_Data!S656</f>
        <v>Instagram</v>
      </c>
      <c r="D656" s="3">
        <f xml:space="preserve"> Clean_Data!J656</f>
        <v>70</v>
      </c>
      <c r="E656" s="3">
        <f>Clean_Data!I656</f>
        <v>35</v>
      </c>
      <c r="F656" s="3">
        <f xml:space="preserve"> Clean_Data!X656</f>
        <v>105</v>
      </c>
      <c r="G656" s="3" t="str" cm="1">
        <f t="array" ref="G656" xml:space="preserve"> _xlfn.IFS(OR(B656="Positive",B656="Joy",B656="Happy",B656="Happiness"),"Favorable",OR(B656="Negative",B656="Sad",B656="Grief",B656="Despair",B656="Hate"),"Unfavorable",TRUE,"Other")</f>
        <v>Other</v>
      </c>
      <c r="H656" s="3" t="str">
        <f t="shared" si="80"/>
        <v>High Engagement</v>
      </c>
      <c r="I656" s="3" t="str">
        <f t="shared" si="81"/>
        <v>Viral</v>
      </c>
      <c r="J656" s="3" t="b">
        <f t="shared" si="82"/>
        <v>0</v>
      </c>
      <c r="K656" s="3" t="b">
        <f t="shared" si="83"/>
        <v>1</v>
      </c>
      <c r="L656" s="3" t="b">
        <f t="shared" si="84"/>
        <v>1</v>
      </c>
      <c r="M656" s="3" t="b">
        <f t="shared" si="85"/>
        <v>1</v>
      </c>
      <c r="N656" s="3" t="b">
        <f t="shared" si="86"/>
        <v>0</v>
      </c>
      <c r="O656" s="3" t="b">
        <f t="shared" si="87"/>
        <v>1</v>
      </c>
      <c r="P656" s="3" t="str">
        <f xml:space="preserve"> CHOOSE(MATCH(C656,{"Twitter","Instagram","Facebook"},0),"TW","IG","FB")</f>
        <v>IG</v>
      </c>
      <c r="Q656" s="3" t="str" cm="1">
        <f t="array" ref="Q656" xml:space="preserve"> _xlfn.SWITCH(C656,"Twitter","Microblog","Instagram","Visual Social","Facebook","Social Network","Other")</f>
        <v>Visual Social</v>
      </c>
    </row>
    <row r="657" spans="1:17" x14ac:dyDescent="0.25">
      <c r="A657" s="3">
        <f xml:space="preserve"> Clean_Data!A657</f>
        <v>656</v>
      </c>
      <c r="B657" s="3" t="str">
        <f xml:space="preserve"> Clean_Data!Q657</f>
        <v>Joy</v>
      </c>
      <c r="C657" s="3" t="str">
        <f xml:space="preserve"> Clean_Data!S657</f>
        <v>Twitter</v>
      </c>
      <c r="D657" s="3">
        <f xml:space="preserve"> Clean_Data!J657</f>
        <v>40</v>
      </c>
      <c r="E657" s="3">
        <f>Clean_Data!I657</f>
        <v>20</v>
      </c>
      <c r="F657" s="3">
        <f xml:space="preserve"> Clean_Data!X657</f>
        <v>60</v>
      </c>
      <c r="G657" s="3" t="str" cm="1">
        <f t="array" ref="G657" xml:space="preserve"> _xlfn.IFS(OR(B657="Positive",B657="Joy",B657="Happy",B657="Happiness"),"Favorable",OR(B657="Negative",B657="Sad",B657="Grief",B657="Despair",B657="Hate"),"Unfavorable",TRUE,"Other")</f>
        <v>Favorable</v>
      </c>
      <c r="H657" s="3" t="str">
        <f t="shared" si="80"/>
        <v>High Engagement</v>
      </c>
      <c r="I657" s="3" t="str">
        <f t="shared" si="81"/>
        <v>High</v>
      </c>
      <c r="J657" s="3" t="b">
        <f t="shared" si="82"/>
        <v>0</v>
      </c>
      <c r="K657" s="3" t="b">
        <f t="shared" si="83"/>
        <v>1</v>
      </c>
      <c r="L657" s="3" t="b">
        <f t="shared" si="84"/>
        <v>1</v>
      </c>
      <c r="M657" s="3" t="b">
        <f t="shared" si="85"/>
        <v>1</v>
      </c>
      <c r="N657" s="3" t="b">
        <f t="shared" si="86"/>
        <v>0</v>
      </c>
      <c r="O657" s="3" t="b">
        <f t="shared" si="87"/>
        <v>1</v>
      </c>
      <c r="P657" s="3" t="str">
        <f xml:space="preserve"> CHOOSE(MATCH(C657,{"Twitter","Instagram","Facebook"},0),"TW","IG","FB")</f>
        <v>TW</v>
      </c>
      <c r="Q657" s="3" t="str" cm="1">
        <f t="array" ref="Q657" xml:space="preserve"> _xlfn.SWITCH(C657,"Twitter","Microblog","Instagram","Visual Social","Facebook","Social Network","Other")</f>
        <v>Microblog</v>
      </c>
    </row>
    <row r="658" spans="1:17" x14ac:dyDescent="0.25">
      <c r="A658" s="3">
        <f xml:space="preserve"> Clean_Data!A658</f>
        <v>657</v>
      </c>
      <c r="B658" s="3" t="str">
        <f xml:space="preserve"> Clean_Data!Q658</f>
        <v>Excitement</v>
      </c>
      <c r="C658" s="3" t="str">
        <f xml:space="preserve"> Clean_Data!S658</f>
        <v>Facebook</v>
      </c>
      <c r="D658" s="3">
        <f xml:space="preserve"> Clean_Data!J658</f>
        <v>55</v>
      </c>
      <c r="E658" s="3">
        <f>Clean_Data!I658</f>
        <v>28</v>
      </c>
      <c r="F658" s="3">
        <f xml:space="preserve"> Clean_Data!X658</f>
        <v>83</v>
      </c>
      <c r="G658" s="3" t="str" cm="1">
        <f t="array" ref="G658" xml:space="preserve"> _xlfn.IFS(OR(B658="Positive",B658="Joy",B658="Happy",B658="Happiness"),"Favorable",OR(B658="Negative",B658="Sad",B658="Grief",B658="Despair",B658="Hate"),"Unfavorable",TRUE,"Other")</f>
        <v>Other</v>
      </c>
      <c r="H658" s="3" t="str">
        <f t="shared" si="80"/>
        <v>High Engagement</v>
      </c>
      <c r="I658" s="3" t="str">
        <f t="shared" si="81"/>
        <v>High</v>
      </c>
      <c r="J658" s="3" t="b">
        <f t="shared" si="82"/>
        <v>0</v>
      </c>
      <c r="K658" s="3" t="b">
        <f t="shared" si="83"/>
        <v>0</v>
      </c>
      <c r="L658" s="3" t="b">
        <f t="shared" si="84"/>
        <v>1</v>
      </c>
      <c r="M658" s="3" t="b">
        <f t="shared" si="85"/>
        <v>1</v>
      </c>
      <c r="N658" s="3" t="b">
        <f t="shared" si="86"/>
        <v>0</v>
      </c>
      <c r="O658" s="3" t="b">
        <f t="shared" si="87"/>
        <v>1</v>
      </c>
      <c r="P658" s="3" t="str">
        <f xml:space="preserve"> CHOOSE(MATCH(C658,{"Twitter","Instagram","Facebook"},0),"TW","IG","FB")</f>
        <v>FB</v>
      </c>
      <c r="Q658" s="3" t="str" cm="1">
        <f t="array" ref="Q658" xml:space="preserve"> _xlfn.SWITCH(C658,"Twitter","Microblog","Instagram","Visual Social","Facebook","Social Network","Other")</f>
        <v>Social Network</v>
      </c>
    </row>
    <row r="659" spans="1:17" x14ac:dyDescent="0.25">
      <c r="A659" s="3">
        <f xml:space="preserve"> Clean_Data!A659</f>
        <v>658</v>
      </c>
      <c r="B659" s="3" t="str">
        <f xml:space="preserve"> Clean_Data!Q659</f>
        <v>Mischievous</v>
      </c>
      <c r="C659" s="3" t="str">
        <f xml:space="preserve"> Clean_Data!S659</f>
        <v>Instagram</v>
      </c>
      <c r="D659" s="3">
        <f xml:space="preserve"> Clean_Data!J659</f>
        <v>60</v>
      </c>
      <c r="E659" s="3">
        <f>Clean_Data!I659</f>
        <v>30</v>
      </c>
      <c r="F659" s="3">
        <f xml:space="preserve"> Clean_Data!X659</f>
        <v>90</v>
      </c>
      <c r="G659" s="3" t="str" cm="1">
        <f t="array" ref="G659" xml:space="preserve"> _xlfn.IFS(OR(B659="Positive",B659="Joy",B659="Happy",B659="Happiness"),"Favorable",OR(B659="Negative",B659="Sad",B659="Grief",B659="Despair",B659="Hate"),"Unfavorable",TRUE,"Other")</f>
        <v>Other</v>
      </c>
      <c r="H659" s="3" t="str">
        <f t="shared" si="80"/>
        <v>High Engagement</v>
      </c>
      <c r="I659" s="3" t="str">
        <f t="shared" si="81"/>
        <v>High</v>
      </c>
      <c r="J659" s="3" t="b">
        <f t="shared" si="82"/>
        <v>0</v>
      </c>
      <c r="K659" s="3" t="b">
        <f t="shared" si="83"/>
        <v>1</v>
      </c>
      <c r="L659" s="3" t="b">
        <f t="shared" si="84"/>
        <v>1</v>
      </c>
      <c r="M659" s="3" t="b">
        <f t="shared" si="85"/>
        <v>1</v>
      </c>
      <c r="N659" s="3" t="b">
        <f t="shared" si="86"/>
        <v>0</v>
      </c>
      <c r="O659" s="3" t="b">
        <f t="shared" si="87"/>
        <v>1</v>
      </c>
      <c r="P659" s="3" t="str">
        <f xml:space="preserve"> CHOOSE(MATCH(C659,{"Twitter","Instagram","Facebook"},0),"TW","IG","FB")</f>
        <v>IG</v>
      </c>
      <c r="Q659" s="3" t="str" cm="1">
        <f t="array" ref="Q659" xml:space="preserve"> _xlfn.SWITCH(C659,"Twitter","Microblog","Instagram","Visual Social","Facebook","Social Network","Other")</f>
        <v>Visual Social</v>
      </c>
    </row>
    <row r="660" spans="1:17" x14ac:dyDescent="0.25">
      <c r="A660" s="3">
        <f xml:space="preserve"> Clean_Data!A660</f>
        <v>659</v>
      </c>
      <c r="B660" s="3" t="str">
        <f xml:space="preserve"> Clean_Data!Q660</f>
        <v>Excitement</v>
      </c>
      <c r="C660" s="3" t="str">
        <f xml:space="preserve"> Clean_Data!S660</f>
        <v>Twitter</v>
      </c>
      <c r="D660" s="3">
        <f xml:space="preserve"> Clean_Data!J660</f>
        <v>35</v>
      </c>
      <c r="E660" s="3">
        <f>Clean_Data!I660</f>
        <v>18</v>
      </c>
      <c r="F660" s="3">
        <f xml:space="preserve"> Clean_Data!X660</f>
        <v>53</v>
      </c>
      <c r="G660" s="3" t="str" cm="1">
        <f t="array" ref="G660" xml:space="preserve"> _xlfn.IFS(OR(B660="Positive",B660="Joy",B660="Happy",B660="Happiness"),"Favorable",OR(B660="Negative",B660="Sad",B660="Grief",B660="Despair",B660="Hate"),"Unfavorable",TRUE,"Other")</f>
        <v>Other</v>
      </c>
      <c r="H660" s="3" t="str">
        <f t="shared" si="80"/>
        <v>High Engagement</v>
      </c>
      <c r="I660" s="3" t="str">
        <f t="shared" si="81"/>
        <v>High</v>
      </c>
      <c r="J660" s="3" t="b">
        <f t="shared" si="82"/>
        <v>0</v>
      </c>
      <c r="K660" s="3" t="b">
        <f t="shared" si="83"/>
        <v>1</v>
      </c>
      <c r="L660" s="3" t="b">
        <f t="shared" si="84"/>
        <v>1</v>
      </c>
      <c r="M660" s="3" t="b">
        <f t="shared" si="85"/>
        <v>1</v>
      </c>
      <c r="N660" s="3" t="b">
        <f t="shared" si="86"/>
        <v>0</v>
      </c>
      <c r="O660" s="3" t="b">
        <f t="shared" si="87"/>
        <v>1</v>
      </c>
      <c r="P660" s="3" t="str">
        <f xml:space="preserve"> CHOOSE(MATCH(C660,{"Twitter","Instagram","Facebook"},0),"TW","IG","FB")</f>
        <v>TW</v>
      </c>
      <c r="Q660" s="3" t="str" cm="1">
        <f t="array" ref="Q660" xml:space="preserve"> _xlfn.SWITCH(C660,"Twitter","Microblog","Instagram","Visual Social","Facebook","Social Network","Other")</f>
        <v>Microblog</v>
      </c>
    </row>
    <row r="661" spans="1:17" x14ac:dyDescent="0.25">
      <c r="A661" s="3">
        <f xml:space="preserve"> Clean_Data!A661</f>
        <v>660</v>
      </c>
      <c r="B661" s="3" t="str">
        <f xml:space="preserve"> Clean_Data!Q661</f>
        <v>Embarrassed</v>
      </c>
      <c r="C661" s="3" t="str">
        <f xml:space="preserve"> Clean_Data!S661</f>
        <v>Facebook</v>
      </c>
      <c r="D661" s="3">
        <f xml:space="preserve"> Clean_Data!J661</f>
        <v>50</v>
      </c>
      <c r="E661" s="3">
        <f>Clean_Data!I661</f>
        <v>25</v>
      </c>
      <c r="F661" s="3">
        <f xml:space="preserve"> Clean_Data!X661</f>
        <v>75</v>
      </c>
      <c r="G661" s="3" t="str" cm="1">
        <f t="array" ref="G661" xml:space="preserve"> _xlfn.IFS(OR(B661="Positive",B661="Joy",B661="Happy",B661="Happiness"),"Favorable",OR(B661="Negative",B661="Sad",B661="Grief",B661="Despair",B661="Hate"),"Unfavorable",TRUE,"Other")</f>
        <v>Other</v>
      </c>
      <c r="H661" s="3" t="str">
        <f t="shared" si="80"/>
        <v>High Engagement</v>
      </c>
      <c r="I661" s="3" t="str">
        <f t="shared" si="81"/>
        <v>High</v>
      </c>
      <c r="J661" s="3" t="b">
        <f t="shared" si="82"/>
        <v>0</v>
      </c>
      <c r="K661" s="3" t="b">
        <f t="shared" si="83"/>
        <v>0</v>
      </c>
      <c r="L661" s="3" t="b">
        <f t="shared" si="84"/>
        <v>1</v>
      </c>
      <c r="M661" s="3" t="b">
        <f t="shared" si="85"/>
        <v>1</v>
      </c>
      <c r="N661" s="3" t="b">
        <f t="shared" si="86"/>
        <v>0</v>
      </c>
      <c r="O661" s="3" t="b">
        <f t="shared" si="87"/>
        <v>1</v>
      </c>
      <c r="P661" s="3" t="str">
        <f xml:space="preserve"> CHOOSE(MATCH(C661,{"Twitter","Instagram","Facebook"},0),"TW","IG","FB")</f>
        <v>FB</v>
      </c>
      <c r="Q661" s="3" t="str" cm="1">
        <f t="array" ref="Q661" xml:space="preserve"> _xlfn.SWITCH(C661,"Twitter","Microblog","Instagram","Visual Social","Facebook","Social Network","Other")</f>
        <v>Social Network</v>
      </c>
    </row>
    <row r="662" spans="1:17" x14ac:dyDescent="0.25">
      <c r="A662" s="3">
        <f xml:space="preserve"> Clean_Data!A662</f>
        <v>661</v>
      </c>
      <c r="B662" s="3" t="str">
        <f xml:space="preserve"> Clean_Data!Q662</f>
        <v>Embarrassed</v>
      </c>
      <c r="C662" s="3" t="str">
        <f xml:space="preserve"> Clean_Data!S662</f>
        <v>Instagram</v>
      </c>
      <c r="D662" s="3">
        <f xml:space="preserve"> Clean_Data!J662</f>
        <v>45</v>
      </c>
      <c r="E662" s="3">
        <f>Clean_Data!I662</f>
        <v>22</v>
      </c>
      <c r="F662" s="3">
        <f xml:space="preserve"> Clean_Data!X662</f>
        <v>67</v>
      </c>
      <c r="G662" s="3" t="str" cm="1">
        <f t="array" ref="G662" xml:space="preserve"> _xlfn.IFS(OR(B662="Positive",B662="Joy",B662="Happy",B662="Happiness"),"Favorable",OR(B662="Negative",B662="Sad",B662="Grief",B662="Despair",B662="Hate"),"Unfavorable",TRUE,"Other")</f>
        <v>Other</v>
      </c>
      <c r="H662" s="3" t="str">
        <f t="shared" si="80"/>
        <v>High Engagement</v>
      </c>
      <c r="I662" s="3" t="str">
        <f t="shared" si="81"/>
        <v>High</v>
      </c>
      <c r="J662" s="3" t="b">
        <f t="shared" si="82"/>
        <v>0</v>
      </c>
      <c r="K662" s="3" t="b">
        <f t="shared" si="83"/>
        <v>1</v>
      </c>
      <c r="L662" s="3" t="b">
        <f t="shared" si="84"/>
        <v>1</v>
      </c>
      <c r="M662" s="3" t="b">
        <f t="shared" si="85"/>
        <v>1</v>
      </c>
      <c r="N662" s="3" t="b">
        <f t="shared" si="86"/>
        <v>0</v>
      </c>
      <c r="O662" s="3" t="b">
        <f t="shared" si="87"/>
        <v>1</v>
      </c>
      <c r="P662" s="3" t="str">
        <f xml:space="preserve"> CHOOSE(MATCH(C662,{"Twitter","Instagram","Facebook"},0),"TW","IG","FB")</f>
        <v>IG</v>
      </c>
      <c r="Q662" s="3" t="str" cm="1">
        <f t="array" ref="Q662" xml:space="preserve"> _xlfn.SWITCH(C662,"Twitter","Microblog","Instagram","Visual Social","Facebook","Social Network","Other")</f>
        <v>Visual Social</v>
      </c>
    </row>
    <row r="663" spans="1:17" x14ac:dyDescent="0.25">
      <c r="A663" s="3">
        <f xml:space="preserve"> Clean_Data!A663</f>
        <v>662</v>
      </c>
      <c r="B663" s="3" t="str">
        <f xml:space="preserve"> Clean_Data!Q663</f>
        <v>Embarrassed</v>
      </c>
      <c r="C663" s="3" t="str">
        <f xml:space="preserve"> Clean_Data!S663</f>
        <v>Twitter</v>
      </c>
      <c r="D663" s="3">
        <f xml:space="preserve"> Clean_Data!J663</f>
        <v>60</v>
      </c>
      <c r="E663" s="3">
        <f>Clean_Data!I663</f>
        <v>30</v>
      </c>
      <c r="F663" s="3">
        <f xml:space="preserve"> Clean_Data!X663</f>
        <v>90</v>
      </c>
      <c r="G663" s="3" t="str" cm="1">
        <f t="array" ref="G663" xml:space="preserve"> _xlfn.IFS(OR(B663="Positive",B663="Joy",B663="Happy",B663="Happiness"),"Favorable",OR(B663="Negative",B663="Sad",B663="Grief",B663="Despair",B663="Hate"),"Unfavorable",TRUE,"Other")</f>
        <v>Other</v>
      </c>
      <c r="H663" s="3" t="str">
        <f t="shared" si="80"/>
        <v>High Engagement</v>
      </c>
      <c r="I663" s="3" t="str">
        <f t="shared" si="81"/>
        <v>High</v>
      </c>
      <c r="J663" s="3" t="b">
        <f t="shared" si="82"/>
        <v>0</v>
      </c>
      <c r="K663" s="3" t="b">
        <f t="shared" si="83"/>
        <v>1</v>
      </c>
      <c r="L663" s="3" t="b">
        <f t="shared" si="84"/>
        <v>1</v>
      </c>
      <c r="M663" s="3" t="b">
        <f t="shared" si="85"/>
        <v>1</v>
      </c>
      <c r="N663" s="3" t="b">
        <f t="shared" si="86"/>
        <v>0</v>
      </c>
      <c r="O663" s="3" t="b">
        <f t="shared" si="87"/>
        <v>1</v>
      </c>
      <c r="P663" s="3" t="str">
        <f xml:space="preserve"> CHOOSE(MATCH(C663,{"Twitter","Instagram","Facebook"},0),"TW","IG","FB")</f>
        <v>TW</v>
      </c>
      <c r="Q663" s="3" t="str" cm="1">
        <f t="array" ref="Q663" xml:space="preserve"> _xlfn.SWITCH(C663,"Twitter","Microblog","Instagram","Visual Social","Facebook","Social Network","Other")</f>
        <v>Microblog</v>
      </c>
    </row>
    <row r="664" spans="1:17" x14ac:dyDescent="0.25">
      <c r="A664" s="3">
        <f xml:space="preserve"> Clean_Data!A664</f>
        <v>663</v>
      </c>
      <c r="B664" s="3" t="str">
        <f xml:space="preserve"> Clean_Data!Q664</f>
        <v>Joy</v>
      </c>
      <c r="C664" s="3" t="str">
        <f xml:space="preserve"> Clean_Data!S664</f>
        <v>Instagram</v>
      </c>
      <c r="D664" s="3">
        <f xml:space="preserve"> Clean_Data!J664</f>
        <v>30</v>
      </c>
      <c r="E664" s="3">
        <f>Clean_Data!I664</f>
        <v>15</v>
      </c>
      <c r="F664" s="3">
        <f xml:space="preserve"> Clean_Data!X664</f>
        <v>45</v>
      </c>
      <c r="G664" s="3" t="str" cm="1">
        <f t="array" ref="G664" xml:space="preserve"> _xlfn.IFS(OR(B664="Positive",B664="Joy",B664="Happy",B664="Happiness"),"Favorable",OR(B664="Negative",B664="Sad",B664="Grief",B664="Despair",B664="Hate"),"Unfavorable",TRUE,"Other")</f>
        <v>Favorable</v>
      </c>
      <c r="H664" s="3" t="str">
        <f t="shared" si="80"/>
        <v>Standard Engagement</v>
      </c>
      <c r="I664" s="3" t="str">
        <f t="shared" si="81"/>
        <v>Medium</v>
      </c>
      <c r="J664" s="3" t="b">
        <f t="shared" si="82"/>
        <v>0</v>
      </c>
      <c r="K664" s="3" t="b">
        <f t="shared" si="83"/>
        <v>1</v>
      </c>
      <c r="L664" s="3" t="b">
        <f t="shared" si="84"/>
        <v>1</v>
      </c>
      <c r="M664" s="3" t="b">
        <f t="shared" si="85"/>
        <v>1</v>
      </c>
      <c r="N664" s="3" t="b">
        <f t="shared" si="86"/>
        <v>0</v>
      </c>
      <c r="O664" s="3" t="b">
        <f t="shared" si="87"/>
        <v>1</v>
      </c>
      <c r="P664" s="3" t="str">
        <f xml:space="preserve"> CHOOSE(MATCH(C664,{"Twitter","Instagram","Facebook"},0),"TW","IG","FB")</f>
        <v>IG</v>
      </c>
      <c r="Q664" s="3" t="str" cm="1">
        <f t="array" ref="Q664" xml:space="preserve"> _xlfn.SWITCH(C664,"Twitter","Microblog","Instagram","Visual Social","Facebook","Social Network","Other")</f>
        <v>Visual Social</v>
      </c>
    </row>
    <row r="665" spans="1:17" x14ac:dyDescent="0.25">
      <c r="A665" s="3">
        <f xml:space="preserve"> Clean_Data!A665</f>
        <v>664</v>
      </c>
      <c r="B665" s="3" t="str">
        <f xml:space="preserve"> Clean_Data!Q665</f>
        <v>Excitement</v>
      </c>
      <c r="C665" s="3" t="str">
        <f xml:space="preserve"> Clean_Data!S665</f>
        <v>Facebook</v>
      </c>
      <c r="D665" s="3">
        <f xml:space="preserve"> Clean_Data!J665</f>
        <v>40</v>
      </c>
      <c r="E665" s="3">
        <f>Clean_Data!I665</f>
        <v>22</v>
      </c>
      <c r="F665" s="3">
        <f xml:space="preserve"> Clean_Data!X665</f>
        <v>62</v>
      </c>
      <c r="G665" s="3" t="str" cm="1">
        <f t="array" ref="G665" xml:space="preserve"> _xlfn.IFS(OR(B665="Positive",B665="Joy",B665="Happy",B665="Happiness"),"Favorable",OR(B665="Negative",B665="Sad",B665="Grief",B665="Despair",B665="Hate"),"Unfavorable",TRUE,"Other")</f>
        <v>Other</v>
      </c>
      <c r="H665" s="3" t="str">
        <f t="shared" si="80"/>
        <v>High Engagement</v>
      </c>
      <c r="I665" s="3" t="str">
        <f t="shared" si="81"/>
        <v>High</v>
      </c>
      <c r="J665" s="3" t="b">
        <f t="shared" si="82"/>
        <v>0</v>
      </c>
      <c r="K665" s="3" t="b">
        <f t="shared" si="83"/>
        <v>0</v>
      </c>
      <c r="L665" s="3" t="b">
        <f t="shared" si="84"/>
        <v>1</v>
      </c>
      <c r="M665" s="3" t="b">
        <f t="shared" si="85"/>
        <v>1</v>
      </c>
      <c r="N665" s="3" t="b">
        <f t="shared" si="86"/>
        <v>0</v>
      </c>
      <c r="O665" s="3" t="b">
        <f t="shared" si="87"/>
        <v>1</v>
      </c>
      <c r="P665" s="3" t="str">
        <f xml:space="preserve"> CHOOSE(MATCH(C665,{"Twitter","Instagram","Facebook"},0),"TW","IG","FB")</f>
        <v>FB</v>
      </c>
      <c r="Q665" s="3" t="str" cm="1">
        <f t="array" ref="Q665" xml:space="preserve"> _xlfn.SWITCH(C665,"Twitter","Microblog","Instagram","Visual Social","Facebook","Social Network","Other")</f>
        <v>Social Network</v>
      </c>
    </row>
    <row r="666" spans="1:17" x14ac:dyDescent="0.25">
      <c r="A666" s="3">
        <f xml:space="preserve"> Clean_Data!A666</f>
        <v>665</v>
      </c>
      <c r="B666" s="3" t="str">
        <f xml:space="preserve"> Clean_Data!Q666</f>
        <v>Mischievous</v>
      </c>
      <c r="C666" s="3" t="str">
        <f xml:space="preserve"> Clean_Data!S666</f>
        <v>Twitter</v>
      </c>
      <c r="D666" s="3">
        <f xml:space="preserve"> Clean_Data!J666</f>
        <v>55</v>
      </c>
      <c r="E666" s="3">
        <f>Clean_Data!I666</f>
        <v>28</v>
      </c>
      <c r="F666" s="3">
        <f xml:space="preserve"> Clean_Data!X666</f>
        <v>83</v>
      </c>
      <c r="G666" s="3" t="str" cm="1">
        <f t="array" ref="G666" xml:space="preserve"> _xlfn.IFS(OR(B666="Positive",B666="Joy",B666="Happy",B666="Happiness"),"Favorable",OR(B666="Negative",B666="Sad",B666="Grief",B666="Despair",B666="Hate"),"Unfavorable",TRUE,"Other")</f>
        <v>Other</v>
      </c>
      <c r="H666" s="3" t="str">
        <f t="shared" si="80"/>
        <v>High Engagement</v>
      </c>
      <c r="I666" s="3" t="str">
        <f t="shared" si="81"/>
        <v>High</v>
      </c>
      <c r="J666" s="3" t="b">
        <f t="shared" si="82"/>
        <v>0</v>
      </c>
      <c r="K666" s="3" t="b">
        <f t="shared" si="83"/>
        <v>1</v>
      </c>
      <c r="L666" s="3" t="b">
        <f t="shared" si="84"/>
        <v>1</v>
      </c>
      <c r="M666" s="3" t="b">
        <f t="shared" si="85"/>
        <v>1</v>
      </c>
      <c r="N666" s="3" t="b">
        <f t="shared" si="86"/>
        <v>0</v>
      </c>
      <c r="O666" s="3" t="b">
        <f t="shared" si="87"/>
        <v>1</v>
      </c>
      <c r="P666" s="3" t="str">
        <f xml:space="preserve"> CHOOSE(MATCH(C666,{"Twitter","Instagram","Facebook"},0),"TW","IG","FB")</f>
        <v>TW</v>
      </c>
      <c r="Q666" s="3" t="str" cm="1">
        <f t="array" ref="Q666" xml:space="preserve"> _xlfn.SWITCH(C666,"Twitter","Microblog","Instagram","Visual Social","Facebook","Social Network","Other")</f>
        <v>Microblog</v>
      </c>
    </row>
    <row r="667" spans="1:17" x14ac:dyDescent="0.25">
      <c r="A667" s="3">
        <f xml:space="preserve"> Clean_Data!A667</f>
        <v>666</v>
      </c>
      <c r="B667" s="3" t="str">
        <f xml:space="preserve"> Clean_Data!Q667</f>
        <v>Excitement</v>
      </c>
      <c r="C667" s="3" t="str">
        <f xml:space="preserve"> Clean_Data!S667</f>
        <v>Instagram</v>
      </c>
      <c r="D667" s="3">
        <f xml:space="preserve"> Clean_Data!J667</f>
        <v>38</v>
      </c>
      <c r="E667" s="3">
        <f>Clean_Data!I667</f>
        <v>20</v>
      </c>
      <c r="F667" s="3">
        <f xml:space="preserve"> Clean_Data!X667</f>
        <v>58</v>
      </c>
      <c r="G667" s="3" t="str" cm="1">
        <f t="array" ref="G667" xml:space="preserve"> _xlfn.IFS(OR(B667="Positive",B667="Joy",B667="Happy",B667="Happiness"),"Favorable",OR(B667="Negative",B667="Sad",B667="Grief",B667="Despair",B667="Hate"),"Unfavorable",TRUE,"Other")</f>
        <v>Other</v>
      </c>
      <c r="H667" s="3" t="str">
        <f t="shared" si="80"/>
        <v>High Engagement</v>
      </c>
      <c r="I667" s="3" t="str">
        <f t="shared" si="81"/>
        <v>High</v>
      </c>
      <c r="J667" s="3" t="b">
        <f t="shared" si="82"/>
        <v>0</v>
      </c>
      <c r="K667" s="3" t="b">
        <f t="shared" si="83"/>
        <v>1</v>
      </c>
      <c r="L667" s="3" t="b">
        <f t="shared" si="84"/>
        <v>1</v>
      </c>
      <c r="M667" s="3" t="b">
        <f t="shared" si="85"/>
        <v>1</v>
      </c>
      <c r="N667" s="3" t="b">
        <f t="shared" si="86"/>
        <v>0</v>
      </c>
      <c r="O667" s="3" t="b">
        <f t="shared" si="87"/>
        <v>1</v>
      </c>
      <c r="P667" s="3" t="str">
        <f xml:space="preserve"> CHOOSE(MATCH(C667,{"Twitter","Instagram","Facebook"},0),"TW","IG","FB")</f>
        <v>IG</v>
      </c>
      <c r="Q667" s="3" t="str" cm="1">
        <f t="array" ref="Q667" xml:space="preserve"> _xlfn.SWITCH(C667,"Twitter","Microblog","Instagram","Visual Social","Facebook","Social Network","Other")</f>
        <v>Visual Social</v>
      </c>
    </row>
    <row r="668" spans="1:17" x14ac:dyDescent="0.25">
      <c r="A668" s="3">
        <f xml:space="preserve"> Clean_Data!A668</f>
        <v>667</v>
      </c>
      <c r="B668" s="3" t="str">
        <f xml:space="preserve"> Clean_Data!Q668</f>
        <v>Joy</v>
      </c>
      <c r="C668" s="3" t="str">
        <f xml:space="preserve"> Clean_Data!S668</f>
        <v>Facebook</v>
      </c>
      <c r="D668" s="3">
        <f xml:space="preserve"> Clean_Data!J668</f>
        <v>50</v>
      </c>
      <c r="E668" s="3">
        <f>Clean_Data!I668</f>
        <v>25</v>
      </c>
      <c r="F668" s="3">
        <f xml:space="preserve"> Clean_Data!X668</f>
        <v>75</v>
      </c>
      <c r="G668" s="3" t="str" cm="1">
        <f t="array" ref="G668" xml:space="preserve"> _xlfn.IFS(OR(B668="Positive",B668="Joy",B668="Happy",B668="Happiness"),"Favorable",OR(B668="Negative",B668="Sad",B668="Grief",B668="Despair",B668="Hate"),"Unfavorable",TRUE,"Other")</f>
        <v>Favorable</v>
      </c>
      <c r="H668" s="3" t="str">
        <f t="shared" si="80"/>
        <v>High Engagement</v>
      </c>
      <c r="I668" s="3" t="str">
        <f t="shared" si="81"/>
        <v>High</v>
      </c>
      <c r="J668" s="3" t="b">
        <f t="shared" si="82"/>
        <v>0</v>
      </c>
      <c r="K668" s="3" t="b">
        <f t="shared" si="83"/>
        <v>0</v>
      </c>
      <c r="L668" s="3" t="b">
        <f t="shared" si="84"/>
        <v>1</v>
      </c>
      <c r="M668" s="3" t="b">
        <f t="shared" si="85"/>
        <v>1</v>
      </c>
      <c r="N668" s="3" t="b">
        <f t="shared" si="86"/>
        <v>0</v>
      </c>
      <c r="O668" s="3" t="b">
        <f t="shared" si="87"/>
        <v>1</v>
      </c>
      <c r="P668" s="3" t="str">
        <f xml:space="preserve"> CHOOSE(MATCH(C668,{"Twitter","Instagram","Facebook"},0),"TW","IG","FB")</f>
        <v>FB</v>
      </c>
      <c r="Q668" s="3" t="str" cm="1">
        <f t="array" ref="Q668" xml:space="preserve"> _xlfn.SWITCH(C668,"Twitter","Microblog","Instagram","Visual Social","Facebook","Social Network","Other")</f>
        <v>Social Network</v>
      </c>
    </row>
    <row r="669" spans="1:17" x14ac:dyDescent="0.25">
      <c r="A669" s="3">
        <f xml:space="preserve"> Clean_Data!A669</f>
        <v>668</v>
      </c>
      <c r="B669" s="3" t="str">
        <f xml:space="preserve"> Clean_Data!Q669</f>
        <v>Embarrassed</v>
      </c>
      <c r="C669" s="3" t="str">
        <f xml:space="preserve"> Clean_Data!S669</f>
        <v>Twitter</v>
      </c>
      <c r="D669" s="3">
        <f xml:space="preserve"> Clean_Data!J669</f>
        <v>35</v>
      </c>
      <c r="E669" s="3">
        <f>Clean_Data!I669</f>
        <v>18</v>
      </c>
      <c r="F669" s="3">
        <f xml:space="preserve"> Clean_Data!X669</f>
        <v>53</v>
      </c>
      <c r="G669" s="3" t="str" cm="1">
        <f t="array" ref="G669" xml:space="preserve"> _xlfn.IFS(OR(B669="Positive",B669="Joy",B669="Happy",B669="Happiness"),"Favorable",OR(B669="Negative",B669="Sad",B669="Grief",B669="Despair",B669="Hate"),"Unfavorable",TRUE,"Other")</f>
        <v>Other</v>
      </c>
      <c r="H669" s="3" t="str">
        <f t="shared" si="80"/>
        <v>High Engagement</v>
      </c>
      <c r="I669" s="3" t="str">
        <f t="shared" si="81"/>
        <v>High</v>
      </c>
      <c r="J669" s="3" t="b">
        <f t="shared" si="82"/>
        <v>0</v>
      </c>
      <c r="K669" s="3" t="b">
        <f t="shared" si="83"/>
        <v>1</v>
      </c>
      <c r="L669" s="3" t="b">
        <f t="shared" si="84"/>
        <v>1</v>
      </c>
      <c r="M669" s="3" t="b">
        <f t="shared" si="85"/>
        <v>1</v>
      </c>
      <c r="N669" s="3" t="b">
        <f t="shared" si="86"/>
        <v>0</v>
      </c>
      <c r="O669" s="3" t="b">
        <f t="shared" si="87"/>
        <v>1</v>
      </c>
      <c r="P669" s="3" t="str">
        <f xml:space="preserve"> CHOOSE(MATCH(C669,{"Twitter","Instagram","Facebook"},0),"TW","IG","FB")</f>
        <v>TW</v>
      </c>
      <c r="Q669" s="3" t="str" cm="1">
        <f t="array" ref="Q669" xml:space="preserve"> _xlfn.SWITCH(C669,"Twitter","Microblog","Instagram","Visual Social","Facebook","Social Network","Other")</f>
        <v>Microblog</v>
      </c>
    </row>
    <row r="670" spans="1:17" x14ac:dyDescent="0.25">
      <c r="A670" s="3">
        <f xml:space="preserve"> Clean_Data!A670</f>
        <v>669</v>
      </c>
      <c r="B670" s="3" t="str">
        <f xml:space="preserve"> Clean_Data!Q670</f>
        <v>Embarrassed</v>
      </c>
      <c r="C670" s="3" t="str">
        <f xml:space="preserve"> Clean_Data!S670</f>
        <v>Instagram</v>
      </c>
      <c r="D670" s="3">
        <f xml:space="preserve"> Clean_Data!J670</f>
        <v>45</v>
      </c>
      <c r="E670" s="3">
        <f>Clean_Data!I670</f>
        <v>22</v>
      </c>
      <c r="F670" s="3">
        <f xml:space="preserve"> Clean_Data!X670</f>
        <v>67</v>
      </c>
      <c r="G670" s="3" t="str" cm="1">
        <f t="array" ref="G670" xml:space="preserve"> _xlfn.IFS(OR(B670="Positive",B670="Joy",B670="Happy",B670="Happiness"),"Favorable",OR(B670="Negative",B670="Sad",B670="Grief",B670="Despair",B670="Hate"),"Unfavorable",TRUE,"Other")</f>
        <v>Other</v>
      </c>
      <c r="H670" s="3" t="str">
        <f t="shared" si="80"/>
        <v>High Engagement</v>
      </c>
      <c r="I670" s="3" t="str">
        <f t="shared" si="81"/>
        <v>High</v>
      </c>
      <c r="J670" s="3" t="b">
        <f t="shared" si="82"/>
        <v>0</v>
      </c>
      <c r="K670" s="3" t="b">
        <f t="shared" si="83"/>
        <v>1</v>
      </c>
      <c r="L670" s="3" t="b">
        <f t="shared" si="84"/>
        <v>1</v>
      </c>
      <c r="M670" s="3" t="b">
        <f t="shared" si="85"/>
        <v>1</v>
      </c>
      <c r="N670" s="3" t="b">
        <f t="shared" si="86"/>
        <v>0</v>
      </c>
      <c r="O670" s="3" t="b">
        <f t="shared" si="87"/>
        <v>1</v>
      </c>
      <c r="P670" s="3" t="str">
        <f xml:space="preserve"> CHOOSE(MATCH(C670,{"Twitter","Instagram","Facebook"},0),"TW","IG","FB")</f>
        <v>IG</v>
      </c>
      <c r="Q670" s="3" t="str" cm="1">
        <f t="array" ref="Q670" xml:space="preserve"> _xlfn.SWITCH(C670,"Twitter","Microblog","Instagram","Visual Social","Facebook","Social Network","Other")</f>
        <v>Visual Social</v>
      </c>
    </row>
    <row r="671" spans="1:17" x14ac:dyDescent="0.25">
      <c r="A671" s="3">
        <f xml:space="preserve"> Clean_Data!A671</f>
        <v>670</v>
      </c>
      <c r="B671" s="3" t="str">
        <f xml:space="preserve"> Clean_Data!Q671</f>
        <v>Joy</v>
      </c>
      <c r="C671" s="3" t="str">
        <f xml:space="preserve"> Clean_Data!S671</f>
        <v>Twitter</v>
      </c>
      <c r="D671" s="3">
        <f xml:space="preserve"> Clean_Data!J671</f>
        <v>36</v>
      </c>
      <c r="E671" s="3">
        <f>Clean_Data!I671</f>
        <v>18</v>
      </c>
      <c r="F671" s="3">
        <f xml:space="preserve"> Clean_Data!X671</f>
        <v>54</v>
      </c>
      <c r="G671" s="3" t="str" cm="1">
        <f t="array" ref="G671" xml:space="preserve"> _xlfn.IFS(OR(B671="Positive",B671="Joy",B671="Happy",B671="Happiness"),"Favorable",OR(B671="Negative",B671="Sad",B671="Grief",B671="Despair",B671="Hate"),"Unfavorable",TRUE,"Other")</f>
        <v>Favorable</v>
      </c>
      <c r="H671" s="3" t="str">
        <f t="shared" si="80"/>
        <v>High Engagement</v>
      </c>
      <c r="I671" s="3" t="str">
        <f t="shared" si="81"/>
        <v>High</v>
      </c>
      <c r="J671" s="3" t="b">
        <f t="shared" si="82"/>
        <v>0</v>
      </c>
      <c r="K671" s="3" t="b">
        <f t="shared" si="83"/>
        <v>1</v>
      </c>
      <c r="L671" s="3" t="b">
        <f t="shared" si="84"/>
        <v>1</v>
      </c>
      <c r="M671" s="3" t="b">
        <f t="shared" si="85"/>
        <v>1</v>
      </c>
      <c r="N671" s="3" t="b">
        <f t="shared" si="86"/>
        <v>0</v>
      </c>
      <c r="O671" s="3" t="b">
        <f t="shared" si="87"/>
        <v>1</v>
      </c>
      <c r="P671" s="3" t="str">
        <f xml:space="preserve"> CHOOSE(MATCH(C671,{"Twitter","Instagram","Facebook"},0),"TW","IG","FB")</f>
        <v>TW</v>
      </c>
      <c r="Q671" s="3" t="str" cm="1">
        <f t="array" ref="Q671" xml:space="preserve"> _xlfn.SWITCH(C671,"Twitter","Microblog","Instagram","Visual Social","Facebook","Social Network","Other")</f>
        <v>Microblog</v>
      </c>
    </row>
    <row r="672" spans="1:17" x14ac:dyDescent="0.25">
      <c r="A672" s="3">
        <f xml:space="preserve"> Clean_Data!A672</f>
        <v>671</v>
      </c>
      <c r="B672" s="3" t="str">
        <f xml:space="preserve"> Clean_Data!Q672</f>
        <v>Excitement</v>
      </c>
      <c r="C672" s="3" t="str">
        <f xml:space="preserve"> Clean_Data!S672</f>
        <v>Instagram</v>
      </c>
      <c r="D672" s="3">
        <f xml:space="preserve"> Clean_Data!J672</f>
        <v>48</v>
      </c>
      <c r="E672" s="3">
        <f>Clean_Data!I672</f>
        <v>26</v>
      </c>
      <c r="F672" s="3">
        <f xml:space="preserve"> Clean_Data!X672</f>
        <v>74</v>
      </c>
      <c r="G672" s="3" t="str" cm="1">
        <f t="array" ref="G672" xml:space="preserve"> _xlfn.IFS(OR(B672="Positive",B672="Joy",B672="Happy",B672="Happiness"),"Favorable",OR(B672="Negative",B672="Sad",B672="Grief",B672="Despair",B672="Hate"),"Unfavorable",TRUE,"Other")</f>
        <v>Other</v>
      </c>
      <c r="H672" s="3" t="str">
        <f t="shared" si="80"/>
        <v>High Engagement</v>
      </c>
      <c r="I672" s="3" t="str">
        <f t="shared" si="81"/>
        <v>High</v>
      </c>
      <c r="J672" s="3" t="b">
        <f t="shared" si="82"/>
        <v>0</v>
      </c>
      <c r="K672" s="3" t="b">
        <f t="shared" si="83"/>
        <v>1</v>
      </c>
      <c r="L672" s="3" t="b">
        <f t="shared" si="84"/>
        <v>1</v>
      </c>
      <c r="M672" s="3" t="b">
        <f t="shared" si="85"/>
        <v>1</v>
      </c>
      <c r="N672" s="3" t="b">
        <f t="shared" si="86"/>
        <v>0</v>
      </c>
      <c r="O672" s="3" t="b">
        <f t="shared" si="87"/>
        <v>1</v>
      </c>
      <c r="P672" s="3" t="str">
        <f xml:space="preserve"> CHOOSE(MATCH(C672,{"Twitter","Instagram","Facebook"},0),"TW","IG","FB")</f>
        <v>IG</v>
      </c>
      <c r="Q672" s="3" t="str" cm="1">
        <f t="array" ref="Q672" xml:space="preserve"> _xlfn.SWITCH(C672,"Twitter","Microblog","Instagram","Visual Social","Facebook","Social Network","Other")</f>
        <v>Visual Social</v>
      </c>
    </row>
    <row r="673" spans="1:17" x14ac:dyDescent="0.25">
      <c r="A673" s="3">
        <f xml:space="preserve"> Clean_Data!A673</f>
        <v>672</v>
      </c>
      <c r="B673" s="3" t="str">
        <f xml:space="preserve"> Clean_Data!Q673</f>
        <v>Joy</v>
      </c>
      <c r="C673" s="3" t="str">
        <f xml:space="preserve"> Clean_Data!S673</f>
        <v>Facebook</v>
      </c>
      <c r="D673" s="3">
        <f xml:space="preserve"> Clean_Data!J673</f>
        <v>40</v>
      </c>
      <c r="E673" s="3">
        <f>Clean_Data!I673</f>
        <v>20</v>
      </c>
      <c r="F673" s="3">
        <f xml:space="preserve"> Clean_Data!X673</f>
        <v>60</v>
      </c>
      <c r="G673" s="3" t="str" cm="1">
        <f t="array" ref="G673" xml:space="preserve"> _xlfn.IFS(OR(B673="Positive",B673="Joy",B673="Happy",B673="Happiness"),"Favorable",OR(B673="Negative",B673="Sad",B673="Grief",B673="Despair",B673="Hate"),"Unfavorable",TRUE,"Other")</f>
        <v>Favorable</v>
      </c>
      <c r="H673" s="3" t="str">
        <f t="shared" si="80"/>
        <v>High Engagement</v>
      </c>
      <c r="I673" s="3" t="str">
        <f t="shared" si="81"/>
        <v>High</v>
      </c>
      <c r="J673" s="3" t="b">
        <f t="shared" si="82"/>
        <v>0</v>
      </c>
      <c r="K673" s="3" t="b">
        <f t="shared" si="83"/>
        <v>0</v>
      </c>
      <c r="L673" s="3" t="b">
        <f t="shared" si="84"/>
        <v>1</v>
      </c>
      <c r="M673" s="3" t="b">
        <f t="shared" si="85"/>
        <v>1</v>
      </c>
      <c r="N673" s="3" t="b">
        <f t="shared" si="86"/>
        <v>0</v>
      </c>
      <c r="O673" s="3" t="b">
        <f t="shared" si="87"/>
        <v>1</v>
      </c>
      <c r="P673" s="3" t="str">
        <f xml:space="preserve"> CHOOSE(MATCH(C673,{"Twitter","Instagram","Facebook"},0),"TW","IG","FB")</f>
        <v>FB</v>
      </c>
      <c r="Q673" s="3" t="str" cm="1">
        <f t="array" ref="Q673" xml:space="preserve"> _xlfn.SWITCH(C673,"Twitter","Microblog","Instagram","Visual Social","Facebook","Social Network","Other")</f>
        <v>Social Network</v>
      </c>
    </row>
    <row r="674" spans="1:17" x14ac:dyDescent="0.25">
      <c r="A674" s="3">
        <f xml:space="preserve"> Clean_Data!A674</f>
        <v>673</v>
      </c>
      <c r="B674" s="3" t="str">
        <f xml:space="preserve"> Clean_Data!Q674</f>
        <v>Excitement</v>
      </c>
      <c r="C674" s="3" t="str">
        <f xml:space="preserve"> Clean_Data!S674</f>
        <v>Twitter</v>
      </c>
      <c r="D674" s="3">
        <f xml:space="preserve"> Clean_Data!J674</f>
        <v>42</v>
      </c>
      <c r="E674" s="3">
        <f>Clean_Data!I674</f>
        <v>24</v>
      </c>
      <c r="F674" s="3">
        <f xml:space="preserve"> Clean_Data!X674</f>
        <v>66</v>
      </c>
      <c r="G674" s="3" t="str" cm="1">
        <f t="array" ref="G674" xml:space="preserve"> _xlfn.IFS(OR(B674="Positive",B674="Joy",B674="Happy",B674="Happiness"),"Favorable",OR(B674="Negative",B674="Sad",B674="Grief",B674="Despair",B674="Hate"),"Unfavorable",TRUE,"Other")</f>
        <v>Other</v>
      </c>
      <c r="H674" s="3" t="str">
        <f t="shared" si="80"/>
        <v>High Engagement</v>
      </c>
      <c r="I674" s="3" t="str">
        <f t="shared" si="81"/>
        <v>High</v>
      </c>
      <c r="J674" s="3" t="b">
        <f t="shared" si="82"/>
        <v>0</v>
      </c>
      <c r="K674" s="3" t="b">
        <f t="shared" si="83"/>
        <v>1</v>
      </c>
      <c r="L674" s="3" t="b">
        <f t="shared" si="84"/>
        <v>1</v>
      </c>
      <c r="M674" s="3" t="b">
        <f t="shared" si="85"/>
        <v>1</v>
      </c>
      <c r="N674" s="3" t="b">
        <f t="shared" si="86"/>
        <v>0</v>
      </c>
      <c r="O674" s="3" t="b">
        <f t="shared" si="87"/>
        <v>1</v>
      </c>
      <c r="P674" s="3" t="str">
        <f xml:space="preserve"> CHOOSE(MATCH(C674,{"Twitter","Instagram","Facebook"},0),"TW","IG","FB")</f>
        <v>TW</v>
      </c>
      <c r="Q674" s="3" t="str" cm="1">
        <f t="array" ref="Q674" xml:space="preserve"> _xlfn.SWITCH(C674,"Twitter","Microblog","Instagram","Visual Social","Facebook","Social Network","Other")</f>
        <v>Microblog</v>
      </c>
    </row>
    <row r="675" spans="1:17" x14ac:dyDescent="0.25">
      <c r="A675" s="3">
        <f xml:space="preserve"> Clean_Data!A675</f>
        <v>674</v>
      </c>
      <c r="B675" s="3" t="str">
        <f xml:space="preserve"> Clean_Data!Q675</f>
        <v>Joy</v>
      </c>
      <c r="C675" s="3" t="str">
        <f xml:space="preserve"> Clean_Data!S675</f>
        <v>Instagram</v>
      </c>
      <c r="D675" s="3">
        <f xml:space="preserve"> Clean_Data!J675</f>
        <v>39</v>
      </c>
      <c r="E675" s="3">
        <f>Clean_Data!I675</f>
        <v>21</v>
      </c>
      <c r="F675" s="3">
        <f xml:space="preserve"> Clean_Data!X675</f>
        <v>60</v>
      </c>
      <c r="G675" s="3" t="str" cm="1">
        <f t="array" ref="G675" xml:space="preserve"> _xlfn.IFS(OR(B675="Positive",B675="Joy",B675="Happy",B675="Happiness"),"Favorable",OR(B675="Negative",B675="Sad",B675="Grief",B675="Despair",B675="Hate"),"Unfavorable",TRUE,"Other")</f>
        <v>Favorable</v>
      </c>
      <c r="H675" s="3" t="str">
        <f t="shared" si="80"/>
        <v>High Engagement</v>
      </c>
      <c r="I675" s="3" t="str">
        <f t="shared" si="81"/>
        <v>High</v>
      </c>
      <c r="J675" s="3" t="b">
        <f t="shared" si="82"/>
        <v>0</v>
      </c>
      <c r="K675" s="3" t="b">
        <f t="shared" si="83"/>
        <v>1</v>
      </c>
      <c r="L675" s="3" t="b">
        <f t="shared" si="84"/>
        <v>1</v>
      </c>
      <c r="M675" s="3" t="b">
        <f t="shared" si="85"/>
        <v>1</v>
      </c>
      <c r="N675" s="3" t="b">
        <f t="shared" si="86"/>
        <v>0</v>
      </c>
      <c r="O675" s="3" t="b">
        <f t="shared" si="87"/>
        <v>1</v>
      </c>
      <c r="P675" s="3" t="str">
        <f xml:space="preserve"> CHOOSE(MATCH(C675,{"Twitter","Instagram","Facebook"},0),"TW","IG","FB")</f>
        <v>IG</v>
      </c>
      <c r="Q675" s="3" t="str" cm="1">
        <f t="array" ref="Q675" xml:space="preserve"> _xlfn.SWITCH(C675,"Twitter","Microblog","Instagram","Visual Social","Facebook","Social Network","Other")</f>
        <v>Visual Social</v>
      </c>
    </row>
    <row r="676" spans="1:17" x14ac:dyDescent="0.25">
      <c r="A676" s="3">
        <f xml:space="preserve"> Clean_Data!A676</f>
        <v>675</v>
      </c>
      <c r="B676" s="3" t="str">
        <f xml:space="preserve"> Clean_Data!Q676</f>
        <v>Embarrassed</v>
      </c>
      <c r="C676" s="3" t="str">
        <f xml:space="preserve"> Clean_Data!S676</f>
        <v>Facebook</v>
      </c>
      <c r="D676" s="3">
        <f xml:space="preserve"> Clean_Data!J676</f>
        <v>33</v>
      </c>
      <c r="E676" s="3">
        <f>Clean_Data!I676</f>
        <v>17</v>
      </c>
      <c r="F676" s="3">
        <f xml:space="preserve"> Clean_Data!X676</f>
        <v>50</v>
      </c>
      <c r="G676" s="3" t="str" cm="1">
        <f t="array" ref="G676" xml:space="preserve"> _xlfn.IFS(OR(B676="Positive",B676="Joy",B676="Happy",B676="Happiness"),"Favorable",OR(B676="Negative",B676="Sad",B676="Grief",B676="Despair",B676="Hate"),"Unfavorable",TRUE,"Other")</f>
        <v>Other</v>
      </c>
      <c r="H676" s="3" t="str">
        <f t="shared" si="80"/>
        <v>High Engagement</v>
      </c>
      <c r="I676" s="3" t="str">
        <f t="shared" si="81"/>
        <v>High</v>
      </c>
      <c r="J676" s="3" t="b">
        <f t="shared" si="82"/>
        <v>0</v>
      </c>
      <c r="K676" s="3" t="b">
        <f t="shared" si="83"/>
        <v>0</v>
      </c>
      <c r="L676" s="3" t="b">
        <f t="shared" si="84"/>
        <v>1</v>
      </c>
      <c r="M676" s="3" t="b">
        <f t="shared" si="85"/>
        <v>1</v>
      </c>
      <c r="N676" s="3" t="b">
        <f t="shared" si="86"/>
        <v>0</v>
      </c>
      <c r="O676" s="3" t="b">
        <f t="shared" si="87"/>
        <v>1</v>
      </c>
      <c r="P676" s="3" t="str">
        <f xml:space="preserve"> CHOOSE(MATCH(C676,{"Twitter","Instagram","Facebook"},0),"TW","IG","FB")</f>
        <v>FB</v>
      </c>
      <c r="Q676" s="3" t="str" cm="1">
        <f t="array" ref="Q676" xml:space="preserve"> _xlfn.SWITCH(C676,"Twitter","Microblog","Instagram","Visual Social","Facebook","Social Network","Other")</f>
        <v>Social Network</v>
      </c>
    </row>
    <row r="677" spans="1:17" x14ac:dyDescent="0.25">
      <c r="A677" s="3">
        <f xml:space="preserve"> Clean_Data!A677</f>
        <v>676</v>
      </c>
      <c r="B677" s="3" t="str">
        <f xml:space="preserve"> Clean_Data!Q677</f>
        <v>Excitement</v>
      </c>
      <c r="C677" s="3" t="str">
        <f xml:space="preserve"> Clean_Data!S677</f>
        <v>Twitter</v>
      </c>
      <c r="D677" s="3">
        <f xml:space="preserve"> Clean_Data!J677</f>
        <v>44</v>
      </c>
      <c r="E677" s="3">
        <f>Clean_Data!I677</f>
        <v>23</v>
      </c>
      <c r="F677" s="3">
        <f xml:space="preserve"> Clean_Data!X677</f>
        <v>67</v>
      </c>
      <c r="G677" s="3" t="str" cm="1">
        <f t="array" ref="G677" xml:space="preserve"> _xlfn.IFS(OR(B677="Positive",B677="Joy",B677="Happy",B677="Happiness"),"Favorable",OR(B677="Negative",B677="Sad",B677="Grief",B677="Despair",B677="Hate"),"Unfavorable",TRUE,"Other")</f>
        <v>Other</v>
      </c>
      <c r="H677" s="3" t="str">
        <f t="shared" si="80"/>
        <v>High Engagement</v>
      </c>
      <c r="I677" s="3" t="str">
        <f t="shared" si="81"/>
        <v>High</v>
      </c>
      <c r="J677" s="3" t="b">
        <f t="shared" si="82"/>
        <v>0</v>
      </c>
      <c r="K677" s="3" t="b">
        <f t="shared" si="83"/>
        <v>1</v>
      </c>
      <c r="L677" s="3" t="b">
        <f t="shared" si="84"/>
        <v>1</v>
      </c>
      <c r="M677" s="3" t="b">
        <f t="shared" si="85"/>
        <v>1</v>
      </c>
      <c r="N677" s="3" t="b">
        <f t="shared" si="86"/>
        <v>0</v>
      </c>
      <c r="O677" s="3" t="b">
        <f t="shared" si="87"/>
        <v>1</v>
      </c>
      <c r="P677" s="3" t="str">
        <f xml:space="preserve"> CHOOSE(MATCH(C677,{"Twitter","Instagram","Facebook"},0),"TW","IG","FB")</f>
        <v>TW</v>
      </c>
      <c r="Q677" s="3" t="str" cm="1">
        <f t="array" ref="Q677" xml:space="preserve"> _xlfn.SWITCH(C677,"Twitter","Microblog","Instagram","Visual Social","Facebook","Social Network","Other")</f>
        <v>Microblog</v>
      </c>
    </row>
    <row r="678" spans="1:17" x14ac:dyDescent="0.25">
      <c r="A678" s="3">
        <f xml:space="preserve"> Clean_Data!A678</f>
        <v>677</v>
      </c>
      <c r="B678" s="3" t="str">
        <f xml:space="preserve"> Clean_Data!Q678</f>
        <v>Joy</v>
      </c>
      <c r="C678" s="3" t="str">
        <f xml:space="preserve"> Clean_Data!S678</f>
        <v>Instagram</v>
      </c>
      <c r="D678" s="3">
        <f xml:space="preserve"> Clean_Data!J678</f>
        <v>37</v>
      </c>
      <c r="E678" s="3">
        <f>Clean_Data!I678</f>
        <v>19</v>
      </c>
      <c r="F678" s="3">
        <f xml:space="preserve"> Clean_Data!X678</f>
        <v>56</v>
      </c>
      <c r="G678" s="3" t="str" cm="1">
        <f t="array" ref="G678" xml:space="preserve"> _xlfn.IFS(OR(B678="Positive",B678="Joy",B678="Happy",B678="Happiness"),"Favorable",OR(B678="Negative",B678="Sad",B678="Grief",B678="Despair",B678="Hate"),"Unfavorable",TRUE,"Other")</f>
        <v>Favorable</v>
      </c>
      <c r="H678" s="3" t="str">
        <f t="shared" si="80"/>
        <v>High Engagement</v>
      </c>
      <c r="I678" s="3" t="str">
        <f t="shared" si="81"/>
        <v>High</v>
      </c>
      <c r="J678" s="3" t="b">
        <f t="shared" si="82"/>
        <v>0</v>
      </c>
      <c r="K678" s="3" t="b">
        <f t="shared" si="83"/>
        <v>1</v>
      </c>
      <c r="L678" s="3" t="b">
        <f t="shared" si="84"/>
        <v>1</v>
      </c>
      <c r="M678" s="3" t="b">
        <f t="shared" si="85"/>
        <v>1</v>
      </c>
      <c r="N678" s="3" t="b">
        <f t="shared" si="86"/>
        <v>0</v>
      </c>
      <c r="O678" s="3" t="b">
        <f t="shared" si="87"/>
        <v>1</v>
      </c>
      <c r="P678" s="3" t="str">
        <f xml:space="preserve"> CHOOSE(MATCH(C678,{"Twitter","Instagram","Facebook"},0),"TW","IG","FB")</f>
        <v>IG</v>
      </c>
      <c r="Q678" s="3" t="str" cm="1">
        <f t="array" ref="Q678" xml:space="preserve"> _xlfn.SWITCH(C678,"Twitter","Microblog","Instagram","Visual Social","Facebook","Social Network","Other")</f>
        <v>Visual Social</v>
      </c>
    </row>
    <row r="679" spans="1:17" x14ac:dyDescent="0.25">
      <c r="A679" s="3">
        <f xml:space="preserve"> Clean_Data!A679</f>
        <v>678</v>
      </c>
      <c r="B679" s="3" t="str">
        <f xml:space="preserve"> Clean_Data!Q679</f>
        <v>Excitement</v>
      </c>
      <c r="C679" s="3" t="str">
        <f xml:space="preserve"> Clean_Data!S679</f>
        <v>Twitter</v>
      </c>
      <c r="D679" s="3">
        <f xml:space="preserve"> Clean_Data!J679</f>
        <v>52</v>
      </c>
      <c r="E679" s="3">
        <f>Clean_Data!I679</f>
        <v>27</v>
      </c>
      <c r="F679" s="3">
        <f xml:space="preserve"> Clean_Data!X679</f>
        <v>79</v>
      </c>
      <c r="G679" s="3" t="str" cm="1">
        <f t="array" ref="G679" xml:space="preserve"> _xlfn.IFS(OR(B679="Positive",B679="Joy",B679="Happy",B679="Happiness"),"Favorable",OR(B679="Negative",B679="Sad",B679="Grief",B679="Despair",B679="Hate"),"Unfavorable",TRUE,"Other")</f>
        <v>Other</v>
      </c>
      <c r="H679" s="3" t="str">
        <f t="shared" si="80"/>
        <v>High Engagement</v>
      </c>
      <c r="I679" s="3" t="str">
        <f t="shared" si="81"/>
        <v>High</v>
      </c>
      <c r="J679" s="3" t="b">
        <f t="shared" si="82"/>
        <v>0</v>
      </c>
      <c r="K679" s="3" t="b">
        <f t="shared" si="83"/>
        <v>1</v>
      </c>
      <c r="L679" s="3" t="b">
        <f t="shared" si="84"/>
        <v>1</v>
      </c>
      <c r="M679" s="3" t="b">
        <f t="shared" si="85"/>
        <v>1</v>
      </c>
      <c r="N679" s="3" t="b">
        <f t="shared" si="86"/>
        <v>0</v>
      </c>
      <c r="O679" s="3" t="b">
        <f t="shared" si="87"/>
        <v>1</v>
      </c>
      <c r="P679" s="3" t="str">
        <f xml:space="preserve"> CHOOSE(MATCH(C679,{"Twitter","Instagram","Facebook"},0),"TW","IG","FB")</f>
        <v>TW</v>
      </c>
      <c r="Q679" s="3" t="str" cm="1">
        <f t="array" ref="Q679" xml:space="preserve"> _xlfn.SWITCH(C679,"Twitter","Microblog","Instagram","Visual Social","Facebook","Social Network","Other")</f>
        <v>Microblog</v>
      </c>
    </row>
    <row r="680" spans="1:17" x14ac:dyDescent="0.25">
      <c r="A680" s="3">
        <f xml:space="preserve"> Clean_Data!A680</f>
        <v>679</v>
      </c>
      <c r="B680" s="3" t="str">
        <f xml:space="preserve"> Clean_Data!Q680</f>
        <v>Joy</v>
      </c>
      <c r="C680" s="3" t="str">
        <f xml:space="preserve"> Clean_Data!S680</f>
        <v>Facebook</v>
      </c>
      <c r="D680" s="3">
        <f xml:space="preserve"> Clean_Data!J680</f>
        <v>43</v>
      </c>
      <c r="E680" s="3">
        <f>Clean_Data!I680</f>
        <v>22</v>
      </c>
      <c r="F680" s="3">
        <f xml:space="preserve"> Clean_Data!X680</f>
        <v>65</v>
      </c>
      <c r="G680" s="3" t="str" cm="1">
        <f t="array" ref="G680" xml:space="preserve"> _xlfn.IFS(OR(B680="Positive",B680="Joy",B680="Happy",B680="Happiness"),"Favorable",OR(B680="Negative",B680="Sad",B680="Grief",B680="Despair",B680="Hate"),"Unfavorable",TRUE,"Other")</f>
        <v>Favorable</v>
      </c>
      <c r="H680" s="3" t="str">
        <f t="shared" si="80"/>
        <v>High Engagement</v>
      </c>
      <c r="I680" s="3" t="str">
        <f t="shared" si="81"/>
        <v>High</v>
      </c>
      <c r="J680" s="3" t="b">
        <f t="shared" si="82"/>
        <v>0</v>
      </c>
      <c r="K680" s="3" t="b">
        <f t="shared" si="83"/>
        <v>0</v>
      </c>
      <c r="L680" s="3" t="b">
        <f t="shared" si="84"/>
        <v>1</v>
      </c>
      <c r="M680" s="3" t="b">
        <f t="shared" si="85"/>
        <v>1</v>
      </c>
      <c r="N680" s="3" t="b">
        <f t="shared" si="86"/>
        <v>0</v>
      </c>
      <c r="O680" s="3" t="b">
        <f t="shared" si="87"/>
        <v>1</v>
      </c>
      <c r="P680" s="3" t="str">
        <f xml:space="preserve"> CHOOSE(MATCH(C680,{"Twitter","Instagram","Facebook"},0),"TW","IG","FB")</f>
        <v>FB</v>
      </c>
      <c r="Q680" s="3" t="str" cm="1">
        <f t="array" ref="Q680" xml:space="preserve"> _xlfn.SWITCH(C680,"Twitter","Microblog","Instagram","Visual Social","Facebook","Social Network","Other")</f>
        <v>Social Network</v>
      </c>
    </row>
    <row r="681" spans="1:17" x14ac:dyDescent="0.25">
      <c r="A681" s="3">
        <f xml:space="preserve"> Clean_Data!A681</f>
        <v>680</v>
      </c>
      <c r="B681" s="3" t="str">
        <f xml:space="preserve"> Clean_Data!Q681</f>
        <v>Excitement</v>
      </c>
      <c r="C681" s="3" t="str">
        <f xml:space="preserve"> Clean_Data!S681</f>
        <v>Instagram</v>
      </c>
      <c r="D681" s="3">
        <f xml:space="preserve"> Clean_Data!J681</f>
        <v>39</v>
      </c>
      <c r="E681" s="3">
        <f>Clean_Data!I681</f>
        <v>20</v>
      </c>
      <c r="F681" s="3">
        <f xml:space="preserve"> Clean_Data!X681</f>
        <v>59</v>
      </c>
      <c r="G681" s="3" t="str" cm="1">
        <f t="array" ref="G681" xml:space="preserve"> _xlfn.IFS(OR(B681="Positive",B681="Joy",B681="Happy",B681="Happiness"),"Favorable",OR(B681="Negative",B681="Sad",B681="Grief",B681="Despair",B681="Hate"),"Unfavorable",TRUE,"Other")</f>
        <v>Other</v>
      </c>
      <c r="H681" s="3" t="str">
        <f t="shared" si="80"/>
        <v>High Engagement</v>
      </c>
      <c r="I681" s="3" t="str">
        <f t="shared" si="81"/>
        <v>High</v>
      </c>
      <c r="J681" s="3" t="b">
        <f t="shared" si="82"/>
        <v>0</v>
      </c>
      <c r="K681" s="3" t="b">
        <f t="shared" si="83"/>
        <v>1</v>
      </c>
      <c r="L681" s="3" t="b">
        <f t="shared" si="84"/>
        <v>1</v>
      </c>
      <c r="M681" s="3" t="b">
        <f t="shared" si="85"/>
        <v>1</v>
      </c>
      <c r="N681" s="3" t="b">
        <f t="shared" si="86"/>
        <v>0</v>
      </c>
      <c r="O681" s="3" t="b">
        <f t="shared" si="87"/>
        <v>1</v>
      </c>
      <c r="P681" s="3" t="str">
        <f xml:space="preserve"> CHOOSE(MATCH(C681,{"Twitter","Instagram","Facebook"},0),"TW","IG","FB")</f>
        <v>IG</v>
      </c>
      <c r="Q681" s="3" t="str" cm="1">
        <f t="array" ref="Q681" xml:space="preserve"> _xlfn.SWITCH(C681,"Twitter","Microblog","Instagram","Visual Social","Facebook","Social Network","Other")</f>
        <v>Visual Social</v>
      </c>
    </row>
    <row r="682" spans="1:17" x14ac:dyDescent="0.25">
      <c r="A682" s="3">
        <f xml:space="preserve"> Clean_Data!A682</f>
        <v>681</v>
      </c>
      <c r="B682" s="3" t="str">
        <f xml:space="preserve"> Clean_Data!Q682</f>
        <v>Joy</v>
      </c>
      <c r="C682" s="3" t="str">
        <f xml:space="preserve"> Clean_Data!S682</f>
        <v>Facebook</v>
      </c>
      <c r="D682" s="3">
        <f xml:space="preserve"> Clean_Data!J682</f>
        <v>48</v>
      </c>
      <c r="E682" s="3">
        <f>Clean_Data!I682</f>
        <v>26</v>
      </c>
      <c r="F682" s="3">
        <f xml:space="preserve"> Clean_Data!X682</f>
        <v>74</v>
      </c>
      <c r="G682" s="3" t="str" cm="1">
        <f t="array" ref="G682" xml:space="preserve"> _xlfn.IFS(OR(B682="Positive",B682="Joy",B682="Happy",B682="Happiness"),"Favorable",OR(B682="Negative",B682="Sad",B682="Grief",B682="Despair",B682="Hate"),"Unfavorable",TRUE,"Other")</f>
        <v>Favorable</v>
      </c>
      <c r="H682" s="3" t="str">
        <f t="shared" si="80"/>
        <v>High Engagement</v>
      </c>
      <c r="I682" s="3" t="str">
        <f t="shared" si="81"/>
        <v>High</v>
      </c>
      <c r="J682" s="3" t="b">
        <f t="shared" si="82"/>
        <v>0</v>
      </c>
      <c r="K682" s="3" t="b">
        <f t="shared" si="83"/>
        <v>0</v>
      </c>
      <c r="L682" s="3" t="b">
        <f t="shared" si="84"/>
        <v>1</v>
      </c>
      <c r="M682" s="3" t="b">
        <f t="shared" si="85"/>
        <v>1</v>
      </c>
      <c r="N682" s="3" t="b">
        <f t="shared" si="86"/>
        <v>0</v>
      </c>
      <c r="O682" s="3" t="b">
        <f t="shared" si="87"/>
        <v>1</v>
      </c>
      <c r="P682" s="3" t="str">
        <f xml:space="preserve"> CHOOSE(MATCH(C682,{"Twitter","Instagram","Facebook"},0),"TW","IG","FB")</f>
        <v>FB</v>
      </c>
      <c r="Q682" s="3" t="str" cm="1">
        <f t="array" ref="Q682" xml:space="preserve"> _xlfn.SWITCH(C682,"Twitter","Microblog","Instagram","Visual Social","Facebook","Social Network","Other")</f>
        <v>Social Network</v>
      </c>
    </row>
    <row r="683" spans="1:17" x14ac:dyDescent="0.25">
      <c r="A683" s="3">
        <f xml:space="preserve"> Clean_Data!A683</f>
        <v>682</v>
      </c>
      <c r="B683" s="3" t="str">
        <f xml:space="preserve"> Clean_Data!Q683</f>
        <v>Embarrassed</v>
      </c>
      <c r="C683" s="3" t="str">
        <f xml:space="preserve"> Clean_Data!S683</f>
        <v>Twitter</v>
      </c>
      <c r="D683" s="3">
        <f xml:space="preserve"> Clean_Data!J683</f>
        <v>32</v>
      </c>
      <c r="E683" s="3">
        <f>Clean_Data!I683</f>
        <v>16</v>
      </c>
      <c r="F683" s="3">
        <f xml:space="preserve"> Clean_Data!X683</f>
        <v>48</v>
      </c>
      <c r="G683" s="3" t="str" cm="1">
        <f t="array" ref="G683" xml:space="preserve"> _xlfn.IFS(OR(B683="Positive",B683="Joy",B683="Happy",B683="Happiness"),"Favorable",OR(B683="Negative",B683="Sad",B683="Grief",B683="Despair",B683="Hate"),"Unfavorable",TRUE,"Other")</f>
        <v>Other</v>
      </c>
      <c r="H683" s="3" t="str">
        <f t="shared" si="80"/>
        <v>Standard Engagement</v>
      </c>
      <c r="I683" s="3" t="str">
        <f t="shared" si="81"/>
        <v>Medium</v>
      </c>
      <c r="J683" s="3" t="b">
        <f t="shared" si="82"/>
        <v>0</v>
      </c>
      <c r="K683" s="3" t="b">
        <f t="shared" si="83"/>
        <v>1</v>
      </c>
      <c r="L683" s="3" t="b">
        <f t="shared" si="84"/>
        <v>1</v>
      </c>
      <c r="M683" s="3" t="b">
        <f t="shared" si="85"/>
        <v>1</v>
      </c>
      <c r="N683" s="3" t="b">
        <f t="shared" si="86"/>
        <v>0</v>
      </c>
      <c r="O683" s="3" t="b">
        <f t="shared" si="87"/>
        <v>1</v>
      </c>
      <c r="P683" s="3" t="str">
        <f xml:space="preserve"> CHOOSE(MATCH(C683,{"Twitter","Instagram","Facebook"},0),"TW","IG","FB")</f>
        <v>TW</v>
      </c>
      <c r="Q683" s="3" t="str" cm="1">
        <f t="array" ref="Q683" xml:space="preserve"> _xlfn.SWITCH(C683,"Twitter","Microblog","Instagram","Visual Social","Facebook","Social Network","Other")</f>
        <v>Microblog</v>
      </c>
    </row>
    <row r="684" spans="1:17" x14ac:dyDescent="0.25">
      <c r="A684" s="3">
        <f xml:space="preserve"> Clean_Data!A684</f>
        <v>683</v>
      </c>
      <c r="B684" s="3" t="str">
        <f xml:space="preserve"> Clean_Data!Q684</f>
        <v>Excitement</v>
      </c>
      <c r="C684" s="3" t="str">
        <f xml:space="preserve"> Clean_Data!S684</f>
        <v>Instagram</v>
      </c>
      <c r="D684" s="3">
        <f xml:space="preserve"> Clean_Data!J684</f>
        <v>42</v>
      </c>
      <c r="E684" s="3">
        <f>Clean_Data!I684</f>
        <v>23</v>
      </c>
      <c r="F684" s="3">
        <f xml:space="preserve"> Clean_Data!X684</f>
        <v>65</v>
      </c>
      <c r="G684" s="3" t="str" cm="1">
        <f t="array" ref="G684" xml:space="preserve"> _xlfn.IFS(OR(B684="Positive",B684="Joy",B684="Happy",B684="Happiness"),"Favorable",OR(B684="Negative",B684="Sad",B684="Grief",B684="Despair",B684="Hate"),"Unfavorable",TRUE,"Other")</f>
        <v>Other</v>
      </c>
      <c r="H684" s="3" t="str">
        <f t="shared" si="80"/>
        <v>High Engagement</v>
      </c>
      <c r="I684" s="3" t="str">
        <f t="shared" si="81"/>
        <v>High</v>
      </c>
      <c r="J684" s="3" t="b">
        <f t="shared" si="82"/>
        <v>0</v>
      </c>
      <c r="K684" s="3" t="b">
        <f t="shared" si="83"/>
        <v>1</v>
      </c>
      <c r="L684" s="3" t="b">
        <f t="shared" si="84"/>
        <v>1</v>
      </c>
      <c r="M684" s="3" t="b">
        <f t="shared" si="85"/>
        <v>1</v>
      </c>
      <c r="N684" s="3" t="b">
        <f t="shared" si="86"/>
        <v>0</v>
      </c>
      <c r="O684" s="3" t="b">
        <f t="shared" si="87"/>
        <v>1</v>
      </c>
      <c r="P684" s="3" t="str">
        <f xml:space="preserve"> CHOOSE(MATCH(C684,{"Twitter","Instagram","Facebook"},0),"TW","IG","FB")</f>
        <v>IG</v>
      </c>
      <c r="Q684" s="3" t="str" cm="1">
        <f t="array" ref="Q684" xml:space="preserve"> _xlfn.SWITCH(C684,"Twitter","Microblog","Instagram","Visual Social","Facebook","Social Network","Other")</f>
        <v>Visual Social</v>
      </c>
    </row>
    <row r="685" spans="1:17" x14ac:dyDescent="0.25">
      <c r="A685" s="3">
        <f xml:space="preserve"> Clean_Data!A685</f>
        <v>684</v>
      </c>
      <c r="B685" s="3" t="str">
        <f xml:space="preserve"> Clean_Data!Q685</f>
        <v>Sad</v>
      </c>
      <c r="C685" s="3" t="str">
        <f xml:space="preserve"> Clean_Data!S685</f>
        <v>Twitter</v>
      </c>
      <c r="D685" s="3">
        <f xml:space="preserve"> Clean_Data!J685</f>
        <v>28</v>
      </c>
      <c r="E685" s="3">
        <f>Clean_Data!I685</f>
        <v>15</v>
      </c>
      <c r="F685" s="3">
        <f xml:space="preserve"> Clean_Data!X685</f>
        <v>43</v>
      </c>
      <c r="G685" s="3" t="str" cm="1">
        <f t="array" ref="G685" xml:space="preserve"> _xlfn.IFS(OR(B685="Positive",B685="Joy",B685="Happy",B685="Happiness"),"Favorable",OR(B685="Negative",B685="Sad",B685="Grief",B685="Despair",B685="Hate"),"Unfavorable",TRUE,"Other")</f>
        <v>Unfavorable</v>
      </c>
      <c r="H685" s="3" t="str">
        <f t="shared" si="80"/>
        <v>Standard Engagement</v>
      </c>
      <c r="I685" s="3" t="str">
        <f t="shared" si="81"/>
        <v>Medium</v>
      </c>
      <c r="J685" s="3" t="b">
        <f t="shared" si="82"/>
        <v>0</v>
      </c>
      <c r="K685" s="3" t="b">
        <f t="shared" si="83"/>
        <v>1</v>
      </c>
      <c r="L685" s="3" t="b">
        <f t="shared" si="84"/>
        <v>0</v>
      </c>
      <c r="M685" s="3" t="b">
        <f t="shared" si="85"/>
        <v>1</v>
      </c>
      <c r="N685" s="3" t="b">
        <f t="shared" si="86"/>
        <v>0</v>
      </c>
      <c r="O685" s="3" t="b">
        <f t="shared" si="87"/>
        <v>1</v>
      </c>
      <c r="P685" s="3" t="str">
        <f xml:space="preserve"> CHOOSE(MATCH(C685,{"Twitter","Instagram","Facebook"},0),"TW","IG","FB")</f>
        <v>TW</v>
      </c>
      <c r="Q685" s="3" t="str" cm="1">
        <f t="array" ref="Q685" xml:space="preserve"> _xlfn.SWITCH(C685,"Twitter","Microblog","Instagram","Visual Social","Facebook","Social Network","Other")</f>
        <v>Microblog</v>
      </c>
    </row>
    <row r="686" spans="1:17" x14ac:dyDescent="0.25">
      <c r="A686" s="3">
        <f xml:space="preserve"> Clean_Data!A686</f>
        <v>685</v>
      </c>
      <c r="B686" s="3" t="str">
        <f xml:space="preserve"> Clean_Data!Q686</f>
        <v>Hate</v>
      </c>
      <c r="C686" s="3" t="str">
        <f xml:space="preserve"> Clean_Data!S686</f>
        <v>Instagram</v>
      </c>
      <c r="D686" s="3">
        <f xml:space="preserve"> Clean_Data!J686</f>
        <v>36</v>
      </c>
      <c r="E686" s="3">
        <f>Clean_Data!I686</f>
        <v>18</v>
      </c>
      <c r="F686" s="3">
        <f xml:space="preserve"> Clean_Data!X686</f>
        <v>54</v>
      </c>
      <c r="G686" s="3" t="str" cm="1">
        <f t="array" ref="G686" xml:space="preserve"> _xlfn.IFS(OR(B686="Positive",B686="Joy",B686="Happy",B686="Happiness"),"Favorable",OR(B686="Negative",B686="Sad",B686="Grief",B686="Despair",B686="Hate"),"Unfavorable",TRUE,"Other")</f>
        <v>Unfavorable</v>
      </c>
      <c r="H686" s="3" t="str">
        <f t="shared" si="80"/>
        <v>High Engagement</v>
      </c>
      <c r="I686" s="3" t="str">
        <f t="shared" si="81"/>
        <v>High</v>
      </c>
      <c r="J686" s="3" t="b">
        <f t="shared" si="82"/>
        <v>0</v>
      </c>
      <c r="K686" s="3" t="b">
        <f t="shared" si="83"/>
        <v>1</v>
      </c>
      <c r="L686" s="3" t="b">
        <f t="shared" si="84"/>
        <v>0</v>
      </c>
      <c r="M686" s="3" t="b">
        <f t="shared" si="85"/>
        <v>1</v>
      </c>
      <c r="N686" s="3" t="b">
        <f t="shared" si="86"/>
        <v>0</v>
      </c>
      <c r="O686" s="3" t="b">
        <f t="shared" si="87"/>
        <v>1</v>
      </c>
      <c r="P686" s="3" t="str">
        <f xml:space="preserve"> CHOOSE(MATCH(C686,{"Twitter","Instagram","Facebook"},0),"TW","IG","FB")</f>
        <v>IG</v>
      </c>
      <c r="Q686" s="3" t="str" cm="1">
        <f t="array" ref="Q686" xml:space="preserve"> _xlfn.SWITCH(C686,"Twitter","Microblog","Instagram","Visual Social","Facebook","Social Network","Other")</f>
        <v>Visual Social</v>
      </c>
    </row>
    <row r="687" spans="1:17" x14ac:dyDescent="0.25">
      <c r="A687" s="3">
        <f xml:space="preserve"> Clean_Data!A687</f>
        <v>686</v>
      </c>
      <c r="B687" s="3" t="str">
        <f xml:space="preserve"> Clean_Data!Q687</f>
        <v>Bad</v>
      </c>
      <c r="C687" s="3" t="str">
        <f xml:space="preserve"> Clean_Data!S687</f>
        <v>Facebook</v>
      </c>
      <c r="D687" s="3">
        <f xml:space="preserve"> Clean_Data!J687</f>
        <v>40</v>
      </c>
      <c r="E687" s="3">
        <f>Clean_Data!I687</f>
        <v>20</v>
      </c>
      <c r="F687" s="3">
        <f xml:space="preserve"> Clean_Data!X687</f>
        <v>60</v>
      </c>
      <c r="G687" s="3" t="str" cm="1">
        <f t="array" ref="G687" xml:space="preserve"> _xlfn.IFS(OR(B687="Positive",B687="Joy",B687="Happy",B687="Happiness"),"Favorable",OR(B687="Negative",B687="Sad",B687="Grief",B687="Despair",B687="Hate"),"Unfavorable",TRUE,"Other")</f>
        <v>Other</v>
      </c>
      <c r="H687" s="3" t="str">
        <f t="shared" si="80"/>
        <v>High Engagement</v>
      </c>
      <c r="I687" s="3" t="str">
        <f t="shared" si="81"/>
        <v>High</v>
      </c>
      <c r="J687" s="3" t="b">
        <f t="shared" si="82"/>
        <v>0</v>
      </c>
      <c r="K687" s="3" t="b">
        <f t="shared" si="83"/>
        <v>0</v>
      </c>
      <c r="L687" s="3" t="b">
        <f t="shared" si="84"/>
        <v>1</v>
      </c>
      <c r="M687" s="3" t="b">
        <f t="shared" si="85"/>
        <v>1</v>
      </c>
      <c r="N687" s="3" t="b">
        <f t="shared" si="86"/>
        <v>0</v>
      </c>
      <c r="O687" s="3" t="b">
        <f t="shared" si="87"/>
        <v>1</v>
      </c>
      <c r="P687" s="3" t="str">
        <f xml:space="preserve"> CHOOSE(MATCH(C687,{"Twitter","Instagram","Facebook"},0),"TW","IG","FB")</f>
        <v>FB</v>
      </c>
      <c r="Q687" s="3" t="str" cm="1">
        <f t="array" ref="Q687" xml:space="preserve"> _xlfn.SWITCH(C687,"Twitter","Microblog","Instagram","Visual Social","Facebook","Social Network","Other")</f>
        <v>Social Network</v>
      </c>
    </row>
    <row r="688" spans="1:17" x14ac:dyDescent="0.25">
      <c r="A688" s="3">
        <f xml:space="preserve"> Clean_Data!A688</f>
        <v>687</v>
      </c>
      <c r="B688" s="3" t="str">
        <f xml:space="preserve"> Clean_Data!Q688</f>
        <v>Sad</v>
      </c>
      <c r="C688" s="3" t="str">
        <f xml:space="preserve"> Clean_Data!S688</f>
        <v>Twitter</v>
      </c>
      <c r="D688" s="3">
        <f xml:space="preserve"> Clean_Data!J688</f>
        <v>34</v>
      </c>
      <c r="E688" s="3">
        <f>Clean_Data!I688</f>
        <v>17</v>
      </c>
      <c r="F688" s="3">
        <f xml:space="preserve"> Clean_Data!X688</f>
        <v>51</v>
      </c>
      <c r="G688" s="3" t="str" cm="1">
        <f t="array" ref="G688" xml:space="preserve"> _xlfn.IFS(OR(B688="Positive",B688="Joy",B688="Happy",B688="Happiness"),"Favorable",OR(B688="Negative",B688="Sad",B688="Grief",B688="Despair",B688="Hate"),"Unfavorable",TRUE,"Other")</f>
        <v>Unfavorable</v>
      </c>
      <c r="H688" s="3" t="str">
        <f t="shared" si="80"/>
        <v>High Engagement</v>
      </c>
      <c r="I688" s="3" t="str">
        <f t="shared" si="81"/>
        <v>High</v>
      </c>
      <c r="J688" s="3" t="b">
        <f t="shared" si="82"/>
        <v>0</v>
      </c>
      <c r="K688" s="3" t="b">
        <f t="shared" si="83"/>
        <v>1</v>
      </c>
      <c r="L688" s="3" t="b">
        <f t="shared" si="84"/>
        <v>0</v>
      </c>
      <c r="M688" s="3" t="b">
        <f t="shared" si="85"/>
        <v>1</v>
      </c>
      <c r="N688" s="3" t="b">
        <f t="shared" si="86"/>
        <v>0</v>
      </c>
      <c r="O688" s="3" t="b">
        <f t="shared" si="87"/>
        <v>1</v>
      </c>
      <c r="P688" s="3" t="str">
        <f xml:space="preserve"> CHOOSE(MATCH(C688,{"Twitter","Instagram","Facebook"},0),"TW","IG","FB")</f>
        <v>TW</v>
      </c>
      <c r="Q688" s="3" t="str" cm="1">
        <f t="array" ref="Q688" xml:space="preserve"> _xlfn.SWITCH(C688,"Twitter","Microblog","Instagram","Visual Social","Facebook","Social Network","Other")</f>
        <v>Microblog</v>
      </c>
    </row>
    <row r="689" spans="1:17" x14ac:dyDescent="0.25">
      <c r="A689" s="3">
        <f xml:space="preserve"> Clean_Data!A689</f>
        <v>688</v>
      </c>
      <c r="B689" s="3" t="str">
        <f xml:space="preserve"> Clean_Data!Q689</f>
        <v>Hate</v>
      </c>
      <c r="C689" s="3" t="str">
        <f xml:space="preserve"> Clean_Data!S689</f>
        <v>Instagram</v>
      </c>
      <c r="D689" s="3">
        <f xml:space="preserve"> Clean_Data!J689</f>
        <v>41</v>
      </c>
      <c r="E689" s="3">
        <f>Clean_Data!I689</f>
        <v>21</v>
      </c>
      <c r="F689" s="3">
        <f xml:space="preserve"> Clean_Data!X689</f>
        <v>62</v>
      </c>
      <c r="G689" s="3" t="str" cm="1">
        <f t="array" ref="G689" xml:space="preserve"> _xlfn.IFS(OR(B689="Positive",B689="Joy",B689="Happy",B689="Happiness"),"Favorable",OR(B689="Negative",B689="Sad",B689="Grief",B689="Despair",B689="Hate"),"Unfavorable",TRUE,"Other")</f>
        <v>Unfavorable</v>
      </c>
      <c r="H689" s="3" t="str">
        <f t="shared" si="80"/>
        <v>High Engagement</v>
      </c>
      <c r="I689" s="3" t="str">
        <f t="shared" si="81"/>
        <v>High</v>
      </c>
      <c r="J689" s="3" t="b">
        <f t="shared" si="82"/>
        <v>0</v>
      </c>
      <c r="K689" s="3" t="b">
        <f t="shared" si="83"/>
        <v>1</v>
      </c>
      <c r="L689" s="3" t="b">
        <f t="shared" si="84"/>
        <v>0</v>
      </c>
      <c r="M689" s="3" t="b">
        <f t="shared" si="85"/>
        <v>1</v>
      </c>
      <c r="N689" s="3" t="b">
        <f t="shared" si="86"/>
        <v>0</v>
      </c>
      <c r="O689" s="3" t="b">
        <f t="shared" si="87"/>
        <v>1</v>
      </c>
      <c r="P689" s="3" t="str">
        <f xml:space="preserve"> CHOOSE(MATCH(C689,{"Twitter","Instagram","Facebook"},0),"TW","IG","FB")</f>
        <v>IG</v>
      </c>
      <c r="Q689" s="3" t="str" cm="1">
        <f t="array" ref="Q689" xml:space="preserve"> _xlfn.SWITCH(C689,"Twitter","Microblog","Instagram","Visual Social","Facebook","Social Network","Other")</f>
        <v>Visual Social</v>
      </c>
    </row>
    <row r="690" spans="1:17" x14ac:dyDescent="0.25">
      <c r="A690" s="3">
        <f xml:space="preserve"> Clean_Data!A690</f>
        <v>689</v>
      </c>
      <c r="B690" s="3" t="str">
        <f xml:space="preserve"> Clean_Data!Q690</f>
        <v>Bad</v>
      </c>
      <c r="C690" s="3" t="str">
        <f xml:space="preserve"> Clean_Data!S690</f>
        <v>Facebook</v>
      </c>
      <c r="D690" s="3">
        <f xml:space="preserve"> Clean_Data!J690</f>
        <v>38</v>
      </c>
      <c r="E690" s="3">
        <f>Clean_Data!I690</f>
        <v>19</v>
      </c>
      <c r="F690" s="3">
        <f xml:space="preserve"> Clean_Data!X690</f>
        <v>57</v>
      </c>
      <c r="G690" s="3" t="str" cm="1">
        <f t="array" ref="G690" xml:space="preserve"> _xlfn.IFS(OR(B690="Positive",B690="Joy",B690="Happy",B690="Happiness"),"Favorable",OR(B690="Negative",B690="Sad",B690="Grief",B690="Despair",B690="Hate"),"Unfavorable",TRUE,"Other")</f>
        <v>Other</v>
      </c>
      <c r="H690" s="3" t="str">
        <f t="shared" si="80"/>
        <v>High Engagement</v>
      </c>
      <c r="I690" s="3" t="str">
        <f t="shared" si="81"/>
        <v>High</v>
      </c>
      <c r="J690" s="3" t="b">
        <f t="shared" si="82"/>
        <v>0</v>
      </c>
      <c r="K690" s="3" t="b">
        <f t="shared" si="83"/>
        <v>0</v>
      </c>
      <c r="L690" s="3" t="b">
        <f t="shared" si="84"/>
        <v>1</v>
      </c>
      <c r="M690" s="3" t="b">
        <f t="shared" si="85"/>
        <v>1</v>
      </c>
      <c r="N690" s="3" t="b">
        <f t="shared" si="86"/>
        <v>0</v>
      </c>
      <c r="O690" s="3" t="b">
        <f t="shared" si="87"/>
        <v>1</v>
      </c>
      <c r="P690" s="3" t="str">
        <f xml:space="preserve"> CHOOSE(MATCH(C690,{"Twitter","Instagram","Facebook"},0),"TW","IG","FB")</f>
        <v>FB</v>
      </c>
      <c r="Q690" s="3" t="str" cm="1">
        <f t="array" ref="Q690" xml:space="preserve"> _xlfn.SWITCH(C690,"Twitter","Microblog","Instagram","Visual Social","Facebook","Social Network","Other")</f>
        <v>Social Network</v>
      </c>
    </row>
    <row r="691" spans="1:17" x14ac:dyDescent="0.25">
      <c r="A691" s="3">
        <f xml:space="preserve"> Clean_Data!A691</f>
        <v>690</v>
      </c>
      <c r="B691" s="3" t="str">
        <f xml:space="preserve"> Clean_Data!Q691</f>
        <v>Sad</v>
      </c>
      <c r="C691" s="3" t="str">
        <f xml:space="preserve"> Clean_Data!S691</f>
        <v>Twitter</v>
      </c>
      <c r="D691" s="3">
        <f xml:space="preserve"> Clean_Data!J691</f>
        <v>44</v>
      </c>
      <c r="E691" s="3">
        <f>Clean_Data!I691</f>
        <v>22</v>
      </c>
      <c r="F691" s="3">
        <f xml:space="preserve"> Clean_Data!X691</f>
        <v>66</v>
      </c>
      <c r="G691" s="3" t="str" cm="1">
        <f t="array" ref="G691" xml:space="preserve"> _xlfn.IFS(OR(B691="Positive",B691="Joy",B691="Happy",B691="Happiness"),"Favorable",OR(B691="Negative",B691="Sad",B691="Grief",B691="Despair",B691="Hate"),"Unfavorable",TRUE,"Other")</f>
        <v>Unfavorable</v>
      </c>
      <c r="H691" s="3" t="str">
        <f t="shared" si="80"/>
        <v>High Engagement</v>
      </c>
      <c r="I691" s="3" t="str">
        <f t="shared" si="81"/>
        <v>High</v>
      </c>
      <c r="J691" s="3" t="b">
        <f t="shared" si="82"/>
        <v>0</v>
      </c>
      <c r="K691" s="3" t="b">
        <f t="shared" si="83"/>
        <v>1</v>
      </c>
      <c r="L691" s="3" t="b">
        <f t="shared" si="84"/>
        <v>0</v>
      </c>
      <c r="M691" s="3" t="b">
        <f t="shared" si="85"/>
        <v>1</v>
      </c>
      <c r="N691" s="3" t="b">
        <f t="shared" si="86"/>
        <v>0</v>
      </c>
      <c r="O691" s="3" t="b">
        <f t="shared" si="87"/>
        <v>1</v>
      </c>
      <c r="P691" s="3" t="str">
        <f xml:space="preserve"> CHOOSE(MATCH(C691,{"Twitter","Instagram","Facebook"},0),"TW","IG","FB")</f>
        <v>TW</v>
      </c>
      <c r="Q691" s="3" t="str" cm="1">
        <f t="array" ref="Q691" xml:space="preserve"> _xlfn.SWITCH(C691,"Twitter","Microblog","Instagram","Visual Social","Facebook","Social Network","Other")</f>
        <v>Microblog</v>
      </c>
    </row>
    <row r="692" spans="1:17" x14ac:dyDescent="0.25">
      <c r="A692" s="3">
        <f xml:space="preserve"> Clean_Data!A692</f>
        <v>691</v>
      </c>
      <c r="B692" s="3" t="str">
        <f xml:space="preserve"> Clean_Data!Q692</f>
        <v>Sad</v>
      </c>
      <c r="C692" s="3" t="str">
        <f xml:space="preserve"> Clean_Data!S692</f>
        <v>Instagram</v>
      </c>
      <c r="D692" s="3">
        <f xml:space="preserve"> Clean_Data!J692</f>
        <v>31</v>
      </c>
      <c r="E692" s="3">
        <f>Clean_Data!I692</f>
        <v>16</v>
      </c>
      <c r="F692" s="3">
        <f xml:space="preserve"> Clean_Data!X692</f>
        <v>47</v>
      </c>
      <c r="G692" s="3" t="str" cm="1">
        <f t="array" ref="G692" xml:space="preserve"> _xlfn.IFS(OR(B692="Positive",B692="Joy",B692="Happy",B692="Happiness"),"Favorable",OR(B692="Negative",B692="Sad",B692="Grief",B692="Despair",B692="Hate"),"Unfavorable",TRUE,"Other")</f>
        <v>Unfavorable</v>
      </c>
      <c r="H692" s="3" t="str">
        <f t="shared" si="80"/>
        <v>Standard Engagement</v>
      </c>
      <c r="I692" s="3" t="str">
        <f t="shared" si="81"/>
        <v>Medium</v>
      </c>
      <c r="J692" s="3" t="b">
        <f t="shared" si="82"/>
        <v>0</v>
      </c>
      <c r="K692" s="3" t="b">
        <f t="shared" si="83"/>
        <v>1</v>
      </c>
      <c r="L692" s="3" t="b">
        <f t="shared" si="84"/>
        <v>0</v>
      </c>
      <c r="M692" s="3" t="b">
        <f t="shared" si="85"/>
        <v>1</v>
      </c>
      <c r="N692" s="3" t="b">
        <f t="shared" si="86"/>
        <v>0</v>
      </c>
      <c r="O692" s="3" t="b">
        <f t="shared" si="87"/>
        <v>1</v>
      </c>
      <c r="P692" s="3" t="str">
        <f xml:space="preserve"> CHOOSE(MATCH(C692,{"Twitter","Instagram","Facebook"},0),"TW","IG","FB")</f>
        <v>IG</v>
      </c>
      <c r="Q692" s="3" t="str" cm="1">
        <f t="array" ref="Q692" xml:space="preserve"> _xlfn.SWITCH(C692,"Twitter","Microblog","Instagram","Visual Social","Facebook","Social Network","Other")</f>
        <v>Visual Social</v>
      </c>
    </row>
    <row r="693" spans="1:17" x14ac:dyDescent="0.25">
      <c r="A693" s="3">
        <f xml:space="preserve"> Clean_Data!A693</f>
        <v>692</v>
      </c>
      <c r="B693" s="3" t="str">
        <f xml:space="preserve"> Clean_Data!Q693</f>
        <v>Hate</v>
      </c>
      <c r="C693" s="3" t="str">
        <f xml:space="preserve"> Clean_Data!S693</f>
        <v>Facebook</v>
      </c>
      <c r="D693" s="3">
        <f xml:space="preserve"> Clean_Data!J693</f>
        <v>27</v>
      </c>
      <c r="E693" s="3">
        <f>Clean_Data!I693</f>
        <v>14</v>
      </c>
      <c r="F693" s="3">
        <f xml:space="preserve"> Clean_Data!X693</f>
        <v>41</v>
      </c>
      <c r="G693" s="3" t="str" cm="1">
        <f t="array" ref="G693" xml:space="preserve"> _xlfn.IFS(OR(B693="Positive",B693="Joy",B693="Happy",B693="Happiness"),"Favorable",OR(B693="Negative",B693="Sad",B693="Grief",B693="Despair",B693="Hate"),"Unfavorable",TRUE,"Other")</f>
        <v>Unfavorable</v>
      </c>
      <c r="H693" s="3" t="str">
        <f t="shared" si="80"/>
        <v>Standard Engagement</v>
      </c>
      <c r="I693" s="3" t="str">
        <f t="shared" si="81"/>
        <v>Medium</v>
      </c>
      <c r="J693" s="3" t="b">
        <f t="shared" si="82"/>
        <v>0</v>
      </c>
      <c r="K693" s="3" t="b">
        <f t="shared" si="83"/>
        <v>0</v>
      </c>
      <c r="L693" s="3" t="b">
        <f t="shared" si="84"/>
        <v>0</v>
      </c>
      <c r="M693" s="3" t="b">
        <f t="shared" si="85"/>
        <v>1</v>
      </c>
      <c r="N693" s="3" t="b">
        <f t="shared" si="86"/>
        <v>0</v>
      </c>
      <c r="O693" s="3" t="b">
        <f t="shared" si="87"/>
        <v>1</v>
      </c>
      <c r="P693" s="3" t="str">
        <f xml:space="preserve"> CHOOSE(MATCH(C693,{"Twitter","Instagram","Facebook"},0),"TW","IG","FB")</f>
        <v>FB</v>
      </c>
      <c r="Q693" s="3" t="str" cm="1">
        <f t="array" ref="Q693" xml:space="preserve"> _xlfn.SWITCH(C693,"Twitter","Microblog","Instagram","Visual Social","Facebook","Social Network","Other")</f>
        <v>Social Network</v>
      </c>
    </row>
    <row r="694" spans="1:17" x14ac:dyDescent="0.25">
      <c r="A694" s="3">
        <f xml:space="preserve"> Clean_Data!A694</f>
        <v>693</v>
      </c>
      <c r="B694" s="3" t="str">
        <f xml:space="preserve"> Clean_Data!Q694</f>
        <v>Bad</v>
      </c>
      <c r="C694" s="3" t="str">
        <f xml:space="preserve"> Clean_Data!S694</f>
        <v>Twitter</v>
      </c>
      <c r="D694" s="3">
        <f xml:space="preserve"> Clean_Data!J694</f>
        <v>35</v>
      </c>
      <c r="E694" s="3">
        <f>Clean_Data!I694</f>
        <v>18</v>
      </c>
      <c r="F694" s="3">
        <f xml:space="preserve"> Clean_Data!X694</f>
        <v>53</v>
      </c>
      <c r="G694" s="3" t="str" cm="1">
        <f t="array" ref="G694" xml:space="preserve"> _xlfn.IFS(OR(B694="Positive",B694="Joy",B694="Happy",B694="Happiness"),"Favorable",OR(B694="Negative",B694="Sad",B694="Grief",B694="Despair",B694="Hate"),"Unfavorable",TRUE,"Other")</f>
        <v>Other</v>
      </c>
      <c r="H694" s="3" t="str">
        <f t="shared" si="80"/>
        <v>High Engagement</v>
      </c>
      <c r="I694" s="3" t="str">
        <f t="shared" si="81"/>
        <v>High</v>
      </c>
      <c r="J694" s="3" t="b">
        <f t="shared" si="82"/>
        <v>0</v>
      </c>
      <c r="K694" s="3" t="b">
        <f t="shared" si="83"/>
        <v>1</v>
      </c>
      <c r="L694" s="3" t="b">
        <f t="shared" si="84"/>
        <v>1</v>
      </c>
      <c r="M694" s="3" t="b">
        <f t="shared" si="85"/>
        <v>1</v>
      </c>
      <c r="N694" s="3" t="b">
        <f t="shared" si="86"/>
        <v>0</v>
      </c>
      <c r="O694" s="3" t="b">
        <f t="shared" si="87"/>
        <v>1</v>
      </c>
      <c r="P694" s="3" t="str">
        <f xml:space="preserve"> CHOOSE(MATCH(C694,{"Twitter","Instagram","Facebook"},0),"TW","IG","FB")</f>
        <v>TW</v>
      </c>
      <c r="Q694" s="3" t="str" cm="1">
        <f t="array" ref="Q694" xml:space="preserve"> _xlfn.SWITCH(C694,"Twitter","Microblog","Instagram","Visual Social","Facebook","Social Network","Other")</f>
        <v>Microblog</v>
      </c>
    </row>
    <row r="695" spans="1:17" x14ac:dyDescent="0.25">
      <c r="A695" s="3">
        <f xml:space="preserve"> Clean_Data!A695</f>
        <v>694</v>
      </c>
      <c r="B695" s="3" t="str">
        <f xml:space="preserve"> Clean_Data!Q695</f>
        <v>Sad</v>
      </c>
      <c r="C695" s="3" t="str">
        <f xml:space="preserve"> Clean_Data!S695</f>
        <v>Instagram</v>
      </c>
      <c r="D695" s="3">
        <f xml:space="preserve"> Clean_Data!J695</f>
        <v>39</v>
      </c>
      <c r="E695" s="3">
        <f>Clean_Data!I695</f>
        <v>20</v>
      </c>
      <c r="F695" s="3">
        <f xml:space="preserve"> Clean_Data!X695</f>
        <v>59</v>
      </c>
      <c r="G695" s="3" t="str" cm="1">
        <f t="array" ref="G695" xml:space="preserve"> _xlfn.IFS(OR(B695="Positive",B695="Joy",B695="Happy",B695="Happiness"),"Favorable",OR(B695="Negative",B695="Sad",B695="Grief",B695="Despair",B695="Hate"),"Unfavorable",TRUE,"Other")</f>
        <v>Unfavorable</v>
      </c>
      <c r="H695" s="3" t="str">
        <f t="shared" si="80"/>
        <v>High Engagement</v>
      </c>
      <c r="I695" s="3" t="str">
        <f t="shared" si="81"/>
        <v>High</v>
      </c>
      <c r="J695" s="3" t="b">
        <f t="shared" si="82"/>
        <v>0</v>
      </c>
      <c r="K695" s="3" t="b">
        <f t="shared" si="83"/>
        <v>1</v>
      </c>
      <c r="L695" s="3" t="b">
        <f t="shared" si="84"/>
        <v>0</v>
      </c>
      <c r="M695" s="3" t="b">
        <f t="shared" si="85"/>
        <v>1</v>
      </c>
      <c r="N695" s="3" t="b">
        <f t="shared" si="86"/>
        <v>0</v>
      </c>
      <c r="O695" s="3" t="b">
        <f t="shared" si="87"/>
        <v>1</v>
      </c>
      <c r="P695" s="3" t="str">
        <f xml:space="preserve"> CHOOSE(MATCH(C695,{"Twitter","Instagram","Facebook"},0),"TW","IG","FB")</f>
        <v>IG</v>
      </c>
      <c r="Q695" s="3" t="str" cm="1">
        <f t="array" ref="Q695" xml:space="preserve"> _xlfn.SWITCH(C695,"Twitter","Microblog","Instagram","Visual Social","Facebook","Social Network","Other")</f>
        <v>Visual Social</v>
      </c>
    </row>
    <row r="696" spans="1:17" x14ac:dyDescent="0.25">
      <c r="A696" s="3">
        <f xml:space="preserve"> Clean_Data!A696</f>
        <v>695</v>
      </c>
      <c r="B696" s="3" t="str">
        <f xml:space="preserve"> Clean_Data!Q696</f>
        <v>Hate</v>
      </c>
      <c r="C696" s="3" t="str">
        <f xml:space="preserve"> Clean_Data!S696</f>
        <v>Facebook</v>
      </c>
      <c r="D696" s="3">
        <f xml:space="preserve"> Clean_Data!J696</f>
        <v>46</v>
      </c>
      <c r="E696" s="3">
        <f>Clean_Data!I696</f>
        <v>23</v>
      </c>
      <c r="F696" s="3">
        <f xml:space="preserve"> Clean_Data!X696</f>
        <v>69</v>
      </c>
      <c r="G696" s="3" t="str" cm="1">
        <f t="array" ref="G696" xml:space="preserve"> _xlfn.IFS(OR(B696="Positive",B696="Joy",B696="Happy",B696="Happiness"),"Favorable",OR(B696="Negative",B696="Sad",B696="Grief",B696="Despair",B696="Hate"),"Unfavorable",TRUE,"Other")</f>
        <v>Unfavorable</v>
      </c>
      <c r="H696" s="3" t="str">
        <f t="shared" si="80"/>
        <v>High Engagement</v>
      </c>
      <c r="I696" s="3" t="str">
        <f t="shared" si="81"/>
        <v>High</v>
      </c>
      <c r="J696" s="3" t="b">
        <f t="shared" si="82"/>
        <v>0</v>
      </c>
      <c r="K696" s="3" t="b">
        <f t="shared" si="83"/>
        <v>0</v>
      </c>
      <c r="L696" s="3" t="b">
        <f t="shared" si="84"/>
        <v>0</v>
      </c>
      <c r="M696" s="3" t="b">
        <f t="shared" si="85"/>
        <v>1</v>
      </c>
      <c r="N696" s="3" t="b">
        <f t="shared" si="86"/>
        <v>0</v>
      </c>
      <c r="O696" s="3" t="b">
        <f t="shared" si="87"/>
        <v>1</v>
      </c>
      <c r="P696" s="3" t="str">
        <f xml:space="preserve"> CHOOSE(MATCH(C696,{"Twitter","Instagram","Facebook"},0),"TW","IG","FB")</f>
        <v>FB</v>
      </c>
      <c r="Q696" s="3" t="str" cm="1">
        <f t="array" ref="Q696" xml:space="preserve"> _xlfn.SWITCH(C696,"Twitter","Microblog","Instagram","Visual Social","Facebook","Social Network","Other")</f>
        <v>Social Network</v>
      </c>
    </row>
    <row r="697" spans="1:17" x14ac:dyDescent="0.25">
      <c r="A697" s="3">
        <f xml:space="preserve"> Clean_Data!A697</f>
        <v>696</v>
      </c>
      <c r="B697" s="3" t="str">
        <f xml:space="preserve"> Clean_Data!Q697</f>
        <v>Bad</v>
      </c>
      <c r="C697" s="3" t="str">
        <f xml:space="preserve"> Clean_Data!S697</f>
        <v>Twitter</v>
      </c>
      <c r="D697" s="3">
        <f xml:space="preserve"> Clean_Data!J697</f>
        <v>50</v>
      </c>
      <c r="E697" s="3">
        <f>Clean_Data!I697</f>
        <v>25</v>
      </c>
      <c r="F697" s="3">
        <f xml:space="preserve"> Clean_Data!X697</f>
        <v>75</v>
      </c>
      <c r="G697" s="3" t="str" cm="1">
        <f t="array" ref="G697" xml:space="preserve"> _xlfn.IFS(OR(B697="Positive",B697="Joy",B697="Happy",B697="Happiness"),"Favorable",OR(B697="Negative",B697="Sad",B697="Grief",B697="Despair",B697="Hate"),"Unfavorable",TRUE,"Other")</f>
        <v>Other</v>
      </c>
      <c r="H697" s="3" t="str">
        <f t="shared" si="80"/>
        <v>High Engagement</v>
      </c>
      <c r="I697" s="3" t="str">
        <f t="shared" si="81"/>
        <v>High</v>
      </c>
      <c r="J697" s="3" t="b">
        <f t="shared" si="82"/>
        <v>0</v>
      </c>
      <c r="K697" s="3" t="b">
        <f t="shared" si="83"/>
        <v>1</v>
      </c>
      <c r="L697" s="3" t="b">
        <f t="shared" si="84"/>
        <v>1</v>
      </c>
      <c r="M697" s="3" t="b">
        <f t="shared" si="85"/>
        <v>1</v>
      </c>
      <c r="N697" s="3" t="b">
        <f t="shared" si="86"/>
        <v>0</v>
      </c>
      <c r="O697" s="3" t="b">
        <f t="shared" si="87"/>
        <v>1</v>
      </c>
      <c r="P697" s="3" t="str">
        <f xml:space="preserve"> CHOOSE(MATCH(C697,{"Twitter","Instagram","Facebook"},0),"TW","IG","FB")</f>
        <v>TW</v>
      </c>
      <c r="Q697" s="3" t="str" cm="1">
        <f t="array" ref="Q697" xml:space="preserve"> _xlfn.SWITCH(C697,"Twitter","Microblog","Instagram","Visual Social","Facebook","Social Network","Other")</f>
        <v>Microblog</v>
      </c>
    </row>
    <row r="698" spans="1:17" x14ac:dyDescent="0.25">
      <c r="A698" s="3">
        <f xml:space="preserve"> Clean_Data!A698</f>
        <v>697</v>
      </c>
      <c r="B698" s="3" t="str">
        <f xml:space="preserve"> Clean_Data!Q698</f>
        <v>Sad</v>
      </c>
      <c r="C698" s="3" t="str">
        <f xml:space="preserve"> Clean_Data!S698</f>
        <v>Instagram</v>
      </c>
      <c r="D698" s="3">
        <f xml:space="preserve"> Clean_Data!J698</f>
        <v>42</v>
      </c>
      <c r="E698" s="3">
        <f>Clean_Data!I698</f>
        <v>21</v>
      </c>
      <c r="F698" s="3">
        <f xml:space="preserve"> Clean_Data!X698</f>
        <v>63</v>
      </c>
      <c r="G698" s="3" t="str" cm="1">
        <f t="array" ref="G698" xml:space="preserve"> _xlfn.IFS(OR(B698="Positive",B698="Joy",B698="Happy",B698="Happiness"),"Favorable",OR(B698="Negative",B698="Sad",B698="Grief",B698="Despair",B698="Hate"),"Unfavorable",TRUE,"Other")</f>
        <v>Unfavorable</v>
      </c>
      <c r="H698" s="3" t="str">
        <f t="shared" si="80"/>
        <v>High Engagement</v>
      </c>
      <c r="I698" s="3" t="str">
        <f t="shared" si="81"/>
        <v>High</v>
      </c>
      <c r="J698" s="3" t="b">
        <f t="shared" si="82"/>
        <v>0</v>
      </c>
      <c r="K698" s="3" t="b">
        <f t="shared" si="83"/>
        <v>1</v>
      </c>
      <c r="L698" s="3" t="b">
        <f t="shared" si="84"/>
        <v>0</v>
      </c>
      <c r="M698" s="3" t="b">
        <f t="shared" si="85"/>
        <v>1</v>
      </c>
      <c r="N698" s="3" t="b">
        <f t="shared" si="86"/>
        <v>0</v>
      </c>
      <c r="O698" s="3" t="b">
        <f t="shared" si="87"/>
        <v>1</v>
      </c>
      <c r="P698" s="3" t="str">
        <f xml:space="preserve"> CHOOSE(MATCH(C698,{"Twitter","Instagram","Facebook"},0),"TW","IG","FB")</f>
        <v>IG</v>
      </c>
      <c r="Q698" s="3" t="str" cm="1">
        <f t="array" ref="Q698" xml:space="preserve"> _xlfn.SWITCH(C698,"Twitter","Microblog","Instagram","Visual Social","Facebook","Social Network","Other")</f>
        <v>Visual Social</v>
      </c>
    </row>
    <row r="699" spans="1:17" x14ac:dyDescent="0.25">
      <c r="A699" s="3">
        <f xml:space="preserve"> Clean_Data!A699</f>
        <v>698</v>
      </c>
      <c r="B699" s="3" t="str">
        <f xml:space="preserve"> Clean_Data!Q699</f>
        <v>Sad</v>
      </c>
      <c r="C699" s="3" t="str">
        <f xml:space="preserve"> Clean_Data!S699</f>
        <v>Facebook</v>
      </c>
      <c r="D699" s="3">
        <f xml:space="preserve"> Clean_Data!J699</f>
        <v>37</v>
      </c>
      <c r="E699" s="3">
        <f>Clean_Data!I699</f>
        <v>19</v>
      </c>
      <c r="F699" s="3">
        <f xml:space="preserve"> Clean_Data!X699</f>
        <v>56</v>
      </c>
      <c r="G699" s="3" t="str" cm="1">
        <f t="array" ref="G699" xml:space="preserve"> _xlfn.IFS(OR(B699="Positive",B699="Joy",B699="Happy",B699="Happiness"),"Favorable",OR(B699="Negative",B699="Sad",B699="Grief",B699="Despair",B699="Hate"),"Unfavorable",TRUE,"Other")</f>
        <v>Unfavorable</v>
      </c>
      <c r="H699" s="3" t="str">
        <f t="shared" si="80"/>
        <v>High Engagement</v>
      </c>
      <c r="I699" s="3" t="str">
        <f t="shared" si="81"/>
        <v>High</v>
      </c>
      <c r="J699" s="3" t="b">
        <f t="shared" si="82"/>
        <v>0</v>
      </c>
      <c r="K699" s="3" t="b">
        <f t="shared" si="83"/>
        <v>0</v>
      </c>
      <c r="L699" s="3" t="b">
        <f t="shared" si="84"/>
        <v>0</v>
      </c>
      <c r="M699" s="3" t="b">
        <f t="shared" si="85"/>
        <v>1</v>
      </c>
      <c r="N699" s="3" t="b">
        <f t="shared" si="86"/>
        <v>0</v>
      </c>
      <c r="O699" s="3" t="b">
        <f t="shared" si="87"/>
        <v>1</v>
      </c>
      <c r="P699" s="3" t="str">
        <f xml:space="preserve"> CHOOSE(MATCH(C699,{"Twitter","Instagram","Facebook"},0),"TW","IG","FB")</f>
        <v>FB</v>
      </c>
      <c r="Q699" s="3" t="str" cm="1">
        <f t="array" ref="Q699" xml:space="preserve"> _xlfn.SWITCH(C699,"Twitter","Microblog","Instagram","Visual Social","Facebook","Social Network","Other")</f>
        <v>Social Network</v>
      </c>
    </row>
    <row r="700" spans="1:17" x14ac:dyDescent="0.25">
      <c r="A700" s="3">
        <f xml:space="preserve"> Clean_Data!A700</f>
        <v>699</v>
      </c>
      <c r="B700" s="3" t="str">
        <f xml:space="preserve"> Clean_Data!Q700</f>
        <v>Hate</v>
      </c>
      <c r="C700" s="3" t="str">
        <f xml:space="preserve"> Clean_Data!S700</f>
        <v>Twitter</v>
      </c>
      <c r="D700" s="3">
        <f xml:space="preserve"> Clean_Data!J700</f>
        <v>32</v>
      </c>
      <c r="E700" s="3">
        <f>Clean_Data!I700</f>
        <v>16</v>
      </c>
      <c r="F700" s="3">
        <f xml:space="preserve"> Clean_Data!X700</f>
        <v>48</v>
      </c>
      <c r="G700" s="3" t="str" cm="1">
        <f t="array" ref="G700" xml:space="preserve"> _xlfn.IFS(OR(B700="Positive",B700="Joy",B700="Happy",B700="Happiness"),"Favorable",OR(B700="Negative",B700="Sad",B700="Grief",B700="Despair",B700="Hate"),"Unfavorable",TRUE,"Other")</f>
        <v>Unfavorable</v>
      </c>
      <c r="H700" s="3" t="str">
        <f t="shared" si="80"/>
        <v>Standard Engagement</v>
      </c>
      <c r="I700" s="3" t="str">
        <f t="shared" si="81"/>
        <v>Medium</v>
      </c>
      <c r="J700" s="3" t="b">
        <f t="shared" si="82"/>
        <v>0</v>
      </c>
      <c r="K700" s="3" t="b">
        <f t="shared" si="83"/>
        <v>1</v>
      </c>
      <c r="L700" s="3" t="b">
        <f t="shared" si="84"/>
        <v>0</v>
      </c>
      <c r="M700" s="3" t="b">
        <f t="shared" si="85"/>
        <v>1</v>
      </c>
      <c r="N700" s="3" t="b">
        <f t="shared" si="86"/>
        <v>0</v>
      </c>
      <c r="O700" s="3" t="b">
        <f t="shared" si="87"/>
        <v>1</v>
      </c>
      <c r="P700" s="3" t="str">
        <f xml:space="preserve"> CHOOSE(MATCH(C700,{"Twitter","Instagram","Facebook"},0),"TW","IG","FB")</f>
        <v>TW</v>
      </c>
      <c r="Q700" s="3" t="str" cm="1">
        <f t="array" ref="Q700" xml:space="preserve"> _xlfn.SWITCH(C700,"Twitter","Microblog","Instagram","Visual Social","Facebook","Social Network","Other")</f>
        <v>Microblog</v>
      </c>
    </row>
    <row r="701" spans="1:17" x14ac:dyDescent="0.25">
      <c r="A701" s="3">
        <f xml:space="preserve"> Clean_Data!A701</f>
        <v>700</v>
      </c>
      <c r="B701" s="3" t="str">
        <f xml:space="preserve"> Clean_Data!Q701</f>
        <v>Bad</v>
      </c>
      <c r="C701" s="3" t="str">
        <f xml:space="preserve"> Clean_Data!S701</f>
        <v>Instagram</v>
      </c>
      <c r="D701" s="3">
        <f xml:space="preserve"> Clean_Data!J701</f>
        <v>36</v>
      </c>
      <c r="E701" s="3">
        <f>Clean_Data!I701</f>
        <v>18</v>
      </c>
      <c r="F701" s="3">
        <f xml:space="preserve"> Clean_Data!X701</f>
        <v>54</v>
      </c>
      <c r="G701" s="3" t="str" cm="1">
        <f t="array" ref="G701" xml:space="preserve"> _xlfn.IFS(OR(B701="Positive",B701="Joy",B701="Happy",B701="Happiness"),"Favorable",OR(B701="Negative",B701="Sad",B701="Grief",B701="Despair",B701="Hate"),"Unfavorable",TRUE,"Other")</f>
        <v>Other</v>
      </c>
      <c r="H701" s="3" t="str">
        <f t="shared" si="80"/>
        <v>High Engagement</v>
      </c>
      <c r="I701" s="3" t="str">
        <f t="shared" si="81"/>
        <v>High</v>
      </c>
      <c r="J701" s="3" t="b">
        <f t="shared" si="82"/>
        <v>0</v>
      </c>
      <c r="K701" s="3" t="b">
        <f t="shared" si="83"/>
        <v>1</v>
      </c>
      <c r="L701" s="3" t="b">
        <f t="shared" si="84"/>
        <v>1</v>
      </c>
      <c r="M701" s="3" t="b">
        <f t="shared" si="85"/>
        <v>1</v>
      </c>
      <c r="N701" s="3" t="b">
        <f t="shared" si="86"/>
        <v>0</v>
      </c>
      <c r="O701" s="3" t="b">
        <f t="shared" si="87"/>
        <v>1</v>
      </c>
      <c r="P701" s="3" t="str">
        <f xml:space="preserve"> CHOOSE(MATCH(C701,{"Twitter","Instagram","Facebook"},0),"TW","IG","FB")</f>
        <v>IG</v>
      </c>
      <c r="Q701" s="3" t="str" cm="1">
        <f t="array" ref="Q701" xml:space="preserve"> _xlfn.SWITCH(C701,"Twitter","Microblog","Instagram","Visual Social","Facebook","Social Network","Other")</f>
        <v>Visual Social</v>
      </c>
    </row>
    <row r="702" spans="1:17" x14ac:dyDescent="0.25">
      <c r="A702" s="3">
        <f xml:space="preserve"> Clean_Data!A702</f>
        <v>701</v>
      </c>
      <c r="B702" s="3" t="str">
        <f xml:space="preserve"> Clean_Data!Q702</f>
        <v>Sad</v>
      </c>
      <c r="C702" s="3" t="str">
        <f xml:space="preserve"> Clean_Data!S702</f>
        <v>Facebook</v>
      </c>
      <c r="D702" s="3">
        <f xml:space="preserve"> Clean_Data!J702</f>
        <v>41</v>
      </c>
      <c r="E702" s="3">
        <f>Clean_Data!I702</f>
        <v>21</v>
      </c>
      <c r="F702" s="3">
        <f xml:space="preserve"> Clean_Data!X702</f>
        <v>62</v>
      </c>
      <c r="G702" s="3" t="str" cm="1">
        <f t="array" ref="G702" xml:space="preserve"> _xlfn.IFS(OR(B702="Positive",B702="Joy",B702="Happy",B702="Happiness"),"Favorable",OR(B702="Negative",B702="Sad",B702="Grief",B702="Despair",B702="Hate"),"Unfavorable",TRUE,"Other")</f>
        <v>Unfavorable</v>
      </c>
      <c r="H702" s="3" t="str">
        <f t="shared" si="80"/>
        <v>High Engagement</v>
      </c>
      <c r="I702" s="3" t="str">
        <f t="shared" si="81"/>
        <v>High</v>
      </c>
      <c r="J702" s="3" t="b">
        <f t="shared" si="82"/>
        <v>0</v>
      </c>
      <c r="K702" s="3" t="b">
        <f t="shared" si="83"/>
        <v>0</v>
      </c>
      <c r="L702" s="3" t="b">
        <f t="shared" si="84"/>
        <v>0</v>
      </c>
      <c r="M702" s="3" t="b">
        <f t="shared" si="85"/>
        <v>1</v>
      </c>
      <c r="N702" s="3" t="b">
        <f t="shared" si="86"/>
        <v>0</v>
      </c>
      <c r="O702" s="3" t="b">
        <f t="shared" si="87"/>
        <v>1</v>
      </c>
      <c r="P702" s="3" t="str">
        <f xml:space="preserve"> CHOOSE(MATCH(C702,{"Twitter","Instagram","Facebook"},0),"TW","IG","FB")</f>
        <v>FB</v>
      </c>
      <c r="Q702" s="3" t="str" cm="1">
        <f t="array" ref="Q702" xml:space="preserve"> _xlfn.SWITCH(C702,"Twitter","Microblog","Instagram","Visual Social","Facebook","Social Network","Other")</f>
        <v>Social Network</v>
      </c>
    </row>
    <row r="703" spans="1:17" x14ac:dyDescent="0.25">
      <c r="A703" s="3">
        <f xml:space="preserve"> Clean_Data!A703</f>
        <v>702</v>
      </c>
      <c r="B703" s="3" t="str">
        <f xml:space="preserve"> Clean_Data!Q703</f>
        <v>Hate</v>
      </c>
      <c r="C703" s="3" t="str">
        <f xml:space="preserve"> Clean_Data!S703</f>
        <v>Twitter</v>
      </c>
      <c r="D703" s="3">
        <f xml:space="preserve"> Clean_Data!J703</f>
        <v>48</v>
      </c>
      <c r="E703" s="3">
        <f>Clean_Data!I703</f>
        <v>24</v>
      </c>
      <c r="F703" s="3">
        <f xml:space="preserve"> Clean_Data!X703</f>
        <v>72</v>
      </c>
      <c r="G703" s="3" t="str" cm="1">
        <f t="array" ref="G703" xml:space="preserve"> _xlfn.IFS(OR(B703="Positive",B703="Joy",B703="Happy",B703="Happiness"),"Favorable",OR(B703="Negative",B703="Sad",B703="Grief",B703="Despair",B703="Hate"),"Unfavorable",TRUE,"Other")</f>
        <v>Unfavorable</v>
      </c>
      <c r="H703" s="3" t="str">
        <f t="shared" si="80"/>
        <v>High Engagement</v>
      </c>
      <c r="I703" s="3" t="str">
        <f t="shared" si="81"/>
        <v>High</v>
      </c>
      <c r="J703" s="3" t="b">
        <f t="shared" si="82"/>
        <v>0</v>
      </c>
      <c r="K703" s="3" t="b">
        <f t="shared" si="83"/>
        <v>1</v>
      </c>
      <c r="L703" s="3" t="b">
        <f t="shared" si="84"/>
        <v>0</v>
      </c>
      <c r="M703" s="3" t="b">
        <f t="shared" si="85"/>
        <v>1</v>
      </c>
      <c r="N703" s="3" t="b">
        <f t="shared" si="86"/>
        <v>0</v>
      </c>
      <c r="O703" s="3" t="b">
        <f t="shared" si="87"/>
        <v>1</v>
      </c>
      <c r="P703" s="3" t="str">
        <f xml:space="preserve"> CHOOSE(MATCH(C703,{"Twitter","Instagram","Facebook"},0),"TW","IG","FB")</f>
        <v>TW</v>
      </c>
      <c r="Q703" s="3" t="str" cm="1">
        <f t="array" ref="Q703" xml:space="preserve"> _xlfn.SWITCH(C703,"Twitter","Microblog","Instagram","Visual Social","Facebook","Social Network","Other")</f>
        <v>Microblog</v>
      </c>
    </row>
    <row r="704" spans="1:17" x14ac:dyDescent="0.25">
      <c r="A704" s="3">
        <f xml:space="preserve"> Clean_Data!A704</f>
        <v>703</v>
      </c>
      <c r="B704" s="3" t="str">
        <f xml:space="preserve"> Clean_Data!Q704</f>
        <v>Bad</v>
      </c>
      <c r="C704" s="3" t="str">
        <f xml:space="preserve"> Clean_Data!S704</f>
        <v>Instagram</v>
      </c>
      <c r="D704" s="3">
        <f xml:space="preserve"> Clean_Data!J704</f>
        <v>43</v>
      </c>
      <c r="E704" s="3">
        <f>Clean_Data!I704</f>
        <v>22</v>
      </c>
      <c r="F704" s="3">
        <f xml:space="preserve"> Clean_Data!X704</f>
        <v>65</v>
      </c>
      <c r="G704" s="3" t="str" cm="1">
        <f t="array" ref="G704" xml:space="preserve"> _xlfn.IFS(OR(B704="Positive",B704="Joy",B704="Happy",B704="Happiness"),"Favorable",OR(B704="Negative",B704="Sad",B704="Grief",B704="Despair",B704="Hate"),"Unfavorable",TRUE,"Other")</f>
        <v>Other</v>
      </c>
      <c r="H704" s="3" t="str">
        <f t="shared" si="80"/>
        <v>High Engagement</v>
      </c>
      <c r="I704" s="3" t="str">
        <f t="shared" si="81"/>
        <v>High</v>
      </c>
      <c r="J704" s="3" t="b">
        <f t="shared" si="82"/>
        <v>0</v>
      </c>
      <c r="K704" s="3" t="b">
        <f t="shared" si="83"/>
        <v>1</v>
      </c>
      <c r="L704" s="3" t="b">
        <f t="shared" si="84"/>
        <v>1</v>
      </c>
      <c r="M704" s="3" t="b">
        <f t="shared" si="85"/>
        <v>1</v>
      </c>
      <c r="N704" s="3" t="b">
        <f t="shared" si="86"/>
        <v>0</v>
      </c>
      <c r="O704" s="3" t="b">
        <f t="shared" si="87"/>
        <v>1</v>
      </c>
      <c r="P704" s="3" t="str">
        <f xml:space="preserve"> CHOOSE(MATCH(C704,{"Twitter","Instagram","Facebook"},0),"TW","IG","FB")</f>
        <v>IG</v>
      </c>
      <c r="Q704" s="3" t="str" cm="1">
        <f t="array" ref="Q704" xml:space="preserve"> _xlfn.SWITCH(C704,"Twitter","Microblog","Instagram","Visual Social","Facebook","Social Network","Other")</f>
        <v>Visual Social</v>
      </c>
    </row>
    <row r="705" spans="1:17" x14ac:dyDescent="0.25">
      <c r="A705" s="3">
        <f xml:space="preserve"> Clean_Data!A705</f>
        <v>704</v>
      </c>
      <c r="B705" s="3" t="str">
        <f xml:space="preserve"> Clean_Data!Q705</f>
        <v>Sad</v>
      </c>
      <c r="C705" s="3" t="str">
        <f xml:space="preserve"> Clean_Data!S705</f>
        <v>Facebook</v>
      </c>
      <c r="D705" s="3">
        <f xml:space="preserve"> Clean_Data!J705</f>
        <v>39</v>
      </c>
      <c r="E705" s="3">
        <f>Clean_Data!I705</f>
        <v>20</v>
      </c>
      <c r="F705" s="3">
        <f xml:space="preserve"> Clean_Data!X705</f>
        <v>59</v>
      </c>
      <c r="G705" s="3" t="str" cm="1">
        <f t="array" ref="G705" xml:space="preserve"> _xlfn.IFS(OR(B705="Positive",B705="Joy",B705="Happy",B705="Happiness"),"Favorable",OR(B705="Negative",B705="Sad",B705="Grief",B705="Despair",B705="Hate"),"Unfavorable",TRUE,"Other")</f>
        <v>Unfavorable</v>
      </c>
      <c r="H705" s="3" t="str">
        <f t="shared" si="80"/>
        <v>High Engagement</v>
      </c>
      <c r="I705" s="3" t="str">
        <f t="shared" si="81"/>
        <v>High</v>
      </c>
      <c r="J705" s="3" t="b">
        <f t="shared" si="82"/>
        <v>0</v>
      </c>
      <c r="K705" s="3" t="b">
        <f t="shared" si="83"/>
        <v>0</v>
      </c>
      <c r="L705" s="3" t="b">
        <f t="shared" si="84"/>
        <v>0</v>
      </c>
      <c r="M705" s="3" t="b">
        <f t="shared" si="85"/>
        <v>1</v>
      </c>
      <c r="N705" s="3" t="b">
        <f t="shared" si="86"/>
        <v>0</v>
      </c>
      <c r="O705" s="3" t="b">
        <f t="shared" si="87"/>
        <v>1</v>
      </c>
      <c r="P705" s="3" t="str">
        <f xml:space="preserve"> CHOOSE(MATCH(C705,{"Twitter","Instagram","Facebook"},0),"TW","IG","FB")</f>
        <v>FB</v>
      </c>
      <c r="Q705" s="3" t="str" cm="1">
        <f t="array" ref="Q705" xml:space="preserve"> _xlfn.SWITCH(C705,"Twitter","Microblog","Instagram","Visual Social","Facebook","Social Network","Other")</f>
        <v>Social Network</v>
      </c>
    </row>
    <row r="706" spans="1:17" x14ac:dyDescent="0.25">
      <c r="A706" s="3">
        <f xml:space="preserve"> Clean_Data!A706</f>
        <v>705</v>
      </c>
      <c r="B706" s="3" t="str">
        <f xml:space="preserve"> Clean_Data!Q706</f>
        <v>Neutral</v>
      </c>
      <c r="C706" s="3" t="str">
        <f xml:space="preserve"> Clean_Data!S706</f>
        <v>Instagram</v>
      </c>
      <c r="D706" s="3">
        <f xml:space="preserve"> Clean_Data!J706</f>
        <v>42</v>
      </c>
      <c r="E706" s="3">
        <f>Clean_Data!I706</f>
        <v>23</v>
      </c>
      <c r="F706" s="3">
        <f xml:space="preserve"> Clean_Data!X706</f>
        <v>65</v>
      </c>
      <c r="G706" s="3" t="str" cm="1">
        <f t="array" ref="G706" xml:space="preserve"> _xlfn.IFS(OR(B706="Positive",B706="Joy",B706="Happy",B706="Happiness"),"Favorable",OR(B706="Negative",B706="Sad",B706="Grief",B706="Despair",B706="Hate"),"Unfavorable",TRUE,"Other")</f>
        <v>Other</v>
      </c>
      <c r="H706" s="3" t="str">
        <f t="shared" si="80"/>
        <v>High Engagement</v>
      </c>
      <c r="I706" s="3" t="str">
        <f t="shared" si="81"/>
        <v>High</v>
      </c>
      <c r="J706" s="3" t="b">
        <f t="shared" si="82"/>
        <v>0</v>
      </c>
      <c r="K706" s="3" t="b">
        <f t="shared" si="83"/>
        <v>1</v>
      </c>
      <c r="L706" s="3" t="b">
        <f t="shared" si="84"/>
        <v>1</v>
      </c>
      <c r="M706" s="3" t="b">
        <f t="shared" si="85"/>
        <v>1</v>
      </c>
      <c r="N706" s="3" t="b">
        <f t="shared" si="86"/>
        <v>0</v>
      </c>
      <c r="O706" s="3" t="b">
        <f t="shared" si="87"/>
        <v>1</v>
      </c>
      <c r="P706" s="3" t="str">
        <f xml:space="preserve"> CHOOSE(MATCH(C706,{"Twitter","Instagram","Facebook"},0),"TW","IG","FB")</f>
        <v>IG</v>
      </c>
      <c r="Q706" s="3" t="str" cm="1">
        <f t="array" ref="Q706" xml:space="preserve"> _xlfn.SWITCH(C706,"Twitter","Microblog","Instagram","Visual Social","Facebook","Social Network","Other")</f>
        <v>Visual Social</v>
      </c>
    </row>
    <row r="707" spans="1:17" x14ac:dyDescent="0.25">
      <c r="A707" s="3">
        <f xml:space="preserve"> Clean_Data!A707</f>
        <v>706</v>
      </c>
      <c r="B707" s="3" t="str">
        <f xml:space="preserve"> Clean_Data!Q707</f>
        <v>Neutral</v>
      </c>
      <c r="C707" s="3" t="str">
        <f xml:space="preserve"> Clean_Data!S707</f>
        <v>Twitter</v>
      </c>
      <c r="D707" s="3">
        <f xml:space="preserve"> Clean_Data!J707</f>
        <v>50</v>
      </c>
      <c r="E707" s="3">
        <f>Clean_Data!I707</f>
        <v>26</v>
      </c>
      <c r="F707" s="3">
        <f xml:space="preserve"> Clean_Data!X707</f>
        <v>76</v>
      </c>
      <c r="G707" s="3" t="str" cm="1">
        <f t="array" ref="G707" xml:space="preserve"> _xlfn.IFS(OR(B707="Positive",B707="Joy",B707="Happy",B707="Happiness"),"Favorable",OR(B707="Negative",B707="Sad",B707="Grief",B707="Despair",B707="Hate"),"Unfavorable",TRUE,"Other")</f>
        <v>Other</v>
      </c>
      <c r="H707" s="3" t="str">
        <f t="shared" ref="H707:H733" si="88" xml:space="preserve"> IF(F707&gt;=50,"High Engagement","Standard Engagement")</f>
        <v>High Engagement</v>
      </c>
      <c r="I707" s="3" t="str">
        <f t="shared" ref="I707:I733" si="89" xml:space="preserve"> IF(F707&gt;=100,"Viral",IF(F707&gt;=50,"High",IF(F707&gt;=20,"Medium","Low")))</f>
        <v>High</v>
      </c>
      <c r="J707" s="3" t="b">
        <f t="shared" ref="J707:J733" si="90" xml:space="preserve"> AND(OR(C707="USA",C707="UK"),F707&gt;=50)</f>
        <v>0</v>
      </c>
      <c r="K707" s="3" t="b">
        <f t="shared" ref="K707:K733" si="91" xml:space="preserve"> OR(C707="Twitter",C707="Instagram")</f>
        <v>1</v>
      </c>
      <c r="L707" s="3" t="b">
        <f t="shared" ref="L707:L733" si="92" xml:space="preserve"> NOT(G707="Unfavorable")</f>
        <v>1</v>
      </c>
      <c r="M707" s="3" t="b">
        <f t="shared" ref="M707:M733" si="93" xml:space="preserve"> ISERROR(1/(D707-D707))</f>
        <v>1</v>
      </c>
      <c r="N707" s="3" t="b">
        <f t="shared" ref="N707:N733" si="94" xml:space="preserve"> ISBLANK(B707)</f>
        <v>0</v>
      </c>
      <c r="O707" s="3" t="b">
        <f t="shared" ref="O707:O733" si="95" xml:space="preserve"> ISNUMBER(D707)</f>
        <v>1</v>
      </c>
      <c r="P707" s="3" t="str">
        <f xml:space="preserve"> CHOOSE(MATCH(C707,{"Twitter","Instagram","Facebook"},0),"TW","IG","FB")</f>
        <v>TW</v>
      </c>
      <c r="Q707" s="3" t="str" cm="1">
        <f t="array" ref="Q707" xml:space="preserve"> _xlfn.SWITCH(C707,"Twitter","Microblog","Instagram","Visual Social","Facebook","Social Network","Other")</f>
        <v>Microblog</v>
      </c>
    </row>
    <row r="708" spans="1:17" x14ac:dyDescent="0.25">
      <c r="A708" s="3">
        <f xml:space="preserve"> Clean_Data!A708</f>
        <v>707</v>
      </c>
      <c r="B708" s="3" t="str">
        <f xml:space="preserve"> Clean_Data!Q708</f>
        <v>Neutral</v>
      </c>
      <c r="C708" s="3" t="str">
        <f xml:space="preserve"> Clean_Data!S708</f>
        <v>Facebook</v>
      </c>
      <c r="D708" s="3">
        <f xml:space="preserve"> Clean_Data!J708</f>
        <v>38</v>
      </c>
      <c r="E708" s="3">
        <f>Clean_Data!I708</f>
        <v>19</v>
      </c>
      <c r="F708" s="3">
        <f xml:space="preserve"> Clean_Data!X708</f>
        <v>57</v>
      </c>
      <c r="G708" s="3" t="str" cm="1">
        <f t="array" ref="G708" xml:space="preserve"> _xlfn.IFS(OR(B708="Positive",B708="Joy",B708="Happy",B708="Happiness"),"Favorable",OR(B708="Negative",B708="Sad",B708="Grief",B708="Despair",B708="Hate"),"Unfavorable",TRUE,"Other")</f>
        <v>Other</v>
      </c>
      <c r="H708" s="3" t="str">
        <f t="shared" si="88"/>
        <v>High Engagement</v>
      </c>
      <c r="I708" s="3" t="str">
        <f t="shared" si="89"/>
        <v>High</v>
      </c>
      <c r="J708" s="3" t="b">
        <f t="shared" si="90"/>
        <v>0</v>
      </c>
      <c r="K708" s="3" t="b">
        <f t="shared" si="91"/>
        <v>0</v>
      </c>
      <c r="L708" s="3" t="b">
        <f t="shared" si="92"/>
        <v>1</v>
      </c>
      <c r="M708" s="3" t="b">
        <f t="shared" si="93"/>
        <v>1</v>
      </c>
      <c r="N708" s="3" t="b">
        <f t="shared" si="94"/>
        <v>0</v>
      </c>
      <c r="O708" s="3" t="b">
        <f t="shared" si="95"/>
        <v>1</v>
      </c>
      <c r="P708" s="3" t="str">
        <f xml:space="preserve"> CHOOSE(MATCH(C708,{"Twitter","Instagram","Facebook"},0),"TW","IG","FB")</f>
        <v>FB</v>
      </c>
      <c r="Q708" s="3" t="str" cm="1">
        <f t="array" ref="Q708" xml:space="preserve"> _xlfn.SWITCH(C708,"Twitter","Microblog","Instagram","Visual Social","Facebook","Social Network","Other")</f>
        <v>Social Network</v>
      </c>
    </row>
    <row r="709" spans="1:17" x14ac:dyDescent="0.25">
      <c r="A709" s="3">
        <f xml:space="preserve"> Clean_Data!A709</f>
        <v>708</v>
      </c>
      <c r="B709" s="3" t="str">
        <f xml:space="preserve"> Clean_Data!Q709</f>
        <v>Neutral</v>
      </c>
      <c r="C709" s="3" t="str">
        <f xml:space="preserve"> Clean_Data!S709</f>
        <v>Instagram</v>
      </c>
      <c r="D709" s="3">
        <f xml:space="preserve"> Clean_Data!J709</f>
        <v>43</v>
      </c>
      <c r="E709" s="3">
        <f>Clean_Data!I709</f>
        <v>21</v>
      </c>
      <c r="F709" s="3">
        <f xml:space="preserve"> Clean_Data!X709</f>
        <v>64</v>
      </c>
      <c r="G709" s="3" t="str" cm="1">
        <f t="array" ref="G709" xml:space="preserve"> _xlfn.IFS(OR(B709="Positive",B709="Joy",B709="Happy",B709="Happiness"),"Favorable",OR(B709="Negative",B709="Sad",B709="Grief",B709="Despair",B709="Hate"),"Unfavorable",TRUE,"Other")</f>
        <v>Other</v>
      </c>
      <c r="H709" s="3" t="str">
        <f t="shared" si="88"/>
        <v>High Engagement</v>
      </c>
      <c r="I709" s="3" t="str">
        <f t="shared" si="89"/>
        <v>High</v>
      </c>
      <c r="J709" s="3" t="b">
        <f t="shared" si="90"/>
        <v>0</v>
      </c>
      <c r="K709" s="3" t="b">
        <f t="shared" si="91"/>
        <v>1</v>
      </c>
      <c r="L709" s="3" t="b">
        <f t="shared" si="92"/>
        <v>1</v>
      </c>
      <c r="M709" s="3" t="b">
        <f t="shared" si="93"/>
        <v>1</v>
      </c>
      <c r="N709" s="3" t="b">
        <f t="shared" si="94"/>
        <v>0</v>
      </c>
      <c r="O709" s="3" t="b">
        <f t="shared" si="95"/>
        <v>1</v>
      </c>
      <c r="P709" s="3" t="str">
        <f xml:space="preserve"> CHOOSE(MATCH(C709,{"Twitter","Instagram","Facebook"},0),"TW","IG","FB")</f>
        <v>IG</v>
      </c>
      <c r="Q709" s="3" t="str" cm="1">
        <f t="array" ref="Q709" xml:space="preserve"> _xlfn.SWITCH(C709,"Twitter","Microblog","Instagram","Visual Social","Facebook","Social Network","Other")</f>
        <v>Visual Social</v>
      </c>
    </row>
    <row r="710" spans="1:17" x14ac:dyDescent="0.25">
      <c r="A710" s="3">
        <f xml:space="preserve"> Clean_Data!A710</f>
        <v>709</v>
      </c>
      <c r="B710" s="3" t="str">
        <f xml:space="preserve"> Clean_Data!Q710</f>
        <v>Neutral</v>
      </c>
      <c r="C710" s="3" t="str">
        <f xml:space="preserve"> Clean_Data!S710</f>
        <v>Twitter</v>
      </c>
      <c r="D710" s="3">
        <f xml:space="preserve"> Clean_Data!J710</f>
        <v>36</v>
      </c>
      <c r="E710" s="3">
        <f>Clean_Data!I710</f>
        <v>18</v>
      </c>
      <c r="F710" s="3">
        <f xml:space="preserve"> Clean_Data!X710</f>
        <v>54</v>
      </c>
      <c r="G710" s="3" t="str" cm="1">
        <f t="array" ref="G710" xml:space="preserve"> _xlfn.IFS(OR(B710="Positive",B710="Joy",B710="Happy",B710="Happiness"),"Favorable",OR(B710="Negative",B710="Sad",B710="Grief",B710="Despair",B710="Hate"),"Unfavorable",TRUE,"Other")</f>
        <v>Other</v>
      </c>
      <c r="H710" s="3" t="str">
        <f t="shared" si="88"/>
        <v>High Engagement</v>
      </c>
      <c r="I710" s="3" t="str">
        <f t="shared" si="89"/>
        <v>High</v>
      </c>
      <c r="J710" s="3" t="b">
        <f t="shared" si="90"/>
        <v>0</v>
      </c>
      <c r="K710" s="3" t="b">
        <f t="shared" si="91"/>
        <v>1</v>
      </c>
      <c r="L710" s="3" t="b">
        <f t="shared" si="92"/>
        <v>1</v>
      </c>
      <c r="M710" s="3" t="b">
        <f t="shared" si="93"/>
        <v>1</v>
      </c>
      <c r="N710" s="3" t="b">
        <f t="shared" si="94"/>
        <v>0</v>
      </c>
      <c r="O710" s="3" t="b">
        <f t="shared" si="95"/>
        <v>1</v>
      </c>
      <c r="P710" s="3" t="str">
        <f xml:space="preserve"> CHOOSE(MATCH(C710,{"Twitter","Instagram","Facebook"},0),"TW","IG","FB")</f>
        <v>TW</v>
      </c>
      <c r="Q710" s="3" t="str" cm="1">
        <f t="array" ref="Q710" xml:space="preserve"> _xlfn.SWITCH(C710,"Twitter","Microblog","Instagram","Visual Social","Facebook","Social Network","Other")</f>
        <v>Microblog</v>
      </c>
    </row>
    <row r="711" spans="1:17" x14ac:dyDescent="0.25">
      <c r="A711" s="3">
        <f xml:space="preserve"> Clean_Data!A711</f>
        <v>710</v>
      </c>
      <c r="B711" s="3" t="str">
        <f xml:space="preserve"> Clean_Data!Q711</f>
        <v>Neutral</v>
      </c>
      <c r="C711" s="3" t="str">
        <f xml:space="preserve"> Clean_Data!S711</f>
        <v>Instagram</v>
      </c>
      <c r="D711" s="3">
        <f xml:space="preserve"> Clean_Data!J711</f>
        <v>45</v>
      </c>
      <c r="E711" s="3">
        <f>Clean_Data!I711</f>
        <v>22</v>
      </c>
      <c r="F711" s="3">
        <f xml:space="preserve"> Clean_Data!X711</f>
        <v>67</v>
      </c>
      <c r="G711" s="3" t="str" cm="1">
        <f t="array" ref="G711" xml:space="preserve"> _xlfn.IFS(OR(B711="Positive",B711="Joy",B711="Happy",B711="Happiness"),"Favorable",OR(B711="Negative",B711="Sad",B711="Grief",B711="Despair",B711="Hate"),"Unfavorable",TRUE,"Other")</f>
        <v>Other</v>
      </c>
      <c r="H711" s="3" t="str">
        <f t="shared" si="88"/>
        <v>High Engagement</v>
      </c>
      <c r="I711" s="3" t="str">
        <f t="shared" si="89"/>
        <v>High</v>
      </c>
      <c r="J711" s="3" t="b">
        <f t="shared" si="90"/>
        <v>0</v>
      </c>
      <c r="K711" s="3" t="b">
        <f t="shared" si="91"/>
        <v>1</v>
      </c>
      <c r="L711" s="3" t="b">
        <f t="shared" si="92"/>
        <v>1</v>
      </c>
      <c r="M711" s="3" t="b">
        <f t="shared" si="93"/>
        <v>1</v>
      </c>
      <c r="N711" s="3" t="b">
        <f t="shared" si="94"/>
        <v>0</v>
      </c>
      <c r="O711" s="3" t="b">
        <f t="shared" si="95"/>
        <v>1</v>
      </c>
      <c r="P711" s="3" t="str">
        <f xml:space="preserve"> CHOOSE(MATCH(C711,{"Twitter","Instagram","Facebook"},0),"TW","IG","FB")</f>
        <v>IG</v>
      </c>
      <c r="Q711" s="3" t="str" cm="1">
        <f t="array" ref="Q711" xml:space="preserve"> _xlfn.SWITCH(C711,"Twitter","Microblog","Instagram","Visual Social","Facebook","Social Network","Other")</f>
        <v>Visual Social</v>
      </c>
    </row>
    <row r="712" spans="1:17" x14ac:dyDescent="0.25">
      <c r="A712" s="3">
        <f xml:space="preserve"> Clean_Data!A712</f>
        <v>711</v>
      </c>
      <c r="B712" s="3" t="str">
        <f xml:space="preserve"> Clean_Data!Q712</f>
        <v>Neutral</v>
      </c>
      <c r="C712" s="3" t="str">
        <f xml:space="preserve"> Clean_Data!S712</f>
        <v>Facebook</v>
      </c>
      <c r="D712" s="3">
        <f xml:space="preserve"> Clean_Data!J712</f>
        <v>48</v>
      </c>
      <c r="E712" s="3">
        <f>Clean_Data!I712</f>
        <v>24</v>
      </c>
      <c r="F712" s="3">
        <f xml:space="preserve"> Clean_Data!X712</f>
        <v>72</v>
      </c>
      <c r="G712" s="3" t="str" cm="1">
        <f t="array" ref="G712" xml:space="preserve"> _xlfn.IFS(OR(B712="Positive",B712="Joy",B712="Happy",B712="Happiness"),"Favorable",OR(B712="Negative",B712="Sad",B712="Grief",B712="Despair",B712="Hate"),"Unfavorable",TRUE,"Other")</f>
        <v>Other</v>
      </c>
      <c r="H712" s="3" t="str">
        <f t="shared" si="88"/>
        <v>High Engagement</v>
      </c>
      <c r="I712" s="3" t="str">
        <f t="shared" si="89"/>
        <v>High</v>
      </c>
      <c r="J712" s="3" t="b">
        <f t="shared" si="90"/>
        <v>0</v>
      </c>
      <c r="K712" s="3" t="b">
        <f t="shared" si="91"/>
        <v>0</v>
      </c>
      <c r="L712" s="3" t="b">
        <f t="shared" si="92"/>
        <v>1</v>
      </c>
      <c r="M712" s="3" t="b">
        <f t="shared" si="93"/>
        <v>1</v>
      </c>
      <c r="N712" s="3" t="b">
        <f t="shared" si="94"/>
        <v>0</v>
      </c>
      <c r="O712" s="3" t="b">
        <f t="shared" si="95"/>
        <v>1</v>
      </c>
      <c r="P712" s="3" t="str">
        <f xml:space="preserve"> CHOOSE(MATCH(C712,{"Twitter","Instagram","Facebook"},0),"TW","IG","FB")</f>
        <v>FB</v>
      </c>
      <c r="Q712" s="3" t="str" cm="1">
        <f t="array" ref="Q712" xml:space="preserve"> _xlfn.SWITCH(C712,"Twitter","Microblog","Instagram","Visual Social","Facebook","Social Network","Other")</f>
        <v>Social Network</v>
      </c>
    </row>
    <row r="713" spans="1:17" x14ac:dyDescent="0.25">
      <c r="A713" s="3">
        <f xml:space="preserve"> Clean_Data!A713</f>
        <v>712</v>
      </c>
      <c r="B713" s="3" t="str">
        <f xml:space="preserve"> Clean_Data!Q713</f>
        <v>Neutral</v>
      </c>
      <c r="C713" s="3" t="str">
        <f xml:space="preserve"> Clean_Data!S713</f>
        <v>Twitter</v>
      </c>
      <c r="D713" s="3">
        <f xml:space="preserve"> Clean_Data!J713</f>
        <v>40</v>
      </c>
      <c r="E713" s="3">
        <f>Clean_Data!I713</f>
        <v>20</v>
      </c>
      <c r="F713" s="3">
        <f xml:space="preserve"> Clean_Data!X713</f>
        <v>60</v>
      </c>
      <c r="G713" s="3" t="str" cm="1">
        <f t="array" ref="G713" xml:space="preserve"> _xlfn.IFS(OR(B713="Positive",B713="Joy",B713="Happy",B713="Happiness"),"Favorable",OR(B713="Negative",B713="Sad",B713="Grief",B713="Despair",B713="Hate"),"Unfavorable",TRUE,"Other")</f>
        <v>Other</v>
      </c>
      <c r="H713" s="3" t="str">
        <f t="shared" si="88"/>
        <v>High Engagement</v>
      </c>
      <c r="I713" s="3" t="str">
        <f t="shared" si="89"/>
        <v>High</v>
      </c>
      <c r="J713" s="3" t="b">
        <f t="shared" si="90"/>
        <v>0</v>
      </c>
      <c r="K713" s="3" t="b">
        <f t="shared" si="91"/>
        <v>1</v>
      </c>
      <c r="L713" s="3" t="b">
        <f t="shared" si="92"/>
        <v>1</v>
      </c>
      <c r="M713" s="3" t="b">
        <f t="shared" si="93"/>
        <v>1</v>
      </c>
      <c r="N713" s="3" t="b">
        <f t="shared" si="94"/>
        <v>0</v>
      </c>
      <c r="O713" s="3" t="b">
        <f t="shared" si="95"/>
        <v>1</v>
      </c>
      <c r="P713" s="3" t="str">
        <f xml:space="preserve"> CHOOSE(MATCH(C713,{"Twitter","Instagram","Facebook"},0),"TW","IG","FB")</f>
        <v>TW</v>
      </c>
      <c r="Q713" s="3" t="str" cm="1">
        <f t="array" ref="Q713" xml:space="preserve"> _xlfn.SWITCH(C713,"Twitter","Microblog","Instagram","Visual Social","Facebook","Social Network","Other")</f>
        <v>Microblog</v>
      </c>
    </row>
    <row r="714" spans="1:17" x14ac:dyDescent="0.25">
      <c r="A714" s="3">
        <f xml:space="preserve"> Clean_Data!A714</f>
        <v>713</v>
      </c>
      <c r="B714" s="3" t="str">
        <f xml:space="preserve"> Clean_Data!Q714</f>
        <v>Neutral</v>
      </c>
      <c r="C714" s="3" t="str">
        <f xml:space="preserve"> Clean_Data!S714</f>
        <v>Instagram</v>
      </c>
      <c r="D714" s="3">
        <f xml:space="preserve"> Clean_Data!J714</f>
        <v>49</v>
      </c>
      <c r="E714" s="3">
        <f>Clean_Data!I714</f>
        <v>25</v>
      </c>
      <c r="F714" s="3">
        <f xml:space="preserve"> Clean_Data!X714</f>
        <v>74</v>
      </c>
      <c r="G714" s="3" t="str" cm="1">
        <f t="array" ref="G714" xml:space="preserve"> _xlfn.IFS(OR(B714="Positive",B714="Joy",B714="Happy",B714="Happiness"),"Favorable",OR(B714="Negative",B714="Sad",B714="Grief",B714="Despair",B714="Hate"),"Unfavorable",TRUE,"Other")</f>
        <v>Other</v>
      </c>
      <c r="H714" s="3" t="str">
        <f t="shared" si="88"/>
        <v>High Engagement</v>
      </c>
      <c r="I714" s="3" t="str">
        <f t="shared" si="89"/>
        <v>High</v>
      </c>
      <c r="J714" s="3" t="b">
        <f t="shared" si="90"/>
        <v>0</v>
      </c>
      <c r="K714" s="3" t="b">
        <f t="shared" si="91"/>
        <v>1</v>
      </c>
      <c r="L714" s="3" t="b">
        <f t="shared" si="92"/>
        <v>1</v>
      </c>
      <c r="M714" s="3" t="b">
        <f t="shared" si="93"/>
        <v>1</v>
      </c>
      <c r="N714" s="3" t="b">
        <f t="shared" si="94"/>
        <v>0</v>
      </c>
      <c r="O714" s="3" t="b">
        <f t="shared" si="95"/>
        <v>1</v>
      </c>
      <c r="P714" s="3" t="str">
        <f xml:space="preserve"> CHOOSE(MATCH(C714,{"Twitter","Instagram","Facebook"},0),"TW","IG","FB")</f>
        <v>IG</v>
      </c>
      <c r="Q714" s="3" t="str" cm="1">
        <f t="array" ref="Q714" xml:space="preserve"> _xlfn.SWITCH(C714,"Twitter","Microblog","Instagram","Visual Social","Facebook","Social Network","Other")</f>
        <v>Visual Social</v>
      </c>
    </row>
    <row r="715" spans="1:17" x14ac:dyDescent="0.25">
      <c r="A715" s="3">
        <f xml:space="preserve"> Clean_Data!A715</f>
        <v>714</v>
      </c>
      <c r="B715" s="3" t="str">
        <f xml:space="preserve"> Clean_Data!Q715</f>
        <v>Neutral</v>
      </c>
      <c r="C715" s="3" t="str">
        <f xml:space="preserve"> Clean_Data!S715</f>
        <v>Facebook</v>
      </c>
      <c r="D715" s="3">
        <f xml:space="preserve"> Clean_Data!J715</f>
        <v>37</v>
      </c>
      <c r="E715" s="3">
        <f>Clean_Data!I715</f>
        <v>19</v>
      </c>
      <c r="F715" s="3">
        <f xml:space="preserve"> Clean_Data!X715</f>
        <v>56</v>
      </c>
      <c r="G715" s="3" t="str" cm="1">
        <f t="array" ref="G715" xml:space="preserve"> _xlfn.IFS(OR(B715="Positive",B715="Joy",B715="Happy",B715="Happiness"),"Favorable",OR(B715="Negative",B715="Sad",B715="Grief",B715="Despair",B715="Hate"),"Unfavorable",TRUE,"Other")</f>
        <v>Other</v>
      </c>
      <c r="H715" s="3" t="str">
        <f t="shared" si="88"/>
        <v>High Engagement</v>
      </c>
      <c r="I715" s="3" t="str">
        <f t="shared" si="89"/>
        <v>High</v>
      </c>
      <c r="J715" s="3" t="b">
        <f t="shared" si="90"/>
        <v>0</v>
      </c>
      <c r="K715" s="3" t="b">
        <f t="shared" si="91"/>
        <v>0</v>
      </c>
      <c r="L715" s="3" t="b">
        <f t="shared" si="92"/>
        <v>1</v>
      </c>
      <c r="M715" s="3" t="b">
        <f t="shared" si="93"/>
        <v>1</v>
      </c>
      <c r="N715" s="3" t="b">
        <f t="shared" si="94"/>
        <v>0</v>
      </c>
      <c r="O715" s="3" t="b">
        <f t="shared" si="95"/>
        <v>1</v>
      </c>
      <c r="P715" s="3" t="str">
        <f xml:space="preserve"> CHOOSE(MATCH(C715,{"Twitter","Instagram","Facebook"},0),"TW","IG","FB")</f>
        <v>FB</v>
      </c>
      <c r="Q715" s="3" t="str" cm="1">
        <f t="array" ref="Q715" xml:space="preserve"> _xlfn.SWITCH(C715,"Twitter","Microblog","Instagram","Visual Social","Facebook","Social Network","Other")</f>
        <v>Social Network</v>
      </c>
    </row>
    <row r="716" spans="1:17" x14ac:dyDescent="0.25">
      <c r="A716" s="3">
        <f xml:space="preserve"> Clean_Data!A716</f>
        <v>715</v>
      </c>
      <c r="B716" s="3" t="str">
        <f xml:space="preserve"> Clean_Data!Q716</f>
        <v>Neutral</v>
      </c>
      <c r="C716" s="3" t="str">
        <f xml:space="preserve"> Clean_Data!S716</f>
        <v>Twitter</v>
      </c>
      <c r="D716" s="3">
        <f xml:space="preserve"> Clean_Data!J716</f>
        <v>44</v>
      </c>
      <c r="E716" s="3">
        <f>Clean_Data!I716</f>
        <v>23</v>
      </c>
      <c r="F716" s="3">
        <f xml:space="preserve"> Clean_Data!X716</f>
        <v>67</v>
      </c>
      <c r="G716" s="3" t="str" cm="1">
        <f t="array" ref="G716" xml:space="preserve"> _xlfn.IFS(OR(B716="Positive",B716="Joy",B716="Happy",B716="Happiness"),"Favorable",OR(B716="Negative",B716="Sad",B716="Grief",B716="Despair",B716="Hate"),"Unfavorable",TRUE,"Other")</f>
        <v>Other</v>
      </c>
      <c r="H716" s="3" t="str">
        <f t="shared" si="88"/>
        <v>High Engagement</v>
      </c>
      <c r="I716" s="3" t="str">
        <f t="shared" si="89"/>
        <v>High</v>
      </c>
      <c r="J716" s="3" t="b">
        <f t="shared" si="90"/>
        <v>0</v>
      </c>
      <c r="K716" s="3" t="b">
        <f t="shared" si="91"/>
        <v>1</v>
      </c>
      <c r="L716" s="3" t="b">
        <f t="shared" si="92"/>
        <v>1</v>
      </c>
      <c r="M716" s="3" t="b">
        <f t="shared" si="93"/>
        <v>1</v>
      </c>
      <c r="N716" s="3" t="b">
        <f t="shared" si="94"/>
        <v>0</v>
      </c>
      <c r="O716" s="3" t="b">
        <f t="shared" si="95"/>
        <v>1</v>
      </c>
      <c r="P716" s="3" t="str">
        <f xml:space="preserve"> CHOOSE(MATCH(C716,{"Twitter","Instagram","Facebook"},0),"TW","IG","FB")</f>
        <v>TW</v>
      </c>
      <c r="Q716" s="3" t="str" cm="1">
        <f t="array" ref="Q716" xml:space="preserve"> _xlfn.SWITCH(C716,"Twitter","Microblog","Instagram","Visual Social","Facebook","Social Network","Other")</f>
        <v>Microblog</v>
      </c>
    </row>
    <row r="717" spans="1:17" x14ac:dyDescent="0.25">
      <c r="A717" s="3">
        <f xml:space="preserve"> Clean_Data!A717</f>
        <v>716</v>
      </c>
      <c r="B717" s="3" t="str">
        <f xml:space="preserve"> Clean_Data!Q717</f>
        <v>Neutral</v>
      </c>
      <c r="C717" s="3" t="str">
        <f xml:space="preserve"> Clean_Data!S717</f>
        <v>Instagram</v>
      </c>
      <c r="D717" s="3">
        <f xml:space="preserve"> Clean_Data!J717</f>
        <v>39</v>
      </c>
      <c r="E717" s="3">
        <f>Clean_Data!I717</f>
        <v>20</v>
      </c>
      <c r="F717" s="3">
        <f xml:space="preserve"> Clean_Data!X717</f>
        <v>59</v>
      </c>
      <c r="G717" s="3" t="str" cm="1">
        <f t="array" ref="G717" xml:space="preserve"> _xlfn.IFS(OR(B717="Positive",B717="Joy",B717="Happy",B717="Happiness"),"Favorable",OR(B717="Negative",B717="Sad",B717="Grief",B717="Despair",B717="Hate"),"Unfavorable",TRUE,"Other")</f>
        <v>Other</v>
      </c>
      <c r="H717" s="3" t="str">
        <f t="shared" si="88"/>
        <v>High Engagement</v>
      </c>
      <c r="I717" s="3" t="str">
        <f t="shared" si="89"/>
        <v>High</v>
      </c>
      <c r="J717" s="3" t="b">
        <f t="shared" si="90"/>
        <v>0</v>
      </c>
      <c r="K717" s="3" t="b">
        <f t="shared" si="91"/>
        <v>1</v>
      </c>
      <c r="L717" s="3" t="b">
        <f t="shared" si="92"/>
        <v>1</v>
      </c>
      <c r="M717" s="3" t="b">
        <f t="shared" si="93"/>
        <v>1</v>
      </c>
      <c r="N717" s="3" t="b">
        <f t="shared" si="94"/>
        <v>0</v>
      </c>
      <c r="O717" s="3" t="b">
        <f t="shared" si="95"/>
        <v>1</v>
      </c>
      <c r="P717" s="3" t="str">
        <f xml:space="preserve"> CHOOSE(MATCH(C717,{"Twitter","Instagram","Facebook"},0),"TW","IG","FB")</f>
        <v>IG</v>
      </c>
      <c r="Q717" s="3" t="str" cm="1">
        <f t="array" ref="Q717" xml:space="preserve"> _xlfn.SWITCH(C717,"Twitter","Microblog","Instagram","Visual Social","Facebook","Social Network","Other")</f>
        <v>Visual Social</v>
      </c>
    </row>
    <row r="718" spans="1:17" x14ac:dyDescent="0.25">
      <c r="A718" s="3">
        <f xml:space="preserve"> Clean_Data!A718</f>
        <v>717</v>
      </c>
      <c r="B718" s="3" t="str">
        <f xml:space="preserve"> Clean_Data!Q718</f>
        <v>Neutral</v>
      </c>
      <c r="C718" s="3" t="str">
        <f xml:space="preserve"> Clean_Data!S718</f>
        <v>Facebook</v>
      </c>
      <c r="D718" s="3">
        <f xml:space="preserve"> Clean_Data!J718</f>
        <v>35</v>
      </c>
      <c r="E718" s="3">
        <f>Clean_Data!I718</f>
        <v>18</v>
      </c>
      <c r="F718" s="3">
        <f xml:space="preserve"> Clean_Data!X718</f>
        <v>53</v>
      </c>
      <c r="G718" s="3" t="str" cm="1">
        <f t="array" ref="G718" xml:space="preserve"> _xlfn.IFS(OR(B718="Positive",B718="Joy",B718="Happy",B718="Happiness"),"Favorable",OR(B718="Negative",B718="Sad",B718="Grief",B718="Despair",B718="Hate"),"Unfavorable",TRUE,"Other")</f>
        <v>Other</v>
      </c>
      <c r="H718" s="3" t="str">
        <f t="shared" si="88"/>
        <v>High Engagement</v>
      </c>
      <c r="I718" s="3" t="str">
        <f t="shared" si="89"/>
        <v>High</v>
      </c>
      <c r="J718" s="3" t="b">
        <f t="shared" si="90"/>
        <v>0</v>
      </c>
      <c r="K718" s="3" t="b">
        <f t="shared" si="91"/>
        <v>0</v>
      </c>
      <c r="L718" s="3" t="b">
        <f t="shared" si="92"/>
        <v>1</v>
      </c>
      <c r="M718" s="3" t="b">
        <f t="shared" si="93"/>
        <v>1</v>
      </c>
      <c r="N718" s="3" t="b">
        <f t="shared" si="94"/>
        <v>0</v>
      </c>
      <c r="O718" s="3" t="b">
        <f t="shared" si="95"/>
        <v>1</v>
      </c>
      <c r="P718" s="3" t="str">
        <f xml:space="preserve"> CHOOSE(MATCH(C718,{"Twitter","Instagram","Facebook"},0),"TW","IG","FB")</f>
        <v>FB</v>
      </c>
      <c r="Q718" s="3" t="str" cm="1">
        <f t="array" ref="Q718" xml:space="preserve"> _xlfn.SWITCH(C718,"Twitter","Microblog","Instagram","Visual Social","Facebook","Social Network","Other")</f>
        <v>Social Network</v>
      </c>
    </row>
    <row r="719" spans="1:17" x14ac:dyDescent="0.25">
      <c r="A719" s="3">
        <f xml:space="preserve"> Clean_Data!A719</f>
        <v>718</v>
      </c>
      <c r="B719" s="3" t="str">
        <f xml:space="preserve"> Clean_Data!Q719</f>
        <v>Neutral</v>
      </c>
      <c r="C719" s="3" t="str">
        <f xml:space="preserve"> Clean_Data!S719</f>
        <v>Twitter</v>
      </c>
      <c r="D719" s="3">
        <f xml:space="preserve"> Clean_Data!J719</f>
        <v>43</v>
      </c>
      <c r="E719" s="3">
        <f>Clean_Data!I719</f>
        <v>22</v>
      </c>
      <c r="F719" s="3">
        <f xml:space="preserve"> Clean_Data!X719</f>
        <v>65</v>
      </c>
      <c r="G719" s="3" t="str" cm="1">
        <f t="array" ref="G719" xml:space="preserve"> _xlfn.IFS(OR(B719="Positive",B719="Joy",B719="Happy",B719="Happiness"),"Favorable",OR(B719="Negative",B719="Sad",B719="Grief",B719="Despair",B719="Hate"),"Unfavorable",TRUE,"Other")</f>
        <v>Other</v>
      </c>
      <c r="H719" s="3" t="str">
        <f t="shared" si="88"/>
        <v>High Engagement</v>
      </c>
      <c r="I719" s="3" t="str">
        <f t="shared" si="89"/>
        <v>High</v>
      </c>
      <c r="J719" s="3" t="b">
        <f t="shared" si="90"/>
        <v>0</v>
      </c>
      <c r="K719" s="3" t="b">
        <f t="shared" si="91"/>
        <v>1</v>
      </c>
      <c r="L719" s="3" t="b">
        <f t="shared" si="92"/>
        <v>1</v>
      </c>
      <c r="M719" s="3" t="b">
        <f t="shared" si="93"/>
        <v>1</v>
      </c>
      <c r="N719" s="3" t="b">
        <f t="shared" si="94"/>
        <v>0</v>
      </c>
      <c r="O719" s="3" t="b">
        <f t="shared" si="95"/>
        <v>1</v>
      </c>
      <c r="P719" s="3" t="str">
        <f xml:space="preserve"> CHOOSE(MATCH(C719,{"Twitter","Instagram","Facebook"},0),"TW","IG","FB")</f>
        <v>TW</v>
      </c>
      <c r="Q719" s="3" t="str" cm="1">
        <f t="array" ref="Q719" xml:space="preserve"> _xlfn.SWITCH(C719,"Twitter","Microblog","Instagram","Visual Social","Facebook","Social Network","Other")</f>
        <v>Microblog</v>
      </c>
    </row>
    <row r="720" spans="1:17" x14ac:dyDescent="0.25">
      <c r="A720" s="3">
        <f xml:space="preserve"> Clean_Data!A720</f>
        <v>719</v>
      </c>
      <c r="B720" s="3" t="str">
        <f xml:space="preserve"> Clean_Data!Q720</f>
        <v>Happy</v>
      </c>
      <c r="C720" s="3" t="str">
        <f xml:space="preserve"> Clean_Data!S720</f>
        <v>Instagram</v>
      </c>
      <c r="D720" s="3">
        <f xml:space="preserve"> Clean_Data!J720</f>
        <v>52</v>
      </c>
      <c r="E720" s="3">
        <f>Clean_Data!I720</f>
        <v>27</v>
      </c>
      <c r="F720" s="3">
        <f xml:space="preserve"> Clean_Data!X720</f>
        <v>79</v>
      </c>
      <c r="G720" s="3" t="str" cm="1">
        <f t="array" ref="G720" xml:space="preserve"> _xlfn.IFS(OR(B720="Positive",B720="Joy",B720="Happy",B720="Happiness"),"Favorable",OR(B720="Negative",B720="Sad",B720="Grief",B720="Despair",B720="Hate"),"Unfavorable",TRUE,"Other")</f>
        <v>Favorable</v>
      </c>
      <c r="H720" s="3" t="str">
        <f t="shared" si="88"/>
        <v>High Engagement</v>
      </c>
      <c r="I720" s="3" t="str">
        <f t="shared" si="89"/>
        <v>High</v>
      </c>
      <c r="J720" s="3" t="b">
        <f t="shared" si="90"/>
        <v>0</v>
      </c>
      <c r="K720" s="3" t="b">
        <f t="shared" si="91"/>
        <v>1</v>
      </c>
      <c r="L720" s="3" t="b">
        <f t="shared" si="92"/>
        <v>1</v>
      </c>
      <c r="M720" s="3" t="b">
        <f t="shared" si="93"/>
        <v>1</v>
      </c>
      <c r="N720" s="3" t="b">
        <f t="shared" si="94"/>
        <v>0</v>
      </c>
      <c r="O720" s="3" t="b">
        <f t="shared" si="95"/>
        <v>1</v>
      </c>
      <c r="P720" s="3" t="str">
        <f xml:space="preserve"> CHOOSE(MATCH(C720,{"Twitter","Instagram","Facebook"},0),"TW","IG","FB")</f>
        <v>IG</v>
      </c>
      <c r="Q720" s="3" t="str" cm="1">
        <f t="array" ref="Q720" xml:space="preserve"> _xlfn.SWITCH(C720,"Twitter","Microblog","Instagram","Visual Social","Facebook","Social Network","Other")</f>
        <v>Visual Social</v>
      </c>
    </row>
    <row r="721" spans="1:17" x14ac:dyDescent="0.25">
      <c r="A721" s="3">
        <f xml:space="preserve"> Clean_Data!A721</f>
        <v>720</v>
      </c>
      <c r="B721" s="3" t="str">
        <f xml:space="preserve"> Clean_Data!Q721</f>
        <v>Happy</v>
      </c>
      <c r="C721" s="3" t="str">
        <f xml:space="preserve"> Clean_Data!S721</f>
        <v>Twitter</v>
      </c>
      <c r="D721" s="3">
        <f xml:space="preserve"> Clean_Data!J721</f>
        <v>48</v>
      </c>
      <c r="E721" s="3">
        <f>Clean_Data!I721</f>
        <v>24</v>
      </c>
      <c r="F721" s="3">
        <f xml:space="preserve"> Clean_Data!X721</f>
        <v>72</v>
      </c>
      <c r="G721" s="3" t="str" cm="1">
        <f t="array" ref="G721" xml:space="preserve"> _xlfn.IFS(OR(B721="Positive",B721="Joy",B721="Happy",B721="Happiness"),"Favorable",OR(B721="Negative",B721="Sad",B721="Grief",B721="Despair",B721="Hate"),"Unfavorable",TRUE,"Other")</f>
        <v>Favorable</v>
      </c>
      <c r="H721" s="3" t="str">
        <f t="shared" si="88"/>
        <v>High Engagement</v>
      </c>
      <c r="I721" s="3" t="str">
        <f t="shared" si="89"/>
        <v>High</v>
      </c>
      <c r="J721" s="3" t="b">
        <f t="shared" si="90"/>
        <v>0</v>
      </c>
      <c r="K721" s="3" t="b">
        <f t="shared" si="91"/>
        <v>1</v>
      </c>
      <c r="L721" s="3" t="b">
        <f t="shared" si="92"/>
        <v>1</v>
      </c>
      <c r="M721" s="3" t="b">
        <f t="shared" si="93"/>
        <v>1</v>
      </c>
      <c r="N721" s="3" t="b">
        <f t="shared" si="94"/>
        <v>0</v>
      </c>
      <c r="O721" s="3" t="b">
        <f t="shared" si="95"/>
        <v>1</v>
      </c>
      <c r="P721" s="3" t="str">
        <f xml:space="preserve"> CHOOSE(MATCH(C721,{"Twitter","Instagram","Facebook"},0),"TW","IG","FB")</f>
        <v>TW</v>
      </c>
      <c r="Q721" s="3" t="str" cm="1">
        <f t="array" ref="Q721" xml:space="preserve"> _xlfn.SWITCH(C721,"Twitter","Microblog","Instagram","Visual Social","Facebook","Social Network","Other")</f>
        <v>Microblog</v>
      </c>
    </row>
    <row r="722" spans="1:17" x14ac:dyDescent="0.25">
      <c r="A722" s="3">
        <f xml:space="preserve"> Clean_Data!A722</f>
        <v>721</v>
      </c>
      <c r="B722" s="3" t="str">
        <f xml:space="preserve"> Clean_Data!Q722</f>
        <v>Happy</v>
      </c>
      <c r="C722" s="3" t="str">
        <f xml:space="preserve"> Clean_Data!S722</f>
        <v>Facebook</v>
      </c>
      <c r="D722" s="3">
        <f xml:space="preserve"> Clean_Data!J722</f>
        <v>38</v>
      </c>
      <c r="E722" s="3">
        <f>Clean_Data!I722</f>
        <v>19</v>
      </c>
      <c r="F722" s="3">
        <f xml:space="preserve"> Clean_Data!X722</f>
        <v>57</v>
      </c>
      <c r="G722" s="3" t="str" cm="1">
        <f t="array" ref="G722" xml:space="preserve"> _xlfn.IFS(OR(B722="Positive",B722="Joy",B722="Happy",B722="Happiness"),"Favorable",OR(B722="Negative",B722="Sad",B722="Grief",B722="Despair",B722="Hate"),"Unfavorable",TRUE,"Other")</f>
        <v>Favorable</v>
      </c>
      <c r="H722" s="3" t="str">
        <f t="shared" si="88"/>
        <v>High Engagement</v>
      </c>
      <c r="I722" s="3" t="str">
        <f t="shared" si="89"/>
        <v>High</v>
      </c>
      <c r="J722" s="3" t="b">
        <f t="shared" si="90"/>
        <v>0</v>
      </c>
      <c r="K722" s="3" t="b">
        <f t="shared" si="91"/>
        <v>0</v>
      </c>
      <c r="L722" s="3" t="b">
        <f t="shared" si="92"/>
        <v>1</v>
      </c>
      <c r="M722" s="3" t="b">
        <f t="shared" si="93"/>
        <v>1</v>
      </c>
      <c r="N722" s="3" t="b">
        <f t="shared" si="94"/>
        <v>0</v>
      </c>
      <c r="O722" s="3" t="b">
        <f t="shared" si="95"/>
        <v>1</v>
      </c>
      <c r="P722" s="3" t="str">
        <f xml:space="preserve"> CHOOSE(MATCH(C722,{"Twitter","Instagram","Facebook"},0),"TW","IG","FB")</f>
        <v>FB</v>
      </c>
      <c r="Q722" s="3" t="str" cm="1">
        <f t="array" ref="Q722" xml:space="preserve"> _xlfn.SWITCH(C722,"Twitter","Microblog","Instagram","Visual Social","Facebook","Social Network","Other")</f>
        <v>Social Network</v>
      </c>
    </row>
    <row r="723" spans="1:17" x14ac:dyDescent="0.25">
      <c r="A723" s="3">
        <f xml:space="preserve"> Clean_Data!A723</f>
        <v>722</v>
      </c>
      <c r="B723" s="3" t="str">
        <f xml:space="preserve"> Clean_Data!Q723</f>
        <v>Happy</v>
      </c>
      <c r="C723" s="3" t="str">
        <f xml:space="preserve"> Clean_Data!S723</f>
        <v>Instagram</v>
      </c>
      <c r="D723" s="3">
        <f xml:space="preserve"> Clean_Data!J723</f>
        <v>42</v>
      </c>
      <c r="E723" s="3">
        <f>Clean_Data!I723</f>
        <v>21</v>
      </c>
      <c r="F723" s="3">
        <f xml:space="preserve"> Clean_Data!X723</f>
        <v>63</v>
      </c>
      <c r="G723" s="3" t="str" cm="1">
        <f t="array" ref="G723" xml:space="preserve"> _xlfn.IFS(OR(B723="Positive",B723="Joy",B723="Happy",B723="Happiness"),"Favorable",OR(B723="Negative",B723="Sad",B723="Grief",B723="Despair",B723="Hate"),"Unfavorable",TRUE,"Other")</f>
        <v>Favorable</v>
      </c>
      <c r="H723" s="3" t="str">
        <f t="shared" si="88"/>
        <v>High Engagement</v>
      </c>
      <c r="I723" s="3" t="str">
        <f t="shared" si="89"/>
        <v>High</v>
      </c>
      <c r="J723" s="3" t="b">
        <f t="shared" si="90"/>
        <v>0</v>
      </c>
      <c r="K723" s="3" t="b">
        <f t="shared" si="91"/>
        <v>1</v>
      </c>
      <c r="L723" s="3" t="b">
        <f t="shared" si="92"/>
        <v>1</v>
      </c>
      <c r="M723" s="3" t="b">
        <f t="shared" si="93"/>
        <v>1</v>
      </c>
      <c r="N723" s="3" t="b">
        <f t="shared" si="94"/>
        <v>0</v>
      </c>
      <c r="O723" s="3" t="b">
        <f t="shared" si="95"/>
        <v>1</v>
      </c>
      <c r="P723" s="3" t="str">
        <f xml:space="preserve"> CHOOSE(MATCH(C723,{"Twitter","Instagram","Facebook"},0),"TW","IG","FB")</f>
        <v>IG</v>
      </c>
      <c r="Q723" s="3" t="str" cm="1">
        <f t="array" ref="Q723" xml:space="preserve"> _xlfn.SWITCH(C723,"Twitter","Microblog","Instagram","Visual Social","Facebook","Social Network","Other")</f>
        <v>Visual Social</v>
      </c>
    </row>
    <row r="724" spans="1:17" x14ac:dyDescent="0.25">
      <c r="A724" s="3">
        <f xml:space="preserve"> Clean_Data!A724</f>
        <v>723</v>
      </c>
      <c r="B724" s="3" t="str">
        <f xml:space="preserve"> Clean_Data!Q724</f>
        <v>Happy</v>
      </c>
      <c r="C724" s="3" t="str">
        <f xml:space="preserve"> Clean_Data!S724</f>
        <v>Twitter</v>
      </c>
      <c r="D724" s="3">
        <f xml:space="preserve"> Clean_Data!J724</f>
        <v>50</v>
      </c>
      <c r="E724" s="3">
        <f>Clean_Data!I724</f>
        <v>26</v>
      </c>
      <c r="F724" s="3">
        <f xml:space="preserve"> Clean_Data!X724</f>
        <v>76</v>
      </c>
      <c r="G724" s="3" t="str" cm="1">
        <f t="array" ref="G724" xml:space="preserve"> _xlfn.IFS(OR(B724="Positive",B724="Joy",B724="Happy",B724="Happiness"),"Favorable",OR(B724="Negative",B724="Sad",B724="Grief",B724="Despair",B724="Hate"),"Unfavorable",TRUE,"Other")</f>
        <v>Favorable</v>
      </c>
      <c r="H724" s="3" t="str">
        <f t="shared" si="88"/>
        <v>High Engagement</v>
      </c>
      <c r="I724" s="3" t="str">
        <f t="shared" si="89"/>
        <v>High</v>
      </c>
      <c r="J724" s="3" t="b">
        <f t="shared" si="90"/>
        <v>0</v>
      </c>
      <c r="K724" s="3" t="b">
        <f t="shared" si="91"/>
        <v>1</v>
      </c>
      <c r="L724" s="3" t="b">
        <f t="shared" si="92"/>
        <v>1</v>
      </c>
      <c r="M724" s="3" t="b">
        <f t="shared" si="93"/>
        <v>1</v>
      </c>
      <c r="N724" s="3" t="b">
        <f t="shared" si="94"/>
        <v>0</v>
      </c>
      <c r="O724" s="3" t="b">
        <f t="shared" si="95"/>
        <v>1</v>
      </c>
      <c r="P724" s="3" t="str">
        <f xml:space="preserve"> CHOOSE(MATCH(C724,{"Twitter","Instagram","Facebook"},0),"TW","IG","FB")</f>
        <v>TW</v>
      </c>
      <c r="Q724" s="3" t="str" cm="1">
        <f t="array" ref="Q724" xml:space="preserve"> _xlfn.SWITCH(C724,"Twitter","Microblog","Instagram","Visual Social","Facebook","Social Network","Other")</f>
        <v>Microblog</v>
      </c>
    </row>
    <row r="725" spans="1:17" x14ac:dyDescent="0.25">
      <c r="A725" s="3">
        <f xml:space="preserve"> Clean_Data!A725</f>
        <v>724</v>
      </c>
      <c r="B725" s="3" t="str">
        <f xml:space="preserve"> Clean_Data!Q725</f>
        <v>Happy</v>
      </c>
      <c r="C725" s="3" t="str">
        <f xml:space="preserve"> Clean_Data!S725</f>
        <v>Facebook</v>
      </c>
      <c r="D725" s="3">
        <f xml:space="preserve"> Clean_Data!J725</f>
        <v>45</v>
      </c>
      <c r="E725" s="3">
        <f>Clean_Data!I725</f>
        <v>23</v>
      </c>
      <c r="F725" s="3">
        <f xml:space="preserve"> Clean_Data!X725</f>
        <v>68</v>
      </c>
      <c r="G725" s="3" t="str" cm="1">
        <f t="array" ref="G725" xml:space="preserve"> _xlfn.IFS(OR(B725="Positive",B725="Joy",B725="Happy",B725="Happiness"),"Favorable",OR(B725="Negative",B725="Sad",B725="Grief",B725="Despair",B725="Hate"),"Unfavorable",TRUE,"Other")</f>
        <v>Favorable</v>
      </c>
      <c r="H725" s="3" t="str">
        <f t="shared" si="88"/>
        <v>High Engagement</v>
      </c>
      <c r="I725" s="3" t="str">
        <f t="shared" si="89"/>
        <v>High</v>
      </c>
      <c r="J725" s="3" t="b">
        <f t="shared" si="90"/>
        <v>0</v>
      </c>
      <c r="K725" s="3" t="b">
        <f t="shared" si="91"/>
        <v>0</v>
      </c>
      <c r="L725" s="3" t="b">
        <f t="shared" si="92"/>
        <v>1</v>
      </c>
      <c r="M725" s="3" t="b">
        <f t="shared" si="93"/>
        <v>1</v>
      </c>
      <c r="N725" s="3" t="b">
        <f t="shared" si="94"/>
        <v>0</v>
      </c>
      <c r="O725" s="3" t="b">
        <f t="shared" si="95"/>
        <v>1</v>
      </c>
      <c r="P725" s="3" t="str">
        <f xml:space="preserve"> CHOOSE(MATCH(C725,{"Twitter","Instagram","Facebook"},0),"TW","IG","FB")</f>
        <v>FB</v>
      </c>
      <c r="Q725" s="3" t="str" cm="1">
        <f t="array" ref="Q725" xml:space="preserve"> _xlfn.SWITCH(C725,"Twitter","Microblog","Instagram","Visual Social","Facebook","Social Network","Other")</f>
        <v>Social Network</v>
      </c>
    </row>
    <row r="726" spans="1:17" x14ac:dyDescent="0.25">
      <c r="A726" s="3">
        <f xml:space="preserve"> Clean_Data!A726</f>
        <v>725</v>
      </c>
      <c r="B726" s="3" t="str">
        <f xml:space="preserve"> Clean_Data!Q726</f>
        <v>Happy</v>
      </c>
      <c r="C726" s="3" t="str">
        <f xml:space="preserve"> Clean_Data!S726</f>
        <v>Instagram</v>
      </c>
      <c r="D726" s="3">
        <f xml:space="preserve"> Clean_Data!J726</f>
        <v>43</v>
      </c>
      <c r="E726" s="3">
        <f>Clean_Data!I726</f>
        <v>22</v>
      </c>
      <c r="F726" s="3">
        <f xml:space="preserve"> Clean_Data!X726</f>
        <v>65</v>
      </c>
      <c r="G726" s="3" t="str" cm="1">
        <f t="array" ref="G726" xml:space="preserve"> _xlfn.IFS(OR(B726="Positive",B726="Joy",B726="Happy",B726="Happiness"),"Favorable",OR(B726="Negative",B726="Sad",B726="Grief",B726="Despair",B726="Hate"),"Unfavorable",TRUE,"Other")</f>
        <v>Favorable</v>
      </c>
      <c r="H726" s="3" t="str">
        <f t="shared" si="88"/>
        <v>High Engagement</v>
      </c>
      <c r="I726" s="3" t="str">
        <f t="shared" si="89"/>
        <v>High</v>
      </c>
      <c r="J726" s="3" t="b">
        <f t="shared" si="90"/>
        <v>0</v>
      </c>
      <c r="K726" s="3" t="b">
        <f t="shared" si="91"/>
        <v>1</v>
      </c>
      <c r="L726" s="3" t="b">
        <f t="shared" si="92"/>
        <v>1</v>
      </c>
      <c r="M726" s="3" t="b">
        <f t="shared" si="93"/>
        <v>1</v>
      </c>
      <c r="N726" s="3" t="b">
        <f t="shared" si="94"/>
        <v>0</v>
      </c>
      <c r="O726" s="3" t="b">
        <f t="shared" si="95"/>
        <v>1</v>
      </c>
      <c r="P726" s="3" t="str">
        <f xml:space="preserve"> CHOOSE(MATCH(C726,{"Twitter","Instagram","Facebook"},0),"TW","IG","FB")</f>
        <v>IG</v>
      </c>
      <c r="Q726" s="3" t="str" cm="1">
        <f t="array" ref="Q726" xml:space="preserve"> _xlfn.SWITCH(C726,"Twitter","Microblog","Instagram","Visual Social","Facebook","Social Network","Other")</f>
        <v>Visual Social</v>
      </c>
    </row>
    <row r="727" spans="1:17" x14ac:dyDescent="0.25">
      <c r="A727" s="3">
        <f xml:space="preserve"> Clean_Data!A727</f>
        <v>726</v>
      </c>
      <c r="B727" s="3" t="str">
        <f xml:space="preserve"> Clean_Data!Q727</f>
        <v>Happy</v>
      </c>
      <c r="C727" s="3" t="str">
        <f xml:space="preserve"> Clean_Data!S727</f>
        <v>Instagram</v>
      </c>
      <c r="D727" s="3">
        <f xml:space="preserve"> Clean_Data!J727</f>
        <v>44</v>
      </c>
      <c r="E727" s="3">
        <f>Clean_Data!I727</f>
        <v>23</v>
      </c>
      <c r="F727" s="3">
        <f xml:space="preserve"> Clean_Data!X727</f>
        <v>67</v>
      </c>
      <c r="G727" s="3" t="str" cm="1">
        <f t="array" ref="G727" xml:space="preserve"> _xlfn.IFS(OR(B727="Positive",B727="Joy",B727="Happy",B727="Happiness"),"Favorable",OR(B727="Negative",B727="Sad",B727="Grief",B727="Despair",B727="Hate"),"Unfavorable",TRUE,"Other")</f>
        <v>Favorable</v>
      </c>
      <c r="H727" s="3" t="str">
        <f t="shared" si="88"/>
        <v>High Engagement</v>
      </c>
      <c r="I727" s="3" t="str">
        <f t="shared" si="89"/>
        <v>High</v>
      </c>
      <c r="J727" s="3" t="b">
        <f t="shared" si="90"/>
        <v>0</v>
      </c>
      <c r="K727" s="3" t="b">
        <f t="shared" si="91"/>
        <v>1</v>
      </c>
      <c r="L727" s="3" t="b">
        <f t="shared" si="92"/>
        <v>1</v>
      </c>
      <c r="M727" s="3" t="b">
        <f t="shared" si="93"/>
        <v>1</v>
      </c>
      <c r="N727" s="3" t="b">
        <f t="shared" si="94"/>
        <v>0</v>
      </c>
      <c r="O727" s="3" t="b">
        <f t="shared" si="95"/>
        <v>1</v>
      </c>
      <c r="P727" s="3" t="str">
        <f xml:space="preserve"> CHOOSE(MATCH(C727,{"Twitter","Instagram","Facebook"},0),"TW","IG","FB")</f>
        <v>IG</v>
      </c>
      <c r="Q727" s="3" t="str" cm="1">
        <f t="array" ref="Q727" xml:space="preserve"> _xlfn.SWITCH(C727,"Twitter","Microblog","Instagram","Visual Social","Facebook","Social Network","Other")</f>
        <v>Visual Social</v>
      </c>
    </row>
    <row r="728" spans="1:17" x14ac:dyDescent="0.25">
      <c r="A728" s="3">
        <f xml:space="preserve"> Clean_Data!A728</f>
        <v>727</v>
      </c>
      <c r="B728" s="3" t="str">
        <f xml:space="preserve"> Clean_Data!Q728</f>
        <v>Happy</v>
      </c>
      <c r="C728" s="3" t="str">
        <f xml:space="preserve"> Clean_Data!S728</f>
        <v>Twitter</v>
      </c>
      <c r="D728" s="3">
        <f xml:space="preserve"> Clean_Data!J728</f>
        <v>51</v>
      </c>
      <c r="E728" s="3">
        <f>Clean_Data!I728</f>
        <v>26</v>
      </c>
      <c r="F728" s="3">
        <f xml:space="preserve"> Clean_Data!X728</f>
        <v>77</v>
      </c>
      <c r="G728" s="3" t="str" cm="1">
        <f t="array" ref="G728" xml:space="preserve"> _xlfn.IFS(OR(B728="Positive",B728="Joy",B728="Happy",B728="Happiness"),"Favorable",OR(B728="Negative",B728="Sad",B728="Grief",B728="Despair",B728="Hate"),"Unfavorable",TRUE,"Other")</f>
        <v>Favorable</v>
      </c>
      <c r="H728" s="3" t="str">
        <f t="shared" si="88"/>
        <v>High Engagement</v>
      </c>
      <c r="I728" s="3" t="str">
        <f t="shared" si="89"/>
        <v>High</v>
      </c>
      <c r="J728" s="3" t="b">
        <f t="shared" si="90"/>
        <v>0</v>
      </c>
      <c r="K728" s="3" t="b">
        <f t="shared" si="91"/>
        <v>1</v>
      </c>
      <c r="L728" s="3" t="b">
        <f t="shared" si="92"/>
        <v>1</v>
      </c>
      <c r="M728" s="3" t="b">
        <f t="shared" si="93"/>
        <v>1</v>
      </c>
      <c r="N728" s="3" t="b">
        <f t="shared" si="94"/>
        <v>0</v>
      </c>
      <c r="O728" s="3" t="b">
        <f t="shared" si="95"/>
        <v>1</v>
      </c>
      <c r="P728" s="3" t="str">
        <f xml:space="preserve"> CHOOSE(MATCH(C728,{"Twitter","Instagram","Facebook"},0),"TW","IG","FB")</f>
        <v>TW</v>
      </c>
      <c r="Q728" s="3" t="str" cm="1">
        <f t="array" ref="Q728" xml:space="preserve"> _xlfn.SWITCH(C728,"Twitter","Microblog","Instagram","Visual Social","Facebook","Social Network","Other")</f>
        <v>Microblog</v>
      </c>
    </row>
    <row r="729" spans="1:17" x14ac:dyDescent="0.25">
      <c r="A729" s="3">
        <f xml:space="preserve"> Clean_Data!A729</f>
        <v>728</v>
      </c>
      <c r="B729" s="3" t="str">
        <f xml:space="preserve"> Clean_Data!Q729</f>
        <v>Happy</v>
      </c>
      <c r="C729" s="3" t="str">
        <f xml:space="preserve"> Clean_Data!S729</f>
        <v>Facebook</v>
      </c>
      <c r="D729" s="3">
        <f xml:space="preserve"> Clean_Data!J729</f>
        <v>39</v>
      </c>
      <c r="E729" s="3">
        <f>Clean_Data!I729</f>
        <v>20</v>
      </c>
      <c r="F729" s="3">
        <f xml:space="preserve"> Clean_Data!X729</f>
        <v>59</v>
      </c>
      <c r="G729" s="3" t="str" cm="1">
        <f t="array" ref="G729" xml:space="preserve"> _xlfn.IFS(OR(B729="Positive",B729="Joy",B729="Happy",B729="Happiness"),"Favorable",OR(B729="Negative",B729="Sad",B729="Grief",B729="Despair",B729="Hate"),"Unfavorable",TRUE,"Other")</f>
        <v>Favorable</v>
      </c>
      <c r="H729" s="3" t="str">
        <f t="shared" si="88"/>
        <v>High Engagement</v>
      </c>
      <c r="I729" s="3" t="str">
        <f t="shared" si="89"/>
        <v>High</v>
      </c>
      <c r="J729" s="3" t="b">
        <f t="shared" si="90"/>
        <v>0</v>
      </c>
      <c r="K729" s="3" t="b">
        <f t="shared" si="91"/>
        <v>0</v>
      </c>
      <c r="L729" s="3" t="b">
        <f t="shared" si="92"/>
        <v>1</v>
      </c>
      <c r="M729" s="3" t="b">
        <f t="shared" si="93"/>
        <v>1</v>
      </c>
      <c r="N729" s="3" t="b">
        <f t="shared" si="94"/>
        <v>0</v>
      </c>
      <c r="O729" s="3" t="b">
        <f t="shared" si="95"/>
        <v>1</v>
      </c>
      <c r="P729" s="3" t="str">
        <f xml:space="preserve"> CHOOSE(MATCH(C729,{"Twitter","Instagram","Facebook"},0),"TW","IG","FB")</f>
        <v>FB</v>
      </c>
      <c r="Q729" s="3" t="str" cm="1">
        <f t="array" ref="Q729" xml:space="preserve"> _xlfn.SWITCH(C729,"Twitter","Microblog","Instagram","Visual Social","Facebook","Social Network","Other")</f>
        <v>Social Network</v>
      </c>
    </row>
    <row r="730" spans="1:17" x14ac:dyDescent="0.25">
      <c r="A730" s="3">
        <f xml:space="preserve"> Clean_Data!A730</f>
        <v>729</v>
      </c>
      <c r="B730" s="3" t="str">
        <f xml:space="preserve"> Clean_Data!Q730</f>
        <v>Happy</v>
      </c>
      <c r="C730" s="3" t="str">
        <f xml:space="preserve"> Clean_Data!S730</f>
        <v>Instagram</v>
      </c>
      <c r="D730" s="3">
        <f xml:space="preserve"> Clean_Data!J730</f>
        <v>48</v>
      </c>
      <c r="E730" s="3">
        <f>Clean_Data!I730</f>
        <v>25</v>
      </c>
      <c r="F730" s="3">
        <f xml:space="preserve"> Clean_Data!X730</f>
        <v>73</v>
      </c>
      <c r="G730" s="3" t="str" cm="1">
        <f t="array" ref="G730" xml:space="preserve"> _xlfn.IFS(OR(B730="Positive",B730="Joy",B730="Happy",B730="Happiness"),"Favorable",OR(B730="Negative",B730="Sad",B730="Grief",B730="Despair",B730="Hate"),"Unfavorable",TRUE,"Other")</f>
        <v>Favorable</v>
      </c>
      <c r="H730" s="3" t="str">
        <f t="shared" si="88"/>
        <v>High Engagement</v>
      </c>
      <c r="I730" s="3" t="str">
        <f t="shared" si="89"/>
        <v>High</v>
      </c>
      <c r="J730" s="3" t="b">
        <f t="shared" si="90"/>
        <v>0</v>
      </c>
      <c r="K730" s="3" t="b">
        <f t="shared" si="91"/>
        <v>1</v>
      </c>
      <c r="L730" s="3" t="b">
        <f t="shared" si="92"/>
        <v>1</v>
      </c>
      <c r="M730" s="3" t="b">
        <f t="shared" si="93"/>
        <v>1</v>
      </c>
      <c r="N730" s="3" t="b">
        <f t="shared" si="94"/>
        <v>0</v>
      </c>
      <c r="O730" s="3" t="b">
        <f t="shared" si="95"/>
        <v>1</v>
      </c>
      <c r="P730" s="3" t="str">
        <f xml:space="preserve"> CHOOSE(MATCH(C730,{"Twitter","Instagram","Facebook"},0),"TW","IG","FB")</f>
        <v>IG</v>
      </c>
      <c r="Q730" s="3" t="str" cm="1">
        <f t="array" ref="Q730" xml:space="preserve"> _xlfn.SWITCH(C730,"Twitter","Microblog","Instagram","Visual Social","Facebook","Social Network","Other")</f>
        <v>Visual Social</v>
      </c>
    </row>
    <row r="731" spans="1:17" x14ac:dyDescent="0.25">
      <c r="A731" s="3">
        <f xml:space="preserve"> Clean_Data!A731</f>
        <v>730</v>
      </c>
      <c r="B731" s="3" t="str">
        <f xml:space="preserve"> Clean_Data!Q731</f>
        <v>Happy</v>
      </c>
      <c r="C731" s="3" t="str">
        <f xml:space="preserve"> Clean_Data!S731</f>
        <v>Twitter</v>
      </c>
      <c r="D731" s="3">
        <f xml:space="preserve"> Clean_Data!J731</f>
        <v>42</v>
      </c>
      <c r="E731" s="3">
        <f>Clean_Data!I731</f>
        <v>22</v>
      </c>
      <c r="F731" s="3">
        <f xml:space="preserve"> Clean_Data!X731</f>
        <v>64</v>
      </c>
      <c r="G731" s="3" t="str" cm="1">
        <f t="array" ref="G731" xml:space="preserve"> _xlfn.IFS(OR(B731="Positive",B731="Joy",B731="Happy",B731="Happiness"),"Favorable",OR(B731="Negative",B731="Sad",B731="Grief",B731="Despair",B731="Hate"),"Unfavorable",TRUE,"Other")</f>
        <v>Favorable</v>
      </c>
      <c r="H731" s="3" t="str">
        <f t="shared" si="88"/>
        <v>High Engagement</v>
      </c>
      <c r="I731" s="3" t="str">
        <f t="shared" si="89"/>
        <v>High</v>
      </c>
      <c r="J731" s="3" t="b">
        <f t="shared" si="90"/>
        <v>0</v>
      </c>
      <c r="K731" s="3" t="b">
        <f t="shared" si="91"/>
        <v>1</v>
      </c>
      <c r="L731" s="3" t="b">
        <f t="shared" si="92"/>
        <v>1</v>
      </c>
      <c r="M731" s="3" t="b">
        <f t="shared" si="93"/>
        <v>1</v>
      </c>
      <c r="N731" s="3" t="b">
        <f t="shared" si="94"/>
        <v>0</v>
      </c>
      <c r="O731" s="3" t="b">
        <f t="shared" si="95"/>
        <v>1</v>
      </c>
      <c r="P731" s="3" t="str">
        <f xml:space="preserve"> CHOOSE(MATCH(C731,{"Twitter","Instagram","Facebook"},0),"TW","IG","FB")</f>
        <v>TW</v>
      </c>
      <c r="Q731" s="3" t="str" cm="1">
        <f t="array" ref="Q731" xml:space="preserve"> _xlfn.SWITCH(C731,"Twitter","Microblog","Instagram","Visual Social","Facebook","Social Network","Other")</f>
        <v>Microblog</v>
      </c>
    </row>
    <row r="732" spans="1:17" x14ac:dyDescent="0.25">
      <c r="A732" s="3">
        <f xml:space="preserve"> Clean_Data!A732</f>
        <v>731</v>
      </c>
      <c r="B732" s="3" t="str">
        <f xml:space="preserve"> Clean_Data!Q732</f>
        <v>Happy</v>
      </c>
      <c r="C732" s="3" t="str">
        <f xml:space="preserve"> Clean_Data!S732</f>
        <v>Facebook</v>
      </c>
      <c r="D732" s="3">
        <f xml:space="preserve"> Clean_Data!J732</f>
        <v>43</v>
      </c>
      <c r="E732" s="3">
        <f>Clean_Data!I732</f>
        <v>21</v>
      </c>
      <c r="F732" s="3">
        <f xml:space="preserve"> Clean_Data!X732</f>
        <v>64</v>
      </c>
      <c r="G732" s="3" t="str" cm="1">
        <f t="array" ref="G732" xml:space="preserve"> _xlfn.IFS(OR(B732="Positive",B732="Joy",B732="Happy",B732="Happiness"),"Favorable",OR(B732="Negative",B732="Sad",B732="Grief",B732="Despair",B732="Hate"),"Unfavorable",TRUE,"Other")</f>
        <v>Favorable</v>
      </c>
      <c r="H732" s="3" t="str">
        <f t="shared" si="88"/>
        <v>High Engagement</v>
      </c>
      <c r="I732" s="3" t="str">
        <f t="shared" si="89"/>
        <v>High</v>
      </c>
      <c r="J732" s="3" t="b">
        <f t="shared" si="90"/>
        <v>0</v>
      </c>
      <c r="K732" s="3" t="b">
        <f t="shared" si="91"/>
        <v>0</v>
      </c>
      <c r="L732" s="3" t="b">
        <f t="shared" si="92"/>
        <v>1</v>
      </c>
      <c r="M732" s="3" t="b">
        <f t="shared" si="93"/>
        <v>1</v>
      </c>
      <c r="N732" s="3" t="b">
        <f t="shared" si="94"/>
        <v>0</v>
      </c>
      <c r="O732" s="3" t="b">
        <f t="shared" si="95"/>
        <v>1</v>
      </c>
      <c r="P732" s="3" t="str">
        <f xml:space="preserve"> CHOOSE(MATCH(C732,{"Twitter","Instagram","Facebook"},0),"TW","IG","FB")</f>
        <v>FB</v>
      </c>
      <c r="Q732" s="3" t="str" cm="1">
        <f t="array" ref="Q732" xml:space="preserve"> _xlfn.SWITCH(C732,"Twitter","Microblog","Instagram","Visual Social","Facebook","Social Network","Other")</f>
        <v>Social Network</v>
      </c>
    </row>
    <row r="733" spans="1:17" x14ac:dyDescent="0.25">
      <c r="A733" s="3">
        <f xml:space="preserve"> Clean_Data!A733</f>
        <v>732</v>
      </c>
      <c r="B733" s="3" t="str">
        <f xml:space="preserve"> Clean_Data!Q733</f>
        <v>Happy</v>
      </c>
      <c r="C733" s="3" t="str">
        <f xml:space="preserve"> Clean_Data!S733</f>
        <v>Instagram</v>
      </c>
      <c r="D733" s="3">
        <f xml:space="preserve"> Clean_Data!J733</f>
        <v>47</v>
      </c>
      <c r="E733" s="3">
        <f>Clean_Data!I733</f>
        <v>24</v>
      </c>
      <c r="F733" s="3">
        <f xml:space="preserve"> Clean_Data!X733</f>
        <v>71</v>
      </c>
      <c r="G733" s="3" t="str" cm="1">
        <f t="array" ref="G733" xml:space="preserve"> _xlfn.IFS(OR(B733="Positive",B733="Joy",B733="Happy",B733="Happiness"),"Favorable",OR(B733="Negative",B733="Sad",B733="Grief",B733="Despair",B733="Hate"),"Unfavorable",TRUE,"Other")</f>
        <v>Favorable</v>
      </c>
      <c r="H733" s="3" t="str">
        <f t="shared" si="88"/>
        <v>High Engagement</v>
      </c>
      <c r="I733" s="3" t="str">
        <f t="shared" si="89"/>
        <v>High</v>
      </c>
      <c r="J733" s="3" t="b">
        <f t="shared" si="90"/>
        <v>0</v>
      </c>
      <c r="K733" s="3" t="b">
        <f t="shared" si="91"/>
        <v>1</v>
      </c>
      <c r="L733" s="3" t="b">
        <f t="shared" si="92"/>
        <v>1</v>
      </c>
      <c r="M733" s="3" t="b">
        <f t="shared" si="93"/>
        <v>1</v>
      </c>
      <c r="N733" s="3" t="b">
        <f t="shared" si="94"/>
        <v>0</v>
      </c>
      <c r="O733" s="3" t="b">
        <f t="shared" si="95"/>
        <v>1</v>
      </c>
      <c r="P733" s="3" t="str">
        <f xml:space="preserve"> CHOOSE(MATCH(C733,{"Twitter","Instagram","Facebook"},0),"TW","IG","FB")</f>
        <v>IG</v>
      </c>
      <c r="Q733" s="3" t="str" cm="1">
        <f t="array" ref="Q733" xml:space="preserve"> _xlfn.SWITCH(C733,"Twitter","Microblog","Instagram","Visual Social","Facebook","Social Network","Other")</f>
        <v>Visual Social</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62AAE-6AB7-45E2-AE17-8E842DDE17EC}">
  <dimension ref="A3:I13"/>
  <sheetViews>
    <sheetView workbookViewId="0">
      <selection activeCell="B9" sqref="B9"/>
    </sheetView>
  </sheetViews>
  <sheetFormatPr defaultRowHeight="15" x14ac:dyDescent="0.25"/>
  <sheetData>
    <row r="3" spans="1:9" x14ac:dyDescent="0.25">
      <c r="A3" s="9" t="s">
        <v>5</v>
      </c>
      <c r="B3" s="8" t="s">
        <v>2526</v>
      </c>
      <c r="C3" s="8" t="s">
        <v>2530</v>
      </c>
      <c r="D3" s="8" t="s">
        <v>2534</v>
      </c>
    </row>
    <row r="4" spans="1:9" x14ac:dyDescent="0.25">
      <c r="A4" s="3" t="s">
        <v>2523</v>
      </c>
      <c r="B4" s="3" t="s">
        <v>2527</v>
      </c>
      <c r="C4" s="3" t="s">
        <v>2531</v>
      </c>
      <c r="D4" s="3">
        <v>40</v>
      </c>
      <c r="G4" s="3" t="s">
        <v>2523</v>
      </c>
      <c r="H4" s="3" t="s">
        <v>2535</v>
      </c>
      <c r="I4" s="3" t="s">
        <v>2525</v>
      </c>
    </row>
    <row r="5" spans="1:9" x14ac:dyDescent="0.25">
      <c r="A5" s="3" t="s">
        <v>2524</v>
      </c>
      <c r="B5" s="3" t="s">
        <v>2528</v>
      </c>
      <c r="C5" s="3" t="s">
        <v>2532</v>
      </c>
      <c r="D5" s="3">
        <v>45</v>
      </c>
      <c r="G5" s="3">
        <v>40</v>
      </c>
      <c r="H5" s="3">
        <v>45</v>
      </c>
      <c r="I5" s="3">
        <v>35</v>
      </c>
    </row>
    <row r="6" spans="1:9" x14ac:dyDescent="0.25">
      <c r="A6" s="3" t="s">
        <v>2525</v>
      </c>
      <c r="B6" s="3" t="s">
        <v>2529</v>
      </c>
      <c r="C6" s="3" t="s">
        <v>2533</v>
      </c>
      <c r="D6" s="3">
        <v>35</v>
      </c>
    </row>
    <row r="8" spans="1:9" x14ac:dyDescent="0.25">
      <c r="B8" t="str">
        <f>VLOOKUP("Instagram",$A$4:$D$6,3,FALSE)</f>
        <v>Visual Social</v>
      </c>
    </row>
    <row r="9" spans="1:9" x14ac:dyDescent="0.25">
      <c r="B9">
        <f>HLOOKUP("Facebook",$G$4:$I$5,2,FALSE)</f>
        <v>35</v>
      </c>
    </row>
    <row r="10" spans="1:9" x14ac:dyDescent="0.25">
      <c r="B10" t="str">
        <f>_xlfn.XLOOKUP("Twitter",$A$4:$A$6,$B$4:$B$6,"Not found")</f>
        <v>TW</v>
      </c>
    </row>
    <row r="11" spans="1:9" x14ac:dyDescent="0.25">
      <c r="B11" t="str">
        <f>INDEX($C$4:$C$6,MATCH("Facebook",$A$4:$A$6,0))</f>
        <v>Social Network</v>
      </c>
    </row>
    <row r="12" spans="1:9" x14ac:dyDescent="0.25">
      <c r="B12" t="str" cm="1">
        <f t="array" aca="1" ref="B12" ca="1">INDIRECT("'Clean_Data'!Q2")</f>
        <v>Positive</v>
      </c>
    </row>
    <row r="13" spans="1:9" x14ac:dyDescent="0.25">
      <c r="B13">
        <f ca="1">SUM(OFFSET($D$4,0,0,3,1))</f>
        <v>120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C5B6-84D4-4A9B-A70C-F537415025E0}">
  <dimension ref="A1:Z557"/>
  <sheetViews>
    <sheetView topLeftCell="A13" workbookViewId="0">
      <selection activeCell="D6" sqref="D6"/>
    </sheetView>
  </sheetViews>
  <sheetFormatPr defaultRowHeight="15" x14ac:dyDescent="0.25"/>
  <cols>
    <col min="4" max="4" width="146.7109375" bestFit="1" customWidth="1"/>
  </cols>
  <sheetData>
    <row r="1" spans="1:26" x14ac:dyDescent="0.25">
      <c r="B1" s="3" t="str" cm="1">
        <f t="array" ref="B1:D1">TRANSPOSE(_xlfn._xlws.SORT(_xlfn.UNIQUE(Clean_Data!S2:S733)))</f>
        <v>Facebook</v>
      </c>
      <c r="C1" s="3" t="str">
        <v>Instagram</v>
      </c>
      <c r="D1" s="3" t="str">
        <v>Twitter</v>
      </c>
    </row>
    <row r="2" spans="1:26" x14ac:dyDescent="0.25">
      <c r="B2" s="3" cm="1">
        <f t="array" ref="B2">SUMPRODUCT((Clean_Data!S2:S733="Facebook")*Clean_Data!J2:J733)</f>
        <v>9672</v>
      </c>
      <c r="C2" s="3" cm="1">
        <f t="array" ref="C2">SUMPRODUCT((Clean_Data!S2:S733="Instagram")*Clean_Data!J2:J733)</f>
        <v>11633</v>
      </c>
      <c r="D2" s="3" cm="1">
        <f t="array" ref="D2">SUMPRODUCT((Clean_Data!S2:S733="Twitter")*Clean_Data!J2:J733)/SUMPRODUCT(--(Clean_Data!S2:S733="Twitter"))</f>
        <v>41.559670781893004</v>
      </c>
    </row>
    <row r="4" spans="1:26" x14ac:dyDescent="0.25">
      <c r="A4" s="3" t="str" cm="1">
        <f t="array" ref="A4:A6">_xlfn._xlws.SORT(_xlfn.UNIQUE(Clean_Data!S2:S733))</f>
        <v>Facebook</v>
      </c>
      <c r="B4" cm="1">
        <f t="array" ref="B4:Z557">_xlfn._xlws.FILTER(Clean_Data!A2:Y733,Clean_Data!X2:X733&gt;=50,"No matching records")</f>
        <v>2</v>
      </c>
      <c r="C4">
        <v>2</v>
      </c>
      <c r="D4" t="str">
        <v xml:space="preserve"> Just finished an amazing workout! ðŸ’ª               </v>
      </c>
      <c r="E4" t="str">
        <v xml:space="preserve"> Positive  </v>
      </c>
      <c r="F4">
        <v>44941.65625</v>
      </c>
      <c r="G4" t="str">
        <v xml:space="preserve"> FitnessFan   </v>
      </c>
      <c r="H4" t="str">
        <v xml:space="preserve"> Instagram </v>
      </c>
      <c r="I4" t="str">
        <v xml:space="preserve"> #Fitness #Workout                        </v>
      </c>
      <c r="J4">
        <v>20</v>
      </c>
      <c r="K4">
        <v>40</v>
      </c>
      <c r="L4" t="str">
        <v xml:space="preserve"> USA        </v>
      </c>
      <c r="M4">
        <v>2023</v>
      </c>
      <c r="N4">
        <v>1</v>
      </c>
      <c r="O4">
        <v>15</v>
      </c>
      <c r="P4">
        <v>15</v>
      </c>
      <c r="Q4" t="str">
        <v>Just finished an amazing workout! ðŸ’ª</v>
      </c>
      <c r="R4" t="str">
        <v>Positive</v>
      </c>
      <c r="S4" t="str">
        <v>FitnessFan</v>
      </c>
      <c r="T4" t="str">
        <v>Instagram</v>
      </c>
      <c r="U4" t="str">
        <v>#Fitness,#Workout</v>
      </c>
      <c r="V4" t="str">
        <v>USA</v>
      </c>
      <c r="W4">
        <v>44941.65625</v>
      </c>
      <c r="X4" t="b">
        <v>0</v>
      </c>
      <c r="Y4">
        <v>60</v>
      </c>
      <c r="Z4">
        <v>0.66666666666666663</v>
      </c>
    </row>
    <row r="5" spans="1:26" x14ac:dyDescent="0.25">
      <c r="A5" s="3" t="str">
        <v>Instagram</v>
      </c>
      <c r="B5">
        <v>5</v>
      </c>
      <c r="C5">
        <v>5</v>
      </c>
      <c r="D5" t="str">
        <v xml:space="preserve"> Feeling grateful for the little things in life.    </v>
      </c>
      <c r="E5" t="str">
        <v xml:space="preserve"> Positive  </v>
      </c>
      <c r="F5">
        <v>44942.381944444445</v>
      </c>
      <c r="G5" t="str">
        <v xml:space="preserve"> GratitudeNow </v>
      </c>
      <c r="H5" t="str">
        <v xml:space="preserve"> Twitter  </v>
      </c>
      <c r="I5" t="str">
        <v xml:space="preserve"> #Gratitude #PositiveVibes              </v>
      </c>
      <c r="J5">
        <v>25</v>
      </c>
      <c r="K5">
        <v>50</v>
      </c>
      <c r="L5" t="str">
        <v xml:space="preserve"> India    </v>
      </c>
      <c r="M5">
        <v>2023</v>
      </c>
      <c r="N5">
        <v>1</v>
      </c>
      <c r="O5">
        <v>16</v>
      </c>
      <c r="P5">
        <v>9</v>
      </c>
      <c r="Q5" t="str">
        <v>Feeling grateful for the little things in life.</v>
      </c>
      <c r="R5" t="str">
        <v>Positive</v>
      </c>
      <c r="S5" t="str">
        <v>GratitudeNow</v>
      </c>
      <c r="T5" t="str">
        <v>Twitter</v>
      </c>
      <c r="U5" t="str">
        <v>#Gratitude,#PositiveVibes</v>
      </c>
      <c r="V5" t="str">
        <v>India</v>
      </c>
      <c r="W5">
        <v>44942.381944444445</v>
      </c>
      <c r="X5" t="b">
        <v>0</v>
      </c>
      <c r="Y5">
        <v>75</v>
      </c>
      <c r="Z5">
        <v>0.66666666666666663</v>
      </c>
    </row>
    <row r="6" spans="1:26" x14ac:dyDescent="0.25">
      <c r="A6" s="3" t="str">
        <v>Twitter</v>
      </c>
      <c r="B6">
        <v>8</v>
      </c>
      <c r="C6">
        <v>8</v>
      </c>
      <c r="D6" t="str">
        <v xml:space="preserve"> Political discussions heating up on the timeline.  </v>
      </c>
      <c r="E6" t="str">
        <v xml:space="preserve"> Negative  </v>
      </c>
      <c r="F6">
        <v>44943.333333333336</v>
      </c>
      <c r="G6" t="str">
        <v xml:space="preserve"> DebateTalk   </v>
      </c>
      <c r="H6" t="str">
        <v xml:space="preserve"> Twitter  </v>
      </c>
      <c r="I6" t="str">
        <v xml:space="preserve"> #Politics #Debate                       </v>
      </c>
      <c r="J6">
        <v>30</v>
      </c>
      <c r="K6">
        <v>60</v>
      </c>
      <c r="L6" t="str">
        <v xml:space="preserve"> USA      </v>
      </c>
      <c r="M6">
        <v>2023</v>
      </c>
      <c r="N6">
        <v>1</v>
      </c>
      <c r="O6">
        <v>17</v>
      </c>
      <c r="P6">
        <v>8</v>
      </c>
      <c r="Q6" t="str">
        <v>Political discussions heating up on the timeline.</v>
      </c>
      <c r="R6" t="str">
        <v>Negative</v>
      </c>
      <c r="S6" t="str">
        <v>DebateTalk</v>
      </c>
      <c r="T6" t="str">
        <v>Twitter</v>
      </c>
      <c r="U6" t="str">
        <v>#Politics,#Debate</v>
      </c>
      <c r="V6" t="str">
        <v>USA</v>
      </c>
      <c r="W6">
        <v>44943.333333333336</v>
      </c>
      <c r="X6" t="b">
        <v>0</v>
      </c>
      <c r="Y6">
        <v>90</v>
      </c>
      <c r="Z6">
        <v>0.66666666666666663</v>
      </c>
    </row>
    <row r="7" spans="1:26" x14ac:dyDescent="0.25">
      <c r="B7">
        <v>9</v>
      </c>
      <c r="C7">
        <v>9</v>
      </c>
      <c r="D7" t="str">
        <v xml:space="preserve"> Missing summer vibes and beach days.               </v>
      </c>
      <c r="E7" t="str">
        <v xml:space="preserve"> Neutral   </v>
      </c>
      <c r="F7">
        <v>44943.513888888891</v>
      </c>
      <c r="G7" t="str">
        <v xml:space="preserve"> BeachLover   </v>
      </c>
      <c r="H7" t="str">
        <v xml:space="preserve"> Facebook </v>
      </c>
      <c r="I7" t="str">
        <v xml:space="preserve"> #Summer #BeachDays                      </v>
      </c>
      <c r="J7">
        <v>18</v>
      </c>
      <c r="K7">
        <v>35</v>
      </c>
      <c r="L7" t="str">
        <v xml:space="preserve"> Australia </v>
      </c>
      <c r="M7">
        <v>2023</v>
      </c>
      <c r="N7">
        <v>1</v>
      </c>
      <c r="O7">
        <v>17</v>
      </c>
      <c r="P7">
        <v>12</v>
      </c>
      <c r="Q7" t="str">
        <v>Missing summer vibes and beach days.</v>
      </c>
      <c r="R7" t="str">
        <v>Neutral</v>
      </c>
      <c r="S7" t="str">
        <v>BeachLover</v>
      </c>
      <c r="T7" t="str">
        <v>Facebook</v>
      </c>
      <c r="U7" t="str">
        <v>#Summer,#BeachDays</v>
      </c>
      <c r="V7" t="str">
        <v>Australia</v>
      </c>
      <c r="W7">
        <v>44943.513888888891</v>
      </c>
      <c r="X7" t="b">
        <v>0</v>
      </c>
      <c r="Y7">
        <v>53</v>
      </c>
      <c r="Z7">
        <v>0.660377358490566</v>
      </c>
    </row>
    <row r="8" spans="1:26" x14ac:dyDescent="0.25">
      <c r="A8" cm="1">
        <f t="array" ref="A8:A17">_xlfn.SEQUENCE(10,1,1,1)</f>
        <v>1</v>
      </c>
      <c r="B8">
        <v>10</v>
      </c>
      <c r="C8">
        <v>10</v>
      </c>
      <c r="D8" t="str">
        <v xml:space="preserve"> Just published a new blog post. Check it out!      </v>
      </c>
      <c r="E8" t="str">
        <v xml:space="preserve"> Positive  </v>
      </c>
      <c r="F8">
        <v>44943.635416666664</v>
      </c>
      <c r="G8" t="str">
        <v xml:space="preserve"> BloggerX     </v>
      </c>
      <c r="H8" t="str">
        <v xml:space="preserve"> Instagram </v>
      </c>
      <c r="I8" t="str">
        <v xml:space="preserve"> #Blogging #NewPost                      </v>
      </c>
      <c r="J8">
        <v>22</v>
      </c>
      <c r="K8">
        <v>45</v>
      </c>
      <c r="L8" t="str">
        <v>USA</v>
      </c>
      <c r="M8">
        <v>2023</v>
      </c>
      <c r="N8">
        <v>1</v>
      </c>
      <c r="O8">
        <v>17</v>
      </c>
      <c r="P8">
        <v>15</v>
      </c>
      <c r="Q8" t="str">
        <v>Just published a new blog post. Check it out!</v>
      </c>
      <c r="R8" t="str">
        <v>Positive</v>
      </c>
      <c r="S8" t="str">
        <v>BloggerX</v>
      </c>
      <c r="T8" t="str">
        <v>Instagram</v>
      </c>
      <c r="U8" t="str">
        <v>#Blogging,#NewPost</v>
      </c>
      <c r="V8" t="str">
        <v>USA</v>
      </c>
      <c r="W8">
        <v>44943.635416666664</v>
      </c>
      <c r="X8" t="b">
        <v>0</v>
      </c>
      <c r="Y8">
        <v>67</v>
      </c>
      <c r="Z8">
        <v>0.67164179104477617</v>
      </c>
    </row>
    <row r="9" spans="1:26" x14ac:dyDescent="0.25">
      <c r="A9">
        <v>2</v>
      </c>
      <c r="B9">
        <v>13</v>
      </c>
      <c r="C9">
        <v>13</v>
      </c>
      <c r="D9" t="str">
        <v xml:space="preserve"> New year, new fitness goals! ðŸ’ª                    </v>
      </c>
      <c r="E9" t="str">
        <v xml:space="preserve"> Positive  </v>
      </c>
      <c r="F9">
        <v>44944.75</v>
      </c>
      <c r="G9" t="str">
        <v xml:space="preserve"> FitJourney   </v>
      </c>
      <c r="H9" t="str">
        <v xml:space="preserve"> Instagram </v>
      </c>
      <c r="I9" t="str">
        <v xml:space="preserve"> #NewYear #FitnessGoals                  </v>
      </c>
      <c r="J9">
        <v>28</v>
      </c>
      <c r="K9">
        <v>55</v>
      </c>
      <c r="L9" t="str">
        <v xml:space="preserve"> USA        </v>
      </c>
      <c r="M9">
        <v>2023</v>
      </c>
      <c r="N9">
        <v>1</v>
      </c>
      <c r="O9">
        <v>18</v>
      </c>
      <c r="P9">
        <v>18</v>
      </c>
      <c r="Q9" t="str">
        <v>New year, new fitness goals! ðŸ’ª</v>
      </c>
      <c r="R9" t="str">
        <v>Positive</v>
      </c>
      <c r="S9" t="str">
        <v>FitJourney</v>
      </c>
      <c r="T9" t="str">
        <v>Instagram</v>
      </c>
      <c r="U9" t="str">
        <v>#NewYear,#FitnessGoals</v>
      </c>
      <c r="V9" t="str">
        <v>USA</v>
      </c>
      <c r="W9">
        <v>44944.75</v>
      </c>
      <c r="X9" t="b">
        <v>0</v>
      </c>
      <c r="Y9">
        <v>83</v>
      </c>
      <c r="Z9">
        <v>0.66265060240963858</v>
      </c>
    </row>
    <row r="10" spans="1:26" x14ac:dyDescent="0.25">
      <c r="A10">
        <v>3</v>
      </c>
      <c r="B10">
        <v>15</v>
      </c>
      <c r="C10">
        <v>15</v>
      </c>
      <c r="D10" t="str">
        <v xml:space="preserve"> Reflecting on the past and looking ahead.          </v>
      </c>
      <c r="E10" t="str">
        <v xml:space="preserve"> Positive  </v>
      </c>
      <c r="F10">
        <v>44945.555555555555</v>
      </c>
      <c r="G10" t="str">
        <v xml:space="preserve"> Reflections  </v>
      </c>
      <c r="H10" t="str">
        <v xml:space="preserve"> Facebook </v>
      </c>
      <c r="I10" t="str">
        <v xml:space="preserve"> #Reflection #Future                     </v>
      </c>
      <c r="J10">
        <v>20</v>
      </c>
      <c r="K10">
        <v>40</v>
      </c>
      <c r="L10" t="str">
        <v xml:space="preserve"> USA      </v>
      </c>
      <c r="M10">
        <v>2023</v>
      </c>
      <c r="N10">
        <v>1</v>
      </c>
      <c r="O10">
        <v>19</v>
      </c>
      <c r="P10">
        <v>13</v>
      </c>
      <c r="Q10" t="str">
        <v>Reflecting on the past and looking ahead.</v>
      </c>
      <c r="R10" t="str">
        <v>Positive</v>
      </c>
      <c r="S10" t="str">
        <v>Reflections</v>
      </c>
      <c r="T10" t="str">
        <v>Facebook</v>
      </c>
      <c r="U10" t="str">
        <v>#Reflection,#Future</v>
      </c>
      <c r="V10" t="str">
        <v>USA</v>
      </c>
      <c r="W10">
        <v>44945.555555555555</v>
      </c>
      <c r="X10" t="b">
        <v>0</v>
      </c>
      <c r="Y10">
        <v>60</v>
      </c>
      <c r="Z10">
        <v>0.66666666666666663</v>
      </c>
    </row>
    <row r="11" spans="1:26" x14ac:dyDescent="0.25">
      <c r="A11">
        <v>4</v>
      </c>
      <c r="B11">
        <v>17</v>
      </c>
      <c r="C11">
        <v>17</v>
      </c>
      <c r="D11" t="str">
        <v xml:space="preserve"> Late-night gaming session with friends.            </v>
      </c>
      <c r="E11" t="str">
        <v xml:space="preserve"> Positive  </v>
      </c>
      <c r="F11">
        <v>44946.003472222219</v>
      </c>
      <c r="G11" t="str">
        <v xml:space="preserve"> GamerX       </v>
      </c>
      <c r="H11" t="str">
        <v xml:space="preserve"> Twitter  </v>
      </c>
      <c r="I11" t="str">
        <v xml:space="preserve"> #Gaming #LateNight                      </v>
      </c>
      <c r="J11">
        <v>18</v>
      </c>
      <c r="K11">
        <v>35</v>
      </c>
      <c r="L11" t="str">
        <v xml:space="preserve"> UK       </v>
      </c>
      <c r="M11">
        <v>2023</v>
      </c>
      <c r="N11">
        <v>1</v>
      </c>
      <c r="O11">
        <v>20</v>
      </c>
      <c r="P11">
        <v>0</v>
      </c>
      <c r="Q11" t="str">
        <v>Late-night gaming session with friends.</v>
      </c>
      <c r="R11" t="str">
        <v>Positive</v>
      </c>
      <c r="S11" t="str">
        <v>GamerX</v>
      </c>
      <c r="T11" t="str">
        <v>Twitter</v>
      </c>
      <c r="U11" t="str">
        <v>#Gaming,#LateNight</v>
      </c>
      <c r="V11" t="str">
        <v>UK</v>
      </c>
      <c r="W11">
        <v>44946.003472222219</v>
      </c>
      <c r="X11" t="b">
        <v>0</v>
      </c>
      <c r="Y11">
        <v>53</v>
      </c>
      <c r="Z11">
        <v>0.660377358490566</v>
      </c>
    </row>
    <row r="12" spans="1:26" x14ac:dyDescent="0.25">
      <c r="A12">
        <v>5</v>
      </c>
      <c r="B12">
        <v>18</v>
      </c>
      <c r="C12">
        <v>18</v>
      </c>
      <c r="D12" t="str">
        <v xml:space="preserve"> Attending a virtual conference on AI.              </v>
      </c>
      <c r="E12" t="str">
        <v xml:space="preserve"> Neutral   </v>
      </c>
      <c r="F12">
        <v>44946.479166666664</v>
      </c>
      <c r="G12" t="str">
        <v xml:space="preserve"> TechConference</v>
      </c>
      <c r="H12" t="str">
        <v xml:space="preserve"> Facebook </v>
      </c>
      <c r="I12" t="str">
        <v xml:space="preserve"> #AI #TechConference                     </v>
      </c>
      <c r="J12">
        <v>25</v>
      </c>
      <c r="K12">
        <v>50</v>
      </c>
      <c r="L12" t="str">
        <v>USA</v>
      </c>
      <c r="M12">
        <v>2023</v>
      </c>
      <c r="N12">
        <v>1</v>
      </c>
      <c r="O12">
        <v>20</v>
      </c>
      <c r="P12">
        <v>11</v>
      </c>
      <c r="Q12" t="str">
        <v>Attending a virtual conference on AI.</v>
      </c>
      <c r="R12" t="str">
        <v>Neutral</v>
      </c>
      <c r="S12" t="str">
        <v>TechConference</v>
      </c>
      <c r="T12" t="str">
        <v>Facebook</v>
      </c>
      <c r="U12" t="str">
        <v>#AI,#TechConference</v>
      </c>
      <c r="V12" t="str">
        <v>USA</v>
      </c>
      <c r="W12">
        <v>44946.479166666664</v>
      </c>
      <c r="X12" t="b">
        <v>0</v>
      </c>
      <c r="Y12">
        <v>75</v>
      </c>
      <c r="Z12">
        <v>0.66666666666666663</v>
      </c>
    </row>
    <row r="13" spans="1:26" x14ac:dyDescent="0.25">
      <c r="A13">
        <v>6</v>
      </c>
      <c r="B13">
        <v>20</v>
      </c>
      <c r="C13">
        <v>20</v>
      </c>
      <c r="D13" t="str">
        <v xml:space="preserve"> Sipping coffee and enjoying a good book.           </v>
      </c>
      <c r="E13" t="str">
        <v xml:space="preserve"> Positive  </v>
      </c>
      <c r="F13">
        <v>44947.361111111109</v>
      </c>
      <c r="G13" t="str">
        <v xml:space="preserve"> Bookworm     </v>
      </c>
      <c r="H13" t="str">
        <v xml:space="preserve"> Twitter  </v>
      </c>
      <c r="I13" t="str">
        <v xml:space="preserve"> #Reading #CoffeeTime                    </v>
      </c>
      <c r="J13">
        <v>22</v>
      </c>
      <c r="K13">
        <v>45</v>
      </c>
      <c r="L13" t="str">
        <v xml:space="preserve"> India    </v>
      </c>
      <c r="M13">
        <v>2023</v>
      </c>
      <c r="N13">
        <v>1</v>
      </c>
      <c r="O13">
        <v>21</v>
      </c>
      <c r="P13">
        <v>8</v>
      </c>
      <c r="Q13" t="str">
        <v>Sipping coffee and enjoying a good book.</v>
      </c>
      <c r="R13" t="str">
        <v>Positive</v>
      </c>
      <c r="S13" t="str">
        <v>Bookworm</v>
      </c>
      <c r="T13" t="str">
        <v>Twitter</v>
      </c>
      <c r="U13" t="str">
        <v>#Reading,#CoffeeTime</v>
      </c>
      <c r="V13" t="str">
        <v>India</v>
      </c>
      <c r="W13">
        <v>44947.361111111109</v>
      </c>
      <c r="X13" t="b">
        <v>0</v>
      </c>
      <c r="Y13">
        <v>67</v>
      </c>
      <c r="Z13">
        <v>0.67164179104477617</v>
      </c>
    </row>
    <row r="14" spans="1:26" x14ac:dyDescent="0.25">
      <c r="A14">
        <v>7</v>
      </c>
      <c r="B14">
        <v>22</v>
      </c>
      <c r="C14">
        <v>22</v>
      </c>
      <c r="D14" t="str">
        <v xml:space="preserve"> Productive day ticking off my to-do list.          </v>
      </c>
      <c r="E14" t="str">
        <v xml:space="preserve"> Positive  </v>
      </c>
      <c r="F14">
        <v>44947.697916666664</v>
      </c>
      <c r="G14" t="str">
        <v xml:space="preserve"> ProductivityPro</v>
      </c>
      <c r="H14" t="str">
        <v xml:space="preserve"> Instagram </v>
      </c>
      <c r="I14" t="str">
        <v xml:space="preserve"> #Productivity #WorkFromHome           </v>
      </c>
      <c r="J14">
        <v>30</v>
      </c>
      <c r="K14">
        <v>60</v>
      </c>
      <c r="L14" t="str">
        <v xml:space="preserve"> USA </v>
      </c>
      <c r="M14">
        <v>2023</v>
      </c>
      <c r="N14">
        <v>1</v>
      </c>
      <c r="O14">
        <v>21</v>
      </c>
      <c r="P14">
        <v>16</v>
      </c>
      <c r="Q14" t="str">
        <v>Productive day ticking off my to-do list.</v>
      </c>
      <c r="R14" t="str">
        <v>Positive</v>
      </c>
      <c r="S14" t="str">
        <v>ProductivityPro</v>
      </c>
      <c r="T14" t="str">
        <v>Instagram</v>
      </c>
      <c r="U14" t="str">
        <v>#Productivity,#WorkFromHome</v>
      </c>
      <c r="V14" t="str">
        <v>USA</v>
      </c>
      <c r="W14">
        <v>44947.697916666664</v>
      </c>
      <c r="X14" t="b">
        <v>0</v>
      </c>
      <c r="Y14">
        <v>90</v>
      </c>
      <c r="Z14">
        <v>0.66666666666666663</v>
      </c>
    </row>
    <row r="15" spans="1:26" x14ac:dyDescent="0.25">
      <c r="A15">
        <v>8</v>
      </c>
      <c r="B15">
        <v>23</v>
      </c>
      <c r="C15">
        <v>23</v>
      </c>
      <c r="D15" t="str">
        <v xml:space="preserve"> Just finished a challenging workout routine.       </v>
      </c>
      <c r="E15" t="str">
        <v xml:space="preserve"> Positive  </v>
      </c>
      <c r="F15">
        <v>44948.385416666664</v>
      </c>
      <c r="G15" t="str">
        <v xml:space="preserve"> FitnessWarrior</v>
      </c>
      <c r="H15" t="str">
        <v xml:space="preserve"> Twitter  </v>
      </c>
      <c r="I15" t="str">
        <v xml:space="preserve"> #Fitness #ChallengeAccepted             </v>
      </c>
      <c r="J15">
        <v>20</v>
      </c>
      <c r="K15">
        <v>40</v>
      </c>
      <c r="L15" t="str">
        <v xml:space="preserve"> UK       </v>
      </c>
      <c r="M15">
        <v>2023</v>
      </c>
      <c r="N15">
        <v>1</v>
      </c>
      <c r="O15">
        <v>22</v>
      </c>
      <c r="P15">
        <v>9</v>
      </c>
      <c r="Q15" t="str">
        <v>Just finished a challenging workout routine.</v>
      </c>
      <c r="R15" t="str">
        <v>Positive</v>
      </c>
      <c r="S15" t="str">
        <v>FitnessWarrior</v>
      </c>
      <c r="T15" t="str">
        <v>Twitter</v>
      </c>
      <c r="U15" t="str">
        <v>#Fitness,#ChallengeAccepted</v>
      </c>
      <c r="V15" t="str">
        <v>UK</v>
      </c>
      <c r="W15">
        <v>44948.385416666664</v>
      </c>
      <c r="X15" t="b">
        <v>0</v>
      </c>
      <c r="Y15">
        <v>60</v>
      </c>
      <c r="Z15">
        <v>0.66666666666666663</v>
      </c>
    </row>
    <row r="16" spans="1:26" x14ac:dyDescent="0.25">
      <c r="A16">
        <v>9</v>
      </c>
      <c r="B16">
        <v>27</v>
      </c>
      <c r="C16">
        <v>28</v>
      </c>
      <c r="D16" t="str">
        <v xml:space="preserve"> Learning a new language for personal growth.       </v>
      </c>
      <c r="E16" t="str">
        <v xml:space="preserve"> Positive  </v>
      </c>
      <c r="F16">
        <v>44949.680555555555</v>
      </c>
      <c r="G16" t="str">
        <v xml:space="preserve"> LanguageLearner</v>
      </c>
      <c r="H16" t="str">
        <v xml:space="preserve"> Facebook </v>
      </c>
      <c r="I16" t="str">
        <v xml:space="preserve"> #LanguageLearning #PersonalGrowth       </v>
      </c>
      <c r="J16">
        <v>25</v>
      </c>
      <c r="K16">
        <v>50</v>
      </c>
      <c r="L16" t="str">
        <v xml:space="preserve"> India     </v>
      </c>
      <c r="M16">
        <v>2023</v>
      </c>
      <c r="N16">
        <v>1</v>
      </c>
      <c r="O16">
        <v>23</v>
      </c>
      <c r="P16">
        <v>16</v>
      </c>
      <c r="Q16" t="str">
        <v>Learning a new language for personal growth.</v>
      </c>
      <c r="R16" t="str">
        <v>Positive</v>
      </c>
      <c r="S16" t="str">
        <v>LanguageLearner</v>
      </c>
      <c r="T16" t="str">
        <v>Facebook</v>
      </c>
      <c r="U16" t="str">
        <v>#LanguageLearning,#PersonalGrowth</v>
      </c>
      <c r="V16" t="str">
        <v>India</v>
      </c>
      <c r="W16">
        <v>44949.680555555555</v>
      </c>
      <c r="X16" t="b">
        <v>0</v>
      </c>
      <c r="Y16">
        <v>75</v>
      </c>
      <c r="Z16">
        <v>0.66666666666666663</v>
      </c>
    </row>
    <row r="17" spans="1:26" x14ac:dyDescent="0.25">
      <c r="A17">
        <v>10</v>
      </c>
      <c r="B17">
        <v>29</v>
      </c>
      <c r="C17">
        <v>30</v>
      </c>
      <c r="D17" t="str">
        <v xml:space="preserve"> Reflecting on the importance of mental health.     </v>
      </c>
      <c r="E17" t="str">
        <v xml:space="preserve"> Positive  </v>
      </c>
      <c r="F17">
        <v>44950.479166666664</v>
      </c>
      <c r="G17" t="str">
        <v xml:space="preserve"> MentalHealthMatters</v>
      </c>
      <c r="H17" t="str">
        <v xml:space="preserve"> Twitter  </v>
      </c>
      <c r="I17" t="str">
        <v xml:space="preserve"> #MentalHealth #SelfCare                 </v>
      </c>
      <c r="J17">
        <v>22</v>
      </c>
      <c r="K17">
        <v>45</v>
      </c>
      <c r="L17" t="str">
        <v xml:space="preserve"> USA      </v>
      </c>
      <c r="M17">
        <v>2023</v>
      </c>
      <c r="N17">
        <v>1</v>
      </c>
      <c r="O17">
        <v>24</v>
      </c>
      <c r="P17">
        <v>11</v>
      </c>
      <c r="Q17" t="str">
        <v>Reflecting on the importance of mental health.</v>
      </c>
      <c r="R17" t="str">
        <v>Positive</v>
      </c>
      <c r="S17" t="str">
        <v>MentalHealthMatters</v>
      </c>
      <c r="T17" t="str">
        <v>Twitter</v>
      </c>
      <c r="U17" t="str">
        <v>#MentalHealth,#SelfCare</v>
      </c>
      <c r="V17" t="str">
        <v>USA</v>
      </c>
      <c r="W17">
        <v>44950.479166666664</v>
      </c>
      <c r="X17" t="b">
        <v>0</v>
      </c>
      <c r="Y17">
        <v>67</v>
      </c>
      <c r="Z17">
        <v>0.67164179104477617</v>
      </c>
    </row>
    <row r="18" spans="1:26" x14ac:dyDescent="0.25">
      <c r="B18">
        <v>31</v>
      </c>
      <c r="C18">
        <v>32</v>
      </c>
      <c r="D18" t="str">
        <v xml:space="preserve"> Weekend road trip to explore scenic views.         </v>
      </c>
      <c r="E18" t="str">
        <v xml:space="preserve"> Positive  </v>
      </c>
      <c r="F18">
        <v>44950.729166666664</v>
      </c>
      <c r="G18" t="str">
        <v xml:space="preserve"> RoadTripper  </v>
      </c>
      <c r="H18" t="str">
        <v xml:space="preserve"> Instagram </v>
      </c>
      <c r="I18" t="str">
        <v xml:space="preserve"> #RoadTrip #ScenicViews                  </v>
      </c>
      <c r="J18">
        <v>18</v>
      </c>
      <c r="K18">
        <v>35</v>
      </c>
      <c r="L18" t="str">
        <v xml:space="preserve"> UK        </v>
      </c>
      <c r="M18">
        <v>2023</v>
      </c>
      <c r="N18">
        <v>1</v>
      </c>
      <c r="O18">
        <v>24</v>
      </c>
      <c r="P18">
        <v>17</v>
      </c>
      <c r="Q18" t="str">
        <v>Weekend road trip to explore scenic views.</v>
      </c>
      <c r="R18" t="str">
        <v>Positive</v>
      </c>
      <c r="S18" t="str">
        <v>RoadTripper</v>
      </c>
      <c r="T18" t="str">
        <v>Instagram</v>
      </c>
      <c r="U18" t="str">
        <v>#RoadTrip,#ScenicViews</v>
      </c>
      <c r="V18" t="str">
        <v>UK</v>
      </c>
      <c r="W18">
        <v>44950.729166666664</v>
      </c>
      <c r="X18" t="b">
        <v>0</v>
      </c>
      <c r="Y18">
        <v>53</v>
      </c>
      <c r="Z18">
        <v>0.660377358490566</v>
      </c>
    </row>
    <row r="19" spans="1:26" x14ac:dyDescent="0.25">
      <c r="B19">
        <v>33</v>
      </c>
      <c r="C19">
        <v>34</v>
      </c>
      <c r="D19" t="str">
        <v xml:space="preserve"> Coding a new project with enthusiasm.              </v>
      </c>
      <c r="E19" t="str">
        <v xml:space="preserve"> Positive  </v>
      </c>
      <c r="F19">
        <v>44951.552083333336</v>
      </c>
      <c r="G19" t="str">
        <v xml:space="preserve"> CodeEnthusiast</v>
      </c>
      <c r="H19" t="str">
        <v xml:space="preserve"> Facebook </v>
      </c>
      <c r="I19" t="str">
        <v xml:space="preserve"> #Coding #Enthusiasm                   </v>
      </c>
      <c r="J19">
        <v>30</v>
      </c>
      <c r="K19">
        <v>60</v>
      </c>
      <c r="L19" t="str">
        <v xml:space="preserve"> USA </v>
      </c>
      <c r="M19">
        <v>2023</v>
      </c>
      <c r="N19">
        <v>1</v>
      </c>
      <c r="O19">
        <v>25</v>
      </c>
      <c r="P19">
        <v>13</v>
      </c>
      <c r="Q19" t="str">
        <v>Coding a new project with enthusiasm.</v>
      </c>
      <c r="R19" t="str">
        <v>Positive</v>
      </c>
      <c r="S19" t="str">
        <v>CodeEnthusiast</v>
      </c>
      <c r="T19" t="str">
        <v>Facebook</v>
      </c>
      <c r="U19" t="str">
        <v>#Coding,#Enthusiasm</v>
      </c>
      <c r="V19" t="str">
        <v>USA</v>
      </c>
      <c r="W19">
        <v>44951.552083333336</v>
      </c>
      <c r="X19" t="b">
        <v>0</v>
      </c>
      <c r="Y19">
        <v>90</v>
      </c>
      <c r="Z19">
        <v>0.66666666666666663</v>
      </c>
    </row>
    <row r="20" spans="1:26" x14ac:dyDescent="0.25">
      <c r="B20">
        <v>34</v>
      </c>
      <c r="C20">
        <v>35</v>
      </c>
      <c r="D20" t="str">
        <v xml:space="preserve"> Feeling inspired after attending a workshop.       </v>
      </c>
      <c r="E20" t="str">
        <v xml:space="preserve"> Positive  </v>
      </c>
      <c r="F20">
        <v>44952.40625</v>
      </c>
      <c r="G20" t="str">
        <v xml:space="preserve"> WorkshopAttendee</v>
      </c>
      <c r="H20" t="str">
        <v xml:space="preserve"> Instagram </v>
      </c>
      <c r="I20" t="str">
        <v xml:space="preserve"> #Inspiration #Workshop                  </v>
      </c>
      <c r="J20">
        <v>25</v>
      </c>
      <c r="K20">
        <v>50</v>
      </c>
      <c r="L20" t="str">
        <v>USA</v>
      </c>
      <c r="M20">
        <v>2023</v>
      </c>
      <c r="N20">
        <v>1</v>
      </c>
      <c r="O20">
        <v>26</v>
      </c>
      <c r="P20">
        <v>9</v>
      </c>
      <c r="Q20" t="str">
        <v>Feeling inspired after attending a workshop.</v>
      </c>
      <c r="R20" t="str">
        <v>Positive</v>
      </c>
      <c r="S20" t="str">
        <v>WorkshopAttendee</v>
      </c>
      <c r="T20" t="str">
        <v>Instagram</v>
      </c>
      <c r="U20" t="str">
        <v>#Inspiration,#Workshop</v>
      </c>
      <c r="V20" t="str">
        <v>USA</v>
      </c>
      <c r="W20">
        <v>44952.40625</v>
      </c>
      <c r="X20" t="b">
        <v>0</v>
      </c>
      <c r="Y20">
        <v>75</v>
      </c>
      <c r="Z20">
        <v>0.66666666666666663</v>
      </c>
    </row>
    <row r="21" spans="1:26" x14ac:dyDescent="0.25">
      <c r="B21">
        <v>36</v>
      </c>
      <c r="C21">
        <v>37</v>
      </c>
      <c r="D21" t="str">
        <v xml:space="preserve"> Quality time with family this weekend.             </v>
      </c>
      <c r="E21" t="str">
        <v xml:space="preserve"> Positive  </v>
      </c>
      <c r="F21">
        <v>44952.736111111109</v>
      </c>
      <c r="G21" t="str">
        <v xml:space="preserve"> FamilyTime   </v>
      </c>
      <c r="H21" t="str">
        <v xml:space="preserve"> Facebook </v>
      </c>
      <c r="I21" t="str">
        <v xml:space="preserve"> #FamilyTime #Weekend                    </v>
      </c>
      <c r="J21">
        <v>22</v>
      </c>
      <c r="K21">
        <v>45</v>
      </c>
      <c r="L21" t="str">
        <v xml:space="preserve"> UK        </v>
      </c>
      <c r="M21">
        <v>2023</v>
      </c>
      <c r="N21">
        <v>1</v>
      </c>
      <c r="O21">
        <v>26</v>
      </c>
      <c r="P21">
        <v>17</v>
      </c>
      <c r="Q21" t="str">
        <v>Quality time with family this weekend.</v>
      </c>
      <c r="R21" t="str">
        <v>Positive</v>
      </c>
      <c r="S21" t="str">
        <v>FamilyTime</v>
      </c>
      <c r="T21" t="str">
        <v>Facebook</v>
      </c>
      <c r="U21" t="str">
        <v>#FamilyTime,#Weekend</v>
      </c>
      <c r="V21" t="str">
        <v>UK</v>
      </c>
      <c r="W21">
        <v>44952.736111111109</v>
      </c>
      <c r="X21" t="b">
        <v>0</v>
      </c>
      <c r="Y21">
        <v>67</v>
      </c>
      <c r="Z21">
        <v>0.67164179104477617</v>
      </c>
    </row>
    <row r="22" spans="1:26" x14ac:dyDescent="0.25">
      <c r="B22">
        <v>37</v>
      </c>
      <c r="C22">
        <v>38</v>
      </c>
      <c r="D22" t="str">
        <v xml:space="preserve"> Attending a live music concert tonight.            </v>
      </c>
      <c r="E22" t="str">
        <v xml:space="preserve"> Positive  </v>
      </c>
      <c r="F22">
        <v>44953.833333333336</v>
      </c>
      <c r="G22" t="str">
        <v xml:space="preserve"> MusicLover   </v>
      </c>
      <c r="H22" t="str">
        <v xml:space="preserve"> Instagram </v>
      </c>
      <c r="I22" t="str">
        <v xml:space="preserve"> #Music #ConcertNight                  </v>
      </c>
      <c r="J22">
        <v>18</v>
      </c>
      <c r="K22">
        <v>35</v>
      </c>
      <c r="L22" t="str">
        <v xml:space="preserve"> USA </v>
      </c>
      <c r="M22">
        <v>2023</v>
      </c>
      <c r="N22">
        <v>1</v>
      </c>
      <c r="O22">
        <v>27</v>
      </c>
      <c r="P22">
        <v>20</v>
      </c>
      <c r="Q22" t="str">
        <v>Attending a live music concert tonight.</v>
      </c>
      <c r="R22" t="str">
        <v>Positive</v>
      </c>
      <c r="S22" t="str">
        <v>MusicLover</v>
      </c>
      <c r="T22" t="str">
        <v>Instagram</v>
      </c>
      <c r="U22" t="str">
        <v>#Music,#ConcertNight</v>
      </c>
      <c r="V22" t="str">
        <v>USA</v>
      </c>
      <c r="W22">
        <v>44953.833333333336</v>
      </c>
      <c r="X22" t="b">
        <v>0</v>
      </c>
      <c r="Y22">
        <v>53</v>
      </c>
      <c r="Z22">
        <v>0.660377358490566</v>
      </c>
    </row>
    <row r="23" spans="1:26" x14ac:dyDescent="0.25">
      <c r="B23">
        <v>40</v>
      </c>
      <c r="C23">
        <v>41</v>
      </c>
      <c r="D23" t="str">
        <v xml:space="preserve"> Excited about the upcoming gaming tournament.      </v>
      </c>
      <c r="E23" t="str">
        <v xml:space="preserve"> Positive  </v>
      </c>
      <c r="F23">
        <v>44954.375</v>
      </c>
      <c r="G23" t="str">
        <v xml:space="preserve"> GamingEnthusiast</v>
      </c>
      <c r="H23" t="str">
        <v xml:space="preserve"> Instagram </v>
      </c>
      <c r="I23" t="str">
        <v xml:space="preserve"> #Gaming #Tournament                     </v>
      </c>
      <c r="J23">
        <v>30</v>
      </c>
      <c r="K23">
        <v>60</v>
      </c>
      <c r="L23" t="str">
        <v>USA</v>
      </c>
      <c r="M23">
        <v>2023</v>
      </c>
      <c r="N23">
        <v>1</v>
      </c>
      <c r="O23">
        <v>28</v>
      </c>
      <c r="P23">
        <v>9</v>
      </c>
      <c r="Q23" t="str">
        <v>Excited about the upcoming gaming tournament.</v>
      </c>
      <c r="R23" t="str">
        <v>Positive</v>
      </c>
      <c r="S23" t="str">
        <v>GamingEnthusiast</v>
      </c>
      <c r="T23" t="str">
        <v>Instagram</v>
      </c>
      <c r="U23" t="str">
        <v>#Gaming,#Tournament</v>
      </c>
      <c r="V23" t="str">
        <v>USA</v>
      </c>
      <c r="W23">
        <v>44954.375</v>
      </c>
      <c r="X23" t="b">
        <v>0</v>
      </c>
      <c r="Y23">
        <v>90</v>
      </c>
      <c r="Z23">
        <v>0.66666666666666663</v>
      </c>
    </row>
    <row r="24" spans="1:26" x14ac:dyDescent="0.25">
      <c r="B24">
        <v>41</v>
      </c>
      <c r="C24">
        <v>42</v>
      </c>
      <c r="D24" t="str">
        <v xml:space="preserve"> Planning a garden makeover for spring.             </v>
      </c>
      <c r="E24" t="str">
        <v xml:space="preserve"> Positive  </v>
      </c>
      <c r="F24">
        <v>44954.614583333336</v>
      </c>
      <c r="G24" t="str">
        <v xml:space="preserve"> GardenPlanner </v>
      </c>
      <c r="H24" t="str">
        <v xml:space="preserve"> Twitter  </v>
      </c>
      <c r="I24" t="str">
        <v xml:space="preserve"> #Gardening #Spring                     </v>
      </c>
      <c r="J24">
        <v>25</v>
      </c>
      <c r="K24">
        <v>50</v>
      </c>
      <c r="L24" t="str">
        <v xml:space="preserve"> USA      </v>
      </c>
      <c r="M24">
        <v>2023</v>
      </c>
      <c r="N24">
        <v>1</v>
      </c>
      <c r="O24">
        <v>28</v>
      </c>
      <c r="P24">
        <v>14</v>
      </c>
      <c r="Q24" t="str">
        <v>Planning a garden makeover for spring.</v>
      </c>
      <c r="R24" t="str">
        <v>Positive</v>
      </c>
      <c r="S24" t="str">
        <v>GardenPlanner</v>
      </c>
      <c r="T24" t="str">
        <v>Twitter</v>
      </c>
      <c r="U24" t="str">
        <v>#Gardening,#Spring</v>
      </c>
      <c r="V24" t="str">
        <v>USA</v>
      </c>
      <c r="W24">
        <v>44954.614583333336</v>
      </c>
      <c r="X24" t="b">
        <v>0</v>
      </c>
      <c r="Y24">
        <v>75</v>
      </c>
      <c r="Z24">
        <v>0.66666666666666663</v>
      </c>
    </row>
    <row r="25" spans="1:26" x14ac:dyDescent="0.25">
      <c r="B25">
        <v>43</v>
      </c>
      <c r="C25">
        <v>44</v>
      </c>
      <c r="D25" t="str">
        <v xml:space="preserve"> Feeling accomplished after a productive day.       </v>
      </c>
      <c r="E25" t="str">
        <v xml:space="preserve"> Positive  </v>
      </c>
      <c r="F25">
        <v>44955.708333333336</v>
      </c>
      <c r="G25" t="str">
        <v xml:space="preserve"> ProductivityWin</v>
      </c>
      <c r="H25" t="str">
        <v xml:space="preserve"> Instagram </v>
      </c>
      <c r="I25" t="str">
        <v xml:space="preserve"> #Accomplished #Success               </v>
      </c>
      <c r="J25">
        <v>22</v>
      </c>
      <c r="K25">
        <v>45</v>
      </c>
      <c r="L25" t="str">
        <v xml:space="preserve"> India </v>
      </c>
      <c r="M25">
        <v>2023</v>
      </c>
      <c r="N25">
        <v>1</v>
      </c>
      <c r="O25">
        <v>29</v>
      </c>
      <c r="P25">
        <v>17</v>
      </c>
      <c r="Q25" t="str">
        <v>Feeling accomplished after a productive day.</v>
      </c>
      <c r="R25" t="str">
        <v>Positive</v>
      </c>
      <c r="S25" t="str">
        <v>ProductivityWin</v>
      </c>
      <c r="T25" t="str">
        <v>Instagram</v>
      </c>
      <c r="U25" t="str">
        <v>#Accomplished,#Success</v>
      </c>
      <c r="V25" t="str">
        <v>India</v>
      </c>
      <c r="W25">
        <v>44955.708333333336</v>
      </c>
      <c r="X25" t="b">
        <v>0</v>
      </c>
      <c r="Y25">
        <v>67</v>
      </c>
      <c r="Z25">
        <v>0.67164179104477617</v>
      </c>
    </row>
    <row r="26" spans="1:26" x14ac:dyDescent="0.25">
      <c r="B26">
        <v>44</v>
      </c>
      <c r="C26">
        <v>45</v>
      </c>
      <c r="D26" t="str">
        <v xml:space="preserve"> A cozy evening with a good movie.                 </v>
      </c>
      <c r="E26" t="str">
        <v xml:space="preserve"> Positive  </v>
      </c>
      <c r="F26">
        <v>44955.847222222219</v>
      </c>
      <c r="G26" t="str">
        <v xml:space="preserve"> MovieNight   </v>
      </c>
      <c r="H26" t="str">
        <v xml:space="preserve"> Twitter  </v>
      </c>
      <c r="I26" t="str">
        <v xml:space="preserve"> #CozyNight #MovieTime                   </v>
      </c>
      <c r="J26">
        <v>18</v>
      </c>
      <c r="K26">
        <v>35</v>
      </c>
      <c r="L26" t="str">
        <v xml:space="preserve"> Canada   </v>
      </c>
      <c r="M26">
        <v>2023</v>
      </c>
      <c r="N26">
        <v>1</v>
      </c>
      <c r="O26">
        <v>29</v>
      </c>
      <c r="P26">
        <v>20</v>
      </c>
      <c r="Q26" t="str">
        <v>A cozy evening with a good movie.</v>
      </c>
      <c r="R26" t="str">
        <v>Positive</v>
      </c>
      <c r="S26" t="str">
        <v>MovieNight</v>
      </c>
      <c r="T26" t="str">
        <v>Twitter</v>
      </c>
      <c r="U26" t="str">
        <v>#CozyNight,#MovieTime</v>
      </c>
      <c r="V26" t="str">
        <v>Canada</v>
      </c>
      <c r="W26">
        <v>44955.847222222219</v>
      </c>
      <c r="X26" t="b">
        <v>0</v>
      </c>
      <c r="Y26">
        <v>53</v>
      </c>
      <c r="Z26">
        <v>0.660377358490566</v>
      </c>
    </row>
    <row r="27" spans="1:26" x14ac:dyDescent="0.25">
      <c r="B27">
        <v>47</v>
      </c>
      <c r="C27">
        <v>48</v>
      </c>
      <c r="D27" t="str">
        <v xml:space="preserve"> Attending a virtual reality meetup.                </v>
      </c>
      <c r="E27" t="str">
        <v xml:space="preserve"> Positive  </v>
      </c>
      <c r="F27">
        <v>44956.770833333336</v>
      </c>
      <c r="G27" t="str">
        <v xml:space="preserve"> VRMeetup     </v>
      </c>
      <c r="H27" t="str">
        <v xml:space="preserve"> Twitter  </v>
      </c>
      <c r="I27" t="str">
        <v xml:space="preserve"> #VRMeetup #VirtualReality               </v>
      </c>
      <c r="J27">
        <v>28</v>
      </c>
      <c r="K27">
        <v>55</v>
      </c>
      <c r="L27" t="str">
        <v xml:space="preserve"> India    </v>
      </c>
      <c r="M27">
        <v>2023</v>
      </c>
      <c r="N27">
        <v>1</v>
      </c>
      <c r="O27">
        <v>30</v>
      </c>
      <c r="P27">
        <v>18</v>
      </c>
      <c r="Q27" t="str">
        <v>Attending a virtual reality meetup.</v>
      </c>
      <c r="R27" t="str">
        <v>Positive</v>
      </c>
      <c r="S27" t="str">
        <v>VRMeetup</v>
      </c>
      <c r="T27" t="str">
        <v>Twitter</v>
      </c>
      <c r="U27" t="str">
        <v>#VRMeetup,#VirtualReality</v>
      </c>
      <c r="V27" t="str">
        <v>India</v>
      </c>
      <c r="W27">
        <v>44956.770833333336</v>
      </c>
      <c r="X27" t="b">
        <v>0</v>
      </c>
      <c r="Y27">
        <v>83</v>
      </c>
      <c r="Z27">
        <v>0.66265060240963858</v>
      </c>
    </row>
    <row r="28" spans="1:26" x14ac:dyDescent="0.25">
      <c r="B28">
        <v>49</v>
      </c>
      <c r="C28">
        <v>50</v>
      </c>
      <c r="D28" t="str">
        <v xml:space="preserve"> Cooking a special dinner for loved ones.           </v>
      </c>
      <c r="E28" t="str">
        <v xml:space="preserve"> Positive  </v>
      </c>
      <c r="F28">
        <v>44957.791666666664</v>
      </c>
      <c r="G28" t="str">
        <v xml:space="preserve"> ChefAtHome   </v>
      </c>
      <c r="H28" t="str">
        <v xml:space="preserve"> Instagram </v>
      </c>
      <c r="I28" t="str">
        <v xml:space="preserve"> #Cooking #SpecialDinner                </v>
      </c>
      <c r="J28">
        <v>20</v>
      </c>
      <c r="K28">
        <v>40</v>
      </c>
      <c r="L28" t="str">
        <v xml:space="preserve"> USA       </v>
      </c>
      <c r="M28">
        <v>2023</v>
      </c>
      <c r="N28">
        <v>1</v>
      </c>
      <c r="O28">
        <v>31</v>
      </c>
      <c r="P28">
        <v>19</v>
      </c>
      <c r="Q28" t="str">
        <v>Cooking a special dinner for loved ones.</v>
      </c>
      <c r="R28" t="str">
        <v>Positive</v>
      </c>
      <c r="S28" t="str">
        <v>ChefAtHome</v>
      </c>
      <c r="T28" t="str">
        <v>Instagram</v>
      </c>
      <c r="U28" t="str">
        <v>#Cooking,#SpecialDinner</v>
      </c>
      <c r="V28" t="str">
        <v>USA</v>
      </c>
      <c r="W28">
        <v>44957.791666666664</v>
      </c>
      <c r="X28" t="b">
        <v>0</v>
      </c>
      <c r="Y28">
        <v>60</v>
      </c>
      <c r="Z28">
        <v>0.66666666666666663</v>
      </c>
    </row>
    <row r="29" spans="1:26" x14ac:dyDescent="0.25">
      <c r="B29">
        <v>51</v>
      </c>
      <c r="C29">
        <v>52</v>
      </c>
      <c r="D29" t="str">
        <v xml:space="preserve"> Starting a new fitness challenge tomorrow! ðŸ’ª     </v>
      </c>
      <c r="E29" t="str">
        <v xml:space="preserve"> Positive  </v>
      </c>
      <c r="F29">
        <v>44958.333333333336</v>
      </c>
      <c r="G29" t="str">
        <v xml:space="preserve"> FitnessChallenge</v>
      </c>
      <c r="H29" t="str">
        <v xml:space="preserve"> Facebook </v>
      </c>
      <c r="I29" t="str">
        <v xml:space="preserve"> #FitnessChallenge #NewBeginnings       </v>
      </c>
      <c r="J29">
        <v>22</v>
      </c>
      <c r="K29">
        <v>45</v>
      </c>
      <c r="L29" t="str">
        <v xml:space="preserve"> UK         </v>
      </c>
      <c r="M29">
        <v>2023</v>
      </c>
      <c r="N29">
        <v>2</v>
      </c>
      <c r="O29">
        <v>1</v>
      </c>
      <c r="P29">
        <v>8</v>
      </c>
      <c r="Q29" t="str">
        <v>Starting a new fitness challenge tomorrow! ðŸ’ª</v>
      </c>
      <c r="R29" t="str">
        <v>Positive</v>
      </c>
      <c r="S29" t="str">
        <v>FitnessChallenge</v>
      </c>
      <c r="T29" t="str">
        <v>Facebook</v>
      </c>
      <c r="U29" t="str">
        <v>#FitnessChallenge,#NewBeginnings</v>
      </c>
      <c r="V29" t="str">
        <v>UK</v>
      </c>
      <c r="W29">
        <v>44958.333333333336</v>
      </c>
      <c r="X29" t="b">
        <v>0</v>
      </c>
      <c r="Y29">
        <v>67</v>
      </c>
      <c r="Z29">
        <v>0.67164179104477617</v>
      </c>
    </row>
    <row r="30" spans="1:26" x14ac:dyDescent="0.25">
      <c r="B30">
        <v>52</v>
      </c>
      <c r="C30">
        <v>53</v>
      </c>
      <c r="D30" t="str">
        <v xml:space="preserve"> Sunday bike ride through scenic trails.           </v>
      </c>
      <c r="E30" t="str">
        <v xml:space="preserve"> Positive  </v>
      </c>
      <c r="F30">
        <v>44958.5625</v>
      </c>
      <c r="G30" t="str">
        <v xml:space="preserve"> BikeExplorer  </v>
      </c>
      <c r="H30" t="str">
        <v xml:space="preserve"> Instagram </v>
      </c>
      <c r="I30" t="str">
        <v xml:space="preserve"> #BikeRide #ScenicTrails                </v>
      </c>
      <c r="J30">
        <v>18</v>
      </c>
      <c r="K30">
        <v>35</v>
      </c>
      <c r="L30" t="str">
        <v xml:space="preserve"> USA     </v>
      </c>
      <c r="M30">
        <v>2023</v>
      </c>
      <c r="N30">
        <v>2</v>
      </c>
      <c r="O30">
        <v>1</v>
      </c>
      <c r="P30">
        <v>13</v>
      </c>
      <c r="Q30" t="str">
        <v>Sunday bike ride through scenic trails.</v>
      </c>
      <c r="R30" t="str">
        <v>Positive</v>
      </c>
      <c r="S30" t="str">
        <v>BikeExplorer</v>
      </c>
      <c r="T30" t="str">
        <v>Instagram</v>
      </c>
      <c r="U30" t="str">
        <v>#BikeRide,#ScenicTrails</v>
      </c>
      <c r="V30" t="str">
        <v>USA</v>
      </c>
      <c r="W30">
        <v>44958.5625</v>
      </c>
      <c r="X30" t="b">
        <v>0</v>
      </c>
      <c r="Y30">
        <v>53</v>
      </c>
      <c r="Z30">
        <v>0.660377358490566</v>
      </c>
    </row>
    <row r="31" spans="1:26" x14ac:dyDescent="0.25">
      <c r="B31">
        <v>53</v>
      </c>
      <c r="C31">
        <v>55</v>
      </c>
      <c r="D31" t="str">
        <v xml:space="preserve"> Can't believe the injustice happening in our society.</v>
      </c>
      <c r="E31" t="str">
        <v xml:space="preserve"> Anger        </v>
      </c>
      <c r="F31">
        <v>44968.395833333336</v>
      </c>
      <c r="G31" t="str">
        <v xml:space="preserve"> SocialJustice   </v>
      </c>
      <c r="H31" t="str">
        <v xml:space="preserve"> Twitter  </v>
      </c>
      <c r="I31" t="str">
        <v xml:space="preserve"> #Injustice #Angry                            </v>
      </c>
      <c r="J31">
        <v>20</v>
      </c>
      <c r="K31">
        <v>40</v>
      </c>
      <c r="L31" t="str">
        <v xml:space="preserve"> Canada     </v>
      </c>
      <c r="M31">
        <v>2023</v>
      </c>
      <c r="N31">
        <v>2</v>
      </c>
      <c r="O31">
        <v>11</v>
      </c>
      <c r="P31">
        <v>9</v>
      </c>
      <c r="Q31" t="str">
        <v>Can't believe the injustice happening in our society.</v>
      </c>
      <c r="R31" t="str">
        <v>Anger</v>
      </c>
      <c r="S31" t="str">
        <v>SocialJustice</v>
      </c>
      <c r="T31" t="str">
        <v>Twitter</v>
      </c>
      <c r="U31" t="str">
        <v>#Injustice,#Angry</v>
      </c>
      <c r="V31" t="str">
        <v>Canada</v>
      </c>
      <c r="W31">
        <v>44968.395833333336</v>
      </c>
      <c r="X31" t="b">
        <v>0</v>
      </c>
      <c r="Y31">
        <v>60</v>
      </c>
      <c r="Z31">
        <v>0.66666666666666663</v>
      </c>
    </row>
    <row r="32" spans="1:26" x14ac:dyDescent="0.25">
      <c r="B32">
        <v>55</v>
      </c>
      <c r="C32">
        <v>57</v>
      </c>
      <c r="D32" t="str">
        <v xml:space="preserve"> Heartbroken after hearing the news about a natural disaster. </v>
      </c>
      <c r="E32" t="str">
        <v xml:space="preserve"> Sadness      </v>
      </c>
      <c r="F32">
        <v>44969.614583333336</v>
      </c>
      <c r="G32" t="str">
        <v xml:space="preserve"> EmpathyFirst    </v>
      </c>
      <c r="H32" t="str">
        <v xml:space="preserve"> Facebook </v>
      </c>
      <c r="I32" t="str">
        <v xml:space="preserve"> #Sadness #NaturalDisaster                    </v>
      </c>
      <c r="J32">
        <v>25</v>
      </c>
      <c r="K32">
        <v>50</v>
      </c>
      <c r="L32" t="str">
        <v xml:space="preserve"> India      </v>
      </c>
      <c r="M32">
        <v>2023</v>
      </c>
      <c r="N32">
        <v>2</v>
      </c>
      <c r="O32">
        <v>12</v>
      </c>
      <c r="P32">
        <v>14</v>
      </c>
      <c r="Q32" t="str">
        <v>Heartbroken after hearing the news about a natural disaster.</v>
      </c>
      <c r="R32" t="str">
        <v>Sadness</v>
      </c>
      <c r="S32" t="str">
        <v>EmpathyFirst</v>
      </c>
      <c r="T32" t="str">
        <v>Facebook</v>
      </c>
      <c r="U32" t="str">
        <v>#Sadness,#NaturalDisaster</v>
      </c>
      <c r="V32" t="str">
        <v>India</v>
      </c>
      <c r="W32">
        <v>44969.614583333336</v>
      </c>
      <c r="X32" t="b">
        <v>0</v>
      </c>
      <c r="Y32">
        <v>75</v>
      </c>
      <c r="Z32">
        <v>0.66666666666666663</v>
      </c>
    </row>
    <row r="33" spans="2:26" x14ac:dyDescent="0.25">
      <c r="B33">
        <v>56</v>
      </c>
      <c r="C33">
        <v>58</v>
      </c>
      <c r="D33" t="str">
        <v xml:space="preserve"> The state of the world's environment is just disgusting. </v>
      </c>
      <c r="E33" t="str">
        <v xml:space="preserve"> Disgust      </v>
      </c>
      <c r="F33">
        <v>44969.763888888891</v>
      </c>
      <c r="G33" t="str">
        <v xml:space="preserve"> EcoAwareness    </v>
      </c>
      <c r="H33" t="str">
        <v xml:space="preserve"> Twitter  </v>
      </c>
      <c r="I33" t="str">
        <v xml:space="preserve"> #Disgust #Environment                        </v>
      </c>
      <c r="J33">
        <v>18</v>
      </c>
      <c r="K33">
        <v>35</v>
      </c>
      <c r="L33" t="str">
        <v xml:space="preserve"> UK         </v>
      </c>
      <c r="M33">
        <v>2023</v>
      </c>
      <c r="N33">
        <v>2</v>
      </c>
      <c r="O33">
        <v>12</v>
      </c>
      <c r="P33">
        <v>18</v>
      </c>
      <c r="Q33" t="str">
        <v>The state of the world's environment is just disgusting.</v>
      </c>
      <c r="R33" t="str">
        <v>Disgust</v>
      </c>
      <c r="S33" t="str">
        <v>EcoAwareness</v>
      </c>
      <c r="T33" t="str">
        <v>Twitter</v>
      </c>
      <c r="U33" t="str">
        <v>#Disgust,#Environment</v>
      </c>
      <c r="V33" t="str">
        <v>UK</v>
      </c>
      <c r="W33">
        <v>44969.763888888891</v>
      </c>
      <c r="X33" t="b">
        <v>0</v>
      </c>
      <c r="Y33">
        <v>53</v>
      </c>
      <c r="Z33">
        <v>0.660377358490566</v>
      </c>
    </row>
    <row r="34" spans="2:26" x14ac:dyDescent="0.25">
      <c r="B34">
        <v>57</v>
      </c>
      <c r="C34">
        <v>59</v>
      </c>
      <c r="D34" t="str">
        <v xml:space="preserve"> Pure happiness: celebrating a loved one's achievement! </v>
      </c>
      <c r="E34" t="str">
        <v xml:space="preserve"> Happiness    </v>
      </c>
      <c r="F34">
        <v>44970.416666666664</v>
      </c>
      <c r="G34" t="str">
        <v xml:space="preserve"> ProudFriend     </v>
      </c>
      <c r="H34" t="str">
        <v xml:space="preserve"> Instagram </v>
      </c>
      <c r="I34" t="str">
        <v xml:space="preserve"> #Happiness #Celebration                   </v>
      </c>
      <c r="J34">
        <v>30</v>
      </c>
      <c r="K34">
        <v>60</v>
      </c>
      <c r="L34" t="str">
        <v xml:space="preserve"> USA </v>
      </c>
      <c r="M34">
        <v>2023</v>
      </c>
      <c r="N34">
        <v>2</v>
      </c>
      <c r="O34">
        <v>13</v>
      </c>
      <c r="P34">
        <v>10</v>
      </c>
      <c r="Q34" t="str">
        <v>Pure happiness: celebrating a loved one's achievement!</v>
      </c>
      <c r="R34" t="str">
        <v>Happiness</v>
      </c>
      <c r="S34" t="str">
        <v>ProudFriend</v>
      </c>
      <c r="T34" t="str">
        <v>Instagram</v>
      </c>
      <c r="U34" t="str">
        <v>#Happiness,#Celebration</v>
      </c>
      <c r="V34" t="str">
        <v>USA</v>
      </c>
      <c r="W34">
        <v>44970.416666666664</v>
      </c>
      <c r="X34" t="b">
        <v>0</v>
      </c>
      <c r="Y34">
        <v>90</v>
      </c>
      <c r="Z34">
        <v>0.66666666666666663</v>
      </c>
    </row>
    <row r="35" spans="2:26" x14ac:dyDescent="0.25">
      <c r="B35">
        <v>58</v>
      </c>
      <c r="C35">
        <v>60</v>
      </c>
      <c r="D35" t="str">
        <v xml:space="preserve"> Laughter is the best medicineâ€”enjoying a comedy show. </v>
      </c>
      <c r="E35" t="str">
        <v xml:space="preserve"> Joy          </v>
      </c>
      <c r="F35">
        <v>44970.8125</v>
      </c>
      <c r="G35" t="str">
        <v xml:space="preserve"> ComedyFan       </v>
      </c>
      <c r="H35" t="str">
        <v xml:space="preserve"> Facebook </v>
      </c>
      <c r="I35" t="str">
        <v xml:space="preserve"> #Joy #ComedyShow                             </v>
      </c>
      <c r="J35">
        <v>22</v>
      </c>
      <c r="K35">
        <v>45</v>
      </c>
      <c r="L35" t="str">
        <v xml:space="preserve"> Canada    </v>
      </c>
      <c r="M35">
        <v>2023</v>
      </c>
      <c r="N35">
        <v>2</v>
      </c>
      <c r="O35">
        <v>13</v>
      </c>
      <c r="P35">
        <v>19</v>
      </c>
      <c r="Q35" t="str">
        <v>Laughter is the best medicineâ€”enjoying a comedy show.</v>
      </c>
      <c r="R35" t="str">
        <v>Joy</v>
      </c>
      <c r="S35" t="str">
        <v>ComedyFan</v>
      </c>
      <c r="T35" t="str">
        <v>Facebook</v>
      </c>
      <c r="U35" t="str">
        <v>#Joy,#ComedyShow</v>
      </c>
      <c r="V35" t="str">
        <v>Canada</v>
      </c>
      <c r="W35">
        <v>44970.8125</v>
      </c>
      <c r="X35" t="b">
        <v>0</v>
      </c>
      <c r="Y35">
        <v>67</v>
      </c>
      <c r="Z35">
        <v>0.67164179104477617</v>
      </c>
    </row>
    <row r="36" spans="2:26" x14ac:dyDescent="0.25">
      <c r="B36">
        <v>60</v>
      </c>
      <c r="C36">
        <v>62</v>
      </c>
      <c r="D36" t="str">
        <v xml:space="preserve"> An amusing incident brightened up my day!               </v>
      </c>
      <c r="E36" t="str">
        <v xml:space="preserve"> Amusement    </v>
      </c>
      <c r="F36">
        <v>44971.597222222219</v>
      </c>
      <c r="G36" t="str">
        <v xml:space="preserve"> AmusedSoul      </v>
      </c>
      <c r="H36" t="str">
        <v xml:space="preserve"> Instagram </v>
      </c>
      <c r="I36" t="str">
        <v xml:space="preserve"> #Amusement #FunTimes                         </v>
      </c>
      <c r="J36">
        <v>18</v>
      </c>
      <c r="K36">
        <v>35</v>
      </c>
      <c r="L36" t="str">
        <v xml:space="preserve"> UK           </v>
      </c>
      <c r="M36">
        <v>2023</v>
      </c>
      <c r="N36">
        <v>2</v>
      </c>
      <c r="O36">
        <v>14</v>
      </c>
      <c r="P36">
        <v>14</v>
      </c>
      <c r="Q36" t="str">
        <v>An amusing incident brightened up my day!</v>
      </c>
      <c r="R36" t="str">
        <v>Amusement</v>
      </c>
      <c r="S36" t="str">
        <v>AmusedSoul</v>
      </c>
      <c r="T36" t="str">
        <v>Instagram</v>
      </c>
      <c r="U36" t="str">
        <v>#Amusement,#FunTimes</v>
      </c>
      <c r="V36" t="str">
        <v>UK</v>
      </c>
      <c r="W36">
        <v>44971.597222222219</v>
      </c>
      <c r="X36" t="b">
        <v>0</v>
      </c>
      <c r="Y36">
        <v>53</v>
      </c>
      <c r="Z36">
        <v>0.660377358490566</v>
      </c>
    </row>
    <row r="37" spans="2:26" x14ac:dyDescent="0.25">
      <c r="B37">
        <v>61</v>
      </c>
      <c r="C37">
        <v>63</v>
      </c>
      <c r="D37" t="str">
        <v xml:space="preserve"> Enjoying a quiet evening with a book and some tea.      </v>
      </c>
      <c r="E37" t="str">
        <v xml:space="preserve"> Enjoyment    </v>
      </c>
      <c r="F37">
        <v>44971.822916666664</v>
      </c>
      <c r="G37" t="str">
        <v xml:space="preserve"> BookLoverAgain  </v>
      </c>
      <c r="H37" t="str">
        <v xml:space="preserve"> Facebook </v>
      </c>
      <c r="I37" t="str">
        <v xml:space="preserve"> #Enjoyment #BookTime                         </v>
      </c>
      <c r="J37">
        <v>25</v>
      </c>
      <c r="K37">
        <v>50</v>
      </c>
      <c r="L37" t="str">
        <v xml:space="preserve"> Canada       </v>
      </c>
      <c r="M37">
        <v>2023</v>
      </c>
      <c r="N37">
        <v>2</v>
      </c>
      <c r="O37">
        <v>14</v>
      </c>
      <c r="P37">
        <v>19</v>
      </c>
      <c r="Q37" t="str">
        <v>Enjoying a quiet evening with a book and some tea.</v>
      </c>
      <c r="R37" t="str">
        <v>Enjoyment</v>
      </c>
      <c r="S37" t="str">
        <v>BookLoverAgain</v>
      </c>
      <c r="T37" t="str">
        <v>Facebook</v>
      </c>
      <c r="U37" t="str">
        <v>#Enjoyment,#BookTime</v>
      </c>
      <c r="V37" t="str">
        <v>Canada</v>
      </c>
      <c r="W37">
        <v>44971.822916666664</v>
      </c>
      <c r="X37" t="b">
        <v>0</v>
      </c>
      <c r="Y37">
        <v>75</v>
      </c>
      <c r="Z37">
        <v>0.66666666666666663</v>
      </c>
    </row>
    <row r="38" spans="2:26" x14ac:dyDescent="0.25">
      <c r="B38">
        <v>62</v>
      </c>
      <c r="C38">
        <v>64</v>
      </c>
      <c r="D38" t="str">
        <v xml:space="preserve"> Admiring the beauty of nature during a peaceful hike.   </v>
      </c>
      <c r="E38" t="str">
        <v xml:space="preserve"> Admiration   </v>
      </c>
      <c r="F38">
        <v>44972.479166666664</v>
      </c>
      <c r="G38" t="str">
        <v xml:space="preserve"> NatureAdmirer   </v>
      </c>
      <c r="H38" t="str">
        <v xml:space="preserve"> Twitter  </v>
      </c>
      <c r="I38" t="str">
        <v xml:space="preserve"> #Admiration #Nature                         </v>
      </c>
      <c r="J38">
        <v>20</v>
      </c>
      <c r="K38">
        <v>40</v>
      </c>
      <c r="L38" t="str">
        <v xml:space="preserve"> USA       </v>
      </c>
      <c r="M38">
        <v>2023</v>
      </c>
      <c r="N38">
        <v>2</v>
      </c>
      <c r="O38">
        <v>15</v>
      </c>
      <c r="P38">
        <v>11</v>
      </c>
      <c r="Q38" t="str">
        <v>Admiring the beauty of nature during a peaceful hike.</v>
      </c>
      <c r="R38" t="str">
        <v>Admiration</v>
      </c>
      <c r="S38" t="str">
        <v>NatureAdmirer</v>
      </c>
      <c r="T38" t="str">
        <v>Twitter</v>
      </c>
      <c r="U38" t="str">
        <v>#Admiration,#Nature</v>
      </c>
      <c r="V38" t="str">
        <v>USA</v>
      </c>
      <c r="W38">
        <v>44972.479166666664</v>
      </c>
      <c r="X38" t="b">
        <v>0</v>
      </c>
      <c r="Y38">
        <v>60</v>
      </c>
      <c r="Z38">
        <v>0.66666666666666663</v>
      </c>
    </row>
    <row r="39" spans="2:26" x14ac:dyDescent="0.25">
      <c r="B39">
        <v>64</v>
      </c>
      <c r="C39">
        <v>66</v>
      </c>
      <c r="D39" t="str">
        <v xml:space="preserve"> Experiencing awe at the breathtaking sunset.            </v>
      </c>
      <c r="E39" t="str">
        <v xml:space="preserve"> Awe          </v>
      </c>
      <c r="F39">
        <v>44972.854166666664</v>
      </c>
      <c r="G39" t="str">
        <v xml:space="preserve"> AweStruck       </v>
      </c>
      <c r="H39" t="str">
        <v xml:space="preserve"> Facebook </v>
      </c>
      <c r="I39" t="str">
        <v xml:space="preserve"> #Awe #Breathtaking                          </v>
      </c>
      <c r="J39">
        <v>22</v>
      </c>
      <c r="K39">
        <v>45</v>
      </c>
      <c r="L39" t="str">
        <v xml:space="preserve"> Australia   </v>
      </c>
      <c r="M39">
        <v>2023</v>
      </c>
      <c r="N39">
        <v>2</v>
      </c>
      <c r="O39">
        <v>15</v>
      </c>
      <c r="P39">
        <v>20</v>
      </c>
      <c r="Q39" t="str">
        <v>Experiencing awe at the breathtaking sunset.</v>
      </c>
      <c r="R39" t="str">
        <v>Awe</v>
      </c>
      <c r="S39" t="str">
        <v>AweStruck</v>
      </c>
      <c r="T39" t="str">
        <v>Facebook</v>
      </c>
      <c r="U39" t="str">
        <v>#Awe,#Breathtaking</v>
      </c>
      <c r="V39" t="str">
        <v>Australia</v>
      </c>
      <c r="W39">
        <v>44972.854166666664</v>
      </c>
      <c r="X39" t="b">
        <v>0</v>
      </c>
      <c r="Y39">
        <v>67</v>
      </c>
      <c r="Z39">
        <v>0.67164179104477617</v>
      </c>
    </row>
    <row r="40" spans="2:26" x14ac:dyDescent="0.25">
      <c r="B40">
        <v>65</v>
      </c>
      <c r="C40">
        <v>67</v>
      </c>
      <c r="D40" t="str">
        <v xml:space="preserve"> Disappointed with the service at a local restaurant.    </v>
      </c>
      <c r="E40" t="str">
        <v xml:space="preserve"> Disappointed </v>
      </c>
      <c r="F40">
        <v>44973.375</v>
      </c>
      <c r="G40" t="str">
        <v xml:space="preserve"> FoodieGoneWrong </v>
      </c>
      <c r="H40" t="str">
        <v xml:space="preserve"> Twitter  </v>
      </c>
      <c r="I40" t="str">
        <v xml:space="preserve"> #Disappointed #BadService                   </v>
      </c>
      <c r="J40">
        <v>18</v>
      </c>
      <c r="K40">
        <v>35</v>
      </c>
      <c r="L40" t="str">
        <v xml:space="preserve"> India      </v>
      </c>
      <c r="M40">
        <v>2023</v>
      </c>
      <c r="N40">
        <v>2</v>
      </c>
      <c r="O40">
        <v>16</v>
      </c>
      <c r="P40">
        <v>9</v>
      </c>
      <c r="Q40" t="str">
        <v>Disappointed with the service at a local restaurant.</v>
      </c>
      <c r="R40" t="str">
        <v>Disappointed</v>
      </c>
      <c r="S40" t="str">
        <v>FoodieGoneWrong</v>
      </c>
      <c r="T40" t="str">
        <v>Twitter</v>
      </c>
      <c r="U40" t="str">
        <v>#Disappointed,#BadService</v>
      </c>
      <c r="V40" t="str">
        <v>India</v>
      </c>
      <c r="W40">
        <v>44973.375</v>
      </c>
      <c r="X40" t="b">
        <v>0</v>
      </c>
      <c r="Y40">
        <v>53</v>
      </c>
      <c r="Z40">
        <v>0.660377358490566</v>
      </c>
    </row>
    <row r="41" spans="2:26" x14ac:dyDescent="0.25">
      <c r="B41">
        <v>66</v>
      </c>
      <c r="C41">
        <v>68</v>
      </c>
      <c r="D41" t="str">
        <v xml:space="preserve"> A surprise gift from a friend made my day!              </v>
      </c>
      <c r="E41" t="str">
        <v xml:space="preserve"> Surprise     </v>
      </c>
      <c r="F41">
        <v>44973.614583333336</v>
      </c>
      <c r="G41" t="str">
        <v xml:space="preserve"> HappySurprise   </v>
      </c>
      <c r="H41" t="str">
        <v xml:space="preserve"> Instagram </v>
      </c>
      <c r="I41" t="str">
        <v xml:space="preserve"> #Surprise #Gift                              </v>
      </c>
      <c r="J41">
        <v>25</v>
      </c>
      <c r="K41">
        <v>50</v>
      </c>
      <c r="L41" t="str">
        <v xml:space="preserve"> USA          </v>
      </c>
      <c r="M41">
        <v>2023</v>
      </c>
      <c r="N41">
        <v>2</v>
      </c>
      <c r="O41">
        <v>16</v>
      </c>
      <c r="P41">
        <v>14</v>
      </c>
      <c r="Q41" t="str">
        <v>A surprise gift from a friend made my day!</v>
      </c>
      <c r="R41" t="str">
        <v>Surprise</v>
      </c>
      <c r="S41" t="str">
        <v>HappySurprise</v>
      </c>
      <c r="T41" t="str">
        <v>Instagram</v>
      </c>
      <c r="U41" t="str">
        <v>#Surprise,#Gift</v>
      </c>
      <c r="V41" t="str">
        <v>USA</v>
      </c>
      <c r="W41">
        <v>44973.614583333336</v>
      </c>
      <c r="X41" t="b">
        <v>0</v>
      </c>
      <c r="Y41">
        <v>75</v>
      </c>
      <c r="Z41">
        <v>0.66666666666666663</v>
      </c>
    </row>
    <row r="42" spans="2:26" x14ac:dyDescent="0.25">
      <c r="B42">
        <v>68</v>
      </c>
      <c r="C42">
        <v>70</v>
      </c>
      <c r="D42" t="str">
        <v xml:space="preserve"> Overflowing with adoration for my adorable pet! ðŸ¾      </v>
      </c>
      <c r="E42" t="str">
        <v xml:space="preserve"> Adoration    </v>
      </c>
      <c r="F42">
        <v>44974.447916666664</v>
      </c>
      <c r="G42" t="str">
        <v xml:space="preserve"> PetAdorer       </v>
      </c>
      <c r="H42" t="str">
        <v xml:space="preserve"> Twitter  </v>
      </c>
      <c r="I42" t="str">
        <v xml:space="preserve"> #Adoration #PetLove                         </v>
      </c>
      <c r="J42">
        <v>22</v>
      </c>
      <c r="K42">
        <v>45</v>
      </c>
      <c r="L42" t="str">
        <v xml:space="preserve"> UK        </v>
      </c>
      <c r="M42">
        <v>2023</v>
      </c>
      <c r="N42">
        <v>2</v>
      </c>
      <c r="O42">
        <v>17</v>
      </c>
      <c r="P42">
        <v>10</v>
      </c>
      <c r="Q42" t="str">
        <v>Overflowing with adoration for my adorable pet! ðŸ¾</v>
      </c>
      <c r="R42" t="str">
        <v>Adoration</v>
      </c>
      <c r="S42" t="str">
        <v>PetAdorer</v>
      </c>
      <c r="T42" t="str">
        <v>Twitter</v>
      </c>
      <c r="U42" t="str">
        <v>#Adoration,#PetLove</v>
      </c>
      <c r="V42" t="str">
        <v>UK</v>
      </c>
      <c r="W42">
        <v>44974.447916666664</v>
      </c>
      <c r="X42" t="b">
        <v>0</v>
      </c>
      <c r="Y42">
        <v>67</v>
      </c>
      <c r="Z42">
        <v>0.67164179104477617</v>
      </c>
    </row>
    <row r="43" spans="2:26" x14ac:dyDescent="0.25">
      <c r="B43">
        <v>69</v>
      </c>
      <c r="C43">
        <v>71</v>
      </c>
      <c r="D43" t="str">
        <v xml:space="preserve"> Anticipating a thrilling adventure in the coming weeks. </v>
      </c>
      <c r="E43" t="str">
        <v xml:space="preserve"> Anticipation </v>
      </c>
      <c r="F43">
        <v>44974.3125</v>
      </c>
      <c r="G43" t="str">
        <v xml:space="preserve"> AdventureAwaits  </v>
      </c>
      <c r="H43" t="str">
        <v xml:space="preserve"> Instagram </v>
      </c>
      <c r="I43" t="str">
        <v xml:space="preserve"> #Anticipation #Adventure                    </v>
      </c>
      <c r="J43">
        <v>20</v>
      </c>
      <c r="K43">
        <v>40</v>
      </c>
      <c r="L43" t="str">
        <v>USA</v>
      </c>
      <c r="M43">
        <v>2023</v>
      </c>
      <c r="N43">
        <v>2</v>
      </c>
      <c r="O43">
        <v>17</v>
      </c>
      <c r="P43">
        <v>7</v>
      </c>
      <c r="Q43" t="str">
        <v>Anticipating a thrilling adventure in the coming weeks.</v>
      </c>
      <c r="R43" t="str">
        <v>Anticipation</v>
      </c>
      <c r="S43" t="str">
        <v>AdventureAwaits</v>
      </c>
      <c r="T43" t="str">
        <v>Instagram</v>
      </c>
      <c r="U43" t="str">
        <v>#Anticipation,#Adventure</v>
      </c>
      <c r="V43" t="str">
        <v>USA</v>
      </c>
      <c r="W43">
        <v>44974.3125</v>
      </c>
      <c r="X43" t="b">
        <v>0</v>
      </c>
      <c r="Y43">
        <v>60</v>
      </c>
      <c r="Z43">
        <v>0.66666666666666663</v>
      </c>
    </row>
    <row r="44" spans="2:26" x14ac:dyDescent="0.25">
      <c r="B44">
        <v>70</v>
      </c>
      <c r="C44">
        <v>72</v>
      </c>
      <c r="D44" t="str">
        <v xml:space="preserve"> A bitter experience turned into a valuable lesson.      </v>
      </c>
      <c r="E44" t="str">
        <v xml:space="preserve"> Bitter       </v>
      </c>
      <c r="F44">
        <v>44974.625</v>
      </c>
      <c r="G44" t="str">
        <v xml:space="preserve"> LearnFromBitter </v>
      </c>
      <c r="H44" t="str">
        <v xml:space="preserve"> Facebook </v>
      </c>
      <c r="I44" t="str">
        <v xml:space="preserve"> #BitterLesson #Growth                      </v>
      </c>
      <c r="J44">
        <v>18</v>
      </c>
      <c r="K44">
        <v>35</v>
      </c>
      <c r="L44" t="str">
        <v xml:space="preserve"> USA       </v>
      </c>
      <c r="M44">
        <v>2023</v>
      </c>
      <c r="N44">
        <v>2</v>
      </c>
      <c r="O44">
        <v>17</v>
      </c>
      <c r="P44">
        <v>15</v>
      </c>
      <c r="Q44" t="str">
        <v>A bitter experience turned into a valuable lesson.</v>
      </c>
      <c r="R44" t="str">
        <v>Bitter</v>
      </c>
      <c r="S44" t="str">
        <v>LearnFromBitter</v>
      </c>
      <c r="T44" t="str">
        <v>Facebook</v>
      </c>
      <c r="U44" t="str">
        <v>#BitterLesson,#Growth</v>
      </c>
      <c r="V44" t="str">
        <v>USA</v>
      </c>
      <c r="W44">
        <v>44974.625</v>
      </c>
      <c r="X44" t="b">
        <v>0</v>
      </c>
      <c r="Y44">
        <v>53</v>
      </c>
      <c r="Z44">
        <v>0.660377358490566</v>
      </c>
    </row>
    <row r="45" spans="2:26" x14ac:dyDescent="0.25">
      <c r="B45">
        <v>72</v>
      </c>
      <c r="C45">
        <v>74</v>
      </c>
      <c r="D45" t="str">
        <v xml:space="preserve"> Confusion clouds my mind as I navigate through decisions.</v>
      </c>
      <c r="E45" t="str">
        <v xml:space="preserve"> Confusion    </v>
      </c>
      <c r="F45">
        <v>44975.597222222219</v>
      </c>
      <c r="G45" t="str">
        <v xml:space="preserve"> ConfusedMind    </v>
      </c>
      <c r="H45" t="str">
        <v xml:space="preserve"> Instagram </v>
      </c>
      <c r="I45" t="str">
        <v xml:space="preserve"> #Confusion #DecisionMaking                 </v>
      </c>
      <c r="J45">
        <v>25</v>
      </c>
      <c r="K45">
        <v>50</v>
      </c>
      <c r="L45" t="str">
        <v xml:space="preserve"> UK   </v>
      </c>
      <c r="M45">
        <v>2023</v>
      </c>
      <c r="N45">
        <v>2</v>
      </c>
      <c r="O45">
        <v>18</v>
      </c>
      <c r="P45">
        <v>14</v>
      </c>
      <c r="Q45" t="str">
        <v>Confusion clouds my mind as I navigate through decisions.</v>
      </c>
      <c r="R45" t="str">
        <v>Confusion</v>
      </c>
      <c r="S45" t="str">
        <v>ConfusedMind</v>
      </c>
      <c r="T45" t="str">
        <v>Instagram</v>
      </c>
      <c r="U45" t="str">
        <v>#Confusion,#DecisionMaking</v>
      </c>
      <c r="V45" t="str">
        <v>UK</v>
      </c>
      <c r="W45">
        <v>44975.597222222219</v>
      </c>
      <c r="X45" t="b">
        <v>0</v>
      </c>
      <c r="Y45">
        <v>75</v>
      </c>
      <c r="Z45">
        <v>0.66666666666666663</v>
      </c>
    </row>
    <row r="46" spans="2:26" x14ac:dyDescent="0.25">
      <c r="B46">
        <v>73</v>
      </c>
      <c r="C46">
        <v>75</v>
      </c>
      <c r="D46" t="str">
        <v xml:space="preserve"> Excitement building up for the upcoming vacation!       </v>
      </c>
      <c r="E46" t="str">
        <v xml:space="preserve"> Excitement   </v>
      </c>
      <c r="F46">
        <v>44975.78125</v>
      </c>
      <c r="G46" t="str">
        <v xml:space="preserve"> VacationDreamer </v>
      </c>
      <c r="H46" t="str">
        <v xml:space="preserve"> Facebook </v>
      </c>
      <c r="I46" t="str">
        <v xml:space="preserve"> #Excitement #TravelPlans                   </v>
      </c>
      <c r="J46">
        <v>22</v>
      </c>
      <c r="K46">
        <v>45</v>
      </c>
      <c r="L46" t="str">
        <v xml:space="preserve"> Canada    </v>
      </c>
      <c r="M46">
        <v>2023</v>
      </c>
      <c r="N46">
        <v>2</v>
      </c>
      <c r="O46">
        <v>18</v>
      </c>
      <c r="P46">
        <v>18</v>
      </c>
      <c r="Q46" t="str">
        <v>Excitement building up for the upcoming vacation!</v>
      </c>
      <c r="R46" t="str">
        <v>Excitement</v>
      </c>
      <c r="S46" t="str">
        <v>VacationDreamer</v>
      </c>
      <c r="T46" t="str">
        <v>Facebook</v>
      </c>
      <c r="U46" t="str">
        <v>#Excitement,#TravelPlans</v>
      </c>
      <c r="V46" t="str">
        <v>Canada</v>
      </c>
      <c r="W46">
        <v>44975.78125</v>
      </c>
      <c r="X46" t="b">
        <v>0</v>
      </c>
      <c r="Y46">
        <v>67</v>
      </c>
      <c r="Z46">
        <v>0.67164179104477617</v>
      </c>
    </row>
    <row r="47" spans="2:26" x14ac:dyDescent="0.25">
      <c r="B47">
        <v>74</v>
      </c>
      <c r="C47">
        <v>76</v>
      </c>
      <c r="D47" t="str">
        <v xml:space="preserve"> Kindness witnessed today restored my faith in humanity. </v>
      </c>
      <c r="E47" t="str">
        <v xml:space="preserve"> Kind         </v>
      </c>
      <c r="F47">
        <v>44976.479166666664</v>
      </c>
      <c r="G47" t="str">
        <v xml:space="preserve"> KindnessPrevails</v>
      </c>
      <c r="H47" t="str">
        <v xml:space="preserve"> Twitter  </v>
      </c>
      <c r="I47" t="str">
        <v xml:space="preserve"> #Kindness #Humanity                        </v>
      </c>
      <c r="J47">
        <v>20</v>
      </c>
      <c r="K47">
        <v>40</v>
      </c>
      <c r="L47" t="str">
        <v xml:space="preserve"> USA       </v>
      </c>
      <c r="M47">
        <v>2023</v>
      </c>
      <c r="N47">
        <v>2</v>
      </c>
      <c r="O47">
        <v>19</v>
      </c>
      <c r="P47">
        <v>11</v>
      </c>
      <c r="Q47" t="str">
        <v>Kindness witnessed today restored my faith in humanity.</v>
      </c>
      <c r="R47" t="str">
        <v>Kind</v>
      </c>
      <c r="S47" t="str">
        <v>KindnessPrevails</v>
      </c>
      <c r="T47" t="str">
        <v>Twitter</v>
      </c>
      <c r="U47" t="str">
        <v>#Kindness,#Humanity</v>
      </c>
      <c r="V47" t="str">
        <v>USA</v>
      </c>
      <c r="W47">
        <v>44976.479166666664</v>
      </c>
      <c r="X47" t="b">
        <v>0</v>
      </c>
      <c r="Y47">
        <v>60</v>
      </c>
      <c r="Z47">
        <v>0.66666666666666663</v>
      </c>
    </row>
    <row r="48" spans="2:26" x14ac:dyDescent="0.25">
      <c r="B48">
        <v>75</v>
      </c>
      <c r="C48">
        <v>77</v>
      </c>
      <c r="D48" t="str">
        <v xml:space="preserve"> Pride in achieving a personal milestone.               </v>
      </c>
      <c r="E48" t="str">
        <v xml:space="preserve"> Pride        </v>
      </c>
      <c r="F48">
        <v>44976.666666666664</v>
      </c>
      <c r="G48" t="str">
        <v xml:space="preserve"> PersonalAchiever</v>
      </c>
      <c r="H48" t="str">
        <v xml:space="preserve"> Instagram </v>
      </c>
      <c r="I48" t="str">
        <v xml:space="preserve"> #Pride #Milestone                           </v>
      </c>
      <c r="J48">
        <v>30</v>
      </c>
      <c r="K48">
        <v>60</v>
      </c>
      <c r="L48" t="str">
        <v xml:space="preserve"> Australia    </v>
      </c>
      <c r="M48">
        <v>2023</v>
      </c>
      <c r="N48">
        <v>2</v>
      </c>
      <c r="O48">
        <v>19</v>
      </c>
      <c r="P48">
        <v>16</v>
      </c>
      <c r="Q48" t="str">
        <v>Pride in achieving a personal milestone.</v>
      </c>
      <c r="R48" t="str">
        <v>Pride</v>
      </c>
      <c r="S48" t="str">
        <v>PersonalAchiever</v>
      </c>
      <c r="T48" t="str">
        <v>Instagram</v>
      </c>
      <c r="U48" t="str">
        <v>#Pride,#Milestone</v>
      </c>
      <c r="V48" t="str">
        <v>Australia</v>
      </c>
      <c r="W48">
        <v>44976.666666666664</v>
      </c>
      <c r="X48" t="b">
        <v>0</v>
      </c>
      <c r="Y48">
        <v>90</v>
      </c>
      <c r="Z48">
        <v>0.66666666666666663</v>
      </c>
    </row>
    <row r="49" spans="2:26" x14ac:dyDescent="0.25">
      <c r="B49">
        <v>77</v>
      </c>
      <c r="C49">
        <v>79</v>
      </c>
      <c r="D49" t="str">
        <v xml:space="preserve"> Fuming with anger after a heated argument.            </v>
      </c>
      <c r="E49" t="str">
        <v xml:space="preserve"> Anger        </v>
      </c>
      <c r="F49">
        <v>44977.395833333336</v>
      </c>
      <c r="G49" t="str">
        <v xml:space="preserve"> AngryDebater    </v>
      </c>
      <c r="H49" t="str">
        <v xml:space="preserve"> Twitter  </v>
      </c>
      <c r="I49" t="str">
        <v xml:space="preserve"> #Anger #Argument                             </v>
      </c>
      <c r="J49">
        <v>20</v>
      </c>
      <c r="K49">
        <v>40</v>
      </c>
      <c r="L49" t="str">
        <v xml:space="preserve"> Canada     </v>
      </c>
      <c r="M49">
        <v>2023</v>
      </c>
      <c r="N49">
        <v>2</v>
      </c>
      <c r="O49">
        <v>20</v>
      </c>
      <c r="P49">
        <v>9</v>
      </c>
      <c r="Q49" t="str">
        <v>Fuming with anger after a heated argument.</v>
      </c>
      <c r="R49" t="str">
        <v>Anger</v>
      </c>
      <c r="S49" t="str">
        <v>AngryDebater</v>
      </c>
      <c r="T49" t="str">
        <v>Twitter</v>
      </c>
      <c r="U49" t="str">
        <v>#Anger,#Argument</v>
      </c>
      <c r="V49" t="str">
        <v>Canada</v>
      </c>
      <c r="W49">
        <v>44977.395833333336</v>
      </c>
      <c r="X49" t="b">
        <v>0</v>
      </c>
      <c r="Y49">
        <v>60</v>
      </c>
      <c r="Z49">
        <v>0.66666666666666663</v>
      </c>
    </row>
    <row r="50" spans="2:26" x14ac:dyDescent="0.25">
      <c r="B50">
        <v>79</v>
      </c>
      <c r="C50">
        <v>81</v>
      </c>
      <c r="D50" t="str">
        <v xml:space="preserve"> Heartfelt sadness after bidding farewell to a dear friend. </v>
      </c>
      <c r="E50" t="str">
        <v xml:space="preserve"> Sadness      </v>
      </c>
      <c r="F50">
        <v>44978.614583333336</v>
      </c>
      <c r="G50" t="str">
        <v xml:space="preserve"> FarewellHeart   </v>
      </c>
      <c r="H50" t="str">
        <v xml:space="preserve"> Facebook </v>
      </c>
      <c r="I50" t="str">
        <v xml:space="preserve"> #Sadness #Farewell                          </v>
      </c>
      <c r="J50">
        <v>25</v>
      </c>
      <c r="K50">
        <v>50</v>
      </c>
      <c r="L50" t="str">
        <v xml:space="preserve"> India      </v>
      </c>
      <c r="M50">
        <v>2023</v>
      </c>
      <c r="N50">
        <v>2</v>
      </c>
      <c r="O50">
        <v>21</v>
      </c>
      <c r="P50">
        <v>14</v>
      </c>
      <c r="Q50" t="str">
        <v>Heartfelt sadness after bidding farewell to a dear friend.</v>
      </c>
      <c r="R50" t="str">
        <v>Sadness</v>
      </c>
      <c r="S50" t="str">
        <v>FarewellHeart</v>
      </c>
      <c r="T50" t="str">
        <v>Facebook</v>
      </c>
      <c r="U50" t="str">
        <v>#Sadness,#Farewell</v>
      </c>
      <c r="V50" t="str">
        <v>India</v>
      </c>
      <c r="W50">
        <v>44978.614583333336</v>
      </c>
      <c r="X50" t="b">
        <v>0</v>
      </c>
      <c r="Y50">
        <v>75</v>
      </c>
      <c r="Z50">
        <v>0.66666666666666663</v>
      </c>
    </row>
    <row r="51" spans="2:26" x14ac:dyDescent="0.25">
      <c r="B51">
        <v>80</v>
      </c>
      <c r="C51">
        <v>82</v>
      </c>
      <c r="D51" t="str">
        <v xml:space="preserve"> The state of corruption in our society is utterly disgusting. </v>
      </c>
      <c r="E51" t="str">
        <v xml:space="preserve"> Disgust      </v>
      </c>
      <c r="F51">
        <v>44978.763888888891</v>
      </c>
      <c r="G51" t="str">
        <v xml:space="preserve"> AntiCorruption  </v>
      </c>
      <c r="H51" t="str">
        <v xml:space="preserve"> Twitter  </v>
      </c>
      <c r="I51" t="str">
        <v xml:space="preserve"> #Disgust #Corruption                         </v>
      </c>
      <c r="J51">
        <v>18</v>
      </c>
      <c r="K51">
        <v>35</v>
      </c>
      <c r="L51" t="str">
        <v xml:space="preserve"> UK         </v>
      </c>
      <c r="M51">
        <v>2023</v>
      </c>
      <c r="N51">
        <v>2</v>
      </c>
      <c r="O51">
        <v>21</v>
      </c>
      <c r="P51">
        <v>18</v>
      </c>
      <c r="Q51" t="str">
        <v>The state of corruption in our society is utterly disgusting.</v>
      </c>
      <c r="R51" t="str">
        <v>Disgust</v>
      </c>
      <c r="S51" t="str">
        <v>AntiCorruption</v>
      </c>
      <c r="T51" t="str">
        <v>Twitter</v>
      </c>
      <c r="U51" t="str">
        <v>#Disgust,#Corruption</v>
      </c>
      <c r="V51" t="str">
        <v>UK</v>
      </c>
      <c r="W51">
        <v>44978.763888888891</v>
      </c>
      <c r="X51" t="b">
        <v>0</v>
      </c>
      <c r="Y51">
        <v>53</v>
      </c>
      <c r="Z51">
        <v>0.660377358490566</v>
      </c>
    </row>
    <row r="52" spans="2:26" x14ac:dyDescent="0.25">
      <c r="B52">
        <v>81</v>
      </c>
      <c r="C52">
        <v>83</v>
      </c>
      <c r="D52" t="str">
        <v xml:space="preserve"> Overflowing happiness: welcoming a new family member!  </v>
      </c>
      <c r="E52" t="str">
        <v xml:space="preserve"> Happiness    </v>
      </c>
      <c r="F52">
        <v>44979.416666666664</v>
      </c>
      <c r="G52" t="str">
        <v xml:space="preserve"> NewParentJoy    </v>
      </c>
      <c r="H52" t="str">
        <v xml:space="preserve"> Instagram </v>
      </c>
      <c r="I52" t="str">
        <v xml:space="preserve"> #Happiness #NewFamilyMember                 </v>
      </c>
      <c r="J52">
        <v>30</v>
      </c>
      <c r="K52">
        <v>60</v>
      </c>
      <c r="L52" t="str">
        <v xml:space="preserve"> UK           </v>
      </c>
      <c r="M52">
        <v>2023</v>
      </c>
      <c r="N52">
        <v>2</v>
      </c>
      <c r="O52">
        <v>22</v>
      </c>
      <c r="P52">
        <v>10</v>
      </c>
      <c r="Q52" t="str">
        <v>Overflowing happiness: welcoming a new family member!</v>
      </c>
      <c r="R52" t="str">
        <v>Happiness</v>
      </c>
      <c r="S52" t="str">
        <v>NewParentJoy</v>
      </c>
      <c r="T52" t="str">
        <v>Instagram</v>
      </c>
      <c r="U52" t="str">
        <v>#Happiness,#NewFamilyMember</v>
      </c>
      <c r="V52" t="str">
        <v>UK</v>
      </c>
      <c r="W52">
        <v>44979.416666666664</v>
      </c>
      <c r="X52" t="b">
        <v>0</v>
      </c>
      <c r="Y52">
        <v>90</v>
      </c>
      <c r="Z52">
        <v>0.66666666666666663</v>
      </c>
    </row>
    <row r="53" spans="2:26" x14ac:dyDescent="0.25">
      <c r="B53">
        <v>82</v>
      </c>
      <c r="C53">
        <v>84</v>
      </c>
      <c r="D53" t="str">
        <v xml:space="preserve"> Laughter is the key to joyâ€”attending a stand-up comedy show. </v>
      </c>
      <c r="E53" t="str">
        <v xml:space="preserve"> Joy          </v>
      </c>
      <c r="F53">
        <v>44979.8125</v>
      </c>
      <c r="G53" t="str">
        <v xml:space="preserve"> StandUpFan      </v>
      </c>
      <c r="H53" t="str">
        <v xml:space="preserve"> Facebook </v>
      </c>
      <c r="I53" t="str">
        <v xml:space="preserve"> #Joy #StandUpComedy                         </v>
      </c>
      <c r="J53">
        <v>22</v>
      </c>
      <c r="K53">
        <v>45</v>
      </c>
      <c r="L53" t="str">
        <v xml:space="preserve"> Canada    </v>
      </c>
      <c r="M53">
        <v>2023</v>
      </c>
      <c r="N53">
        <v>2</v>
      </c>
      <c r="O53">
        <v>22</v>
      </c>
      <c r="P53">
        <v>19</v>
      </c>
      <c r="Q53" t="str">
        <v>Laughter is the key to joyâ€”attending a stand-up comedy show.</v>
      </c>
      <c r="R53" t="str">
        <v>Joy</v>
      </c>
      <c r="S53" t="str">
        <v>StandUpFan</v>
      </c>
      <c r="T53" t="str">
        <v>Facebook</v>
      </c>
      <c r="U53" t="str">
        <v>#Joy,#StandUpComedy</v>
      </c>
      <c r="V53" t="str">
        <v>Canada</v>
      </c>
      <c r="W53">
        <v>44979.8125</v>
      </c>
      <c r="X53" t="b">
        <v>0</v>
      </c>
      <c r="Y53">
        <v>67</v>
      </c>
      <c r="Z53">
        <v>0.67164179104477617</v>
      </c>
    </row>
    <row r="54" spans="2:26" x14ac:dyDescent="0.25">
      <c r="B54">
        <v>84</v>
      </c>
      <c r="C54">
        <v>86</v>
      </c>
      <c r="D54" t="str">
        <v xml:space="preserve"> Amused by the antics of my petâ€”it's pure amusement!      </v>
      </c>
      <c r="E54" t="str">
        <v xml:space="preserve"> Amusement    </v>
      </c>
      <c r="F54">
        <v>44980.597222222219</v>
      </c>
      <c r="G54" t="str">
        <v xml:space="preserve"> PetAmuser       </v>
      </c>
      <c r="H54" t="str">
        <v xml:space="preserve"> Instagram </v>
      </c>
      <c r="I54" t="str">
        <v xml:space="preserve"> #Amusement #PetAntics                       </v>
      </c>
      <c r="J54">
        <v>18</v>
      </c>
      <c r="K54">
        <v>35</v>
      </c>
      <c r="L54" t="str">
        <v xml:space="preserve"> UK           </v>
      </c>
      <c r="M54">
        <v>2023</v>
      </c>
      <c r="N54">
        <v>2</v>
      </c>
      <c r="O54">
        <v>23</v>
      </c>
      <c r="P54">
        <v>14</v>
      </c>
      <c r="Q54" t="str">
        <v>Amused by the antics of my petâ€”it's pure amusement!</v>
      </c>
      <c r="R54" t="str">
        <v>Amusement</v>
      </c>
      <c r="S54" t="str">
        <v>PetAmuser</v>
      </c>
      <c r="T54" t="str">
        <v>Instagram</v>
      </c>
      <c r="U54" t="str">
        <v>#Amusement,#PetAntics</v>
      </c>
      <c r="V54" t="str">
        <v>UK</v>
      </c>
      <c r="W54">
        <v>44980.597222222219</v>
      </c>
      <c r="X54" t="b">
        <v>0</v>
      </c>
      <c r="Y54">
        <v>53</v>
      </c>
      <c r="Z54">
        <v>0.660377358490566</v>
      </c>
    </row>
    <row r="55" spans="2:26" x14ac:dyDescent="0.25">
      <c r="B55">
        <v>85</v>
      </c>
      <c r="C55">
        <v>87</v>
      </c>
      <c r="D55" t="str">
        <v xml:space="preserve"> Enjoying every moment of this tripâ€”pure enjoyment!      </v>
      </c>
      <c r="E55" t="str">
        <v xml:space="preserve"> Enjoyment    </v>
      </c>
      <c r="F55">
        <v>44980.822916666664</v>
      </c>
      <c r="G55" t="str">
        <v xml:space="preserve"> TravelExplorer  </v>
      </c>
      <c r="H55" t="str">
        <v xml:space="preserve"> Facebook </v>
      </c>
      <c r="I55" t="str">
        <v xml:space="preserve"> #Enjoyment #Travel                           </v>
      </c>
      <c r="J55">
        <v>25</v>
      </c>
      <c r="K55">
        <v>50</v>
      </c>
      <c r="L55" t="str">
        <v xml:space="preserve"> USA </v>
      </c>
      <c r="M55">
        <v>2023</v>
      </c>
      <c r="N55">
        <v>2</v>
      </c>
      <c r="O55">
        <v>23</v>
      </c>
      <c r="P55">
        <v>19</v>
      </c>
      <c r="Q55" t="str">
        <v>Enjoying every moment of this tripâ€”pure enjoyment!</v>
      </c>
      <c r="R55" t="str">
        <v>Enjoyment</v>
      </c>
      <c r="S55" t="str">
        <v>TravelExplorer</v>
      </c>
      <c r="T55" t="str">
        <v>Facebook</v>
      </c>
      <c r="U55" t="str">
        <v>#Enjoyment,#Travel</v>
      </c>
      <c r="V55" t="str">
        <v>USA</v>
      </c>
      <c r="W55">
        <v>44980.822916666664</v>
      </c>
      <c r="X55" t="b">
        <v>0</v>
      </c>
      <c r="Y55">
        <v>75</v>
      </c>
      <c r="Z55">
        <v>0.66666666666666663</v>
      </c>
    </row>
    <row r="56" spans="2:26" x14ac:dyDescent="0.25">
      <c r="B56">
        <v>86</v>
      </c>
      <c r="C56">
        <v>88</v>
      </c>
      <c r="D56" t="str">
        <v xml:space="preserve"> Admiring the dedication of volunteers at a local charity. </v>
      </c>
      <c r="E56" t="str">
        <v xml:space="preserve"> Admiration   </v>
      </c>
      <c r="F56">
        <v>44981.479166666664</v>
      </c>
      <c r="G56" t="str">
        <v xml:space="preserve"> CharityAdmirer  </v>
      </c>
      <c r="H56" t="str">
        <v xml:space="preserve"> Twitter  </v>
      </c>
      <c r="I56" t="str">
        <v xml:space="preserve"> #Admiration #Volunteers                     </v>
      </c>
      <c r="J56">
        <v>20</v>
      </c>
      <c r="K56">
        <v>40</v>
      </c>
      <c r="L56" t="str">
        <v xml:space="preserve"> USA        </v>
      </c>
      <c r="M56">
        <v>2023</v>
      </c>
      <c r="N56">
        <v>2</v>
      </c>
      <c r="O56">
        <v>24</v>
      </c>
      <c r="P56">
        <v>11</v>
      </c>
      <c r="Q56" t="str">
        <v>Admiring the dedication of volunteers at a local charity.</v>
      </c>
      <c r="R56" t="str">
        <v>Admiration</v>
      </c>
      <c r="S56" t="str">
        <v>CharityAdmirer</v>
      </c>
      <c r="T56" t="str">
        <v>Twitter</v>
      </c>
      <c r="U56" t="str">
        <v>#Admiration,#Volunteers</v>
      </c>
      <c r="V56" t="str">
        <v>USA</v>
      </c>
      <c r="W56">
        <v>44981.479166666664</v>
      </c>
      <c r="X56" t="b">
        <v>0</v>
      </c>
      <c r="Y56">
        <v>60</v>
      </c>
      <c r="Z56">
        <v>0.66666666666666663</v>
      </c>
    </row>
    <row r="57" spans="2:26" x14ac:dyDescent="0.25">
      <c r="B57">
        <v>88</v>
      </c>
      <c r="C57">
        <v>90</v>
      </c>
      <c r="D57" t="str">
        <v xml:space="preserve"> Awe-struck by the beauty of the night sky.               </v>
      </c>
      <c r="E57" t="str">
        <v xml:space="preserve"> Awe          </v>
      </c>
      <c r="F57">
        <v>44981.854166666664</v>
      </c>
      <c r="G57" t="str">
        <v xml:space="preserve"> Stargazer       </v>
      </c>
      <c r="H57" t="str">
        <v xml:space="preserve"> Facebook </v>
      </c>
      <c r="I57" t="str">
        <v xml:space="preserve"> #Awe #StarryNight                        </v>
      </c>
      <c r="J57">
        <v>22</v>
      </c>
      <c r="K57">
        <v>45</v>
      </c>
      <c r="L57" t="str">
        <v xml:space="preserve"> Australia </v>
      </c>
      <c r="M57">
        <v>2023</v>
      </c>
      <c r="N57">
        <v>2</v>
      </c>
      <c r="O57">
        <v>24</v>
      </c>
      <c r="P57">
        <v>20</v>
      </c>
      <c r="Q57" t="str">
        <v>Awe-struck by the beauty of the night sky.</v>
      </c>
      <c r="R57" t="str">
        <v>Awe</v>
      </c>
      <c r="S57" t="str">
        <v>Stargazer</v>
      </c>
      <c r="T57" t="str">
        <v>Facebook</v>
      </c>
      <c r="U57" t="str">
        <v>#Awe,#StarryNight</v>
      </c>
      <c r="V57" t="str">
        <v>Australia</v>
      </c>
      <c r="W57">
        <v>44981.854166666664</v>
      </c>
      <c r="X57" t="b">
        <v>0</v>
      </c>
      <c r="Y57">
        <v>67</v>
      </c>
      <c r="Z57">
        <v>0.67164179104477617</v>
      </c>
    </row>
    <row r="58" spans="2:26" x14ac:dyDescent="0.25">
      <c r="B58">
        <v>89</v>
      </c>
      <c r="C58">
        <v>91</v>
      </c>
      <c r="D58" t="str">
        <v xml:space="preserve"> Disappointed with the lack of progress in a personal project. </v>
      </c>
      <c r="E58" t="str">
        <v xml:space="preserve"> Disappointed </v>
      </c>
      <c r="F58">
        <v>44982.375</v>
      </c>
      <c r="G58" t="str">
        <v xml:space="preserve"> ProjectStruggle </v>
      </c>
      <c r="H58" t="str">
        <v xml:space="preserve"> Twitter  </v>
      </c>
      <c r="I58" t="str">
        <v xml:space="preserve"> #Disappointed #Project                     </v>
      </c>
      <c r="J58">
        <v>18</v>
      </c>
      <c r="K58">
        <v>35</v>
      </c>
      <c r="L58" t="str">
        <v xml:space="preserve"> India      </v>
      </c>
      <c r="M58">
        <v>2023</v>
      </c>
      <c r="N58">
        <v>2</v>
      </c>
      <c r="O58">
        <v>25</v>
      </c>
      <c r="P58">
        <v>9</v>
      </c>
      <c r="Q58" t="str">
        <v>Disappointed with the lack of progress in a personal project.</v>
      </c>
      <c r="R58" t="str">
        <v>Disappointed</v>
      </c>
      <c r="S58" t="str">
        <v>ProjectStruggle</v>
      </c>
      <c r="T58" t="str">
        <v>Twitter</v>
      </c>
      <c r="U58" t="str">
        <v>#Disappointed,#Project</v>
      </c>
      <c r="V58" t="str">
        <v>India</v>
      </c>
      <c r="W58">
        <v>44982.375</v>
      </c>
      <c r="X58" t="b">
        <v>0</v>
      </c>
      <c r="Y58">
        <v>53</v>
      </c>
      <c r="Z58">
        <v>0.660377358490566</v>
      </c>
    </row>
    <row r="59" spans="2:26" x14ac:dyDescent="0.25">
      <c r="B59">
        <v>90</v>
      </c>
      <c r="C59">
        <v>92</v>
      </c>
      <c r="D59" t="str">
        <v xml:space="preserve"> A surprise visit from an old friend brought tears of joy. </v>
      </c>
      <c r="E59" t="str">
        <v xml:space="preserve"> Surprise     </v>
      </c>
      <c r="F59">
        <v>44982.614583333336</v>
      </c>
      <c r="G59" t="str">
        <v xml:space="preserve"> JoyfulReunion   </v>
      </c>
      <c r="H59" t="str">
        <v xml:space="preserve"> Instagram </v>
      </c>
      <c r="I59" t="str">
        <v xml:space="preserve"> #Surprise #OldFriends                       </v>
      </c>
      <c r="J59">
        <v>25</v>
      </c>
      <c r="K59">
        <v>50</v>
      </c>
      <c r="L59" t="str">
        <v xml:space="preserve"> USA          </v>
      </c>
      <c r="M59">
        <v>2023</v>
      </c>
      <c r="N59">
        <v>2</v>
      </c>
      <c r="O59">
        <v>25</v>
      </c>
      <c r="P59">
        <v>14</v>
      </c>
      <c r="Q59" t="str">
        <v>A surprise visit from an old friend brought tears of joy.</v>
      </c>
      <c r="R59" t="str">
        <v>Surprise</v>
      </c>
      <c r="S59" t="str">
        <v>JoyfulReunion</v>
      </c>
      <c r="T59" t="str">
        <v>Instagram</v>
      </c>
      <c r="U59" t="str">
        <v>#Surprise,#OldFriends</v>
      </c>
      <c r="V59" t="str">
        <v>USA</v>
      </c>
      <c r="W59">
        <v>44982.614583333336</v>
      </c>
      <c r="X59" t="b">
        <v>0</v>
      </c>
      <c r="Y59">
        <v>75</v>
      </c>
      <c r="Z59">
        <v>0.66666666666666663</v>
      </c>
    </row>
    <row r="60" spans="2:26" x14ac:dyDescent="0.25">
      <c r="B60">
        <v>92</v>
      </c>
      <c r="C60">
        <v>94</v>
      </c>
      <c r="D60" t="str">
        <v xml:space="preserve"> Overflowing adoration for a cute rescue puppy! ðŸ¶       </v>
      </c>
      <c r="E60" t="str">
        <v xml:space="preserve"> Adoration    </v>
      </c>
      <c r="F60">
        <v>44983.447916666664</v>
      </c>
      <c r="G60" t="str">
        <v xml:space="preserve"> PuppyAdmirer    </v>
      </c>
      <c r="H60" t="str">
        <v xml:space="preserve"> Twitter  </v>
      </c>
      <c r="I60" t="str">
        <v xml:space="preserve"> #Adoration #PuppyLove                       </v>
      </c>
      <c r="J60">
        <v>22</v>
      </c>
      <c r="K60">
        <v>45</v>
      </c>
      <c r="L60" t="str">
        <v xml:space="preserve"> UK         </v>
      </c>
      <c r="M60">
        <v>2023</v>
      </c>
      <c r="N60">
        <v>2</v>
      </c>
      <c r="O60">
        <v>26</v>
      </c>
      <c r="P60">
        <v>10</v>
      </c>
      <c r="Q60" t="str">
        <v>Overflowing adoration for a cute rescue puppy! ðŸ¶</v>
      </c>
      <c r="R60" t="str">
        <v>Adoration</v>
      </c>
      <c r="S60" t="str">
        <v>PuppyAdmirer</v>
      </c>
      <c r="T60" t="str">
        <v>Twitter</v>
      </c>
      <c r="U60" t="str">
        <v>#Adoration,#PuppyLove</v>
      </c>
      <c r="V60" t="str">
        <v>UK</v>
      </c>
      <c r="W60">
        <v>44983.447916666664</v>
      </c>
      <c r="X60" t="b">
        <v>0</v>
      </c>
      <c r="Y60">
        <v>67</v>
      </c>
      <c r="Z60">
        <v>0.67164179104477617</v>
      </c>
    </row>
    <row r="61" spans="2:26" x14ac:dyDescent="0.25">
      <c r="B61">
        <v>93</v>
      </c>
      <c r="C61">
        <v>95</v>
      </c>
      <c r="D61" t="str">
        <v xml:space="preserve"> Anticipating the release of a much-awaited movie.       </v>
      </c>
      <c r="E61" t="str">
        <v xml:space="preserve"> Anticipation </v>
      </c>
      <c r="F61">
        <v>44983.3125</v>
      </c>
      <c r="G61" t="str">
        <v xml:space="preserve"> MovieBuff2      </v>
      </c>
      <c r="H61" t="str">
        <v xml:space="preserve"> Instagram </v>
      </c>
      <c r="I61" t="str">
        <v xml:space="preserve"> #Anticipation #MovieRelease                 </v>
      </c>
      <c r="J61">
        <v>20</v>
      </c>
      <c r="K61">
        <v>40</v>
      </c>
      <c r="L61" t="str">
        <v xml:space="preserve"> Australia    </v>
      </c>
      <c r="M61">
        <v>2023</v>
      </c>
      <c r="N61">
        <v>2</v>
      </c>
      <c r="O61">
        <v>26</v>
      </c>
      <c r="P61">
        <v>7</v>
      </c>
      <c r="Q61" t="str">
        <v>Anticipating the release of a much-awaited movie.</v>
      </c>
      <c r="R61" t="str">
        <v>Anticipation</v>
      </c>
      <c r="S61" t="str">
        <v>MovieBuff2</v>
      </c>
      <c r="T61" t="str">
        <v>Instagram</v>
      </c>
      <c r="U61" t="str">
        <v>#Anticipation,#MovieRelease</v>
      </c>
      <c r="V61" t="str">
        <v>Australia</v>
      </c>
      <c r="W61">
        <v>44983.3125</v>
      </c>
      <c r="X61" t="b">
        <v>0</v>
      </c>
      <c r="Y61">
        <v>60</v>
      </c>
      <c r="Z61">
        <v>0.66666666666666663</v>
      </c>
    </row>
    <row r="62" spans="2:26" x14ac:dyDescent="0.25">
      <c r="B62">
        <v>94</v>
      </c>
      <c r="C62">
        <v>96</v>
      </c>
      <c r="D62" t="str">
        <v xml:space="preserve"> Bitter experience at the customer service department.   </v>
      </c>
      <c r="E62" t="str">
        <v xml:space="preserve"> Bitter       </v>
      </c>
      <c r="F62">
        <v>44983.625</v>
      </c>
      <c r="G62" t="str">
        <v xml:space="preserve"> CustomerWoes    </v>
      </c>
      <c r="H62" t="str">
        <v xml:space="preserve"> Facebook </v>
      </c>
      <c r="I62" t="str">
        <v xml:space="preserve"> #BitterExperience #CustomerService         </v>
      </c>
      <c r="J62">
        <v>18</v>
      </c>
      <c r="K62">
        <v>35</v>
      </c>
      <c r="L62" t="str">
        <v xml:space="preserve"> USA       </v>
      </c>
      <c r="M62">
        <v>2023</v>
      </c>
      <c r="N62">
        <v>2</v>
      </c>
      <c r="O62">
        <v>26</v>
      </c>
      <c r="P62">
        <v>15</v>
      </c>
      <c r="Q62" t="str">
        <v>Bitter experience at the customer service department.</v>
      </c>
      <c r="R62" t="str">
        <v>Bitter</v>
      </c>
      <c r="S62" t="str">
        <v>CustomerWoes</v>
      </c>
      <c r="T62" t="str">
        <v>Facebook</v>
      </c>
      <c r="U62" t="str">
        <v>#BitterExperience,#CustomerService</v>
      </c>
      <c r="V62" t="str">
        <v>USA</v>
      </c>
      <c r="W62">
        <v>44983.625</v>
      </c>
      <c r="X62" t="b">
        <v>0</v>
      </c>
      <c r="Y62">
        <v>53</v>
      </c>
      <c r="Z62">
        <v>0.660377358490566</v>
      </c>
    </row>
    <row r="63" spans="2:26" x14ac:dyDescent="0.25">
      <c r="B63">
        <v>96</v>
      </c>
      <c r="C63">
        <v>98</v>
      </c>
      <c r="D63" t="str">
        <v xml:space="preserve"> Confusion reigns as I try to make sense of recent events.</v>
      </c>
      <c r="E63" t="str">
        <v xml:space="preserve"> Confusion    </v>
      </c>
      <c r="F63">
        <v>44984.597222222219</v>
      </c>
      <c r="G63" t="str">
        <v xml:space="preserve"> ConfusedMind2   </v>
      </c>
      <c r="H63" t="str">
        <v xml:space="preserve"> Instagram </v>
      </c>
      <c r="I63" t="str">
        <v xml:space="preserve"> #Confusion #MakingSense                    </v>
      </c>
      <c r="J63">
        <v>25</v>
      </c>
      <c r="K63">
        <v>50</v>
      </c>
      <c r="L63" t="str">
        <v xml:space="preserve"> UK   </v>
      </c>
      <c r="M63">
        <v>2023</v>
      </c>
      <c r="N63">
        <v>2</v>
      </c>
      <c r="O63">
        <v>27</v>
      </c>
      <c r="P63">
        <v>14</v>
      </c>
      <c r="Q63" t="str">
        <v>Confusion reigns as I try to make sense of recent events.</v>
      </c>
      <c r="R63" t="str">
        <v>Confusion</v>
      </c>
      <c r="S63" t="str">
        <v>ConfusedMind2</v>
      </c>
      <c r="T63" t="str">
        <v>Instagram</v>
      </c>
      <c r="U63" t="str">
        <v>#Confusion,#MakingSense</v>
      </c>
      <c r="V63" t="str">
        <v>UK</v>
      </c>
      <c r="W63">
        <v>44984.597222222219</v>
      </c>
      <c r="X63" t="b">
        <v>0</v>
      </c>
      <c r="Y63">
        <v>75</v>
      </c>
      <c r="Z63">
        <v>0.66666666666666663</v>
      </c>
    </row>
    <row r="64" spans="2:26" x14ac:dyDescent="0.25">
      <c r="B64">
        <v>97</v>
      </c>
      <c r="C64">
        <v>99</v>
      </c>
      <c r="D64" t="str">
        <v xml:space="preserve"> Excitement building up for a surprise birthday party.   </v>
      </c>
      <c r="E64" t="str">
        <v xml:space="preserve"> Excitement   </v>
      </c>
      <c r="F64">
        <v>44984.78125</v>
      </c>
      <c r="G64" t="str">
        <v xml:space="preserve"> BirthdayExcite  </v>
      </c>
      <c r="H64" t="str">
        <v xml:space="preserve"> Facebook </v>
      </c>
      <c r="I64" t="str">
        <v xml:space="preserve"> #Excitement #SurpriseParty                 </v>
      </c>
      <c r="J64">
        <v>22</v>
      </c>
      <c r="K64">
        <v>45</v>
      </c>
      <c r="L64" t="str">
        <v xml:space="preserve"> Canada </v>
      </c>
      <c r="M64">
        <v>2023</v>
      </c>
      <c r="N64">
        <v>2</v>
      </c>
      <c r="O64">
        <v>27</v>
      </c>
      <c r="P64">
        <v>18</v>
      </c>
      <c r="Q64" t="str">
        <v>Excitement building up for a surprise birthday party.</v>
      </c>
      <c r="R64" t="str">
        <v>Excitement</v>
      </c>
      <c r="S64" t="str">
        <v>BirthdayExcite</v>
      </c>
      <c r="T64" t="str">
        <v>Facebook</v>
      </c>
      <c r="U64" t="str">
        <v>#Excitement,#SurpriseParty</v>
      </c>
      <c r="V64" t="str">
        <v>Canada</v>
      </c>
      <c r="W64">
        <v>44984.78125</v>
      </c>
      <c r="X64" t="b">
        <v>0</v>
      </c>
      <c r="Y64">
        <v>67</v>
      </c>
      <c r="Z64">
        <v>0.67164179104477617</v>
      </c>
    </row>
    <row r="65" spans="2:26" x14ac:dyDescent="0.25">
      <c r="B65">
        <v>98</v>
      </c>
      <c r="C65">
        <v>100</v>
      </c>
      <c r="D65" t="str">
        <v xml:space="preserve"> Witnessed an act of kindness that made my day.          </v>
      </c>
      <c r="E65" t="str">
        <v xml:space="preserve"> Kind         </v>
      </c>
      <c r="F65">
        <v>44985.479166666664</v>
      </c>
      <c r="G65" t="str">
        <v xml:space="preserve"> KindnessObserver</v>
      </c>
      <c r="H65" t="str">
        <v xml:space="preserve"> Twitter  </v>
      </c>
      <c r="I65" t="str">
        <v xml:space="preserve"> #Kindness #ActsOfKindness                  </v>
      </c>
      <c r="J65">
        <v>20</v>
      </c>
      <c r="K65">
        <v>40</v>
      </c>
      <c r="L65" t="str">
        <v xml:space="preserve"> USA       </v>
      </c>
      <c r="M65">
        <v>2023</v>
      </c>
      <c r="N65">
        <v>2</v>
      </c>
      <c r="O65">
        <v>28</v>
      </c>
      <c r="P65">
        <v>11</v>
      </c>
      <c r="Q65" t="str">
        <v>Witnessed an act of kindness that made my day.</v>
      </c>
      <c r="R65" t="str">
        <v>Kind</v>
      </c>
      <c r="S65" t="str">
        <v>KindnessObserver</v>
      </c>
      <c r="T65" t="str">
        <v>Twitter</v>
      </c>
      <c r="U65" t="str">
        <v>#Kindness,#ActsOfKindness</v>
      </c>
      <c r="V65" t="str">
        <v>USA</v>
      </c>
      <c r="W65">
        <v>44985.479166666664</v>
      </c>
      <c r="X65" t="b">
        <v>0</v>
      </c>
      <c r="Y65">
        <v>60</v>
      </c>
      <c r="Z65">
        <v>0.66666666666666663</v>
      </c>
    </row>
    <row r="66" spans="2:26" x14ac:dyDescent="0.25">
      <c r="B66">
        <v>99</v>
      </c>
      <c r="C66">
        <v>101</v>
      </c>
      <c r="D66" t="str">
        <v xml:space="preserve"> Pride in completing a challenging fitness challenge.    </v>
      </c>
      <c r="E66" t="str">
        <v xml:space="preserve"> Pride        </v>
      </c>
      <c r="F66">
        <v>44985.666666666664</v>
      </c>
      <c r="G66" t="str">
        <v xml:space="preserve"> FitAchiever     </v>
      </c>
      <c r="H66" t="str">
        <v xml:space="preserve"> Instagram </v>
      </c>
      <c r="I66" t="str">
        <v xml:space="preserve"> #Pride #FitnessChallengeCompleted          </v>
      </c>
      <c r="J66">
        <v>30</v>
      </c>
      <c r="K66">
        <v>60</v>
      </c>
      <c r="L66" t="str">
        <v xml:space="preserve"> UK            </v>
      </c>
      <c r="M66">
        <v>2023</v>
      </c>
      <c r="N66">
        <v>2</v>
      </c>
      <c r="O66">
        <v>28</v>
      </c>
      <c r="P66">
        <v>16</v>
      </c>
      <c r="Q66" t="str">
        <v>Pride in completing a challenging fitness challenge.</v>
      </c>
      <c r="R66" t="str">
        <v>Pride</v>
      </c>
      <c r="S66" t="str">
        <v>FitAchiever</v>
      </c>
      <c r="T66" t="str">
        <v>Instagram</v>
      </c>
      <c r="U66" t="str">
        <v>#Pride,#FitnessChallengeCompleted</v>
      </c>
      <c r="V66" t="str">
        <v>UK</v>
      </c>
      <c r="W66">
        <v>44985.666666666664</v>
      </c>
      <c r="X66" t="b">
        <v>0</v>
      </c>
      <c r="Y66">
        <v>90</v>
      </c>
      <c r="Z66">
        <v>0.66666666666666663</v>
      </c>
    </row>
    <row r="67" spans="2:26" x14ac:dyDescent="0.25">
      <c r="B67">
        <v>101</v>
      </c>
      <c r="C67">
        <v>103</v>
      </c>
      <c r="D67" t="str">
        <v xml:space="preserve"> Reflecting on the beauty of diversity in our world.     </v>
      </c>
      <c r="E67" t="str">
        <v xml:space="preserve"> Acceptance   </v>
      </c>
      <c r="F67">
        <v>44986.447916666664</v>
      </c>
      <c r="G67" t="str">
        <v xml:space="preserve"> DiversityLover  </v>
      </c>
      <c r="H67" t="str">
        <v xml:space="preserve"> Twitter  </v>
      </c>
      <c r="I67" t="str">
        <v xml:space="preserve"> #Acceptance #Diversity                      </v>
      </c>
      <c r="J67">
        <v>22</v>
      </c>
      <c r="K67">
        <v>45</v>
      </c>
      <c r="L67" t="str">
        <v xml:space="preserve"> Australia </v>
      </c>
      <c r="M67">
        <v>2023</v>
      </c>
      <c r="N67">
        <v>3</v>
      </c>
      <c r="O67">
        <v>1</v>
      </c>
      <c r="P67">
        <v>10</v>
      </c>
      <c r="Q67" t="str">
        <v>Reflecting on the beauty of diversity in our world.</v>
      </c>
      <c r="R67" t="str">
        <v>Acceptance</v>
      </c>
      <c r="S67" t="str">
        <v>DiversityLover</v>
      </c>
      <c r="T67" t="str">
        <v>Twitter</v>
      </c>
      <c r="U67" t="str">
        <v>#Acceptance,#Diversity</v>
      </c>
      <c r="V67" t="str">
        <v>Australia</v>
      </c>
      <c r="W67">
        <v>44986.447916666664</v>
      </c>
      <c r="X67" t="b">
        <v>0</v>
      </c>
      <c r="Y67">
        <v>67</v>
      </c>
      <c r="Z67">
        <v>0.67164179104477617</v>
      </c>
    </row>
    <row r="68" spans="2:26" x14ac:dyDescent="0.25">
      <c r="B68">
        <v>102</v>
      </c>
      <c r="C68">
        <v>104</v>
      </c>
      <c r="D68" t="str">
        <v xml:space="preserve"> Excitement for a quiet evening with a good book.        </v>
      </c>
      <c r="E68" t="str">
        <v xml:space="preserve"> Excitement   </v>
      </c>
      <c r="F68">
        <v>44986.5625</v>
      </c>
      <c r="G68" t="str">
        <v xml:space="preserve"> BookwormJoy     </v>
      </c>
      <c r="H68" t="str">
        <v xml:space="preserve"> Instagram </v>
      </c>
      <c r="I68" t="str">
        <v xml:space="preserve"> #Excitement #BookTime                       </v>
      </c>
      <c r="J68">
        <v>18</v>
      </c>
      <c r="K68">
        <v>35</v>
      </c>
      <c r="L68" t="str">
        <v xml:space="preserve"> USA          </v>
      </c>
      <c r="M68">
        <v>2023</v>
      </c>
      <c r="N68">
        <v>3</v>
      </c>
      <c r="O68">
        <v>1</v>
      </c>
      <c r="P68">
        <v>13</v>
      </c>
      <c r="Q68" t="str">
        <v>Excitement for a quiet evening with a good book.</v>
      </c>
      <c r="R68" t="str">
        <v>Excitement</v>
      </c>
      <c r="S68" t="str">
        <v>BookwormJoy</v>
      </c>
      <c r="T68" t="str">
        <v>Instagram</v>
      </c>
      <c r="U68" t="str">
        <v>#Excitement,#BookTime</v>
      </c>
      <c r="V68" t="str">
        <v>USA</v>
      </c>
      <c r="W68">
        <v>44986.5625</v>
      </c>
      <c r="X68" t="b">
        <v>0</v>
      </c>
      <c r="Y68">
        <v>53</v>
      </c>
      <c r="Z68">
        <v>0.660377358490566</v>
      </c>
    </row>
    <row r="69" spans="2:26" x14ac:dyDescent="0.25">
      <c r="B69">
        <v>105</v>
      </c>
      <c r="C69">
        <v>107</v>
      </c>
      <c r="D69" t="str">
        <v xml:space="preserve"> Confusion surrounds me as I navigate through life's choices. </v>
      </c>
      <c r="E69" t="str">
        <v xml:space="preserve"> Confusion </v>
      </c>
      <c r="F69">
        <v>44987.552083333336</v>
      </c>
      <c r="G69" t="str">
        <v xml:space="preserve"> ConfusedMind3   </v>
      </c>
      <c r="H69" t="str">
        <v xml:space="preserve"> Instagram </v>
      </c>
      <c r="I69" t="str">
        <v xml:space="preserve"> #Confusion #LifeChoices                     </v>
      </c>
      <c r="J69">
        <v>30</v>
      </c>
      <c r="K69">
        <v>60</v>
      </c>
      <c r="L69" t="str">
        <v xml:space="preserve"> USA   </v>
      </c>
      <c r="M69">
        <v>2023</v>
      </c>
      <c r="N69">
        <v>3</v>
      </c>
      <c r="O69">
        <v>2</v>
      </c>
      <c r="P69">
        <v>13</v>
      </c>
      <c r="Q69" t="str">
        <v>Confusion surrounds me as I navigate through life's choices.</v>
      </c>
      <c r="R69" t="str">
        <v>Confusion</v>
      </c>
      <c r="S69" t="str">
        <v>ConfusedMind3</v>
      </c>
      <c r="T69" t="str">
        <v>Instagram</v>
      </c>
      <c r="U69" t="str">
        <v>#Confusion,#LifeChoices</v>
      </c>
      <c r="V69" t="str">
        <v>USA</v>
      </c>
      <c r="W69">
        <v>44987.552083333336</v>
      </c>
      <c r="X69" t="b">
        <v>0</v>
      </c>
      <c r="Y69">
        <v>90</v>
      </c>
      <c r="Z69">
        <v>0.66666666666666663</v>
      </c>
    </row>
    <row r="70" spans="2:26" x14ac:dyDescent="0.25">
      <c r="B70">
        <v>106</v>
      </c>
      <c r="C70">
        <v>108</v>
      </c>
      <c r="D70" t="str">
        <v xml:space="preserve"> Excitement for a weekend road trip to explore new places. </v>
      </c>
      <c r="E70" t="str">
        <v xml:space="preserve"> Excitement </v>
      </c>
      <c r="F70">
        <v>44987.697916666664</v>
      </c>
      <c r="G70" t="str">
        <v xml:space="preserve"> RoadTripper2    </v>
      </c>
      <c r="H70" t="str">
        <v xml:space="preserve"> Twitter  </v>
      </c>
      <c r="I70" t="str">
        <v xml:space="preserve"> #Excitement #WeekendAdventure               </v>
      </c>
      <c r="J70">
        <v>25</v>
      </c>
      <c r="K70">
        <v>50</v>
      </c>
      <c r="L70" t="str">
        <v xml:space="preserve"> India     </v>
      </c>
      <c r="M70">
        <v>2023</v>
      </c>
      <c r="N70">
        <v>3</v>
      </c>
      <c r="O70">
        <v>2</v>
      </c>
      <c r="P70">
        <v>16</v>
      </c>
      <c r="Q70" t="str">
        <v>Excitement for a weekend road trip to explore new places.</v>
      </c>
      <c r="R70" t="str">
        <v>Excitement</v>
      </c>
      <c r="S70" t="str">
        <v>RoadTripper2</v>
      </c>
      <c r="T70" t="str">
        <v>Twitter</v>
      </c>
      <c r="U70" t="str">
        <v>#Excitement,#WeekendAdventure</v>
      </c>
      <c r="V70" t="str">
        <v>India</v>
      </c>
      <c r="W70">
        <v>44987.697916666664</v>
      </c>
      <c r="X70" t="b">
        <v>0</v>
      </c>
      <c r="Y70">
        <v>75</v>
      </c>
      <c r="Z70">
        <v>0.66666666666666663</v>
      </c>
    </row>
    <row r="71" spans="2:26" x14ac:dyDescent="0.25">
      <c r="B71">
        <v>107</v>
      </c>
      <c r="C71">
        <v>109</v>
      </c>
      <c r="D71" t="str">
        <v xml:space="preserve"> Kindness witnessed today restores my faith in humanity.  </v>
      </c>
      <c r="E71" t="str">
        <v xml:space="preserve"> Kind         </v>
      </c>
      <c r="F71">
        <v>44988.479166666664</v>
      </c>
      <c r="G71" t="str">
        <v xml:space="preserve"> KindnessPrevails2</v>
      </c>
      <c r="H71" t="str">
        <v xml:space="preserve"> Facebook </v>
      </c>
      <c r="I71" t="str">
        <v xml:space="preserve"> #Kindness #HumanityRestored                 </v>
      </c>
      <c r="J71">
        <v>22</v>
      </c>
      <c r="K71">
        <v>45</v>
      </c>
      <c r="L71" t="str">
        <v xml:space="preserve"> USA       </v>
      </c>
      <c r="M71">
        <v>2023</v>
      </c>
      <c r="N71">
        <v>3</v>
      </c>
      <c r="O71">
        <v>3</v>
      </c>
      <c r="P71">
        <v>11</v>
      </c>
      <c r="Q71" t="str">
        <v>Kindness witnessed today restores my faith in humanity.</v>
      </c>
      <c r="R71" t="str">
        <v>Kind</v>
      </c>
      <c r="S71" t="str">
        <v>KindnessPrevails2</v>
      </c>
      <c r="T71" t="str">
        <v>Facebook</v>
      </c>
      <c r="U71" t="str">
        <v>#Kindness,#HumanityRestored</v>
      </c>
      <c r="V71" t="str">
        <v>USA</v>
      </c>
      <c r="W71">
        <v>44988.479166666664</v>
      </c>
      <c r="X71" t="b">
        <v>0</v>
      </c>
      <c r="Y71">
        <v>67</v>
      </c>
      <c r="Z71">
        <v>0.67164179104477617</v>
      </c>
    </row>
    <row r="72" spans="2:26" x14ac:dyDescent="0.25">
      <c r="B72">
        <v>110</v>
      </c>
      <c r="C72">
        <v>112</v>
      </c>
      <c r="D72" t="str">
        <v xml:space="preserve"> Revisiting old memories, feeling a sense of elation. </v>
      </c>
      <c r="E72" t="str">
        <v xml:space="preserve"> Elation       </v>
      </c>
      <c r="F72">
        <v>40313.645833333336</v>
      </c>
      <c r="G72" t="str">
        <v xml:space="preserve"> NostalgiaFan    </v>
      </c>
      <c r="H72" t="str">
        <v xml:space="preserve"> Twitter  </v>
      </c>
      <c r="I72" t="str">
        <v xml:space="preserve"> #Elation #Memories                             </v>
      </c>
      <c r="J72">
        <v>20</v>
      </c>
      <c r="K72">
        <v>40</v>
      </c>
      <c r="L72" t="str">
        <v xml:space="preserve"> Canada    </v>
      </c>
      <c r="M72">
        <v>2010</v>
      </c>
      <c r="N72">
        <v>5</v>
      </c>
      <c r="O72">
        <v>15</v>
      </c>
      <c r="P72">
        <v>15</v>
      </c>
      <c r="Q72" t="str">
        <v>Revisiting old memories, feeling a sense of elation.</v>
      </c>
      <c r="R72" t="str">
        <v>Elation</v>
      </c>
      <c r="S72" t="str">
        <v>NostalgiaFan</v>
      </c>
      <c r="T72" t="str">
        <v>Twitter</v>
      </c>
      <c r="U72" t="str">
        <v>#Elation,#Memories</v>
      </c>
      <c r="V72" t="str">
        <v>Canada</v>
      </c>
      <c r="W72">
        <v>40313.645833333336</v>
      </c>
      <c r="X72" t="b">
        <v>0</v>
      </c>
      <c r="Y72">
        <v>60</v>
      </c>
      <c r="Z72">
        <v>0.66666666666666663</v>
      </c>
    </row>
    <row r="73" spans="2:26" x14ac:dyDescent="0.25">
      <c r="B73">
        <v>112</v>
      </c>
      <c r="C73">
        <v>114</v>
      </c>
      <c r="D73" t="str">
        <v xml:space="preserve"> Embracing the beauty of nature, a moment of contentment. </v>
      </c>
      <c r="E73" t="str">
        <v xml:space="preserve"> Contentment   </v>
      </c>
      <c r="F73">
        <v>40714.614583333336</v>
      </c>
      <c r="G73" t="str">
        <v xml:space="preserve"> NatureLover2    </v>
      </c>
      <c r="H73" t="str">
        <v xml:space="preserve"> Facebook </v>
      </c>
      <c r="I73" t="str">
        <v xml:space="preserve"> #Contentment #Nature                           </v>
      </c>
      <c r="J73">
        <v>25</v>
      </c>
      <c r="K73">
        <v>50</v>
      </c>
      <c r="L73" t="str">
        <v xml:space="preserve"> India       </v>
      </c>
      <c r="M73">
        <v>2011</v>
      </c>
      <c r="N73">
        <v>6</v>
      </c>
      <c r="O73">
        <v>20</v>
      </c>
      <c r="P73">
        <v>14</v>
      </c>
      <c r="Q73" t="str">
        <v>Embracing the beauty of nature, a moment of contentment.</v>
      </c>
      <c r="R73" t="str">
        <v>Contentment</v>
      </c>
      <c r="S73" t="str">
        <v>NatureLover2</v>
      </c>
      <c r="T73" t="str">
        <v>Facebook</v>
      </c>
      <c r="U73" t="str">
        <v>#Contentment,#Nature</v>
      </c>
      <c r="V73" t="str">
        <v>India</v>
      </c>
      <c r="W73">
        <v>40714.614583333336</v>
      </c>
      <c r="X73" t="b">
        <v>0</v>
      </c>
      <c r="Y73">
        <v>75</v>
      </c>
      <c r="Z73">
        <v>0.66666666666666663</v>
      </c>
    </row>
    <row r="74" spans="2:26" x14ac:dyDescent="0.25">
      <c r="B74">
        <v>113</v>
      </c>
      <c r="C74">
        <v>115</v>
      </c>
      <c r="D74" t="str">
        <v xml:space="preserve"> Meditating by the serene lake, finding inner peace.   </v>
      </c>
      <c r="E74" t="str">
        <v xml:space="preserve"> Serenity      </v>
      </c>
      <c r="F74">
        <v>44604.763888888891</v>
      </c>
      <c r="G74" t="str">
        <v xml:space="preserve"> ZenMaster2      </v>
      </c>
      <c r="H74" t="str">
        <v xml:space="preserve"> Twitter  </v>
      </c>
      <c r="I74" t="str">
        <v xml:space="preserve"> #Serenity #Meditation                          </v>
      </c>
      <c r="J74">
        <v>18</v>
      </c>
      <c r="K74">
        <v>35</v>
      </c>
      <c r="L74" t="str">
        <v xml:space="preserve"> UK          </v>
      </c>
      <c r="M74">
        <v>2022</v>
      </c>
      <c r="N74">
        <v>2</v>
      </c>
      <c r="O74">
        <v>12</v>
      </c>
      <c r="P74">
        <v>18</v>
      </c>
      <c r="Q74" t="str">
        <v>Meditating by the serene lake, finding inner peace.</v>
      </c>
      <c r="R74" t="str">
        <v>Serenity</v>
      </c>
      <c r="S74" t="str">
        <v>ZenMaster2</v>
      </c>
      <c r="T74" t="str">
        <v>Twitter</v>
      </c>
      <c r="U74" t="str">
        <v>#Serenity,#Meditation</v>
      </c>
      <c r="V74" t="str">
        <v>UK</v>
      </c>
      <c r="W74">
        <v>44604.763888888891</v>
      </c>
      <c r="X74" t="b">
        <v>0</v>
      </c>
      <c r="Y74">
        <v>53</v>
      </c>
      <c r="Z74">
        <v>0.660377358490566</v>
      </c>
    </row>
    <row r="75" spans="2:26" x14ac:dyDescent="0.25">
      <c r="B75">
        <v>114</v>
      </c>
      <c r="C75">
        <v>116</v>
      </c>
      <c r="D75" t="str">
        <v xml:space="preserve"> Overflowing with gratitude for life's blessings.      </v>
      </c>
      <c r="E75" t="str">
        <v xml:space="preserve"> Gratitude     </v>
      </c>
      <c r="F75">
        <v>41238.416666666664</v>
      </c>
      <c r="G75" t="str">
        <v xml:space="preserve"> ThankfulHeart   </v>
      </c>
      <c r="H75" t="str">
        <v xml:space="preserve"> Instagram </v>
      </c>
      <c r="I75" t="str">
        <v xml:space="preserve"> #Gratitude #Blessed                            </v>
      </c>
      <c r="J75">
        <v>30</v>
      </c>
      <c r="K75">
        <v>60</v>
      </c>
      <c r="L75" t="str">
        <v xml:space="preserve"> Australia   </v>
      </c>
      <c r="M75">
        <v>2012</v>
      </c>
      <c r="N75">
        <v>11</v>
      </c>
      <c r="O75">
        <v>25</v>
      </c>
      <c r="P75">
        <v>10</v>
      </c>
      <c r="Q75" t="str">
        <v>Overflowing with gratitude for life's blessings.</v>
      </c>
      <c r="R75" t="str">
        <v>Gratitude</v>
      </c>
      <c r="S75" t="str">
        <v>ThankfulHeart</v>
      </c>
      <c r="T75" t="str">
        <v>Instagram</v>
      </c>
      <c r="U75" t="str">
        <v>#Gratitude,#Blessed</v>
      </c>
      <c r="V75" t="str">
        <v>Australia</v>
      </c>
      <c r="W75">
        <v>41238.416666666664</v>
      </c>
      <c r="X75" t="b">
        <v>0</v>
      </c>
      <c r="Y75">
        <v>90</v>
      </c>
      <c r="Z75">
        <v>0.66666666666666663</v>
      </c>
    </row>
    <row r="76" spans="2:26" x14ac:dyDescent="0.25">
      <c r="B76">
        <v>115</v>
      </c>
      <c r="C76">
        <v>117</v>
      </c>
      <c r="D76" t="str">
        <v xml:space="preserve"> Hopeful for a brighter tomorrow, despite challenges.  </v>
      </c>
      <c r="E76" t="str">
        <v xml:space="preserve"> Hope          </v>
      </c>
      <c r="F76">
        <v>41369.8125</v>
      </c>
      <c r="G76" t="str">
        <v xml:space="preserve"> OptimisticSoul  </v>
      </c>
      <c r="H76" t="str">
        <v xml:space="preserve"> Facebook </v>
      </c>
      <c r="I76" t="str">
        <v xml:space="preserve"> #Hope #Optimism                                </v>
      </c>
      <c r="J76">
        <v>22</v>
      </c>
      <c r="K76">
        <v>45</v>
      </c>
      <c r="L76" t="str">
        <v xml:space="preserve"> USA      </v>
      </c>
      <c r="M76">
        <v>2013</v>
      </c>
      <c r="N76">
        <v>4</v>
      </c>
      <c r="O76">
        <v>5</v>
      </c>
      <c r="P76">
        <v>19</v>
      </c>
      <c r="Q76" t="str">
        <v>Hopeful for a brighter tomorrow, despite challenges.</v>
      </c>
      <c r="R76" t="str">
        <v>Hope</v>
      </c>
      <c r="S76" t="str">
        <v>OptimisticSoul</v>
      </c>
      <c r="T76" t="str">
        <v>Facebook</v>
      </c>
      <c r="U76" t="str">
        <v>#Hope,#Optimism</v>
      </c>
      <c r="V76" t="str">
        <v>USA</v>
      </c>
      <c r="W76">
        <v>41369.8125</v>
      </c>
      <c r="X76" t="b">
        <v>0</v>
      </c>
      <c r="Y76">
        <v>67</v>
      </c>
      <c r="Z76">
        <v>0.67164179104477617</v>
      </c>
    </row>
    <row r="77" spans="2:26" x14ac:dyDescent="0.25">
      <c r="B77">
        <v>117</v>
      </c>
      <c r="C77">
        <v>119</v>
      </c>
      <c r="D77" t="str">
        <v xml:space="preserve"> Compassion in action: supporting a local charity event. </v>
      </c>
      <c r="E77" t="str">
        <v xml:space="preserve"> Compassion    </v>
      </c>
      <c r="F77">
        <v>42203.597222222219</v>
      </c>
      <c r="G77" t="str">
        <v xml:space="preserve"> CharitySupporter</v>
      </c>
      <c r="H77" t="str">
        <v xml:space="preserve"> Instagram </v>
      </c>
      <c r="I77" t="str">
        <v xml:space="preserve"> #Compassion #CharityEvent                   </v>
      </c>
      <c r="J77">
        <v>18</v>
      </c>
      <c r="K77">
        <v>35</v>
      </c>
      <c r="L77" t="str">
        <v xml:space="preserve"> Canada </v>
      </c>
      <c r="M77">
        <v>2015</v>
      </c>
      <c r="N77">
        <v>7</v>
      </c>
      <c r="O77">
        <v>18</v>
      </c>
      <c r="P77">
        <v>14</v>
      </c>
      <c r="Q77" t="str">
        <v>Compassion in action: supporting a local charity event.</v>
      </c>
      <c r="R77" t="str">
        <v>Compassion</v>
      </c>
      <c r="S77" t="str">
        <v>CharitySupporter</v>
      </c>
      <c r="T77" t="str">
        <v>Instagram</v>
      </c>
      <c r="U77" t="str">
        <v>#Compassion,#CharityEvent</v>
      </c>
      <c r="V77" t="str">
        <v>Canada</v>
      </c>
      <c r="W77">
        <v>42203.597222222219</v>
      </c>
      <c r="X77" t="b">
        <v>0</v>
      </c>
      <c r="Y77">
        <v>53</v>
      </c>
      <c r="Z77">
        <v>0.660377358490566</v>
      </c>
    </row>
    <row r="78" spans="2:26" x14ac:dyDescent="0.25">
      <c r="B78">
        <v>118</v>
      </c>
      <c r="C78">
        <v>120</v>
      </c>
      <c r="D78" t="str">
        <v xml:space="preserve"> A moment of tenderness, connecting with loved ones.    </v>
      </c>
      <c r="E78" t="str">
        <v xml:space="preserve"> Tenderness    </v>
      </c>
      <c r="F78">
        <v>42423.822916666664</v>
      </c>
      <c r="G78" t="str">
        <v xml:space="preserve"> LovingHeart     </v>
      </c>
      <c r="H78" t="str">
        <v xml:space="preserve"> Facebook </v>
      </c>
      <c r="I78" t="str">
        <v xml:space="preserve"> #Tenderness #FamilyTime                       </v>
      </c>
      <c r="J78">
        <v>25</v>
      </c>
      <c r="K78">
        <v>50</v>
      </c>
      <c r="L78" t="str">
        <v xml:space="preserve"> UK          </v>
      </c>
      <c r="M78">
        <v>2016</v>
      </c>
      <c r="N78">
        <v>2</v>
      </c>
      <c r="O78">
        <v>23</v>
      </c>
      <c r="P78">
        <v>19</v>
      </c>
      <c r="Q78" t="str">
        <v>A moment of tenderness, connecting with loved ones.</v>
      </c>
      <c r="R78" t="str">
        <v>Tenderness</v>
      </c>
      <c r="S78" t="str">
        <v>LovingHeart</v>
      </c>
      <c r="T78" t="str">
        <v>Facebook</v>
      </c>
      <c r="U78" t="str">
        <v>#Tenderness,#FamilyTime</v>
      </c>
      <c r="V78" t="str">
        <v>UK</v>
      </c>
      <c r="W78">
        <v>42423.822916666664</v>
      </c>
      <c r="X78" t="b">
        <v>0</v>
      </c>
      <c r="Y78">
        <v>75</v>
      </c>
      <c r="Z78">
        <v>0.66666666666666663</v>
      </c>
    </row>
    <row r="79" spans="2:26" x14ac:dyDescent="0.25">
      <c r="B79">
        <v>119</v>
      </c>
      <c r="C79">
        <v>121</v>
      </c>
      <c r="D79" t="str">
        <v xml:space="preserve"> Arousal of excitement as I await a special announcement.</v>
      </c>
      <c r="E79" t="str">
        <v xml:space="preserve"> Arousal       </v>
      </c>
      <c r="F79">
        <v>43038.479166666664</v>
      </c>
      <c r="G79" t="str">
        <v xml:space="preserve"> ExcitementFan   </v>
      </c>
      <c r="H79" t="str">
        <v xml:space="preserve"> Twitter  </v>
      </c>
      <c r="I79" t="str">
        <v xml:space="preserve"> #Arousal #Excitement                           </v>
      </c>
      <c r="J79">
        <v>20</v>
      </c>
      <c r="K79">
        <v>40</v>
      </c>
      <c r="L79" t="str">
        <v xml:space="preserve"> Australia </v>
      </c>
      <c r="M79">
        <v>2017</v>
      </c>
      <c r="N79">
        <v>10</v>
      </c>
      <c r="O79">
        <v>30</v>
      </c>
      <c r="P79">
        <v>11</v>
      </c>
      <c r="Q79" t="str">
        <v>Arousal of excitement as I await a special announcement.</v>
      </c>
      <c r="R79" t="str">
        <v>Arousal</v>
      </c>
      <c r="S79" t="str">
        <v>ExcitementFan</v>
      </c>
      <c r="T79" t="str">
        <v>Twitter</v>
      </c>
      <c r="U79" t="str">
        <v>#Arousal,#Excitement</v>
      </c>
      <c r="V79" t="str">
        <v>Australia</v>
      </c>
      <c r="W79">
        <v>43038.479166666664</v>
      </c>
      <c r="X79" t="b">
        <v>0</v>
      </c>
      <c r="Y79">
        <v>60</v>
      </c>
      <c r="Z79">
        <v>0.66666666666666663</v>
      </c>
    </row>
    <row r="80" spans="2:26" x14ac:dyDescent="0.25">
      <c r="B80">
        <v>121</v>
      </c>
      <c r="C80">
        <v>123</v>
      </c>
      <c r="D80" t="str">
        <v xml:space="preserve"> Feeling a sense of fulfillment after reaching a milestone.</v>
      </c>
      <c r="E80" t="str">
        <v xml:space="preserve"> Fulfillment  </v>
      </c>
      <c r="F80">
        <v>43552.763888888891</v>
      </c>
      <c r="G80" t="str">
        <v xml:space="preserve"> MilestoneAchiever</v>
      </c>
      <c r="H80" t="str">
        <v xml:space="preserve"> Facebook </v>
      </c>
      <c r="I80" t="str">
        <v xml:space="preserve"> #Fulfillment #Milestone                       </v>
      </c>
      <c r="J80">
        <v>22</v>
      </c>
      <c r="K80">
        <v>45</v>
      </c>
      <c r="L80" t="str">
        <v xml:space="preserve"> India     </v>
      </c>
      <c r="M80">
        <v>2019</v>
      </c>
      <c r="N80">
        <v>3</v>
      </c>
      <c r="O80">
        <v>28</v>
      </c>
      <c r="P80">
        <v>18</v>
      </c>
      <c r="Q80" t="str">
        <v>Feeling a sense of fulfillment after reaching a milestone.</v>
      </c>
      <c r="R80" t="str">
        <v>Fulfillment</v>
      </c>
      <c r="S80" t="str">
        <v>MilestoneAchiever</v>
      </c>
      <c r="T80" t="str">
        <v>Facebook</v>
      </c>
      <c r="U80" t="str">
        <v>#Fulfillment,#Milestone</v>
      </c>
      <c r="V80" t="str">
        <v>India</v>
      </c>
      <c r="W80">
        <v>43552.763888888891</v>
      </c>
      <c r="X80" t="b">
        <v>0</v>
      </c>
      <c r="Y80">
        <v>67</v>
      </c>
      <c r="Z80">
        <v>0.67164179104477617</v>
      </c>
    </row>
    <row r="81" spans="2:26" x14ac:dyDescent="0.25">
      <c r="B81">
        <v>122</v>
      </c>
      <c r="C81">
        <v>124</v>
      </c>
      <c r="D81" t="str">
        <v xml:space="preserve"> Reverence for the beauty of a historic landmark.       </v>
      </c>
      <c r="E81" t="str">
        <v xml:space="preserve"> Reverence     </v>
      </c>
      <c r="F81">
        <v>43780.625</v>
      </c>
      <c r="G81" t="str">
        <v xml:space="preserve"> HistoryLover    </v>
      </c>
      <c r="H81" t="str">
        <v xml:space="preserve"> Twitter  </v>
      </c>
      <c r="I81" t="str">
        <v xml:space="preserve"> #Reverence #History                           </v>
      </c>
      <c r="J81">
        <v>18</v>
      </c>
      <c r="K81">
        <v>35</v>
      </c>
      <c r="L81" t="str">
        <v xml:space="preserve"> UK      </v>
      </c>
      <c r="M81">
        <v>2019</v>
      </c>
      <c r="N81">
        <v>11</v>
      </c>
      <c r="O81">
        <v>11</v>
      </c>
      <c r="P81">
        <v>15</v>
      </c>
      <c r="Q81" t="str">
        <v>Reverence for the beauty of a historic landmark.</v>
      </c>
      <c r="R81" t="str">
        <v>Reverence</v>
      </c>
      <c r="S81" t="str">
        <v>HistoryLover</v>
      </c>
      <c r="T81" t="str">
        <v>Twitter</v>
      </c>
      <c r="U81" t="str">
        <v>#Reverence,#History</v>
      </c>
      <c r="V81" t="str">
        <v>UK</v>
      </c>
      <c r="W81">
        <v>43780.625</v>
      </c>
      <c r="X81" t="b">
        <v>0</v>
      </c>
      <c r="Y81">
        <v>53</v>
      </c>
      <c r="Z81">
        <v>0.660377358490566</v>
      </c>
    </row>
    <row r="82" spans="2:26" x14ac:dyDescent="0.25">
      <c r="B82">
        <v>123</v>
      </c>
      <c r="C82">
        <v>125</v>
      </c>
      <c r="D82" t="str">
        <v xml:space="preserve"> Elation after a surprise reunion with old friends.    </v>
      </c>
      <c r="E82" t="str">
        <v xml:space="preserve"> Elation       </v>
      </c>
      <c r="F82">
        <v>43923.395833333336</v>
      </c>
      <c r="G82" t="str">
        <v xml:space="preserve"> JoyfulReunion2  </v>
      </c>
      <c r="H82" t="str">
        <v xml:space="preserve"> Instagram </v>
      </c>
      <c r="I82" t="str">
        <v xml:space="preserve"> #Elation #OldFriends                          </v>
      </c>
      <c r="J82">
        <v>25</v>
      </c>
      <c r="K82">
        <v>50</v>
      </c>
      <c r="L82" t="str">
        <v xml:space="preserve"> Canada      </v>
      </c>
      <c r="M82">
        <v>2020</v>
      </c>
      <c r="N82">
        <v>4</v>
      </c>
      <c r="O82">
        <v>2</v>
      </c>
      <c r="P82">
        <v>9</v>
      </c>
      <c r="Q82" t="str">
        <v>Elation after a surprise reunion with old friends.</v>
      </c>
      <c r="R82" t="str">
        <v>Elation</v>
      </c>
      <c r="S82" t="str">
        <v>JoyfulReunion2</v>
      </c>
      <c r="T82" t="str">
        <v>Instagram</v>
      </c>
      <c r="U82" t="str">
        <v>#Elation,#OldFriends</v>
      </c>
      <c r="V82" t="str">
        <v>Canada</v>
      </c>
      <c r="W82">
        <v>43923.395833333336</v>
      </c>
      <c r="X82" t="b">
        <v>0</v>
      </c>
      <c r="Y82">
        <v>75</v>
      </c>
      <c r="Z82">
        <v>0.66666666666666663</v>
      </c>
    </row>
    <row r="83" spans="2:26" x14ac:dyDescent="0.25">
      <c r="B83">
        <v>125</v>
      </c>
      <c r="C83">
        <v>127</v>
      </c>
      <c r="D83" t="str">
        <v xml:space="preserve"> Contentment in the simplicity of a quiet Sunday.       </v>
      </c>
      <c r="E83" t="str">
        <v xml:space="preserve"> Contentment   </v>
      </c>
      <c r="F83">
        <v>40405.416666666664</v>
      </c>
      <c r="G83" t="str">
        <v xml:space="preserve"> SimpleJoys      </v>
      </c>
      <c r="H83" t="str">
        <v xml:space="preserve"> Twitter  </v>
      </c>
      <c r="I83" t="str">
        <v xml:space="preserve"> #Contentment #SundayMood                      </v>
      </c>
      <c r="J83">
        <v>30</v>
      </c>
      <c r="K83">
        <v>60</v>
      </c>
      <c r="L83" t="str">
        <v xml:space="preserve"> Australia </v>
      </c>
      <c r="M83">
        <v>2010</v>
      </c>
      <c r="N83">
        <v>8</v>
      </c>
      <c r="O83">
        <v>15</v>
      </c>
      <c r="P83">
        <v>10</v>
      </c>
      <c r="Q83" t="str">
        <v>Contentment in the simplicity of a quiet Sunday.</v>
      </c>
      <c r="R83" t="str">
        <v>Contentment</v>
      </c>
      <c r="S83" t="str">
        <v>SimpleJoys</v>
      </c>
      <c r="T83" t="str">
        <v>Twitter</v>
      </c>
      <c r="U83" t="str">
        <v>#Contentment,#SundayMood</v>
      </c>
      <c r="V83" t="str">
        <v>Australia</v>
      </c>
      <c r="W83">
        <v>40405.416666666664</v>
      </c>
      <c r="X83" t="b">
        <v>0</v>
      </c>
      <c r="Y83">
        <v>90</v>
      </c>
      <c r="Z83">
        <v>0.66666666666666663</v>
      </c>
    </row>
    <row r="84" spans="2:26" x14ac:dyDescent="0.25">
      <c r="B84">
        <v>126</v>
      </c>
      <c r="C84">
        <v>128</v>
      </c>
      <c r="D84" t="str">
        <v xml:space="preserve"> Serenity found in the pages of a favorite book.        </v>
      </c>
      <c r="E84" t="str">
        <v xml:space="preserve"> Serenity      </v>
      </c>
      <c r="F84">
        <v>40808.8125</v>
      </c>
      <c r="G84" t="str">
        <v xml:space="preserve"> BookLover3      </v>
      </c>
      <c r="H84" t="str">
        <v xml:space="preserve"> Instagram </v>
      </c>
      <c r="I84" t="str">
        <v xml:space="preserve"> #Serenity #BookTime                           </v>
      </c>
      <c r="J84">
        <v>22</v>
      </c>
      <c r="K84">
        <v>45</v>
      </c>
      <c r="L84" t="str">
        <v xml:space="preserve"> UK          </v>
      </c>
      <c r="M84">
        <v>2011</v>
      </c>
      <c r="N84">
        <v>9</v>
      </c>
      <c r="O84">
        <v>22</v>
      </c>
      <c r="P84">
        <v>19</v>
      </c>
      <c r="Q84" t="str">
        <v>Serenity found in the pages of a favorite book.</v>
      </c>
      <c r="R84" t="str">
        <v>Serenity</v>
      </c>
      <c r="S84" t="str">
        <v>BookLover3</v>
      </c>
      <c r="T84" t="str">
        <v>Instagram</v>
      </c>
      <c r="U84" t="str">
        <v>#Serenity,#BookTime</v>
      </c>
      <c r="V84" t="str">
        <v>UK</v>
      </c>
      <c r="W84">
        <v>40808.8125</v>
      </c>
      <c r="X84" t="b">
        <v>0</v>
      </c>
      <c r="Y84">
        <v>67</v>
      </c>
      <c r="Z84">
        <v>0.67164179104477617</v>
      </c>
    </row>
    <row r="85" spans="2:26" x14ac:dyDescent="0.25">
      <c r="B85">
        <v>128</v>
      </c>
      <c r="C85">
        <v>130</v>
      </c>
      <c r="D85" t="str">
        <v xml:space="preserve"> Hopeful about the possibilities of a new journey.      </v>
      </c>
      <c r="E85" t="str">
        <v xml:space="preserve"> Hope          </v>
      </c>
      <c r="F85">
        <v>41613.666666666664</v>
      </c>
      <c r="G85" t="str">
        <v xml:space="preserve"> JourneyOptimist </v>
      </c>
      <c r="H85" t="str">
        <v xml:space="preserve"> Twitter  </v>
      </c>
      <c r="I85" t="str">
        <v xml:space="preserve"> #Hope #NewBeginnings                          </v>
      </c>
      <c r="J85">
        <v>18</v>
      </c>
      <c r="K85">
        <v>35</v>
      </c>
      <c r="L85" t="str">
        <v xml:space="preserve"> Canada    </v>
      </c>
      <c r="M85">
        <v>2013</v>
      </c>
      <c r="N85">
        <v>12</v>
      </c>
      <c r="O85">
        <v>5</v>
      </c>
      <c r="P85">
        <v>16</v>
      </c>
      <c r="Q85" t="str">
        <v>Hopeful about the possibilities of a new journey.</v>
      </c>
      <c r="R85" t="str">
        <v>Hope</v>
      </c>
      <c r="S85" t="str">
        <v>JourneyOptimist</v>
      </c>
      <c r="T85" t="str">
        <v>Twitter</v>
      </c>
      <c r="U85" t="str">
        <v>#Hope,#NewBeginnings</v>
      </c>
      <c r="V85" t="str">
        <v>Canada</v>
      </c>
      <c r="W85">
        <v>41613.666666666664</v>
      </c>
      <c r="X85" t="b">
        <v>0</v>
      </c>
      <c r="Y85">
        <v>53</v>
      </c>
      <c r="Z85">
        <v>0.660377358490566</v>
      </c>
    </row>
    <row r="86" spans="2:26" x14ac:dyDescent="0.25">
      <c r="B86">
        <v>129</v>
      </c>
      <c r="C86">
        <v>131</v>
      </c>
      <c r="D86" t="str">
        <v xml:space="preserve"> Empowerment through learning and personal growth.      </v>
      </c>
      <c r="E86" t="str">
        <v xml:space="preserve"> Empowerment   </v>
      </c>
      <c r="F86">
        <v>41840.479166666664</v>
      </c>
      <c r="G86" t="str">
        <v xml:space="preserve"> GrowthSeeker    </v>
      </c>
      <c r="H86" t="str">
        <v xml:space="preserve"> Instagram </v>
      </c>
      <c r="I86" t="str">
        <v xml:space="preserve"> #Empowerment #PersonalGrowth                  </v>
      </c>
      <c r="J86">
        <v>25</v>
      </c>
      <c r="K86">
        <v>50</v>
      </c>
      <c r="L86" t="str">
        <v>USA</v>
      </c>
      <c r="M86">
        <v>2014</v>
      </c>
      <c r="N86">
        <v>7</v>
      </c>
      <c r="O86">
        <v>20</v>
      </c>
      <c r="P86">
        <v>11</v>
      </c>
      <c r="Q86" t="str">
        <v>Empowerment through learning and personal growth.</v>
      </c>
      <c r="R86" t="str">
        <v>Empowerment</v>
      </c>
      <c r="S86" t="str">
        <v>GrowthSeeker</v>
      </c>
      <c r="T86" t="str">
        <v>Instagram</v>
      </c>
      <c r="U86" t="str">
        <v>#Empowerment,#PersonalGrowth</v>
      </c>
      <c r="V86" t="str">
        <v>USA</v>
      </c>
      <c r="W86">
        <v>41840.479166666664</v>
      </c>
      <c r="X86" t="b">
        <v>0</v>
      </c>
      <c r="Y86">
        <v>75</v>
      </c>
      <c r="Z86">
        <v>0.66666666666666663</v>
      </c>
    </row>
    <row r="87" spans="2:26" x14ac:dyDescent="0.25">
      <c r="B87">
        <v>130</v>
      </c>
      <c r="C87">
        <v>132</v>
      </c>
      <c r="D87" t="str">
        <v xml:space="preserve"> Compassion towards those in need during the holidays.  </v>
      </c>
      <c r="E87" t="str">
        <v xml:space="preserve"> Compassion    </v>
      </c>
      <c r="F87">
        <v>42360.597222222219</v>
      </c>
      <c r="G87" t="str">
        <v xml:space="preserve"> HolidayHelper   </v>
      </c>
      <c r="H87" t="str">
        <v xml:space="preserve"> Facebook </v>
      </c>
      <c r="I87" t="str">
        <v xml:space="preserve"> #Compassion #HolidaySupport                   </v>
      </c>
      <c r="J87">
        <v>18</v>
      </c>
      <c r="K87">
        <v>35</v>
      </c>
      <c r="L87" t="str">
        <v xml:space="preserve"> USA      </v>
      </c>
      <c r="M87">
        <v>2015</v>
      </c>
      <c r="N87">
        <v>12</v>
      </c>
      <c r="O87">
        <v>22</v>
      </c>
      <c r="P87">
        <v>14</v>
      </c>
      <c r="Q87" t="str">
        <v>Compassion towards those in need during the holidays.</v>
      </c>
      <c r="R87" t="str">
        <v>Compassion</v>
      </c>
      <c r="S87" t="str">
        <v>HolidayHelper</v>
      </c>
      <c r="T87" t="str">
        <v>Facebook</v>
      </c>
      <c r="U87" t="str">
        <v>#Compassion,#HolidaySupport</v>
      </c>
      <c r="V87" t="str">
        <v>USA</v>
      </c>
      <c r="W87">
        <v>42360.597222222219</v>
      </c>
      <c r="X87" t="b">
        <v>0</v>
      </c>
      <c r="Y87">
        <v>53</v>
      </c>
      <c r="Z87">
        <v>0.660377358490566</v>
      </c>
    </row>
    <row r="88" spans="2:26" x14ac:dyDescent="0.25">
      <c r="B88">
        <v>131</v>
      </c>
      <c r="C88">
        <v>133</v>
      </c>
      <c r="D88" t="str">
        <v xml:space="preserve"> Tenderness in the warmth of a cozy winter evening.     </v>
      </c>
      <c r="E88" t="str">
        <v xml:space="preserve"> Tenderness    </v>
      </c>
      <c r="F88">
        <v>42410.822916666664</v>
      </c>
      <c r="G88" t="str">
        <v xml:space="preserve"> WinterWarmth    </v>
      </c>
      <c r="H88" t="str">
        <v xml:space="preserve"> Twitter  </v>
      </c>
      <c r="I88" t="str">
        <v xml:space="preserve"> #Tenderness #CozyEvening                     </v>
      </c>
      <c r="J88">
        <v>25</v>
      </c>
      <c r="K88">
        <v>50</v>
      </c>
      <c r="L88" t="str">
        <v xml:space="preserve"> UK       </v>
      </c>
      <c r="M88">
        <v>2016</v>
      </c>
      <c r="N88">
        <v>2</v>
      </c>
      <c r="O88">
        <v>10</v>
      </c>
      <c r="P88">
        <v>19</v>
      </c>
      <c r="Q88" t="str">
        <v>Tenderness in the warmth of a cozy winter evening.</v>
      </c>
      <c r="R88" t="str">
        <v>Tenderness</v>
      </c>
      <c r="S88" t="str">
        <v>WinterWarmth</v>
      </c>
      <c r="T88" t="str">
        <v>Twitter</v>
      </c>
      <c r="U88" t="str">
        <v>#Tenderness,#CozyEvening</v>
      </c>
      <c r="V88" t="str">
        <v>UK</v>
      </c>
      <c r="W88">
        <v>42410.822916666664</v>
      </c>
      <c r="X88" t="b">
        <v>0</v>
      </c>
      <c r="Y88">
        <v>75</v>
      </c>
      <c r="Z88">
        <v>0.66666666666666663</v>
      </c>
    </row>
    <row r="89" spans="2:26" x14ac:dyDescent="0.25">
      <c r="B89">
        <v>132</v>
      </c>
      <c r="C89">
        <v>134</v>
      </c>
      <c r="D89" t="str">
        <v xml:space="preserve"> Arousal of excitement for an upcoming adventure.       </v>
      </c>
      <c r="E89" t="str">
        <v xml:space="preserve"> Arousal       </v>
      </c>
      <c r="F89">
        <v>42855.479166666664</v>
      </c>
      <c r="G89" t="str">
        <v xml:space="preserve"> AdventureAwaits </v>
      </c>
      <c r="H89" t="str">
        <v xml:space="preserve"> Instagram </v>
      </c>
      <c r="I89" t="str">
        <v xml:space="preserve"> #Arousal #AdventureTime                       </v>
      </c>
      <c r="J89">
        <v>20</v>
      </c>
      <c r="K89">
        <v>40</v>
      </c>
      <c r="L89" t="str">
        <v xml:space="preserve"> Australia </v>
      </c>
      <c r="M89">
        <v>2017</v>
      </c>
      <c r="N89">
        <v>4</v>
      </c>
      <c r="O89">
        <v>30</v>
      </c>
      <c r="P89">
        <v>11</v>
      </c>
      <c r="Q89" t="str">
        <v>Arousal of excitement for an upcoming adventure.</v>
      </c>
      <c r="R89" t="str">
        <v>Arousal</v>
      </c>
      <c r="S89" t="str">
        <v>AdventureAwaits</v>
      </c>
      <c r="T89" t="str">
        <v>Instagram</v>
      </c>
      <c r="U89" t="str">
        <v>#Arousal,#AdventureTime</v>
      </c>
      <c r="V89" t="str">
        <v>Australia</v>
      </c>
      <c r="W89">
        <v>42855.479166666664</v>
      </c>
      <c r="X89" t="b">
        <v>0</v>
      </c>
      <c r="Y89">
        <v>60</v>
      </c>
      <c r="Z89">
        <v>0.66666666666666663</v>
      </c>
    </row>
    <row r="90" spans="2:26" x14ac:dyDescent="0.25">
      <c r="B90">
        <v>134</v>
      </c>
      <c r="C90">
        <v>136</v>
      </c>
      <c r="D90" t="str">
        <v xml:space="preserve"> Fulfillment in completing a challenging workout routine.</v>
      </c>
      <c r="E90" t="str">
        <v xml:space="preserve"> Fulfillment  </v>
      </c>
      <c r="F90">
        <v>43644.763888888891</v>
      </c>
      <c r="G90" t="str">
        <v xml:space="preserve"> FitnessAchiever </v>
      </c>
      <c r="H90" t="str">
        <v xml:space="preserve"> Twitter  </v>
      </c>
      <c r="I90" t="str">
        <v xml:space="preserve"> #Fulfillment #FitnessGoals                   </v>
      </c>
      <c r="J90">
        <v>22</v>
      </c>
      <c r="K90">
        <v>45</v>
      </c>
      <c r="L90" t="str">
        <v xml:space="preserve"> India     </v>
      </c>
      <c r="M90">
        <v>2019</v>
      </c>
      <c r="N90">
        <v>6</v>
      </c>
      <c r="O90">
        <v>28</v>
      </c>
      <c r="P90">
        <v>18</v>
      </c>
      <c r="Q90" t="str">
        <v>Fulfillment in completing a challenging workout routine.</v>
      </c>
      <c r="R90" t="str">
        <v>Fulfillment</v>
      </c>
      <c r="S90" t="str">
        <v>FitnessAchiever</v>
      </c>
      <c r="T90" t="str">
        <v>Twitter</v>
      </c>
      <c r="U90" t="str">
        <v>#Fulfillment,#FitnessGoals</v>
      </c>
      <c r="V90" t="str">
        <v>India</v>
      </c>
      <c r="W90">
        <v>43644.763888888891</v>
      </c>
      <c r="X90" t="b">
        <v>0</v>
      </c>
      <c r="Y90">
        <v>67</v>
      </c>
      <c r="Z90">
        <v>0.67164179104477617</v>
      </c>
    </row>
    <row r="91" spans="2:26" x14ac:dyDescent="0.25">
      <c r="B91">
        <v>135</v>
      </c>
      <c r="C91">
        <v>137</v>
      </c>
      <c r="D91" t="str">
        <v xml:space="preserve"> Reverence for the artistry displayed in a museum.      </v>
      </c>
      <c r="E91" t="str">
        <v xml:space="preserve"> Reverence     </v>
      </c>
      <c r="F91">
        <v>44146.625</v>
      </c>
      <c r="G91" t="str">
        <v xml:space="preserve"> ArtAppreciator  </v>
      </c>
      <c r="H91" t="str">
        <v xml:space="preserve"> Instagram </v>
      </c>
      <c r="I91" t="str">
        <v xml:space="preserve"> #Reverence #ArtAppreciation                  </v>
      </c>
      <c r="J91">
        <v>18</v>
      </c>
      <c r="K91">
        <v>35</v>
      </c>
      <c r="L91" t="str">
        <v xml:space="preserve"> UK        </v>
      </c>
      <c r="M91">
        <v>2020</v>
      </c>
      <c r="N91">
        <v>11</v>
      </c>
      <c r="O91">
        <v>11</v>
      </c>
      <c r="P91">
        <v>15</v>
      </c>
      <c r="Q91" t="str">
        <v>Reverence for the artistry displayed in a museum.</v>
      </c>
      <c r="R91" t="str">
        <v>Reverence</v>
      </c>
      <c r="S91" t="str">
        <v>ArtAppreciator</v>
      </c>
      <c r="T91" t="str">
        <v>Instagram</v>
      </c>
      <c r="U91" t="str">
        <v>#Reverence,#ArtAppreciation</v>
      </c>
      <c r="V91" t="str">
        <v>UK</v>
      </c>
      <c r="W91">
        <v>44146.625</v>
      </c>
      <c r="X91" t="b">
        <v>0</v>
      </c>
      <c r="Y91">
        <v>53</v>
      </c>
      <c r="Z91">
        <v>0.660377358490566</v>
      </c>
    </row>
    <row r="92" spans="2:26" x14ac:dyDescent="0.25">
      <c r="B92">
        <v>136</v>
      </c>
      <c r="C92">
        <v>138</v>
      </c>
      <c r="D92" t="str">
        <v xml:space="preserve"> Elation after achieving a personal goal.               </v>
      </c>
      <c r="E92" t="str">
        <v xml:space="preserve"> Elation       </v>
      </c>
      <c r="F92">
        <v>44257.395833333336</v>
      </c>
      <c r="G92" t="str">
        <v xml:space="preserve"> GoalAchiever2   </v>
      </c>
      <c r="H92" t="str">
        <v xml:space="preserve"> Facebook </v>
      </c>
      <c r="I92" t="str">
        <v xml:space="preserve"> #Elation #PersonalAchievement                </v>
      </c>
      <c r="J92">
        <v>25</v>
      </c>
      <c r="K92">
        <v>50</v>
      </c>
      <c r="L92" t="str">
        <v xml:space="preserve"> USA      </v>
      </c>
      <c r="M92">
        <v>2021</v>
      </c>
      <c r="N92">
        <v>3</v>
      </c>
      <c r="O92">
        <v>2</v>
      </c>
      <c r="P92">
        <v>9</v>
      </c>
      <c r="Q92" t="str">
        <v>Elation after achieving a personal goal.</v>
      </c>
      <c r="R92" t="str">
        <v>Elation</v>
      </c>
      <c r="S92" t="str">
        <v>GoalAchiever2</v>
      </c>
      <c r="T92" t="str">
        <v>Facebook</v>
      </c>
      <c r="U92" t="str">
        <v>#Elation,#PersonalAchievement</v>
      </c>
      <c r="V92" t="str">
        <v>USA</v>
      </c>
      <c r="W92">
        <v>44257.395833333336</v>
      </c>
      <c r="X92" t="b">
        <v>0</v>
      </c>
      <c r="Y92">
        <v>75</v>
      </c>
      <c r="Z92">
        <v>0.66666666666666663</v>
      </c>
    </row>
    <row r="93" spans="2:26" x14ac:dyDescent="0.25">
      <c r="B93">
        <v>137</v>
      </c>
      <c r="C93">
        <v>139</v>
      </c>
      <c r="D93" t="str">
        <v xml:space="preserve"> Elation over discovering a hidden gem in the city.   </v>
      </c>
      <c r="E93" t="str">
        <v xml:space="preserve"> Elation       </v>
      </c>
      <c r="F93">
        <v>40957.604166666664</v>
      </c>
      <c r="G93" t="str">
        <v xml:space="preserve"> UrbanExplorer2  </v>
      </c>
      <c r="H93" t="str">
        <v xml:space="preserve"> Twitter  </v>
      </c>
      <c r="I93" t="str">
        <v xml:space="preserve"> #Elation #HiddenGem                            </v>
      </c>
      <c r="J93">
        <v>20</v>
      </c>
      <c r="K93">
        <v>40</v>
      </c>
      <c r="L93" t="str">
        <v xml:space="preserve"> USA      </v>
      </c>
      <c r="M93">
        <v>2012</v>
      </c>
      <c r="N93">
        <v>2</v>
      </c>
      <c r="O93">
        <v>18</v>
      </c>
      <c r="P93">
        <v>14</v>
      </c>
      <c r="Q93" t="str">
        <v>Elation over discovering a hidden gem in the city.</v>
      </c>
      <c r="R93" t="str">
        <v>Elation</v>
      </c>
      <c r="S93" t="str">
        <v>UrbanExplorer2</v>
      </c>
      <c r="T93" t="str">
        <v>Twitter</v>
      </c>
      <c r="U93" t="str">
        <v>#Elation,#HiddenGem</v>
      </c>
      <c r="V93" t="str">
        <v>USA</v>
      </c>
      <c r="W93">
        <v>40957.604166666664</v>
      </c>
      <c r="X93" t="b">
        <v>0</v>
      </c>
      <c r="Y93">
        <v>60</v>
      </c>
      <c r="Z93">
        <v>0.66666666666666663</v>
      </c>
    </row>
    <row r="94" spans="2:26" x14ac:dyDescent="0.25">
      <c r="B94">
        <v>139</v>
      </c>
      <c r="C94">
        <v>141</v>
      </c>
      <c r="D94" t="str">
        <v xml:space="preserve"> Contentment in the simplicity of a home-cooked meal. </v>
      </c>
      <c r="E94" t="str">
        <v xml:space="preserve"> Contentment   </v>
      </c>
      <c r="F94">
        <v>42259.555555555555</v>
      </c>
      <c r="G94" t="str">
        <v xml:space="preserve"> HomeChef        </v>
      </c>
      <c r="H94" t="str">
        <v xml:space="preserve"> Facebook </v>
      </c>
      <c r="I94" t="str">
        <v xml:space="preserve"> #Contentment #HomeCooking                     </v>
      </c>
      <c r="J94">
        <v>25</v>
      </c>
      <c r="K94">
        <v>50</v>
      </c>
      <c r="L94" t="str">
        <v xml:space="preserve"> India    </v>
      </c>
      <c r="M94">
        <v>2015</v>
      </c>
      <c r="N94">
        <v>9</v>
      </c>
      <c r="O94">
        <v>12</v>
      </c>
      <c r="P94">
        <v>13</v>
      </c>
      <c r="Q94" t="str">
        <v>Contentment in the simplicity of a home-cooked meal.</v>
      </c>
      <c r="R94" t="str">
        <v>Contentment</v>
      </c>
      <c r="S94" t="str">
        <v>HomeChef</v>
      </c>
      <c r="T94" t="str">
        <v>Facebook</v>
      </c>
      <c r="U94" t="str">
        <v>#Contentment,#HomeCooking</v>
      </c>
      <c r="V94" t="str">
        <v>India</v>
      </c>
      <c r="W94">
        <v>42259.555555555555</v>
      </c>
      <c r="X94" t="b">
        <v>0</v>
      </c>
      <c r="Y94">
        <v>75</v>
      </c>
      <c r="Z94">
        <v>0.66666666666666663</v>
      </c>
    </row>
    <row r="95" spans="2:26" x14ac:dyDescent="0.25">
      <c r="B95">
        <v>140</v>
      </c>
      <c r="C95">
        <v>142</v>
      </c>
      <c r="D95" t="str">
        <v xml:space="preserve"> Serenity found in the melody of a peaceful piano.    </v>
      </c>
      <c r="E95" t="str">
        <v xml:space="preserve"> Serenity      </v>
      </c>
      <c r="F95">
        <v>42581.756944444445</v>
      </c>
      <c r="G95" t="str">
        <v xml:space="preserve"> MusicLover4     </v>
      </c>
      <c r="H95" t="str">
        <v xml:space="preserve"> Twitter  </v>
      </c>
      <c r="I95" t="str">
        <v xml:space="preserve"> #Serenity #PeacefulMelody                    </v>
      </c>
      <c r="J95">
        <v>18</v>
      </c>
      <c r="K95">
        <v>35</v>
      </c>
      <c r="L95" t="str">
        <v xml:space="preserve"> Canada      </v>
      </c>
      <c r="M95">
        <v>2016</v>
      </c>
      <c r="N95">
        <v>7</v>
      </c>
      <c r="O95">
        <v>30</v>
      </c>
      <c r="P95">
        <v>18</v>
      </c>
      <c r="Q95" t="str">
        <v>Serenity found in the melody of a peaceful piano.</v>
      </c>
      <c r="R95" t="str">
        <v>Serenity</v>
      </c>
      <c r="S95" t="str">
        <v>MusicLover4</v>
      </c>
      <c r="T95" t="str">
        <v>Twitter</v>
      </c>
      <c r="U95" t="str">
        <v>#Serenity,#PeacefulMelody</v>
      </c>
      <c r="V95" t="str">
        <v>Canada</v>
      </c>
      <c r="W95">
        <v>42581.756944444445</v>
      </c>
      <c r="X95" t="b">
        <v>0</v>
      </c>
      <c r="Y95">
        <v>53</v>
      </c>
      <c r="Z95">
        <v>0.660377358490566</v>
      </c>
    </row>
    <row r="96" spans="2:26" x14ac:dyDescent="0.25">
      <c r="B96">
        <v>141</v>
      </c>
      <c r="C96">
        <v>143</v>
      </c>
      <c r="D96" t="str">
        <v xml:space="preserve"> Gratitude for the supportive community around me.    </v>
      </c>
      <c r="E96" t="str">
        <v xml:space="preserve"> Gratitude     </v>
      </c>
      <c r="F96">
        <v>41384.4375</v>
      </c>
      <c r="G96" t="str">
        <v xml:space="preserve"> CommunityLove   </v>
      </c>
      <c r="H96" t="str">
        <v xml:space="preserve"> Instagram </v>
      </c>
      <c r="I96" t="str">
        <v xml:space="preserve"> #Gratitude #CommunitySupport                   </v>
      </c>
      <c r="J96">
        <v>30</v>
      </c>
      <c r="K96">
        <v>60</v>
      </c>
      <c r="L96" t="str">
        <v xml:space="preserve"> USA </v>
      </c>
      <c r="M96">
        <v>2013</v>
      </c>
      <c r="N96">
        <v>4</v>
      </c>
      <c r="O96">
        <v>20</v>
      </c>
      <c r="P96">
        <v>10</v>
      </c>
      <c r="Q96" t="str">
        <v>Gratitude for the supportive community around me.</v>
      </c>
      <c r="R96" t="str">
        <v>Gratitude</v>
      </c>
      <c r="S96" t="str">
        <v>CommunityLove</v>
      </c>
      <c r="T96" t="str">
        <v>Instagram</v>
      </c>
      <c r="U96" t="str">
        <v>#Gratitude,#CommunitySupport</v>
      </c>
      <c r="V96" t="str">
        <v>USA</v>
      </c>
      <c r="W96">
        <v>41384.4375</v>
      </c>
      <c r="X96" t="b">
        <v>0</v>
      </c>
      <c r="Y96">
        <v>90</v>
      </c>
      <c r="Z96">
        <v>0.66666666666666663</v>
      </c>
    </row>
    <row r="97" spans="2:26" x14ac:dyDescent="0.25">
      <c r="B97">
        <v>142</v>
      </c>
      <c r="C97">
        <v>144</v>
      </c>
      <c r="D97" t="str">
        <v xml:space="preserve"> Hopeful about the prospects of a new business venture.</v>
      </c>
      <c r="E97" t="str">
        <v xml:space="preserve"> Hope          </v>
      </c>
      <c r="F97">
        <v>43077.802083333336</v>
      </c>
      <c r="G97" t="str">
        <v xml:space="preserve"> EntrepreneurHope</v>
      </c>
      <c r="H97" t="str">
        <v xml:space="preserve"> Facebook </v>
      </c>
      <c r="I97" t="str">
        <v xml:space="preserve"> #Hope #BusinessVenture                        </v>
      </c>
      <c r="J97">
        <v>22</v>
      </c>
      <c r="K97">
        <v>45</v>
      </c>
      <c r="L97" t="str">
        <v xml:space="preserve"> Canada    </v>
      </c>
      <c r="M97">
        <v>2017</v>
      </c>
      <c r="N97">
        <v>12</v>
      </c>
      <c r="O97">
        <v>8</v>
      </c>
      <c r="P97">
        <v>19</v>
      </c>
      <c r="Q97" t="str">
        <v>Hopeful about the prospects of a new business venture.</v>
      </c>
      <c r="R97" t="str">
        <v>Hope</v>
      </c>
      <c r="S97" t="str">
        <v>EntrepreneurHope</v>
      </c>
      <c r="T97" t="str">
        <v>Facebook</v>
      </c>
      <c r="U97" t="str">
        <v>#Hope,#BusinessVenture</v>
      </c>
      <c r="V97" t="str">
        <v>Canada</v>
      </c>
      <c r="W97">
        <v>43077.802083333336</v>
      </c>
      <c r="X97" t="b">
        <v>0</v>
      </c>
      <c r="Y97">
        <v>67</v>
      </c>
      <c r="Z97">
        <v>0.67164179104477617</v>
      </c>
    </row>
    <row r="98" spans="2:26" x14ac:dyDescent="0.25">
      <c r="B98">
        <v>144</v>
      </c>
      <c r="C98">
        <v>146</v>
      </c>
      <c r="D98" t="str">
        <v xml:space="preserve"> Compassion shown through acts of kindness in the community.</v>
      </c>
      <c r="E98" t="str">
        <v xml:space="preserve"> Compassion</v>
      </c>
      <c r="F98">
        <v>43480.618055555555</v>
      </c>
      <c r="G98" t="str">
        <v xml:space="preserve"> KindnessInAction</v>
      </c>
      <c r="H98" t="str">
        <v xml:space="preserve"> Instagram </v>
      </c>
      <c r="I98" t="str">
        <v xml:space="preserve"> #Compassion #CommunityKindness               </v>
      </c>
      <c r="J98">
        <v>18</v>
      </c>
      <c r="K98">
        <v>35</v>
      </c>
      <c r="L98" t="str">
        <v xml:space="preserve"> Australia </v>
      </c>
      <c r="M98">
        <v>2019</v>
      </c>
      <c r="N98">
        <v>1</v>
      </c>
      <c r="O98">
        <v>15</v>
      </c>
      <c r="P98">
        <v>14</v>
      </c>
      <c r="Q98" t="str">
        <v>Compassion shown through acts of kindness in the community.</v>
      </c>
      <c r="R98" t="str">
        <v>Compassion</v>
      </c>
      <c r="S98" t="str">
        <v>KindnessInAction</v>
      </c>
      <c r="T98" t="str">
        <v>Instagram</v>
      </c>
      <c r="U98" t="str">
        <v>#Compassion,#CommunityKindness</v>
      </c>
      <c r="V98" t="str">
        <v>Australia</v>
      </c>
      <c r="W98">
        <v>43480.618055555555</v>
      </c>
      <c r="X98" t="b">
        <v>0</v>
      </c>
      <c r="Y98">
        <v>53</v>
      </c>
      <c r="Z98">
        <v>0.660377358490566</v>
      </c>
    </row>
    <row r="99" spans="2:26" x14ac:dyDescent="0.25">
      <c r="B99">
        <v>145</v>
      </c>
      <c r="C99">
        <v>147</v>
      </c>
      <c r="D99" t="str">
        <v xml:space="preserve"> Tenderness in a heartfelt message to a loved one.    </v>
      </c>
      <c r="E99" t="str">
        <v xml:space="preserve"> Tenderness    </v>
      </c>
      <c r="F99">
        <v>42729.8125</v>
      </c>
      <c r="G99" t="str">
        <v xml:space="preserve"> LoveExpress     </v>
      </c>
      <c r="H99" t="str">
        <v xml:space="preserve"> Facebook </v>
      </c>
      <c r="I99" t="str">
        <v xml:space="preserve"> #Tenderness #LoveNote                         </v>
      </c>
      <c r="J99">
        <v>25</v>
      </c>
      <c r="K99">
        <v>50</v>
      </c>
      <c r="L99" t="str">
        <v xml:space="preserve"> UK          </v>
      </c>
      <c r="M99">
        <v>2016</v>
      </c>
      <c r="N99">
        <v>12</v>
      </c>
      <c r="O99">
        <v>25</v>
      </c>
      <c r="P99">
        <v>19</v>
      </c>
      <c r="Q99" t="str">
        <v>Tenderness in a heartfelt message to a loved one.</v>
      </c>
      <c r="R99" t="str">
        <v>Tenderness</v>
      </c>
      <c r="S99" t="str">
        <v>LoveExpress</v>
      </c>
      <c r="T99" t="str">
        <v>Facebook</v>
      </c>
      <c r="U99" t="str">
        <v>#Tenderness,#LoveNote</v>
      </c>
      <c r="V99" t="str">
        <v>UK</v>
      </c>
      <c r="W99">
        <v>42729.8125</v>
      </c>
      <c r="X99" t="b">
        <v>0</v>
      </c>
      <c r="Y99">
        <v>75</v>
      </c>
      <c r="Z99">
        <v>0.66666666666666663</v>
      </c>
    </row>
    <row r="100" spans="2:26" x14ac:dyDescent="0.25">
      <c r="B100">
        <v>146</v>
      </c>
      <c r="C100">
        <v>148</v>
      </c>
      <c r="D100" t="str">
        <v xml:space="preserve"> Arousal of excitement before a much-awaited trip.    </v>
      </c>
      <c r="E100" t="str">
        <v xml:space="preserve"> Arousal       </v>
      </c>
      <c r="F100">
        <v>43169.40625</v>
      </c>
      <c r="G100" t="str">
        <v xml:space="preserve"> TravelExcitement</v>
      </c>
      <c r="H100" t="str">
        <v xml:space="preserve"> Twitter  </v>
      </c>
      <c r="I100" t="str">
        <v xml:space="preserve"> #Arousal #TravelAdventure                     </v>
      </c>
      <c r="J100">
        <v>20</v>
      </c>
      <c r="K100">
        <v>40</v>
      </c>
      <c r="L100" t="str">
        <v xml:space="preserve"> India    </v>
      </c>
      <c r="M100">
        <v>2018</v>
      </c>
      <c r="N100">
        <v>3</v>
      </c>
      <c r="O100">
        <v>10</v>
      </c>
      <c r="P100">
        <v>9</v>
      </c>
      <c r="Q100" t="str">
        <v>Arousal of excitement before a much-awaited trip.</v>
      </c>
      <c r="R100" t="str">
        <v>Arousal</v>
      </c>
      <c r="S100" t="str">
        <v>TravelExcitement</v>
      </c>
      <c r="T100" t="str">
        <v>Twitter</v>
      </c>
      <c r="U100" t="str">
        <v>#Arousal,#TravelAdventure</v>
      </c>
      <c r="V100" t="str">
        <v>India</v>
      </c>
      <c r="W100">
        <v>43169.40625</v>
      </c>
      <c r="X100" t="b">
        <v>0</v>
      </c>
      <c r="Y100">
        <v>60</v>
      </c>
      <c r="Z100">
        <v>0.66666666666666663</v>
      </c>
    </row>
    <row r="101" spans="2:26" x14ac:dyDescent="0.25">
      <c r="B101">
        <v>148</v>
      </c>
      <c r="C101">
        <v>150</v>
      </c>
      <c r="D101" t="str">
        <v xml:space="preserve"> Feeling a sense of fulfillment after helping others. </v>
      </c>
      <c r="E101" t="str">
        <v xml:space="preserve"> Fulfillment   </v>
      </c>
      <c r="F101">
        <v>40783.78125</v>
      </c>
      <c r="G101" t="str">
        <v xml:space="preserve"> HelperHeart     </v>
      </c>
      <c r="H101" t="str">
        <v xml:space="preserve"> Facebook </v>
      </c>
      <c r="I101" t="str">
        <v xml:space="preserve"> #Fulfillment #HelpingOthers                  </v>
      </c>
      <c r="J101">
        <v>22</v>
      </c>
      <c r="K101">
        <v>45</v>
      </c>
      <c r="L101" t="str">
        <v xml:space="preserve"> Canada    </v>
      </c>
      <c r="M101">
        <v>2011</v>
      </c>
      <c r="N101">
        <v>8</v>
      </c>
      <c r="O101">
        <v>28</v>
      </c>
      <c r="P101">
        <v>18</v>
      </c>
      <c r="Q101" t="str">
        <v>Feeling a sense of fulfillment after helping others.</v>
      </c>
      <c r="R101" t="str">
        <v>Fulfillment</v>
      </c>
      <c r="S101" t="str">
        <v>HelperHeart</v>
      </c>
      <c r="T101" t="str">
        <v>Facebook</v>
      </c>
      <c r="U101" t="str">
        <v>#Fulfillment,#HelpingOthers</v>
      </c>
      <c r="V101" t="str">
        <v>Canada</v>
      </c>
      <c r="W101">
        <v>40783.78125</v>
      </c>
      <c r="X101" t="b">
        <v>0</v>
      </c>
      <c r="Y101">
        <v>67</v>
      </c>
      <c r="Z101">
        <v>0.67164179104477617</v>
      </c>
    </row>
    <row r="102" spans="2:26" x14ac:dyDescent="0.25">
      <c r="B102">
        <v>149</v>
      </c>
      <c r="C102">
        <v>151</v>
      </c>
      <c r="D102" t="str">
        <v xml:space="preserve"> Reverence for the historical significance of a landmark.</v>
      </c>
      <c r="E102" t="str">
        <v xml:space="preserve"> Reverence </v>
      </c>
      <c r="F102">
        <v>43040.645833333336</v>
      </c>
      <c r="G102" t="str">
        <v xml:space="preserve"> HistoryBuff     </v>
      </c>
      <c r="H102" t="str">
        <v xml:space="preserve"> Twitter  </v>
      </c>
      <c r="I102" t="str">
        <v xml:space="preserve"> #Reverence #HistoricalSite                   </v>
      </c>
      <c r="J102">
        <v>18</v>
      </c>
      <c r="K102">
        <v>35</v>
      </c>
      <c r="L102" t="str">
        <v xml:space="preserve"> Australia </v>
      </c>
      <c r="M102">
        <v>2017</v>
      </c>
      <c r="N102">
        <v>11</v>
      </c>
      <c r="O102">
        <v>1</v>
      </c>
      <c r="P102">
        <v>15</v>
      </c>
      <c r="Q102" t="str">
        <v>Reverence for the historical significance of a landmark.</v>
      </c>
      <c r="R102" t="str">
        <v>Reverence</v>
      </c>
      <c r="S102" t="str">
        <v>HistoryBuff</v>
      </c>
      <c r="T102" t="str">
        <v>Twitter</v>
      </c>
      <c r="U102" t="str">
        <v>#Reverence,#HistoricalSite</v>
      </c>
      <c r="V102" t="str">
        <v>Australia</v>
      </c>
      <c r="W102">
        <v>43040.645833333336</v>
      </c>
      <c r="X102" t="b">
        <v>0</v>
      </c>
      <c r="Y102">
        <v>53</v>
      </c>
      <c r="Z102">
        <v>0.660377358490566</v>
      </c>
    </row>
    <row r="103" spans="2:26" x14ac:dyDescent="0.25">
      <c r="B103">
        <v>150</v>
      </c>
      <c r="C103">
        <v>152</v>
      </c>
      <c r="D103" t="str">
        <v xml:space="preserve"> Elation after achieving a fitness milestone.         </v>
      </c>
      <c r="E103" t="str">
        <v xml:space="preserve"> Elation       </v>
      </c>
      <c r="F103">
        <v>43631.416666666664</v>
      </c>
      <c r="G103" t="str">
        <v xml:space="preserve"> FitnessAchiever2</v>
      </c>
      <c r="H103" t="str">
        <v xml:space="preserve"> Instagram </v>
      </c>
      <c r="I103" t="str">
        <v xml:space="preserve"> #Elation #FitnessMilestone                   </v>
      </c>
      <c r="J103">
        <v>25</v>
      </c>
      <c r="K103">
        <v>50</v>
      </c>
      <c r="L103" t="str">
        <v xml:space="preserve"> UK           </v>
      </c>
      <c r="M103">
        <v>2019</v>
      </c>
      <c r="N103">
        <v>6</v>
      </c>
      <c r="O103">
        <v>15</v>
      </c>
      <c r="P103">
        <v>10</v>
      </c>
      <c r="Q103" t="str">
        <v>Elation after achieving a fitness milestone.</v>
      </c>
      <c r="R103" t="str">
        <v>Elation</v>
      </c>
      <c r="S103" t="str">
        <v>FitnessAchiever2</v>
      </c>
      <c r="T103" t="str">
        <v>Instagram</v>
      </c>
      <c r="U103" t="str">
        <v>#Elation,#FitnessMilestone</v>
      </c>
      <c r="V103" t="str">
        <v>UK</v>
      </c>
      <c r="W103">
        <v>43631.416666666664</v>
      </c>
      <c r="X103" t="b">
        <v>0</v>
      </c>
      <c r="Y103">
        <v>75</v>
      </c>
      <c r="Z103">
        <v>0.66666666666666663</v>
      </c>
    </row>
    <row r="104" spans="2:26" x14ac:dyDescent="0.25">
      <c r="B104">
        <v>152</v>
      </c>
      <c r="C104">
        <v>154</v>
      </c>
      <c r="D104" t="str">
        <v xml:space="preserve"> Contentment in the embrace of a loved one.           </v>
      </c>
      <c r="E104" t="str">
        <v xml:space="preserve"> Contentment   </v>
      </c>
      <c r="F104">
        <v>40494.847222222219</v>
      </c>
      <c r="G104" t="str">
        <v xml:space="preserve"> LovingEmbrace   </v>
      </c>
      <c r="H104" t="str">
        <v xml:space="preserve"> Twitter  </v>
      </c>
      <c r="I104" t="str">
        <v xml:space="preserve"> #Contentment #Love                             </v>
      </c>
      <c r="J104">
        <v>30</v>
      </c>
      <c r="K104">
        <v>60</v>
      </c>
      <c r="L104" t="str">
        <v xml:space="preserve"> India    </v>
      </c>
      <c r="M104">
        <v>2010</v>
      </c>
      <c r="N104">
        <v>11</v>
      </c>
      <c r="O104">
        <v>12</v>
      </c>
      <c r="P104">
        <v>20</v>
      </c>
      <c r="Q104" t="str">
        <v>Contentment in the embrace of a loved one.</v>
      </c>
      <c r="R104" t="str">
        <v>Contentment</v>
      </c>
      <c r="S104" t="str">
        <v>LovingEmbrace</v>
      </c>
      <c r="T104" t="str">
        <v>Twitter</v>
      </c>
      <c r="U104" t="str">
        <v>#Contentment,#Love</v>
      </c>
      <c r="V104" t="str">
        <v>India</v>
      </c>
      <c r="W104">
        <v>40494.847222222219</v>
      </c>
      <c r="X104" t="b">
        <v>0</v>
      </c>
      <c r="Y104">
        <v>90</v>
      </c>
      <c r="Z104">
        <v>0.66666666666666663</v>
      </c>
    </row>
    <row r="105" spans="2:26" x14ac:dyDescent="0.25">
      <c r="B105">
        <v>153</v>
      </c>
      <c r="C105">
        <v>155</v>
      </c>
      <c r="D105" t="str">
        <v xml:space="preserve"> Serenity found in the beauty of a sunset by the sea.  </v>
      </c>
      <c r="E105" t="str">
        <v xml:space="preserve"> Serenity      </v>
      </c>
      <c r="F105">
        <v>40746.770833333336</v>
      </c>
      <c r="G105" t="str">
        <v xml:space="preserve"> SunsetWatcher2  </v>
      </c>
      <c r="H105" t="str">
        <v xml:space="preserve"> Instagram </v>
      </c>
      <c r="I105" t="str">
        <v xml:space="preserve"> #Serenity #SunsetViews                       </v>
      </c>
      <c r="J105">
        <v>22</v>
      </c>
      <c r="K105">
        <v>45</v>
      </c>
      <c r="L105" t="str">
        <v xml:space="preserve"> Canada     </v>
      </c>
      <c r="M105">
        <v>2011</v>
      </c>
      <c r="N105">
        <v>7</v>
      </c>
      <c r="O105">
        <v>22</v>
      </c>
      <c r="P105">
        <v>18</v>
      </c>
      <c r="Q105" t="str">
        <v>Serenity found in the beauty of a sunset by the sea.</v>
      </c>
      <c r="R105" t="str">
        <v>Serenity</v>
      </c>
      <c r="S105" t="str">
        <v>SunsetWatcher2</v>
      </c>
      <c r="T105" t="str">
        <v>Instagram</v>
      </c>
      <c r="U105" t="str">
        <v>#Serenity,#SunsetViews</v>
      </c>
      <c r="V105" t="str">
        <v>Canada</v>
      </c>
      <c r="W105">
        <v>40746.770833333336</v>
      </c>
      <c r="X105" t="b">
        <v>0</v>
      </c>
      <c r="Y105">
        <v>67</v>
      </c>
      <c r="Z105">
        <v>0.67164179104477617</v>
      </c>
    </row>
    <row r="106" spans="2:26" x14ac:dyDescent="0.25">
      <c r="B106">
        <v>155</v>
      </c>
      <c r="C106">
        <v>157</v>
      </c>
      <c r="D106" t="str">
        <v xml:space="preserve"> Hopeful about the potential for personal growth.      </v>
      </c>
      <c r="E106" t="str">
        <v xml:space="preserve"> Hope          </v>
      </c>
      <c r="F106">
        <v>41552.694444444445</v>
      </c>
      <c r="G106" t="str">
        <v xml:space="preserve"> GrowthOptimist  </v>
      </c>
      <c r="H106" t="str">
        <v xml:space="preserve"> Twitter  </v>
      </c>
      <c r="I106" t="str">
        <v xml:space="preserve"> #Hope #PersonalDevelopment                    </v>
      </c>
      <c r="J106">
        <v>18</v>
      </c>
      <c r="K106">
        <v>35</v>
      </c>
      <c r="L106" t="str">
        <v xml:space="preserve"> UK       </v>
      </c>
      <c r="M106">
        <v>2013</v>
      </c>
      <c r="N106">
        <v>10</v>
      </c>
      <c r="O106">
        <v>5</v>
      </c>
      <c r="P106">
        <v>16</v>
      </c>
      <c r="Q106" t="str">
        <v>Hopeful about the potential for personal growth.</v>
      </c>
      <c r="R106" t="str">
        <v>Hope</v>
      </c>
      <c r="S106" t="str">
        <v>GrowthOptimist</v>
      </c>
      <c r="T106" t="str">
        <v>Twitter</v>
      </c>
      <c r="U106" t="str">
        <v>#Hope,#PersonalDevelopment</v>
      </c>
      <c r="V106" t="str">
        <v>UK</v>
      </c>
      <c r="W106">
        <v>41552.694444444445</v>
      </c>
      <c r="X106" t="b">
        <v>0</v>
      </c>
      <c r="Y106">
        <v>53</v>
      </c>
      <c r="Z106">
        <v>0.660377358490566</v>
      </c>
    </row>
    <row r="107" spans="2:26" x14ac:dyDescent="0.25">
      <c r="B107">
        <v>156</v>
      </c>
      <c r="C107">
        <v>158</v>
      </c>
      <c r="D107" t="str">
        <v xml:space="preserve"> Empowerment through learning a new skill.            </v>
      </c>
      <c r="E107" t="str">
        <v xml:space="preserve"> Empowerment   </v>
      </c>
      <c r="F107">
        <v>41830.552083333336</v>
      </c>
      <c r="G107" t="str">
        <v xml:space="preserve"> SkillEmpower    </v>
      </c>
      <c r="H107" t="str">
        <v xml:space="preserve"> Instagram </v>
      </c>
      <c r="I107" t="str">
        <v xml:space="preserve"> #Empowerment #SkillBuilding                   </v>
      </c>
      <c r="J107">
        <v>25</v>
      </c>
      <c r="K107">
        <v>50</v>
      </c>
      <c r="L107" t="str">
        <v xml:space="preserve"> India   </v>
      </c>
      <c r="M107">
        <v>2014</v>
      </c>
      <c r="N107">
        <v>7</v>
      </c>
      <c r="O107">
        <v>10</v>
      </c>
      <c r="P107">
        <v>13</v>
      </c>
      <c r="Q107" t="str">
        <v>Empowerment through learning a new skill.</v>
      </c>
      <c r="R107" t="str">
        <v>Empowerment</v>
      </c>
      <c r="S107" t="str">
        <v>SkillEmpower</v>
      </c>
      <c r="T107" t="str">
        <v>Instagram</v>
      </c>
      <c r="U107" t="str">
        <v>#Empowerment,#SkillBuilding</v>
      </c>
      <c r="V107" t="str">
        <v>India</v>
      </c>
      <c r="W107">
        <v>41830.552083333336</v>
      </c>
      <c r="X107" t="b">
        <v>0</v>
      </c>
      <c r="Y107">
        <v>75</v>
      </c>
      <c r="Z107">
        <v>0.66666666666666663</v>
      </c>
    </row>
    <row r="108" spans="2:26" x14ac:dyDescent="0.25">
      <c r="B108">
        <v>157</v>
      </c>
      <c r="C108">
        <v>159</v>
      </c>
      <c r="D108" t="str">
        <v xml:space="preserve"> Compassion in volunteering for a local charity.       </v>
      </c>
      <c r="E108" t="str">
        <v xml:space="preserve"> Compassion    </v>
      </c>
      <c r="F108">
        <v>42356.597222222219</v>
      </c>
      <c r="G108" t="str">
        <v xml:space="preserve"> CharityVolunteer</v>
      </c>
      <c r="H108" t="str">
        <v xml:space="preserve"> Facebook </v>
      </c>
      <c r="I108" t="str">
        <v xml:space="preserve"> #Compassion #VolunteerWork                   </v>
      </c>
      <c r="J108">
        <v>18</v>
      </c>
      <c r="K108">
        <v>35</v>
      </c>
      <c r="L108" t="str">
        <v xml:space="preserve"> USA      </v>
      </c>
      <c r="M108">
        <v>2015</v>
      </c>
      <c r="N108">
        <v>12</v>
      </c>
      <c r="O108">
        <v>18</v>
      </c>
      <c r="P108">
        <v>14</v>
      </c>
      <c r="Q108" t="str">
        <v>Compassion in volunteering for a local charity.</v>
      </c>
      <c r="R108" t="str">
        <v>Compassion</v>
      </c>
      <c r="S108" t="str">
        <v>CharityVolunteer</v>
      </c>
      <c r="T108" t="str">
        <v>Facebook</v>
      </c>
      <c r="U108" t="str">
        <v>#Compassion,#VolunteerWork</v>
      </c>
      <c r="V108" t="str">
        <v>USA</v>
      </c>
      <c r="W108">
        <v>42356.597222222219</v>
      </c>
      <c r="X108" t="b">
        <v>0</v>
      </c>
      <c r="Y108">
        <v>53</v>
      </c>
      <c r="Z108">
        <v>0.660377358490566</v>
      </c>
    </row>
    <row r="109" spans="2:26" x14ac:dyDescent="0.25">
      <c r="B109">
        <v>158</v>
      </c>
      <c r="C109">
        <v>160</v>
      </c>
      <c r="D109" t="str">
        <v xml:space="preserve"> Tenderness in a quiet moment shared with a pet.      </v>
      </c>
      <c r="E109" t="str">
        <v xml:space="preserve"> Tenderness    </v>
      </c>
      <c r="F109">
        <v>42410.822916666664</v>
      </c>
      <c r="G109" t="str">
        <v xml:space="preserve"> PetLove         </v>
      </c>
      <c r="H109" t="str">
        <v xml:space="preserve"> Twitter  </v>
      </c>
      <c r="I109" t="str">
        <v xml:space="preserve"> #Tenderness #PetLove                          </v>
      </c>
      <c r="J109">
        <v>25</v>
      </c>
      <c r="K109">
        <v>50</v>
      </c>
      <c r="L109" t="str">
        <v xml:space="preserve"> Canada   </v>
      </c>
      <c r="M109">
        <v>2016</v>
      </c>
      <c r="N109">
        <v>2</v>
      </c>
      <c r="O109">
        <v>10</v>
      </c>
      <c r="P109">
        <v>19</v>
      </c>
      <c r="Q109" t="str">
        <v>Tenderness in a quiet moment shared with a pet.</v>
      </c>
      <c r="R109" t="str">
        <v>Tenderness</v>
      </c>
      <c r="S109" t="str">
        <v>PetLove</v>
      </c>
      <c r="T109" t="str">
        <v>Twitter</v>
      </c>
      <c r="U109" t="str">
        <v>#Tenderness,#PetLove</v>
      </c>
      <c r="V109" t="str">
        <v>Canada</v>
      </c>
      <c r="W109">
        <v>42410.822916666664</v>
      </c>
      <c r="X109" t="b">
        <v>0</v>
      </c>
      <c r="Y109">
        <v>75</v>
      </c>
      <c r="Z109">
        <v>0.66666666666666663</v>
      </c>
    </row>
    <row r="110" spans="2:26" x14ac:dyDescent="0.25">
      <c r="B110">
        <v>159</v>
      </c>
      <c r="C110">
        <v>161</v>
      </c>
      <c r="D110" t="str">
        <v xml:space="preserve"> Arousal of excitement for an upcoming festival.       </v>
      </c>
      <c r="E110" t="str">
        <v xml:space="preserve"> Arousal       </v>
      </c>
      <c r="F110">
        <v>43003.479166666664</v>
      </c>
      <c r="G110" t="str">
        <v xml:space="preserve"> FestivalFan     </v>
      </c>
      <c r="H110" t="str">
        <v xml:space="preserve"> Instagram </v>
      </c>
      <c r="I110" t="str">
        <v xml:space="preserve"> #Arousal #FestivalExcitement               </v>
      </c>
      <c r="J110">
        <v>20</v>
      </c>
      <c r="K110">
        <v>40</v>
      </c>
      <c r="L110" t="str">
        <v xml:space="preserve"> UK </v>
      </c>
      <c r="M110">
        <v>2017</v>
      </c>
      <c r="N110">
        <v>9</v>
      </c>
      <c r="O110">
        <v>25</v>
      </c>
      <c r="P110">
        <v>11</v>
      </c>
      <c r="Q110" t="str">
        <v>Arousal of excitement for an upcoming festival.</v>
      </c>
      <c r="R110" t="str">
        <v>Arousal</v>
      </c>
      <c r="S110" t="str">
        <v>FestivalFan</v>
      </c>
      <c r="T110" t="str">
        <v>Instagram</v>
      </c>
      <c r="U110" t="str">
        <v>#Arousal,#FestivalExcitement</v>
      </c>
      <c r="V110" t="str">
        <v>UK</v>
      </c>
      <c r="W110">
        <v>43003.479166666664</v>
      </c>
      <c r="X110" t="b">
        <v>0</v>
      </c>
      <c r="Y110">
        <v>60</v>
      </c>
      <c r="Z110">
        <v>0.66666666666666663</v>
      </c>
    </row>
    <row r="111" spans="2:26" x14ac:dyDescent="0.25">
      <c r="B111">
        <v>161</v>
      </c>
      <c r="C111">
        <v>163</v>
      </c>
      <c r="D111" t="str">
        <v xml:space="preserve"> Fulfillment in completing a challenging puzzle.      </v>
      </c>
      <c r="E111" t="str">
        <v xml:space="preserve"> Fulfillment   </v>
      </c>
      <c r="F111">
        <v>43797.763888888891</v>
      </c>
      <c r="G111" t="str">
        <v xml:space="preserve"> PuzzleMaster    </v>
      </c>
      <c r="H111" t="str">
        <v xml:space="preserve"> Twitter  </v>
      </c>
      <c r="I111" t="str">
        <v xml:space="preserve"> #Fulfillment #PuzzleChallenge                </v>
      </c>
      <c r="J111">
        <v>22</v>
      </c>
      <c r="K111">
        <v>45</v>
      </c>
      <c r="L111" t="str">
        <v xml:space="preserve"> India    </v>
      </c>
      <c r="M111">
        <v>2019</v>
      </c>
      <c r="N111">
        <v>11</v>
      </c>
      <c r="O111">
        <v>28</v>
      </c>
      <c r="P111">
        <v>18</v>
      </c>
      <c r="Q111" t="str">
        <v>Fulfillment in completing a challenging puzzle.</v>
      </c>
      <c r="R111" t="str">
        <v>Fulfillment</v>
      </c>
      <c r="S111" t="str">
        <v>PuzzleMaster</v>
      </c>
      <c r="T111" t="str">
        <v>Twitter</v>
      </c>
      <c r="U111" t="str">
        <v>#Fulfillment,#PuzzleChallenge</v>
      </c>
      <c r="V111" t="str">
        <v>India</v>
      </c>
      <c r="W111">
        <v>43797.763888888891</v>
      </c>
      <c r="X111" t="b">
        <v>0</v>
      </c>
      <c r="Y111">
        <v>67</v>
      </c>
      <c r="Z111">
        <v>0.67164179104477617</v>
      </c>
    </row>
    <row r="112" spans="2:26" x14ac:dyDescent="0.25">
      <c r="B112">
        <v>162</v>
      </c>
      <c r="C112">
        <v>164</v>
      </c>
      <c r="D112" t="str">
        <v xml:space="preserve"> Reverence for the wonders of nature on a hiking trail.</v>
      </c>
      <c r="E112" t="str">
        <v xml:space="preserve"> Reverence </v>
      </c>
      <c r="F112">
        <v>43962.625</v>
      </c>
      <c r="G112" t="str">
        <v xml:space="preserve"> NatureAdmirer   </v>
      </c>
      <c r="H112" t="str">
        <v xml:space="preserve"> Instagram </v>
      </c>
      <c r="I112" t="str">
        <v xml:space="preserve"> #Reverence #NatureExploration                </v>
      </c>
      <c r="J112">
        <v>18</v>
      </c>
      <c r="K112">
        <v>35</v>
      </c>
      <c r="L112" t="str">
        <v xml:space="preserve"> USA        </v>
      </c>
      <c r="M112">
        <v>2020</v>
      </c>
      <c r="N112">
        <v>5</v>
      </c>
      <c r="O112">
        <v>11</v>
      </c>
      <c r="P112">
        <v>15</v>
      </c>
      <c r="Q112" t="str">
        <v>Reverence for the wonders of nature on a hiking trail.</v>
      </c>
      <c r="R112" t="str">
        <v>Reverence</v>
      </c>
      <c r="S112" t="str">
        <v>NatureAdmirer</v>
      </c>
      <c r="T112" t="str">
        <v>Instagram</v>
      </c>
      <c r="U112" t="str">
        <v>#Reverence,#NatureExploration</v>
      </c>
      <c r="V112" t="str">
        <v>USA</v>
      </c>
      <c r="W112">
        <v>43962.625</v>
      </c>
      <c r="X112" t="b">
        <v>0</v>
      </c>
      <c r="Y112">
        <v>53</v>
      </c>
      <c r="Z112">
        <v>0.660377358490566</v>
      </c>
    </row>
    <row r="113" spans="2:26" x14ac:dyDescent="0.25">
      <c r="B113">
        <v>163</v>
      </c>
      <c r="C113">
        <v>165</v>
      </c>
      <c r="D113" t="str">
        <v xml:space="preserve"> Elation after a surprise reunion with a childhood friend.</v>
      </c>
      <c r="E113" t="str">
        <v xml:space="preserve"> Elation   </v>
      </c>
      <c r="F113">
        <v>44232.395833333336</v>
      </c>
      <c r="G113" t="str">
        <v xml:space="preserve"> ChildhoodJoy    </v>
      </c>
      <c r="H113" t="str">
        <v xml:space="preserve"> Facebook </v>
      </c>
      <c r="I113" t="str">
        <v xml:space="preserve"> #Elation #FriendshipReunion                  </v>
      </c>
      <c r="J113">
        <v>25</v>
      </c>
      <c r="K113">
        <v>50</v>
      </c>
      <c r="L113" t="str">
        <v xml:space="preserve"> Canada      </v>
      </c>
      <c r="M113">
        <v>2021</v>
      </c>
      <c r="N113">
        <v>2</v>
      </c>
      <c r="O113">
        <v>5</v>
      </c>
      <c r="P113">
        <v>9</v>
      </c>
      <c r="Q113" t="str">
        <v>Elation after a surprise reunion with a childhood friend.</v>
      </c>
      <c r="R113" t="str">
        <v>Elation</v>
      </c>
      <c r="S113" t="str">
        <v>ChildhoodJoy</v>
      </c>
      <c r="T113" t="str">
        <v>Facebook</v>
      </c>
      <c r="U113" t="str">
        <v>#Elation,#FriendshipReunion</v>
      </c>
      <c r="V113" t="str">
        <v>Canada</v>
      </c>
      <c r="W113">
        <v>44232.395833333336</v>
      </c>
      <c r="X113" t="b">
        <v>0</v>
      </c>
      <c r="Y113">
        <v>75</v>
      </c>
      <c r="Z113">
        <v>0.66666666666666663</v>
      </c>
    </row>
    <row r="114" spans="2:26" x14ac:dyDescent="0.25">
      <c r="B114">
        <v>207</v>
      </c>
      <c r="C114">
        <v>209</v>
      </c>
      <c r="D114" t="str">
        <v xml:space="preserve"> Curiosity leading me down the rabbit hole of knowledge, a perpetual student in life's classroom. </v>
      </c>
      <c r="E114" t="str">
        <v xml:space="preserve"> Curiosity       </v>
      </c>
      <c r="F114">
        <v>44842.34375</v>
      </c>
      <c r="G114" t="str">
        <v xml:space="preserve"> EternalLearner    </v>
      </c>
      <c r="H114" t="str">
        <v xml:space="preserve"> Instagram </v>
      </c>
      <c r="I114" t="str">
        <v xml:space="preserve"> #Curiosity #KnowledgeQuest                </v>
      </c>
      <c r="J114">
        <v>20</v>
      </c>
      <c r="K114">
        <v>40</v>
      </c>
      <c r="L114" t="str">
        <v xml:space="preserve"> USA          </v>
      </c>
      <c r="M114">
        <v>2022</v>
      </c>
      <c r="N114">
        <v>10</v>
      </c>
      <c r="O114">
        <v>8</v>
      </c>
      <c r="P114">
        <v>8</v>
      </c>
      <c r="Q114" t="str">
        <v>Curiosity leading me down the rabbit hole of knowledge, a perpetual student in life's classroom.</v>
      </c>
      <c r="R114" t="str">
        <v>Curiosity</v>
      </c>
      <c r="S114" t="str">
        <v>EternalLearner</v>
      </c>
      <c r="T114" t="str">
        <v>Instagram</v>
      </c>
      <c r="U114" t="str">
        <v>#Curiosity,#KnowledgeQuest</v>
      </c>
      <c r="V114" t="str">
        <v>USA</v>
      </c>
      <c r="W114">
        <v>44842.34375</v>
      </c>
      <c r="X114" t="b">
        <v>0</v>
      </c>
      <c r="Y114">
        <v>60</v>
      </c>
      <c r="Z114">
        <v>0.66666666666666663</v>
      </c>
    </row>
    <row r="115" spans="2:26" x14ac:dyDescent="0.25">
      <c r="B115">
        <v>215</v>
      </c>
      <c r="C115">
        <v>217</v>
      </c>
      <c r="D115" t="str">
        <v xml:space="preserve"> Determination burning like a wildfire, overcoming obstacles, turning dreams into reality. </v>
      </c>
      <c r="E115" t="str">
        <v xml:space="preserve"> Determination   </v>
      </c>
      <c r="F115">
        <v>43772.572916666664</v>
      </c>
      <c r="G115" t="str">
        <v xml:space="preserve"> DreamChaser       </v>
      </c>
      <c r="H115" t="str">
        <v xml:space="preserve"> Twitter  </v>
      </c>
      <c r="I115" t="str">
        <v xml:space="preserve"> #Determination #DreamsIntoReality        </v>
      </c>
      <c r="J115">
        <v>18</v>
      </c>
      <c r="K115">
        <v>35</v>
      </c>
      <c r="L115" t="str">
        <v xml:space="preserve"> USA          </v>
      </c>
      <c r="M115">
        <v>2019</v>
      </c>
      <c r="N115">
        <v>11</v>
      </c>
      <c r="O115">
        <v>3</v>
      </c>
      <c r="P115">
        <v>13</v>
      </c>
      <c r="Q115" t="str">
        <v>Determination burning like a wildfire, overcoming obstacles, turning dreams into reality.</v>
      </c>
      <c r="R115" t="str">
        <v>Determination</v>
      </c>
      <c r="S115" t="str">
        <v>DreamChaser</v>
      </c>
      <c r="T115" t="str">
        <v>Twitter</v>
      </c>
      <c r="U115" t="str">
        <v>#Determination,#DreamsIntoReality</v>
      </c>
      <c r="V115" t="str">
        <v>USA</v>
      </c>
      <c r="W115">
        <v>43772.572916666664</v>
      </c>
      <c r="X115" t="b">
        <v>0</v>
      </c>
      <c r="Y115">
        <v>53</v>
      </c>
      <c r="Z115">
        <v>0.660377358490566</v>
      </c>
    </row>
    <row r="116" spans="2:26" x14ac:dyDescent="0.25">
      <c r="B116">
        <v>216</v>
      </c>
      <c r="C116">
        <v>218</v>
      </c>
      <c r="D116" t="str">
        <v xml:space="preserve"> Tranquil moments by the ocean, serenity washing over, a peaceful retreat within the waves' embrace. </v>
      </c>
      <c r="E116" t="str">
        <v xml:space="preserve"> Serenity        </v>
      </c>
      <c r="F116">
        <v>43933.8125</v>
      </c>
      <c r="G116" t="str">
        <v xml:space="preserve"> OceanSoul         </v>
      </c>
      <c r="H116" t="str">
        <v xml:space="preserve"> Instagram </v>
      </c>
      <c r="I116" t="str">
        <v xml:space="preserve"> #Serenity #OceanRetreat                   </v>
      </c>
      <c r="J116">
        <v>25</v>
      </c>
      <c r="K116">
        <v>50</v>
      </c>
      <c r="L116" t="str">
        <v xml:space="preserve"> Canada        </v>
      </c>
      <c r="M116">
        <v>2020</v>
      </c>
      <c r="N116">
        <v>4</v>
      </c>
      <c r="O116">
        <v>12</v>
      </c>
      <c r="P116">
        <v>19</v>
      </c>
      <c r="Q116" t="str">
        <v>Tranquil moments by the ocean, serenity washing over, a peaceful retreat within the waves' embrace.</v>
      </c>
      <c r="R116" t="str">
        <v>Serenity</v>
      </c>
      <c r="S116" t="str">
        <v>OceanSoul</v>
      </c>
      <c r="T116" t="str">
        <v>Instagram</v>
      </c>
      <c r="U116" t="str">
        <v>#Serenity,#OceanRetreat</v>
      </c>
      <c r="V116" t="str">
        <v>Canada</v>
      </c>
      <c r="W116">
        <v>43933.8125</v>
      </c>
      <c r="X116" t="b">
        <v>0</v>
      </c>
      <c r="Y116">
        <v>75</v>
      </c>
      <c r="Z116">
        <v>0.66666666666666663</v>
      </c>
    </row>
    <row r="117" spans="2:26" x14ac:dyDescent="0.25">
      <c r="B117">
        <v>217</v>
      </c>
      <c r="C117">
        <v>219</v>
      </c>
      <c r="D117" t="str">
        <v xml:space="preserve"> Exploring new horizons with the spark of curiosity, an adventurer in the vast landscape of knowledge. </v>
      </c>
      <c r="E117" t="str">
        <v xml:space="preserve"> Curiosity       </v>
      </c>
      <c r="F117">
        <v>44666.364583333336</v>
      </c>
      <c r="G117" t="str">
        <v xml:space="preserve"> HorizonExplorer   </v>
      </c>
      <c r="H117" t="str">
        <v xml:space="preserve"> Facebook </v>
      </c>
      <c r="I117" t="str">
        <v xml:space="preserve"> #Curiosity #NewHorizons                  </v>
      </c>
      <c r="J117">
        <v>22</v>
      </c>
      <c r="K117">
        <v>45</v>
      </c>
      <c r="L117" t="str">
        <v xml:space="preserve"> India         </v>
      </c>
      <c r="M117">
        <v>2022</v>
      </c>
      <c r="N117">
        <v>4</v>
      </c>
      <c r="O117">
        <v>15</v>
      </c>
      <c r="P117">
        <v>8</v>
      </c>
      <c r="Q117" t="str">
        <v>Exploring new horizons with the spark of curiosity, an adventurer in the vast landscape of knowledge.</v>
      </c>
      <c r="R117" t="str">
        <v>Curiosity</v>
      </c>
      <c r="S117" t="str">
        <v>HorizonExplorer</v>
      </c>
      <c r="T117" t="str">
        <v>Facebook</v>
      </c>
      <c r="U117" t="str">
        <v>#Curiosity,#NewHorizons</v>
      </c>
      <c r="V117" t="str">
        <v>India</v>
      </c>
      <c r="W117">
        <v>44666.364583333336</v>
      </c>
      <c r="X117" t="b">
        <v>0</v>
      </c>
      <c r="Y117">
        <v>67</v>
      </c>
      <c r="Z117">
        <v>0.67164179104477617</v>
      </c>
    </row>
    <row r="118" spans="2:26" x14ac:dyDescent="0.25">
      <c r="B118">
        <v>224</v>
      </c>
      <c r="C118">
        <v>226</v>
      </c>
      <c r="D118" t="str">
        <v xml:space="preserve"> Embracing life's imperfections, finding acceptance in the journey, scars and all. </v>
      </c>
      <c r="E118" t="str">
        <v xml:space="preserve"> Acceptance      </v>
      </c>
      <c r="F118">
        <v>45061.680555555555</v>
      </c>
      <c r="G118" t="str">
        <v xml:space="preserve"> ImperfectHarmony  </v>
      </c>
      <c r="H118" t="str">
        <v xml:space="preserve"> Twitter  </v>
      </c>
      <c r="I118" t="str">
        <v xml:space="preserve"> #Acceptance #ImperfectJourney            </v>
      </c>
      <c r="J118">
        <v>18</v>
      </c>
      <c r="K118">
        <v>36</v>
      </c>
      <c r="L118" t="str">
        <v xml:space="preserve"> Canada        </v>
      </c>
      <c r="M118">
        <v>2023</v>
      </c>
      <c r="N118">
        <v>5</v>
      </c>
      <c r="O118">
        <v>15</v>
      </c>
      <c r="P118">
        <v>16</v>
      </c>
      <c r="Q118" t="str">
        <v>Embracing life's imperfections, finding acceptance in the journey, scars and all.</v>
      </c>
      <c r="R118" t="str">
        <v>Acceptance</v>
      </c>
      <c r="S118" t="str">
        <v>ImperfectHarmony</v>
      </c>
      <c r="T118" t="str">
        <v>Twitter</v>
      </c>
      <c r="U118" t="str">
        <v>#Acceptance,#ImperfectJourney</v>
      </c>
      <c r="V118" t="str">
        <v>Canada</v>
      </c>
      <c r="W118">
        <v>45061.680555555555</v>
      </c>
      <c r="X118" t="b">
        <v>0</v>
      </c>
      <c r="Y118">
        <v>54</v>
      </c>
      <c r="Z118">
        <v>0.66666666666666663</v>
      </c>
    </row>
    <row r="119" spans="2:26" x14ac:dyDescent="0.25">
      <c r="B119">
        <v>225</v>
      </c>
      <c r="C119">
        <v>227</v>
      </c>
      <c r="D119" t="str">
        <v xml:space="preserve"> A fiery determination burning within, fueled by the vision of reaching unparalleled heights. </v>
      </c>
      <c r="E119" t="str">
        <v xml:space="preserve"> Determination   </v>
      </c>
      <c r="F119">
        <v>44449.614583333336</v>
      </c>
      <c r="G119" t="str">
        <v xml:space="preserve"> VisionarySpirit   </v>
      </c>
      <c r="H119" t="str">
        <v xml:space="preserve"> Instagram </v>
      </c>
      <c r="I119" t="str">
        <v xml:space="preserve"> #Determination #UnparalleledHeights      </v>
      </c>
      <c r="J119">
        <v>20</v>
      </c>
      <c r="K119">
        <v>40</v>
      </c>
      <c r="L119" t="str">
        <v xml:space="preserve"> UK            </v>
      </c>
      <c r="M119">
        <v>2021</v>
      </c>
      <c r="N119">
        <v>9</v>
      </c>
      <c r="O119">
        <v>10</v>
      </c>
      <c r="P119">
        <v>14</v>
      </c>
      <c r="Q119" t="str">
        <v>A fiery determination burning within, fueled by the vision of reaching unparalleled heights.</v>
      </c>
      <c r="R119" t="str">
        <v>Determination</v>
      </c>
      <c r="S119" t="str">
        <v>VisionarySpirit</v>
      </c>
      <c r="T119" t="str">
        <v>Instagram</v>
      </c>
      <c r="U119" t="str">
        <v>#Determination,#UnparalleledHeights</v>
      </c>
      <c r="V119" t="str">
        <v>UK</v>
      </c>
      <c r="W119">
        <v>44449.614583333336</v>
      </c>
      <c r="X119" t="b">
        <v>0</v>
      </c>
      <c r="Y119">
        <v>60</v>
      </c>
      <c r="Z119">
        <v>0.66666666666666663</v>
      </c>
    </row>
    <row r="120" spans="2:26" x14ac:dyDescent="0.25">
      <c r="B120">
        <v>226</v>
      </c>
      <c r="C120">
        <v>228</v>
      </c>
      <c r="D120" t="str">
        <v xml:space="preserve"> Basking in the serenity of a quiet forest, where the whispers of nature bring peace to the soul. </v>
      </c>
      <c r="E120" t="str">
        <v xml:space="preserve"> Serenity        </v>
      </c>
      <c r="F120">
        <v>43889.770833333336</v>
      </c>
      <c r="G120" t="str">
        <v xml:space="preserve"> ForestDreamer     </v>
      </c>
      <c r="H120" t="str">
        <v xml:space="preserve"> Facebook </v>
      </c>
      <c r="I120" t="str">
        <v xml:space="preserve"> #Serenity #NatureWhispers                </v>
      </c>
      <c r="J120">
        <v>25</v>
      </c>
      <c r="K120">
        <v>50</v>
      </c>
      <c r="L120" t="str">
        <v xml:space="preserve"> USA          </v>
      </c>
      <c r="M120">
        <v>2020</v>
      </c>
      <c r="N120">
        <v>2</v>
      </c>
      <c r="O120">
        <v>28</v>
      </c>
      <c r="P120">
        <v>18</v>
      </c>
      <c r="Q120" t="str">
        <v>Basking in the serenity of a quiet forest, where the whispers of nature bring peace to the soul.</v>
      </c>
      <c r="R120" t="str">
        <v>Serenity</v>
      </c>
      <c r="S120" t="str">
        <v>ForestDreamer</v>
      </c>
      <c r="T120" t="str">
        <v>Facebook</v>
      </c>
      <c r="U120" t="str">
        <v>#Serenity,#NatureWhispers</v>
      </c>
      <c r="V120" t="str">
        <v>USA</v>
      </c>
      <c r="W120">
        <v>43889.770833333336</v>
      </c>
      <c r="X120" t="b">
        <v>0</v>
      </c>
      <c r="Y120">
        <v>75</v>
      </c>
      <c r="Z120">
        <v>0.66666666666666663</v>
      </c>
    </row>
    <row r="121" spans="2:26" x14ac:dyDescent="0.25">
      <c r="B121">
        <v>233</v>
      </c>
      <c r="C121">
        <v>237</v>
      </c>
      <c r="D121" t="str">
        <v xml:space="preserve"> Embracing imperfections, finding acceptance in the mosaic of life's beautiful chaos. </v>
      </c>
      <c r="E121" t="str">
        <v xml:space="preserve"> Acceptance      </v>
      </c>
      <c r="F121">
        <v>44397.680555555555</v>
      </c>
      <c r="G121" t="str">
        <v xml:space="preserve"> MosaicDreamer     </v>
      </c>
      <c r="H121" t="str">
        <v xml:space="preserve"> Instagram </v>
      </c>
      <c r="I121" t="str">
        <v xml:space="preserve"> #Acceptance #BeautifulChaos              </v>
      </c>
      <c r="J121">
        <v>18</v>
      </c>
      <c r="K121">
        <v>36</v>
      </c>
      <c r="L121" t="str">
        <v xml:space="preserve"> Australia     </v>
      </c>
      <c r="M121">
        <v>2021</v>
      </c>
      <c r="N121">
        <v>7</v>
      </c>
      <c r="O121">
        <v>20</v>
      </c>
      <c r="P121">
        <v>16</v>
      </c>
      <c r="Q121" t="str">
        <v>Embracing imperfections, finding acceptance in the mosaic of life's beautiful chaos.</v>
      </c>
      <c r="R121" t="str">
        <v>Acceptance</v>
      </c>
      <c r="S121" t="str">
        <v>MosaicDreamer</v>
      </c>
      <c r="T121" t="str">
        <v>Instagram</v>
      </c>
      <c r="U121" t="str">
        <v>#Acceptance,#BeautifulChaos</v>
      </c>
      <c r="V121" t="str">
        <v>Australia</v>
      </c>
      <c r="W121">
        <v>44397.680555555555</v>
      </c>
      <c r="X121" t="b">
        <v>0</v>
      </c>
      <c r="Y121">
        <v>54</v>
      </c>
      <c r="Z121">
        <v>0.66666666666666663</v>
      </c>
    </row>
    <row r="122" spans="2:26" x14ac:dyDescent="0.25">
      <c r="B122">
        <v>234</v>
      </c>
      <c r="C122">
        <v>238</v>
      </c>
      <c r="D122" t="str">
        <v xml:space="preserve"> Determination as the driving force, propelling me forward on the path to extraordinary achievements. </v>
      </c>
      <c r="E122" t="str">
        <v xml:space="preserve"> Determination   </v>
      </c>
      <c r="F122">
        <v>43802.572916666664</v>
      </c>
      <c r="G122" t="str">
        <v xml:space="preserve"> PathfinderSpirit  </v>
      </c>
      <c r="H122" t="str">
        <v xml:space="preserve"> Facebook </v>
      </c>
      <c r="I122" t="str">
        <v xml:space="preserve"> #Determination #ExtraordinaryPath        </v>
      </c>
      <c r="J122">
        <v>20</v>
      </c>
      <c r="K122">
        <v>40</v>
      </c>
      <c r="L122" t="str">
        <v xml:space="preserve"> USA          </v>
      </c>
      <c r="M122">
        <v>2019</v>
      </c>
      <c r="N122">
        <v>12</v>
      </c>
      <c r="O122">
        <v>3</v>
      </c>
      <c r="P122">
        <v>13</v>
      </c>
      <c r="Q122" t="str">
        <v>Determination as the driving force, propelling me forward on the path to extraordinary achievements.</v>
      </c>
      <c r="R122" t="str">
        <v>Determination</v>
      </c>
      <c r="S122" t="str">
        <v>PathfinderSpirit</v>
      </c>
      <c r="T122" t="str">
        <v>Facebook</v>
      </c>
      <c r="U122" t="str">
        <v>#Determination,#ExtraordinaryPath</v>
      </c>
      <c r="V122" t="str">
        <v>USA</v>
      </c>
      <c r="W122">
        <v>43802.572916666664</v>
      </c>
      <c r="X122" t="b">
        <v>0</v>
      </c>
      <c r="Y122">
        <v>60</v>
      </c>
      <c r="Z122">
        <v>0.66666666666666663</v>
      </c>
    </row>
    <row r="123" spans="2:26" x14ac:dyDescent="0.25">
      <c r="B123">
        <v>235</v>
      </c>
      <c r="C123">
        <v>239</v>
      </c>
      <c r="D123" t="str">
        <v xml:space="preserve"> Seeking serenity in the melody of raindrops, a tranquil escape from the noise of everyday life. </v>
      </c>
      <c r="E123" t="str">
        <v xml:space="preserve"> Serenity        </v>
      </c>
      <c r="F123">
        <v>43933.8125</v>
      </c>
      <c r="G123" t="str">
        <v xml:space="preserve"> RaindropHarmony   </v>
      </c>
      <c r="H123" t="str">
        <v xml:space="preserve"> Twitter  </v>
      </c>
      <c r="I123" t="str">
        <v xml:space="preserve"> #Serenity #RaindropMelody                </v>
      </c>
      <c r="J123">
        <v>25</v>
      </c>
      <c r="K123">
        <v>50</v>
      </c>
      <c r="L123" t="str">
        <v xml:space="preserve"> Canada        </v>
      </c>
      <c r="M123">
        <v>2020</v>
      </c>
      <c r="N123">
        <v>4</v>
      </c>
      <c r="O123">
        <v>12</v>
      </c>
      <c r="P123">
        <v>19</v>
      </c>
      <c r="Q123" t="str">
        <v>Seeking serenity in the melody of raindrops, a tranquil escape from the noise of everyday life.</v>
      </c>
      <c r="R123" t="str">
        <v>Serenity</v>
      </c>
      <c r="S123" t="str">
        <v>RaindropHarmony</v>
      </c>
      <c r="T123" t="str">
        <v>Twitter</v>
      </c>
      <c r="U123" t="str">
        <v>#Serenity,#RaindropMelody</v>
      </c>
      <c r="V123" t="str">
        <v>Canada</v>
      </c>
      <c r="W123">
        <v>43933.8125</v>
      </c>
      <c r="X123" t="b">
        <v>0</v>
      </c>
      <c r="Y123">
        <v>75</v>
      </c>
      <c r="Z123">
        <v>0.66666666666666663</v>
      </c>
    </row>
    <row r="124" spans="2:26" x14ac:dyDescent="0.25">
      <c r="B124">
        <v>236</v>
      </c>
      <c r="C124">
        <v>240</v>
      </c>
      <c r="D124" t="str">
        <v xml:space="preserve"> Curiosity driving the exploration of the unknown, a seeker of knowledge in uncharted territories. </v>
      </c>
      <c r="E124" t="str">
        <v xml:space="preserve"> Curiosity       </v>
      </c>
      <c r="F124">
        <v>44689.364583333336</v>
      </c>
      <c r="G124" t="str">
        <v xml:space="preserve"> SeekerOfUnknowns  </v>
      </c>
      <c r="H124" t="str">
        <v xml:space="preserve"> Instagram </v>
      </c>
      <c r="I124" t="str">
        <v xml:space="preserve"> #Curiosity #SeekerOfKnowledge            </v>
      </c>
      <c r="J124">
        <v>22</v>
      </c>
      <c r="K124">
        <v>45</v>
      </c>
      <c r="L124" t="str">
        <v xml:space="preserve"> UK            </v>
      </c>
      <c r="M124">
        <v>2022</v>
      </c>
      <c r="N124">
        <v>5</v>
      </c>
      <c r="O124">
        <v>8</v>
      </c>
      <c r="P124">
        <v>8</v>
      </c>
      <c r="Q124" t="str">
        <v>Curiosity driving the exploration of the unknown, a seeker of knowledge in uncharted territories.</v>
      </c>
      <c r="R124" t="str">
        <v>Curiosity</v>
      </c>
      <c r="S124" t="str">
        <v>SeekerOfUnknowns</v>
      </c>
      <c r="T124" t="str">
        <v>Instagram</v>
      </c>
      <c r="U124" t="str">
        <v>#Curiosity,#SeekerOfKnowledge</v>
      </c>
      <c r="V124" t="str">
        <v>UK</v>
      </c>
      <c r="W124">
        <v>44689.364583333336</v>
      </c>
      <c r="X124" t="b">
        <v>0</v>
      </c>
      <c r="Y124">
        <v>67</v>
      </c>
      <c r="Z124">
        <v>0.67164179104477617</v>
      </c>
    </row>
    <row r="125" spans="2:26" x14ac:dyDescent="0.25">
      <c r="B125">
        <v>243</v>
      </c>
      <c r="C125">
        <v>247</v>
      </c>
      <c r="D125" t="str">
        <v xml:space="preserve"> Embracing the beauty in imperfections, finding acceptance in the mosaic of life's unpredictable art. </v>
      </c>
      <c r="E125" t="str">
        <v xml:space="preserve"> Acceptance      </v>
      </c>
      <c r="F125">
        <v>45092.680555555555</v>
      </c>
      <c r="G125" t="str">
        <v xml:space="preserve"> MosaicArtist      </v>
      </c>
      <c r="H125" t="str">
        <v xml:space="preserve"> Facebook </v>
      </c>
      <c r="I125" t="str">
        <v xml:space="preserve"> #Acceptance #UnpredictableArt            </v>
      </c>
      <c r="J125">
        <v>18</v>
      </c>
      <c r="K125">
        <v>36</v>
      </c>
      <c r="L125" t="str">
        <v xml:space="preserve"> Australia    </v>
      </c>
      <c r="M125">
        <v>2023</v>
      </c>
      <c r="N125">
        <v>6</v>
      </c>
      <c r="O125">
        <v>15</v>
      </c>
      <c r="P125">
        <v>16</v>
      </c>
      <c r="Q125" t="str">
        <v>Embracing the beauty in imperfections, finding acceptance in the mosaic of life's unpredictable art.</v>
      </c>
      <c r="R125" t="str">
        <v>Acceptance</v>
      </c>
      <c r="S125" t="str">
        <v>MosaicArtist</v>
      </c>
      <c r="T125" t="str">
        <v>Facebook</v>
      </c>
      <c r="U125" t="str">
        <v>#Acceptance,#UnpredictableArt</v>
      </c>
      <c r="V125" t="str">
        <v>Australia</v>
      </c>
      <c r="W125">
        <v>45092.680555555555</v>
      </c>
      <c r="X125" t="b">
        <v>0</v>
      </c>
      <c r="Y125">
        <v>54</v>
      </c>
      <c r="Z125">
        <v>0.66666666666666663</v>
      </c>
    </row>
    <row r="126" spans="2:26" x14ac:dyDescent="0.25">
      <c r="B126">
        <v>244</v>
      </c>
      <c r="C126">
        <v>248</v>
      </c>
      <c r="D126" t="str">
        <v xml:space="preserve"> Determination ablaze, forging a path through challenges, sculpting dreams into tangible realities. </v>
      </c>
      <c r="E126" t="str">
        <v xml:space="preserve"> Determination   </v>
      </c>
      <c r="F126">
        <v>44479.614583333336</v>
      </c>
      <c r="G126" t="str">
        <v xml:space="preserve"> DreamSculptor     </v>
      </c>
      <c r="H126" t="str">
        <v xml:space="preserve"> Twitter  </v>
      </c>
      <c r="I126" t="str">
        <v xml:space="preserve"> #Determination #SculptingDreams          </v>
      </c>
      <c r="J126">
        <v>20</v>
      </c>
      <c r="K126">
        <v>40</v>
      </c>
      <c r="L126" t="str">
        <v xml:space="preserve"> UK            </v>
      </c>
      <c r="M126">
        <v>2021</v>
      </c>
      <c r="N126">
        <v>10</v>
      </c>
      <c r="O126">
        <v>10</v>
      </c>
      <c r="P126">
        <v>14</v>
      </c>
      <c r="Q126" t="str">
        <v>Determination ablaze, forging a path through challenges, sculpting dreams into tangible realities.</v>
      </c>
      <c r="R126" t="str">
        <v>Determination</v>
      </c>
      <c r="S126" t="str">
        <v>DreamSculptor</v>
      </c>
      <c r="T126" t="str">
        <v>Twitter</v>
      </c>
      <c r="U126" t="str">
        <v>#Determination,#SculptingDreams</v>
      </c>
      <c r="V126" t="str">
        <v>UK</v>
      </c>
      <c r="W126">
        <v>44479.614583333336</v>
      </c>
      <c r="X126" t="b">
        <v>0</v>
      </c>
      <c r="Y126">
        <v>60</v>
      </c>
      <c r="Z126">
        <v>0.66666666666666663</v>
      </c>
    </row>
    <row r="127" spans="2:26" x14ac:dyDescent="0.25">
      <c r="B127">
        <v>245</v>
      </c>
      <c r="C127">
        <v>249</v>
      </c>
      <c r="D127" t="str">
        <v xml:space="preserve"> Immerse in the serenity of a moonlit night, where the quiet whispers of nature bring peace to the soul. </v>
      </c>
      <c r="E127" t="str">
        <v xml:space="preserve"> Serenity        </v>
      </c>
      <c r="F127">
        <v>43963.8125</v>
      </c>
      <c r="G127" t="str">
        <v xml:space="preserve"> MoonlitSoul       </v>
      </c>
      <c r="H127" t="str">
        <v xml:space="preserve"> Instagram </v>
      </c>
      <c r="I127" t="str">
        <v xml:space="preserve"> #Serenity #MoonlitPeace                  </v>
      </c>
      <c r="J127">
        <v>25</v>
      </c>
      <c r="K127">
        <v>50</v>
      </c>
      <c r="L127" t="str">
        <v xml:space="preserve"> USA          </v>
      </c>
      <c r="M127">
        <v>2020</v>
      </c>
      <c r="N127">
        <v>5</v>
      </c>
      <c r="O127">
        <v>12</v>
      </c>
      <c r="P127">
        <v>19</v>
      </c>
      <c r="Q127" t="str">
        <v>Immerse in the serenity of a moonlit night, where the quiet whispers of nature bring peace to the soul.</v>
      </c>
      <c r="R127" t="str">
        <v>Serenity</v>
      </c>
      <c r="S127" t="str">
        <v>MoonlitSoul</v>
      </c>
      <c r="T127" t="str">
        <v>Instagram</v>
      </c>
      <c r="U127" t="str">
        <v>#Serenity,#MoonlitPeace</v>
      </c>
      <c r="V127" t="str">
        <v>USA</v>
      </c>
      <c r="W127">
        <v>43963.8125</v>
      </c>
      <c r="X127" t="b">
        <v>0</v>
      </c>
      <c r="Y127">
        <v>75</v>
      </c>
      <c r="Z127">
        <v>0.66666666666666663</v>
      </c>
    </row>
    <row r="128" spans="2:26" x14ac:dyDescent="0.25">
      <c r="B128">
        <v>246</v>
      </c>
      <c r="C128">
        <v>250</v>
      </c>
      <c r="D128" t="str">
        <v xml:space="preserve"> Fueled by curiosity, venturing into uncharted realms, a fearless explorer of the mysteries of the world. </v>
      </c>
      <c r="E128" t="str">
        <v xml:space="preserve"> Curiosity       </v>
      </c>
      <c r="F128">
        <v>44896.385416666664</v>
      </c>
      <c r="G128" t="str">
        <v xml:space="preserve"> FearlessExplorer  </v>
      </c>
      <c r="H128" t="str">
        <v xml:space="preserve"> Facebook </v>
      </c>
      <c r="I128" t="str">
        <v xml:space="preserve"> #Curiosity #FearlessExplorer              </v>
      </c>
      <c r="J128">
        <v>22</v>
      </c>
      <c r="K128">
        <v>44</v>
      </c>
      <c r="L128" t="str">
        <v xml:space="preserve"> India         </v>
      </c>
      <c r="M128">
        <v>2022</v>
      </c>
      <c r="N128">
        <v>12</v>
      </c>
      <c r="O128">
        <v>1</v>
      </c>
      <c r="P128">
        <v>9</v>
      </c>
      <c r="Q128" t="str">
        <v>Fueled by curiosity, venturing into uncharted realms, a fearless explorer of the mysteries of the world.</v>
      </c>
      <c r="R128" t="str">
        <v>Curiosity</v>
      </c>
      <c r="S128" t="str">
        <v>FearlessExplorer</v>
      </c>
      <c r="T128" t="str">
        <v>Facebook</v>
      </c>
      <c r="U128" t="str">
        <v>#Curiosity,#FearlessExplorer</v>
      </c>
      <c r="V128" t="str">
        <v>India</v>
      </c>
      <c r="W128">
        <v>44896.385416666664</v>
      </c>
      <c r="X128" t="b">
        <v>0</v>
      </c>
      <c r="Y128">
        <v>66</v>
      </c>
      <c r="Z128">
        <v>0.66666666666666663</v>
      </c>
    </row>
    <row r="129" spans="2:26" x14ac:dyDescent="0.25">
      <c r="B129">
        <v>249</v>
      </c>
      <c r="C129">
        <v>253</v>
      </c>
      <c r="D129" t="str">
        <v xml:space="preserve"> Basking in the golden glow of contentment, a serene river flowing through the landscape of the heart. </v>
      </c>
      <c r="E129" t="str">
        <v xml:space="preserve"> Contentment </v>
      </c>
      <c r="F129">
        <v>44079.840277777781</v>
      </c>
      <c r="G129" t="str">
        <v xml:space="preserve"> SereneBasker </v>
      </c>
      <c r="H129" t="str">
        <v xml:space="preserve"> Facebook </v>
      </c>
      <c r="I129" t="str">
        <v xml:space="preserve"> #Contentment #GoldenGlow </v>
      </c>
      <c r="J129">
        <v>18</v>
      </c>
      <c r="K129">
        <v>36</v>
      </c>
      <c r="L129" t="str">
        <v xml:space="preserve"> Australia </v>
      </c>
      <c r="M129">
        <v>2020</v>
      </c>
      <c r="N129">
        <v>9</v>
      </c>
      <c r="O129">
        <v>5</v>
      </c>
      <c r="P129">
        <v>20</v>
      </c>
      <c r="Q129" t="str">
        <v>Basking in the golden glow of contentment, a serene river flowing through the landscape of the heart.</v>
      </c>
      <c r="R129" t="str">
        <v>Contentment</v>
      </c>
      <c r="S129" t="str">
        <v>SereneBasker</v>
      </c>
      <c r="T129" t="str">
        <v>Facebook</v>
      </c>
      <c r="U129" t="str">
        <v>#Contentment,#GoldenGlow</v>
      </c>
      <c r="V129" t="str">
        <v>Australia</v>
      </c>
      <c r="W129">
        <v>44079.840277777781</v>
      </c>
      <c r="X129" t="b">
        <v>0</v>
      </c>
      <c r="Y129">
        <v>54</v>
      </c>
      <c r="Z129">
        <v>0.66666666666666663</v>
      </c>
    </row>
    <row r="130" spans="2:26" x14ac:dyDescent="0.25">
      <c r="B130">
        <v>251</v>
      </c>
      <c r="C130">
        <v>255</v>
      </c>
      <c r="D130" t="str">
        <v xml:space="preserve"> Standing tall, proud as an oak, the branches of achievement reaching towards the sky of accomplishment. </v>
      </c>
      <c r="E130" t="str">
        <v xml:space="preserve"> Proud </v>
      </c>
      <c r="F130">
        <v>43809.513888888891</v>
      </c>
      <c r="G130" t="str">
        <v xml:space="preserve"> OakAchiever </v>
      </c>
      <c r="H130" t="str">
        <v xml:space="preserve"> Twitter </v>
      </c>
      <c r="I130" t="str">
        <v xml:space="preserve"> #Proud #BranchesOfAchievement </v>
      </c>
      <c r="J130">
        <v>25</v>
      </c>
      <c r="K130">
        <v>50</v>
      </c>
      <c r="L130" t="str">
        <v xml:space="preserve"> Canada </v>
      </c>
      <c r="M130">
        <v>2019</v>
      </c>
      <c r="N130">
        <v>12</v>
      </c>
      <c r="O130">
        <v>10</v>
      </c>
      <c r="P130">
        <v>12</v>
      </c>
      <c r="Q130" t="str">
        <v>Standing tall, proud as an oak, the branches of achievement reaching towards the sky of accomplishment.</v>
      </c>
      <c r="R130" t="str">
        <v>Proud</v>
      </c>
      <c r="S130" t="str">
        <v>OakAchiever</v>
      </c>
      <c r="T130" t="str">
        <v>Twitter</v>
      </c>
      <c r="U130" t="str">
        <v>#Proud,#BranchesOfAchievement</v>
      </c>
      <c r="V130" t="str">
        <v>Canada</v>
      </c>
      <c r="W130">
        <v>43809.513888888891</v>
      </c>
      <c r="X130" t="b">
        <v>0</v>
      </c>
      <c r="Y130">
        <v>75</v>
      </c>
      <c r="Z130">
        <v>0.66666666666666663</v>
      </c>
    </row>
    <row r="131" spans="2:26" x14ac:dyDescent="0.25">
      <c r="B131">
        <v>252</v>
      </c>
      <c r="C131">
        <v>256</v>
      </c>
      <c r="D131" t="str">
        <v xml:space="preserve"> A heart overflowing with gratitude, a garden where appreciation blooms in the soil of kindness and connection. </v>
      </c>
      <c r="E131" t="str">
        <v xml:space="preserve"> Grateful </v>
      </c>
      <c r="F131">
        <v>44985.40625</v>
      </c>
      <c r="G131" t="str">
        <v xml:space="preserve"> HeartGardener </v>
      </c>
      <c r="H131" t="str">
        <v xml:space="preserve"> Facebook </v>
      </c>
      <c r="I131" t="str">
        <v xml:space="preserve"> #Grateful #BlossomingConnection </v>
      </c>
      <c r="J131">
        <v>20</v>
      </c>
      <c r="K131">
        <v>40</v>
      </c>
      <c r="L131" t="str">
        <v xml:space="preserve"> USA </v>
      </c>
      <c r="M131">
        <v>2023</v>
      </c>
      <c r="N131">
        <v>2</v>
      </c>
      <c r="O131">
        <v>28</v>
      </c>
      <c r="P131">
        <v>9</v>
      </c>
      <c r="Q131" t="str">
        <v>A heart overflowing with gratitude, a garden where appreciation blooms in the soil of kindness and connection.</v>
      </c>
      <c r="R131" t="str">
        <v>Grateful</v>
      </c>
      <c r="S131" t="str">
        <v>HeartGardener</v>
      </c>
      <c r="T131" t="str">
        <v>Facebook</v>
      </c>
      <c r="U131" t="str">
        <v>#Grateful,#BlossomingConnection</v>
      </c>
      <c r="V131" t="str">
        <v>USA</v>
      </c>
      <c r="W131">
        <v>44985.40625</v>
      </c>
      <c r="X131" t="b">
        <v>0</v>
      </c>
      <c r="Y131">
        <v>60</v>
      </c>
      <c r="Z131">
        <v>0.66666666666666663</v>
      </c>
    </row>
    <row r="132" spans="2:26" x14ac:dyDescent="0.25">
      <c r="B132">
        <v>254</v>
      </c>
      <c r="C132">
        <v>258</v>
      </c>
      <c r="D132" t="str">
        <v xml:space="preserve"> Compassionate clouds, heavy with care, showering empathy on the parched grounds of human suffering. </v>
      </c>
      <c r="E132" t="str">
        <v xml:space="preserve"> Compassionate </v>
      </c>
      <c r="F132">
        <v>44732.4375</v>
      </c>
      <c r="G132" t="str">
        <v xml:space="preserve"> CloudCaretaker </v>
      </c>
      <c r="H132" t="str">
        <v xml:space="preserve"> Twitter </v>
      </c>
      <c r="I132" t="str">
        <v xml:space="preserve"> #Compassionate #ShowerOfEmpathy </v>
      </c>
      <c r="J132">
        <v>18</v>
      </c>
      <c r="K132">
        <v>36</v>
      </c>
      <c r="L132" t="str">
        <v xml:space="preserve"> Australia </v>
      </c>
      <c r="M132">
        <v>2022</v>
      </c>
      <c r="N132">
        <v>6</v>
      </c>
      <c r="O132">
        <v>20</v>
      </c>
      <c r="P132">
        <v>10</v>
      </c>
      <c r="Q132" t="str">
        <v>Compassionate clouds, heavy with care, showering empathy on the parched grounds of human suffering.</v>
      </c>
      <c r="R132" t="str">
        <v>Compassionate</v>
      </c>
      <c r="S132" t="str">
        <v>CloudCaretaker</v>
      </c>
      <c r="T132" t="str">
        <v>Twitter</v>
      </c>
      <c r="U132" t="str">
        <v>#Compassionate,#ShowerOfEmpathy</v>
      </c>
      <c r="V132" t="str">
        <v>Australia</v>
      </c>
      <c r="W132">
        <v>44732.4375</v>
      </c>
      <c r="X132" t="b">
        <v>0</v>
      </c>
      <c r="Y132">
        <v>54</v>
      </c>
      <c r="Z132">
        <v>0.66666666666666663</v>
      </c>
    </row>
    <row r="133" spans="2:26" x14ac:dyDescent="0.25">
      <c r="B133">
        <v>255</v>
      </c>
      <c r="C133">
        <v>259</v>
      </c>
      <c r="D133" t="str">
        <v xml:space="preserve"> Playfully dancing in the rain of laughter, a whimsical spirit twirling in the puddles of joy and lightheartedness. </v>
      </c>
      <c r="E133" t="str">
        <v xml:space="preserve"> Playful </v>
      </c>
      <c r="F133">
        <v>44020.75</v>
      </c>
      <c r="G133" t="str">
        <v xml:space="preserve"> RainDancer </v>
      </c>
      <c r="H133" t="str">
        <v xml:space="preserve"> Facebook </v>
      </c>
      <c r="I133" t="str">
        <v xml:space="preserve"> #Playful #DanceInTheRain </v>
      </c>
      <c r="J133">
        <v>22</v>
      </c>
      <c r="K133">
        <v>44</v>
      </c>
      <c r="L133" t="str">
        <v xml:space="preserve"> Canada </v>
      </c>
      <c r="M133">
        <v>2020</v>
      </c>
      <c r="N133">
        <v>7</v>
      </c>
      <c r="O133">
        <v>8</v>
      </c>
      <c r="P133">
        <v>18</v>
      </c>
      <c r="Q133" t="str">
        <v>Playfully dancing in the rain of laughter, a whimsical spirit twirling in the puddles of joy and lightheartedness.</v>
      </c>
      <c r="R133" t="str">
        <v>Playful</v>
      </c>
      <c r="S133" t="str">
        <v>RainDancer</v>
      </c>
      <c r="T133" t="str">
        <v>Facebook</v>
      </c>
      <c r="U133" t="str">
        <v>#Playful,#DanceInTheRain</v>
      </c>
      <c r="V133" t="str">
        <v>Canada</v>
      </c>
      <c r="W133">
        <v>44020.75</v>
      </c>
      <c r="X133" t="b">
        <v>0</v>
      </c>
      <c r="Y133">
        <v>66</v>
      </c>
      <c r="Z133">
        <v>0.66666666666666663</v>
      </c>
    </row>
    <row r="134" spans="2:26" x14ac:dyDescent="0.25">
      <c r="B134">
        <v>256</v>
      </c>
      <c r="C134">
        <v>260</v>
      </c>
      <c r="D134" t="str">
        <v xml:space="preserve"> Soaring on the wings of a free spirit, unburdened by the chains of conformity, painting the sky with independence. </v>
      </c>
      <c r="E134" t="str">
        <v xml:space="preserve"> Free-spirited </v>
      </c>
      <c r="F134">
        <v>44423.465277777781</v>
      </c>
      <c r="G134" t="str">
        <v xml:space="preserve"> SkyPainter </v>
      </c>
      <c r="H134" t="str">
        <v xml:space="preserve"> Instagram </v>
      </c>
      <c r="I134" t="str">
        <v xml:space="preserve"> #FreeSpirit #PaintingTheSky </v>
      </c>
      <c r="J134">
        <v>20</v>
      </c>
      <c r="K134">
        <v>40</v>
      </c>
      <c r="L134" t="str">
        <v xml:space="preserve"> India </v>
      </c>
      <c r="M134">
        <v>2021</v>
      </c>
      <c r="N134">
        <v>8</v>
      </c>
      <c r="O134">
        <v>15</v>
      </c>
      <c r="P134">
        <v>11</v>
      </c>
      <c r="Q134" t="str">
        <v>Soaring on the wings of a free spirit, unburdened by the chains of conformity, painting the sky with independence.</v>
      </c>
      <c r="R134" t="str">
        <v>Free-Spirited</v>
      </c>
      <c r="S134" t="str">
        <v>SkyPainter</v>
      </c>
      <c r="T134" t="str">
        <v>Instagram</v>
      </c>
      <c r="U134" t="str">
        <v>#FreeSpirit,#PaintingTheSky</v>
      </c>
      <c r="V134" t="str">
        <v>India</v>
      </c>
      <c r="W134">
        <v>44423.465277777781</v>
      </c>
      <c r="X134" t="b">
        <v>0</v>
      </c>
      <c r="Y134">
        <v>60</v>
      </c>
      <c r="Z134">
        <v>0.66666666666666663</v>
      </c>
    </row>
    <row r="135" spans="2:26" x14ac:dyDescent="0.25">
      <c r="B135">
        <v>259</v>
      </c>
      <c r="C135">
        <v>263</v>
      </c>
      <c r="D135" t="str">
        <v xml:space="preserve"> Striding with confidence, footprints of self-assuredness imprinted on the sands of challenges conquered and victories claimed. </v>
      </c>
      <c r="E135" t="str">
        <v xml:space="preserve"> Confident </v>
      </c>
      <c r="F135">
        <v>44607.552083333336</v>
      </c>
      <c r="G135" t="str">
        <v xml:space="preserve"> SandStrider </v>
      </c>
      <c r="H135" t="str">
        <v xml:space="preserve"> Instagram </v>
      </c>
      <c r="I135" t="str">
        <v xml:space="preserve"> #Confident #FootprintsOfAssuredness </v>
      </c>
      <c r="J135">
        <v>25</v>
      </c>
      <c r="K135">
        <v>50</v>
      </c>
      <c r="L135" t="str">
        <v xml:space="preserve"> Australia </v>
      </c>
      <c r="M135">
        <v>2022</v>
      </c>
      <c r="N135">
        <v>2</v>
      </c>
      <c r="O135">
        <v>15</v>
      </c>
      <c r="P135">
        <v>13</v>
      </c>
      <c r="Q135" t="str">
        <v>Striding with confidence, footprints of self-assuredness imprinted on the sands of challenges conquered and victories claimed.</v>
      </c>
      <c r="R135" t="str">
        <v>Confident</v>
      </c>
      <c r="S135" t="str">
        <v>SandStrider</v>
      </c>
      <c r="T135" t="str">
        <v>Instagram</v>
      </c>
      <c r="U135" t="str">
        <v>#Confident,#FootprintsOfAssuredness</v>
      </c>
      <c r="V135" t="str">
        <v>Australia</v>
      </c>
      <c r="W135">
        <v>44607.552083333336</v>
      </c>
      <c r="X135" t="b">
        <v>0</v>
      </c>
      <c r="Y135">
        <v>75</v>
      </c>
      <c r="Z135">
        <v>0.66666666666666663</v>
      </c>
    </row>
    <row r="136" spans="2:26" x14ac:dyDescent="0.25">
      <c r="B136">
        <v>261</v>
      </c>
      <c r="C136">
        <v>265</v>
      </c>
      <c r="D136" t="str">
        <v xml:space="preserve"> Unveiling the layers of curiosity, a labyrinth of questions leading to the treasure troves of undiscovered knowledge. </v>
      </c>
      <c r="E136" t="str">
        <v xml:space="preserve"> Curiosity </v>
      </c>
      <c r="F136">
        <v>44164.614583333336</v>
      </c>
      <c r="G136" t="str">
        <v xml:space="preserve"> KnowledgeSeeker </v>
      </c>
      <c r="H136" t="str">
        <v xml:space="preserve"> Instagram </v>
      </c>
      <c r="I136" t="str">
        <v xml:space="preserve"> #Curiosity #LabyrinthOfQuestions </v>
      </c>
      <c r="J136">
        <v>17</v>
      </c>
      <c r="K136">
        <v>34</v>
      </c>
      <c r="L136" t="str">
        <v xml:space="preserve"> USA </v>
      </c>
      <c r="M136">
        <v>2020</v>
      </c>
      <c r="N136">
        <v>11</v>
      </c>
      <c r="O136">
        <v>29</v>
      </c>
      <c r="P136">
        <v>14</v>
      </c>
      <c r="Q136" t="str">
        <v>Unveiling the layers of curiosity, a labyrinth of questions leading to the treasure troves of undiscovered knowledge.</v>
      </c>
      <c r="R136" t="str">
        <v>Curiosity</v>
      </c>
      <c r="S136" t="str">
        <v>KnowledgeSeeker</v>
      </c>
      <c r="T136" t="str">
        <v>Instagram</v>
      </c>
      <c r="U136" t="str">
        <v>#Curiosity,#LabyrinthOfQuestions</v>
      </c>
      <c r="V136" t="str">
        <v>USA</v>
      </c>
      <c r="W136">
        <v>44164.614583333336</v>
      </c>
      <c r="X136" t="b">
        <v>0</v>
      </c>
      <c r="Y136">
        <v>51</v>
      </c>
      <c r="Z136">
        <v>0.66666666666666663</v>
      </c>
    </row>
    <row r="137" spans="2:26" x14ac:dyDescent="0.25">
      <c r="B137">
        <v>263</v>
      </c>
      <c r="C137">
        <v>267</v>
      </c>
      <c r="D137" t="str">
        <v xml:space="preserve"> Gratitude as a guiding star, navigating the constellation of blessings in the vast universe of life's precious moments. </v>
      </c>
      <c r="E137" t="str">
        <v xml:space="preserve"> Grateful </v>
      </c>
      <c r="F137">
        <v>44632.829861111109</v>
      </c>
      <c r="G137" t="str">
        <v xml:space="preserve"> StarNavigator </v>
      </c>
      <c r="H137" t="str">
        <v xml:space="preserve"> Twitter </v>
      </c>
      <c r="I137" t="str">
        <v xml:space="preserve"> #Grateful #GuidingStar </v>
      </c>
      <c r="J137">
        <v>19</v>
      </c>
      <c r="K137">
        <v>38</v>
      </c>
      <c r="L137" t="str">
        <v xml:space="preserve"> Australia </v>
      </c>
      <c r="M137">
        <v>2022</v>
      </c>
      <c r="N137">
        <v>3</v>
      </c>
      <c r="O137">
        <v>12</v>
      </c>
      <c r="P137">
        <v>19</v>
      </c>
      <c r="Q137" t="str">
        <v>Gratitude as a guiding star, navigating the constellation of blessings in the vast universe of life's precious moments.</v>
      </c>
      <c r="R137" t="str">
        <v>Grateful</v>
      </c>
      <c r="S137" t="str">
        <v>StarNavigator</v>
      </c>
      <c r="T137" t="str">
        <v>Twitter</v>
      </c>
      <c r="U137" t="str">
        <v>#Grateful,#GuidingStar</v>
      </c>
      <c r="V137" t="str">
        <v>Australia</v>
      </c>
      <c r="W137">
        <v>44632.829861111109</v>
      </c>
      <c r="X137" t="b">
        <v>0</v>
      </c>
      <c r="Y137">
        <v>57</v>
      </c>
      <c r="Z137">
        <v>0.66666666666666663</v>
      </c>
    </row>
    <row r="138" spans="2:26" x14ac:dyDescent="0.25">
      <c r="B138">
        <v>265</v>
      </c>
      <c r="C138">
        <v>269</v>
      </c>
      <c r="D138" t="str">
        <v xml:space="preserve"> A compassionate rain, tears of empathy falling gently, nurturing the seeds of kindness in the garden of human connections. </v>
      </c>
      <c r="E138" t="str">
        <v xml:space="preserve"> Compassionate </v>
      </c>
      <c r="F138">
        <v>44378.506944444445</v>
      </c>
      <c r="G138" t="str">
        <v xml:space="preserve"> RainNurturer </v>
      </c>
      <c r="H138" t="str">
        <v xml:space="preserve"> Facebook </v>
      </c>
      <c r="I138" t="str">
        <v xml:space="preserve"> #Compassionate #TearsOfEmpathy </v>
      </c>
      <c r="J138">
        <v>21</v>
      </c>
      <c r="K138">
        <v>42</v>
      </c>
      <c r="L138" t="str">
        <v xml:space="preserve"> Canada </v>
      </c>
      <c r="M138">
        <v>2021</v>
      </c>
      <c r="N138">
        <v>7</v>
      </c>
      <c r="O138">
        <v>1</v>
      </c>
      <c r="P138">
        <v>12</v>
      </c>
      <c r="Q138" t="str">
        <v>A compassionate rain, tears of empathy falling gently, nurturing the seeds of kindness in the garden of human connections.</v>
      </c>
      <c r="R138" t="str">
        <v>Compassionate</v>
      </c>
      <c r="S138" t="str">
        <v>RainNurturer</v>
      </c>
      <c r="T138" t="str">
        <v>Facebook</v>
      </c>
      <c r="U138" t="str">
        <v>#Compassionate,#TearsOfEmpathy</v>
      </c>
      <c r="V138" t="str">
        <v>Canada</v>
      </c>
      <c r="W138">
        <v>44378.506944444445</v>
      </c>
      <c r="X138" t="b">
        <v>0</v>
      </c>
      <c r="Y138">
        <v>63</v>
      </c>
      <c r="Z138">
        <v>0.66666666666666663</v>
      </c>
    </row>
    <row r="139" spans="2:26" x14ac:dyDescent="0.25">
      <c r="B139">
        <v>266</v>
      </c>
      <c r="C139">
        <v>270</v>
      </c>
      <c r="D139" t="str">
        <v xml:space="preserve"> Proudly scaling the peaks of achievement, a mountaineer conquering challenges and planting the flag of success. </v>
      </c>
      <c r="E139" t="str">
        <v xml:space="preserve"> Proud </v>
      </c>
      <c r="F139">
        <v>43835.364583333336</v>
      </c>
      <c r="G139" t="str">
        <v xml:space="preserve"> PeakConqueror </v>
      </c>
      <c r="H139" t="str">
        <v xml:space="preserve"> Twitter </v>
      </c>
      <c r="I139" t="str">
        <v xml:space="preserve"> #Proud #ScalingPeaks </v>
      </c>
      <c r="J139">
        <v>23</v>
      </c>
      <c r="K139">
        <v>46</v>
      </c>
      <c r="L139" t="str">
        <v xml:space="preserve"> USA </v>
      </c>
      <c r="M139">
        <v>2020</v>
      </c>
      <c r="N139">
        <v>1</v>
      </c>
      <c r="O139">
        <v>5</v>
      </c>
      <c r="P139">
        <v>8</v>
      </c>
      <c r="Q139" t="str">
        <v>Proudly scaling the peaks of achievement, a mountaineer conquering challenges and planting the flag of success.</v>
      </c>
      <c r="R139" t="str">
        <v>Proud</v>
      </c>
      <c r="S139" t="str">
        <v>PeakConqueror</v>
      </c>
      <c r="T139" t="str">
        <v>Twitter</v>
      </c>
      <c r="U139" t="str">
        <v>#Proud,#ScalingPeaks</v>
      </c>
      <c r="V139" t="str">
        <v>USA</v>
      </c>
      <c r="W139">
        <v>43835.364583333336</v>
      </c>
      <c r="X139" t="b">
        <v>0</v>
      </c>
      <c r="Y139">
        <v>69</v>
      </c>
      <c r="Z139">
        <v>0.66666666666666663</v>
      </c>
    </row>
    <row r="140" spans="2:26" x14ac:dyDescent="0.25">
      <c r="B140">
        <v>268</v>
      </c>
      <c r="C140">
        <v>272</v>
      </c>
      <c r="D140" t="str">
        <v xml:space="preserve"> A playful escapade in the carnival of life, carousel laughter and cotton candy dreams swirling in the joyous atmosphere. </v>
      </c>
      <c r="E140" t="str">
        <v xml:space="preserve"> Playful </v>
      </c>
      <c r="F140">
        <v>43334.722222222219</v>
      </c>
      <c r="G140" t="str">
        <v xml:space="preserve"> CarnivalDreamer </v>
      </c>
      <c r="H140" t="str">
        <v xml:space="preserve"> Facebook </v>
      </c>
      <c r="I140" t="str">
        <v xml:space="preserve"> #Playful #CarnivalEscapade </v>
      </c>
      <c r="J140">
        <v>24</v>
      </c>
      <c r="K140">
        <v>48</v>
      </c>
      <c r="L140" t="str">
        <v xml:space="preserve"> Australia </v>
      </c>
      <c r="M140">
        <v>2018</v>
      </c>
      <c r="N140">
        <v>8</v>
      </c>
      <c r="O140">
        <v>22</v>
      </c>
      <c r="P140">
        <v>17</v>
      </c>
      <c r="Q140" t="str">
        <v>A playful escapade in the carnival of life, carousel laughter and cotton candy dreams swirling in the joyous atmosphere.</v>
      </c>
      <c r="R140" t="str">
        <v>Playful</v>
      </c>
      <c r="S140" t="str">
        <v>CarnivalDreamer</v>
      </c>
      <c r="T140" t="str">
        <v>Facebook</v>
      </c>
      <c r="U140" t="str">
        <v>#Playful,#CarnivalEscapade</v>
      </c>
      <c r="V140" t="str">
        <v>Australia</v>
      </c>
      <c r="W140">
        <v>43334.722222222219</v>
      </c>
      <c r="X140" t="b">
        <v>0</v>
      </c>
      <c r="Y140">
        <v>72</v>
      </c>
      <c r="Z140">
        <v>0.66666666666666663</v>
      </c>
    </row>
    <row r="141" spans="2:26" x14ac:dyDescent="0.25">
      <c r="B141">
        <v>269</v>
      </c>
      <c r="C141">
        <v>273</v>
      </c>
      <c r="D141" t="str">
        <v xml:space="preserve"> Floating on clouds of inspiration, an artist painting the sky with strokes of creativity, creating a masterpiece of dreams. </v>
      </c>
      <c r="E141" t="str">
        <v xml:space="preserve"> Inspired </v>
      </c>
      <c r="F141">
        <v>44538.604166666664</v>
      </c>
      <c r="G141" t="str">
        <v xml:space="preserve"> SkyArtist </v>
      </c>
      <c r="H141" t="str">
        <v xml:space="preserve"> Twitter </v>
      </c>
      <c r="I141" t="str">
        <v xml:space="preserve"> #Inspired #CloudsOfCreativity </v>
      </c>
      <c r="J141">
        <v>18</v>
      </c>
      <c r="K141">
        <v>36</v>
      </c>
      <c r="L141" t="str">
        <v xml:space="preserve"> India </v>
      </c>
      <c r="M141">
        <v>2021</v>
      </c>
      <c r="N141">
        <v>12</v>
      </c>
      <c r="O141">
        <v>8</v>
      </c>
      <c r="P141">
        <v>14</v>
      </c>
      <c r="Q141" t="str">
        <v>Floating on clouds of inspiration, an artist painting the sky with strokes of creativity, creating a masterpiece of dreams.</v>
      </c>
      <c r="R141" t="str">
        <v>Inspired</v>
      </c>
      <c r="S141" t="str">
        <v>SkyArtist</v>
      </c>
      <c r="T141" t="str">
        <v>Twitter</v>
      </c>
      <c r="U141" t="str">
        <v>#Inspired,#CloudsOfCreativity</v>
      </c>
      <c r="V141" t="str">
        <v>India</v>
      </c>
      <c r="W141">
        <v>44538.604166666664</v>
      </c>
      <c r="X141" t="b">
        <v>0</v>
      </c>
      <c r="Y141">
        <v>54</v>
      </c>
      <c r="Z141">
        <v>0.66666666666666663</v>
      </c>
    </row>
    <row r="142" spans="2:26" x14ac:dyDescent="0.25">
      <c r="B142">
        <v>270</v>
      </c>
      <c r="C142">
        <v>274</v>
      </c>
      <c r="D142" t="str">
        <v xml:space="preserve"> Navigating the river of contentment, a serene boat cruise through the tranquil waters of inner peace and acceptance. </v>
      </c>
      <c r="E142" t="str">
        <v xml:space="preserve"> Contentment </v>
      </c>
      <c r="F142">
        <v>43582.409722222219</v>
      </c>
      <c r="G142" t="str">
        <v xml:space="preserve"> RiverNavigator </v>
      </c>
      <c r="H142" t="str">
        <v xml:space="preserve"> Instagram </v>
      </c>
      <c r="I142" t="str">
        <v xml:space="preserve"> #Contentment #TranquilWaters </v>
      </c>
      <c r="J142">
        <v>20</v>
      </c>
      <c r="K142">
        <v>40</v>
      </c>
      <c r="L142" t="str">
        <v xml:space="preserve"> Canada </v>
      </c>
      <c r="M142">
        <v>2019</v>
      </c>
      <c r="N142">
        <v>4</v>
      </c>
      <c r="O142">
        <v>27</v>
      </c>
      <c r="P142">
        <v>9</v>
      </c>
      <c r="Q142" t="str">
        <v>Navigating the river of contentment, a serene boat cruise through the tranquil waters of inner peace and acceptance.</v>
      </c>
      <c r="R142" t="str">
        <v>Contentment</v>
      </c>
      <c r="S142" t="str">
        <v>RiverNavigator</v>
      </c>
      <c r="T142" t="str">
        <v>Instagram</v>
      </c>
      <c r="U142" t="str">
        <v>#Contentment,#TranquilWaters</v>
      </c>
      <c r="V142" t="str">
        <v>Canada</v>
      </c>
      <c r="W142">
        <v>43582.409722222219</v>
      </c>
      <c r="X142" t="b">
        <v>0</v>
      </c>
      <c r="Y142">
        <v>60</v>
      </c>
      <c r="Z142">
        <v>0.66666666666666663</v>
      </c>
    </row>
    <row r="143" spans="2:26" x14ac:dyDescent="0.25">
      <c r="B143">
        <v>272</v>
      </c>
      <c r="C143">
        <v>276</v>
      </c>
      <c r="D143" t="str">
        <v xml:space="preserve"> A free spirit soaring on the wings of dreams, leaving trails of independence in the azure sky of boundless possibilities. </v>
      </c>
      <c r="E143" t="str">
        <v xml:space="preserve"> Free-spirited </v>
      </c>
      <c r="F143">
        <v>43992.420138888891</v>
      </c>
      <c r="G143" t="str">
        <v xml:space="preserve"> DreamSoarer </v>
      </c>
      <c r="H143" t="str">
        <v xml:space="preserve"> Twitter </v>
      </c>
      <c r="I143" t="str">
        <v xml:space="preserve"> #FreeSpirit #WingsOfDreams </v>
      </c>
      <c r="J143">
        <v>22</v>
      </c>
      <c r="K143">
        <v>44</v>
      </c>
      <c r="L143" t="str">
        <v xml:space="preserve"> UK </v>
      </c>
      <c r="M143">
        <v>2020</v>
      </c>
      <c r="N143">
        <v>6</v>
      </c>
      <c r="O143">
        <v>10</v>
      </c>
      <c r="P143">
        <v>10</v>
      </c>
      <c r="Q143" t="str">
        <v>A free spirit soaring on the wings of dreams, leaving trails of independence in the azure sky of boundless possibilities.</v>
      </c>
      <c r="R143" t="str">
        <v>Free-Spirited</v>
      </c>
      <c r="S143" t="str">
        <v>DreamSoarer</v>
      </c>
      <c r="T143" t="str">
        <v>Twitter</v>
      </c>
      <c r="U143" t="str">
        <v>#FreeSpirit,#WingsOfDreams</v>
      </c>
      <c r="V143" t="str">
        <v>UK</v>
      </c>
      <c r="W143">
        <v>43992.420138888891</v>
      </c>
      <c r="X143" t="b">
        <v>0</v>
      </c>
      <c r="Y143">
        <v>66</v>
      </c>
      <c r="Z143">
        <v>0.66666666666666663</v>
      </c>
    </row>
    <row r="144" spans="2:26" x14ac:dyDescent="0.25">
      <c r="B144">
        <v>273</v>
      </c>
      <c r="C144">
        <v>277</v>
      </c>
      <c r="D144" t="str">
        <v xml:space="preserve"> Bathed in the golden hues of gratefulness, a sunset of appreciation casting its warm glow on the landscapes of the heart. </v>
      </c>
      <c r="E144" t="str">
        <v xml:space="preserve"> Grateful </v>
      </c>
      <c r="F144">
        <v>44652.770833333336</v>
      </c>
      <c r="G144" t="str">
        <v xml:space="preserve"> SunsetAdmirer </v>
      </c>
      <c r="H144" t="str">
        <v xml:space="preserve"> Instagram </v>
      </c>
      <c r="I144" t="str">
        <v xml:space="preserve"> #Grateful #GoldenHues </v>
      </c>
      <c r="J144">
        <v>19</v>
      </c>
      <c r="K144">
        <v>38</v>
      </c>
      <c r="L144" t="str">
        <v xml:space="preserve"> Australia </v>
      </c>
      <c r="M144">
        <v>2022</v>
      </c>
      <c r="N144">
        <v>4</v>
      </c>
      <c r="O144">
        <v>1</v>
      </c>
      <c r="P144">
        <v>18</v>
      </c>
      <c r="Q144" t="str">
        <v>Bathed in the golden hues of gratefulness, a sunset of appreciation casting its warm glow on the landscapes of the heart.</v>
      </c>
      <c r="R144" t="str">
        <v>Grateful</v>
      </c>
      <c r="S144" t="str">
        <v>SunsetAdmirer</v>
      </c>
      <c r="T144" t="str">
        <v>Instagram</v>
      </c>
      <c r="U144" t="str">
        <v>#Grateful,#GoldenHues</v>
      </c>
      <c r="V144" t="str">
        <v>Australia</v>
      </c>
      <c r="W144">
        <v>44652.770833333336</v>
      </c>
      <c r="X144" t="b">
        <v>0</v>
      </c>
      <c r="Y144">
        <v>57</v>
      </c>
      <c r="Z144">
        <v>0.66666666666666663</v>
      </c>
    </row>
    <row r="145" spans="2:26" x14ac:dyDescent="0.25">
      <c r="B145">
        <v>274</v>
      </c>
      <c r="C145">
        <v>278</v>
      </c>
      <c r="D145" t="str">
        <v xml:space="preserve"> Confident strides in the dance of life, a ballroom where self-assuredness leads, twirling through challenges with grace. </v>
      </c>
      <c r="E145" t="str">
        <v xml:space="preserve"> Confident </v>
      </c>
      <c r="F145">
        <v>44211.541666666664</v>
      </c>
      <c r="G145" t="str">
        <v xml:space="preserve"> DanceStrider </v>
      </c>
      <c r="H145" t="str">
        <v xml:space="preserve"> Facebook </v>
      </c>
      <c r="I145" t="str">
        <v xml:space="preserve"> #Confident #DanceOfLife </v>
      </c>
      <c r="J145">
        <v>23</v>
      </c>
      <c r="K145">
        <v>46</v>
      </c>
      <c r="L145" t="str">
        <v xml:space="preserve"> Canada </v>
      </c>
      <c r="M145">
        <v>2021</v>
      </c>
      <c r="N145">
        <v>1</v>
      </c>
      <c r="O145">
        <v>15</v>
      </c>
      <c r="P145">
        <v>13</v>
      </c>
      <c r="Q145" t="str">
        <v>Confident strides in the dance of life, a ballroom where self-assuredness leads, twirling through challenges with grace.</v>
      </c>
      <c r="R145" t="str">
        <v>Confident</v>
      </c>
      <c r="S145" t="str">
        <v>DanceStrider</v>
      </c>
      <c r="T145" t="str">
        <v>Facebook</v>
      </c>
      <c r="U145" t="str">
        <v>#Confident,#DanceOfLife</v>
      </c>
      <c r="V145" t="str">
        <v>Canada</v>
      </c>
      <c r="W145">
        <v>44211.541666666664</v>
      </c>
      <c r="X145" t="b">
        <v>0</v>
      </c>
      <c r="Y145">
        <v>69</v>
      </c>
      <c r="Z145">
        <v>0.66666666666666663</v>
      </c>
    </row>
    <row r="146" spans="2:26" x14ac:dyDescent="0.25">
      <c r="B146">
        <v>276</v>
      </c>
      <c r="C146">
        <v>280</v>
      </c>
      <c r="D146" t="str">
        <v xml:space="preserve"> Playfully juggling responsibilities, a circus performer balancing the acts of work and joy, tossing laughter into the air. </v>
      </c>
      <c r="E146" t="str">
        <v xml:space="preserve"> Playful </v>
      </c>
      <c r="F146">
        <v>43787.635416666664</v>
      </c>
      <c r="G146" t="str">
        <v xml:space="preserve"> JugglingArtist </v>
      </c>
      <c r="H146" t="str">
        <v xml:space="preserve"> Instagram </v>
      </c>
      <c r="I146" t="str">
        <v xml:space="preserve"> #Playful #JugglingResponsibilities </v>
      </c>
      <c r="J146">
        <v>25</v>
      </c>
      <c r="K146">
        <v>50</v>
      </c>
      <c r="L146" t="str">
        <v xml:space="preserve"> USA </v>
      </c>
      <c r="M146">
        <v>2019</v>
      </c>
      <c r="N146">
        <v>11</v>
      </c>
      <c r="O146">
        <v>18</v>
      </c>
      <c r="P146">
        <v>15</v>
      </c>
      <c r="Q146" t="str">
        <v>Playfully juggling responsibilities, a circus performer balancing the acts of work and joy, tossing laughter into the air.</v>
      </c>
      <c r="R146" t="str">
        <v>Playful</v>
      </c>
      <c r="S146" t="str">
        <v>JugglingArtist</v>
      </c>
      <c r="T146" t="str">
        <v>Instagram</v>
      </c>
      <c r="U146" t="str">
        <v>#Playful,#JugglingResponsibilities</v>
      </c>
      <c r="V146" t="str">
        <v>USA</v>
      </c>
      <c r="W146">
        <v>43787.635416666664</v>
      </c>
      <c r="X146" t="b">
        <v>0</v>
      </c>
      <c r="Y146">
        <v>75</v>
      </c>
      <c r="Z146">
        <v>0.66666666666666663</v>
      </c>
    </row>
    <row r="147" spans="2:26" x14ac:dyDescent="0.25">
      <c r="B147">
        <v>278</v>
      </c>
      <c r="C147">
        <v>282</v>
      </c>
      <c r="D147" t="str">
        <v xml:space="preserve"> Charting a course through the waves of hopeful anticipation, a sailor steering towards the shores of dreams yet unexplored. </v>
      </c>
      <c r="E147" t="str">
        <v xml:space="preserve"> Hopeful </v>
      </c>
      <c r="F147">
        <v>44864.486111111109</v>
      </c>
      <c r="G147" t="str">
        <v xml:space="preserve"> WaveNavigator </v>
      </c>
      <c r="H147" t="str">
        <v xml:space="preserve"> Twitter </v>
      </c>
      <c r="I147" t="str">
        <v xml:space="preserve"> #Hopeful #SailorOfDreams </v>
      </c>
      <c r="J147">
        <v>17</v>
      </c>
      <c r="K147">
        <v>34</v>
      </c>
      <c r="L147" t="str">
        <v xml:space="preserve"> Australia </v>
      </c>
      <c r="M147">
        <v>2022</v>
      </c>
      <c r="N147">
        <v>10</v>
      </c>
      <c r="O147">
        <v>30</v>
      </c>
      <c r="P147">
        <v>11</v>
      </c>
      <c r="Q147" t="str">
        <v>Charting a course through the waves of hopeful anticipation, a sailor steering towards the shores of dreams yet unexplored.</v>
      </c>
      <c r="R147" t="str">
        <v>Hopeful</v>
      </c>
      <c r="S147" t="str">
        <v>WaveNavigator</v>
      </c>
      <c r="T147" t="str">
        <v>Twitter</v>
      </c>
      <c r="U147" t="str">
        <v>#Hopeful,#SailorOfDreams</v>
      </c>
      <c r="V147" t="str">
        <v>Australia</v>
      </c>
      <c r="W147">
        <v>44864.486111111109</v>
      </c>
      <c r="X147" t="b">
        <v>0</v>
      </c>
      <c r="Y147">
        <v>51</v>
      </c>
      <c r="Z147">
        <v>0.66666666666666663</v>
      </c>
    </row>
    <row r="148" spans="2:26" x14ac:dyDescent="0.25">
      <c r="B148">
        <v>279</v>
      </c>
      <c r="C148">
        <v>283</v>
      </c>
      <c r="D148" t="str">
        <v xml:space="preserve"> A compassionate rain, tears of empathy falling gently, nurturing the seeds of kindness in the garden of human connections. </v>
      </c>
      <c r="E148" t="str">
        <v xml:space="preserve"> Compassionate </v>
      </c>
      <c r="F148">
        <v>44378.506944444445</v>
      </c>
      <c r="G148" t="str">
        <v xml:space="preserve"> RainNurturer </v>
      </c>
      <c r="H148" t="str">
        <v xml:space="preserve"> Instagram </v>
      </c>
      <c r="I148" t="str">
        <v xml:space="preserve"> #Compassionate #TearsOfEmpathy </v>
      </c>
      <c r="J148">
        <v>21</v>
      </c>
      <c r="K148">
        <v>42</v>
      </c>
      <c r="L148" t="str">
        <v xml:space="preserve"> Canada </v>
      </c>
      <c r="M148">
        <v>2021</v>
      </c>
      <c r="N148">
        <v>7</v>
      </c>
      <c r="O148">
        <v>1</v>
      </c>
      <c r="P148">
        <v>12</v>
      </c>
      <c r="Q148" t="str">
        <v>A compassionate rain, tears of empathy falling gently, nurturing the seeds of kindness in the garden of human connections.</v>
      </c>
      <c r="R148" t="str">
        <v>Compassionate</v>
      </c>
      <c r="S148" t="str">
        <v>RainNurturer</v>
      </c>
      <c r="T148" t="str">
        <v>Instagram</v>
      </c>
      <c r="U148" t="str">
        <v>#Compassionate,#TearsOfEmpathy</v>
      </c>
      <c r="V148" t="str">
        <v>Canada</v>
      </c>
      <c r="W148">
        <v>44378.506944444445</v>
      </c>
      <c r="X148" t="b">
        <v>1</v>
      </c>
      <c r="Y148">
        <v>63</v>
      </c>
      <c r="Z148">
        <v>0.66666666666666663</v>
      </c>
    </row>
    <row r="149" spans="2:26" x14ac:dyDescent="0.25">
      <c r="B149">
        <v>280</v>
      </c>
      <c r="C149">
        <v>284</v>
      </c>
      <c r="D149" t="str">
        <v xml:space="preserve"> Proudly scaling the peaks of achievement, a mountaineer conquering challenges and planting the flag of success. </v>
      </c>
      <c r="E149" t="str">
        <v xml:space="preserve"> Proud </v>
      </c>
      <c r="F149">
        <v>43835.364583333336</v>
      </c>
      <c r="G149" t="str">
        <v xml:space="preserve"> PeakConqueror </v>
      </c>
      <c r="H149" t="str">
        <v xml:space="preserve"> Twitter </v>
      </c>
      <c r="I149" t="str">
        <v xml:space="preserve"> #Proud #ScalingPeaks </v>
      </c>
      <c r="J149">
        <v>23</v>
      </c>
      <c r="K149">
        <v>46</v>
      </c>
      <c r="L149" t="str">
        <v xml:space="preserve"> USA </v>
      </c>
      <c r="M149">
        <v>2020</v>
      </c>
      <c r="N149">
        <v>1</v>
      </c>
      <c r="O149">
        <v>5</v>
      </c>
      <c r="P149">
        <v>8</v>
      </c>
      <c r="Q149" t="str">
        <v>Proudly scaling the peaks of achievement, a mountaineer conquering challenges and planting the flag of success.</v>
      </c>
      <c r="R149" t="str">
        <v>Proud</v>
      </c>
      <c r="S149" t="str">
        <v>PeakConqueror</v>
      </c>
      <c r="T149" t="str">
        <v>Twitter</v>
      </c>
      <c r="U149" t="str">
        <v>#Proud,#ScalingPeaks</v>
      </c>
      <c r="V149" t="str">
        <v>USA</v>
      </c>
      <c r="W149">
        <v>43835.364583333336</v>
      </c>
      <c r="X149" t="b">
        <v>1</v>
      </c>
      <c r="Y149">
        <v>69</v>
      </c>
      <c r="Z149">
        <v>0.66666666666666663</v>
      </c>
    </row>
    <row r="150" spans="2:26" x14ac:dyDescent="0.25">
      <c r="B150">
        <v>282</v>
      </c>
      <c r="C150">
        <v>286</v>
      </c>
      <c r="D150" t="str">
        <v xml:space="preserve"> A playful escapade in the carnival of life, carousel laughter and cotton candy dreams swirling in the joyous atmosphere. </v>
      </c>
      <c r="E150" t="str">
        <v xml:space="preserve"> Playful </v>
      </c>
      <c r="F150">
        <v>43334.722222222219</v>
      </c>
      <c r="G150" t="str">
        <v xml:space="preserve"> CarnivalDreamer </v>
      </c>
      <c r="H150" t="str">
        <v xml:space="preserve"> Facebook </v>
      </c>
      <c r="I150" t="str">
        <v xml:space="preserve"> #Playful #CarnivalEscapade </v>
      </c>
      <c r="J150">
        <v>24</v>
      </c>
      <c r="K150">
        <v>48</v>
      </c>
      <c r="L150" t="str">
        <v xml:space="preserve"> Australia </v>
      </c>
      <c r="M150">
        <v>2018</v>
      </c>
      <c r="N150">
        <v>8</v>
      </c>
      <c r="O150">
        <v>22</v>
      </c>
      <c r="P150">
        <v>17</v>
      </c>
      <c r="Q150" t="str">
        <v>A playful escapade in the carnival of life, carousel laughter and cotton candy dreams swirling in the joyous atmosphere.</v>
      </c>
      <c r="R150" t="str">
        <v>Playful</v>
      </c>
      <c r="S150" t="str">
        <v>CarnivalDreamer</v>
      </c>
      <c r="T150" t="str">
        <v>Facebook</v>
      </c>
      <c r="U150" t="str">
        <v>#Playful,#CarnivalEscapade</v>
      </c>
      <c r="V150" t="str">
        <v>Australia</v>
      </c>
      <c r="W150">
        <v>43334.722222222219</v>
      </c>
      <c r="X150" t="b">
        <v>1</v>
      </c>
      <c r="Y150">
        <v>72</v>
      </c>
      <c r="Z150">
        <v>0.66666666666666663</v>
      </c>
    </row>
    <row r="151" spans="2:26" x14ac:dyDescent="0.25">
      <c r="B151">
        <v>283</v>
      </c>
      <c r="C151">
        <v>287</v>
      </c>
      <c r="D151" t="str">
        <v xml:space="preserve"> Floating on clouds of inspiration, an artist painting the sky with strokes of creativity, creating a masterpiece of dreams. </v>
      </c>
      <c r="E151" t="str">
        <v xml:space="preserve"> Inspired </v>
      </c>
      <c r="F151">
        <v>44538.604166666664</v>
      </c>
      <c r="G151" t="str">
        <v xml:space="preserve"> SkyArtist </v>
      </c>
      <c r="H151" t="str">
        <v xml:space="preserve"> Twitter </v>
      </c>
      <c r="I151" t="str">
        <v xml:space="preserve"> #Inspired #CloudsOfCreativity </v>
      </c>
      <c r="J151">
        <v>18</v>
      </c>
      <c r="K151">
        <v>36</v>
      </c>
      <c r="L151" t="str">
        <v xml:space="preserve"> India </v>
      </c>
      <c r="M151">
        <v>2021</v>
      </c>
      <c r="N151">
        <v>12</v>
      </c>
      <c r="O151">
        <v>8</v>
      </c>
      <c r="P151">
        <v>14</v>
      </c>
      <c r="Q151" t="str">
        <v>Floating on clouds of inspiration, an artist painting the sky with strokes of creativity, creating a masterpiece of dreams.</v>
      </c>
      <c r="R151" t="str">
        <v>Inspired</v>
      </c>
      <c r="S151" t="str">
        <v>SkyArtist</v>
      </c>
      <c r="T151" t="str">
        <v>Twitter</v>
      </c>
      <c r="U151" t="str">
        <v>#Inspired,#CloudsOfCreativity</v>
      </c>
      <c r="V151" t="str">
        <v>India</v>
      </c>
      <c r="W151">
        <v>44538.604166666664</v>
      </c>
      <c r="X151" t="b">
        <v>1</v>
      </c>
      <c r="Y151">
        <v>54</v>
      </c>
      <c r="Z151">
        <v>0.66666666666666663</v>
      </c>
    </row>
    <row r="152" spans="2:26" x14ac:dyDescent="0.25">
      <c r="B152">
        <v>284</v>
      </c>
      <c r="C152">
        <v>288</v>
      </c>
      <c r="D152" t="str">
        <v xml:space="preserve"> Navigating the river of contentment, a serene boat cruise through the tranquil waters of inner peace and acceptance. </v>
      </c>
      <c r="E152" t="str">
        <v xml:space="preserve"> Contentment </v>
      </c>
      <c r="F152">
        <v>43582.409722222219</v>
      </c>
      <c r="G152" t="str">
        <v xml:space="preserve"> RiverNavigator </v>
      </c>
      <c r="H152" t="str">
        <v xml:space="preserve"> Instagram </v>
      </c>
      <c r="I152" t="str">
        <v xml:space="preserve"> #Contentment #TranquilWaters </v>
      </c>
      <c r="J152">
        <v>20</v>
      </c>
      <c r="K152">
        <v>40</v>
      </c>
      <c r="L152" t="str">
        <v xml:space="preserve"> Canada </v>
      </c>
      <c r="M152">
        <v>2019</v>
      </c>
      <c r="N152">
        <v>4</v>
      </c>
      <c r="O152">
        <v>27</v>
      </c>
      <c r="P152">
        <v>9</v>
      </c>
      <c r="Q152" t="str">
        <v>Navigating the river of contentment, a serene boat cruise through the tranquil waters of inner peace and acceptance.</v>
      </c>
      <c r="R152" t="str">
        <v>Contentment</v>
      </c>
      <c r="S152" t="str">
        <v>RiverNavigator</v>
      </c>
      <c r="T152" t="str">
        <v>Instagram</v>
      </c>
      <c r="U152" t="str">
        <v>#Contentment,#TranquilWaters</v>
      </c>
      <c r="V152" t="str">
        <v>Canada</v>
      </c>
      <c r="W152">
        <v>43582.409722222219</v>
      </c>
      <c r="X152" t="b">
        <v>1</v>
      </c>
      <c r="Y152">
        <v>60</v>
      </c>
      <c r="Z152">
        <v>0.66666666666666663</v>
      </c>
    </row>
    <row r="153" spans="2:26" x14ac:dyDescent="0.25">
      <c r="B153">
        <v>286</v>
      </c>
      <c r="C153">
        <v>290</v>
      </c>
      <c r="D153" t="str">
        <v xml:space="preserve"> A free spirit soaring on the wings of dreams, leaving trails of independence in the azure sky of boundless possibilities. </v>
      </c>
      <c r="E153" t="str">
        <v xml:space="preserve"> Free-spirited </v>
      </c>
      <c r="F153">
        <v>43992.420138888891</v>
      </c>
      <c r="G153" t="str">
        <v xml:space="preserve"> DreamSoarer </v>
      </c>
      <c r="H153" t="str">
        <v xml:space="preserve"> Twitter </v>
      </c>
      <c r="I153" t="str">
        <v xml:space="preserve"> #FreeSpirit #WingsOfDreams </v>
      </c>
      <c r="J153">
        <v>22</v>
      </c>
      <c r="K153">
        <v>44</v>
      </c>
      <c r="L153" t="str">
        <v xml:space="preserve"> UK </v>
      </c>
      <c r="M153">
        <v>2020</v>
      </c>
      <c r="N153">
        <v>6</v>
      </c>
      <c r="O153">
        <v>10</v>
      </c>
      <c r="P153">
        <v>10</v>
      </c>
      <c r="Q153" t="str">
        <v>A free spirit soaring on the wings of dreams, leaving trails of independence in the azure sky of boundless possibilities.</v>
      </c>
      <c r="R153" t="str">
        <v>Free-Spirited</v>
      </c>
      <c r="S153" t="str">
        <v>DreamSoarer</v>
      </c>
      <c r="T153" t="str">
        <v>Twitter</v>
      </c>
      <c r="U153" t="str">
        <v>#FreeSpirit,#WingsOfDreams</v>
      </c>
      <c r="V153" t="str">
        <v>UK</v>
      </c>
      <c r="W153">
        <v>43992.420138888891</v>
      </c>
      <c r="X153" t="b">
        <v>1</v>
      </c>
      <c r="Y153">
        <v>66</v>
      </c>
      <c r="Z153">
        <v>0.66666666666666663</v>
      </c>
    </row>
    <row r="154" spans="2:26" x14ac:dyDescent="0.25">
      <c r="B154">
        <v>287</v>
      </c>
      <c r="C154">
        <v>291</v>
      </c>
      <c r="D154" t="str">
        <v xml:space="preserve"> Bathed in the golden hues of gratefulness, a sunset of appreciation casting its warm glow on the landscapes of the heart. </v>
      </c>
      <c r="E154" t="str">
        <v xml:space="preserve"> Grateful </v>
      </c>
      <c r="F154">
        <v>44652.770833333336</v>
      </c>
      <c r="G154" t="str">
        <v xml:space="preserve"> SunsetAdmirer </v>
      </c>
      <c r="H154" t="str">
        <v xml:space="preserve"> Instagram </v>
      </c>
      <c r="I154" t="str">
        <v xml:space="preserve"> #Grateful #GoldenHues </v>
      </c>
      <c r="J154">
        <v>19</v>
      </c>
      <c r="K154">
        <v>38</v>
      </c>
      <c r="L154" t="str">
        <v xml:space="preserve"> Australia </v>
      </c>
      <c r="M154">
        <v>2022</v>
      </c>
      <c r="N154">
        <v>4</v>
      </c>
      <c r="O154">
        <v>1</v>
      </c>
      <c r="P154">
        <v>18</v>
      </c>
      <c r="Q154" t="str">
        <v>Bathed in the golden hues of gratefulness, a sunset of appreciation casting its warm glow on the landscapes of the heart.</v>
      </c>
      <c r="R154" t="str">
        <v>Grateful</v>
      </c>
      <c r="S154" t="str">
        <v>SunsetAdmirer</v>
      </c>
      <c r="T154" t="str">
        <v>Instagram</v>
      </c>
      <c r="U154" t="str">
        <v>#Grateful,#GoldenHues</v>
      </c>
      <c r="V154" t="str">
        <v>Australia</v>
      </c>
      <c r="W154">
        <v>44652.770833333336</v>
      </c>
      <c r="X154" t="b">
        <v>1</v>
      </c>
      <c r="Y154">
        <v>57</v>
      </c>
      <c r="Z154">
        <v>0.66666666666666663</v>
      </c>
    </row>
    <row r="155" spans="2:26" x14ac:dyDescent="0.25">
      <c r="B155">
        <v>288</v>
      </c>
      <c r="C155">
        <v>292</v>
      </c>
      <c r="D155" t="str">
        <v xml:space="preserve"> Confident strides in the dance of life, a ballroom where self-assuredness leads, twirling through challenges with grace. </v>
      </c>
      <c r="E155" t="str">
        <v xml:space="preserve"> Confident </v>
      </c>
      <c r="F155">
        <v>44211.541666666664</v>
      </c>
      <c r="G155" t="str">
        <v xml:space="preserve"> DanceStrider </v>
      </c>
      <c r="H155" t="str">
        <v xml:space="preserve"> Facebook </v>
      </c>
      <c r="I155" t="str">
        <v xml:space="preserve"> #Confident #DanceOfLife </v>
      </c>
      <c r="J155">
        <v>23</v>
      </c>
      <c r="K155">
        <v>46</v>
      </c>
      <c r="L155" t="str">
        <v xml:space="preserve"> Canada </v>
      </c>
      <c r="M155">
        <v>2021</v>
      </c>
      <c r="N155">
        <v>1</v>
      </c>
      <c r="O155">
        <v>15</v>
      </c>
      <c r="P155">
        <v>13</v>
      </c>
      <c r="Q155" t="str">
        <v>Confident strides in the dance of life, a ballroom where self-assuredness leads, twirling through challenges with grace.</v>
      </c>
      <c r="R155" t="str">
        <v>Confident</v>
      </c>
      <c r="S155" t="str">
        <v>DanceStrider</v>
      </c>
      <c r="T155" t="str">
        <v>Facebook</v>
      </c>
      <c r="U155" t="str">
        <v>#Confident,#DanceOfLife</v>
      </c>
      <c r="V155" t="str">
        <v>Canada</v>
      </c>
      <c r="W155">
        <v>44211.541666666664</v>
      </c>
      <c r="X155" t="b">
        <v>1</v>
      </c>
      <c r="Y155">
        <v>69</v>
      </c>
      <c r="Z155">
        <v>0.66666666666666663</v>
      </c>
    </row>
    <row r="156" spans="2:26" x14ac:dyDescent="0.25">
      <c r="B156">
        <v>290</v>
      </c>
      <c r="C156">
        <v>294</v>
      </c>
      <c r="D156" t="str">
        <v xml:space="preserve"> Playfully juggling responsibilities, a circus performer balancing the acts of work and joy, tossing laughter into the air. </v>
      </c>
      <c r="E156" t="str">
        <v xml:space="preserve"> Playful </v>
      </c>
      <c r="F156">
        <v>43787.635416666664</v>
      </c>
      <c r="G156" t="str">
        <v xml:space="preserve"> JugglingArtist </v>
      </c>
      <c r="H156" t="str">
        <v xml:space="preserve"> Instagram </v>
      </c>
      <c r="I156" t="str">
        <v xml:space="preserve"> #Playful #JugglingResponsibilities </v>
      </c>
      <c r="J156">
        <v>25</v>
      </c>
      <c r="K156">
        <v>50</v>
      </c>
      <c r="L156" t="str">
        <v xml:space="preserve"> USA </v>
      </c>
      <c r="M156">
        <v>2019</v>
      </c>
      <c r="N156">
        <v>11</v>
      </c>
      <c r="O156">
        <v>18</v>
      </c>
      <c r="P156">
        <v>15</v>
      </c>
      <c r="Q156" t="str">
        <v>Playfully juggling responsibilities, a circus performer balancing the acts of work and joy, tossing laughter into the air.</v>
      </c>
      <c r="R156" t="str">
        <v>Playful</v>
      </c>
      <c r="S156" t="str">
        <v>JugglingArtist</v>
      </c>
      <c r="T156" t="str">
        <v>Instagram</v>
      </c>
      <c r="U156" t="str">
        <v>#Playful,#JugglingResponsibilities</v>
      </c>
      <c r="V156" t="str">
        <v>USA</v>
      </c>
      <c r="W156">
        <v>43787.635416666664</v>
      </c>
      <c r="X156" t="b">
        <v>1</v>
      </c>
      <c r="Y156">
        <v>75</v>
      </c>
      <c r="Z156">
        <v>0.66666666666666663</v>
      </c>
    </row>
    <row r="157" spans="2:26" x14ac:dyDescent="0.25">
      <c r="B157">
        <v>292</v>
      </c>
      <c r="C157">
        <v>296</v>
      </c>
      <c r="D157" t="str">
        <v xml:space="preserve"> Charting a course through the waves of hopeful anticipation, a sailor steering towards the shores of dreams yet unexplored. </v>
      </c>
      <c r="E157" t="str">
        <v xml:space="preserve"> Hopeful </v>
      </c>
      <c r="F157">
        <v>44864.486111111109</v>
      </c>
      <c r="G157" t="str">
        <v xml:space="preserve"> WaveNavigator </v>
      </c>
      <c r="H157" t="str">
        <v xml:space="preserve"> Twitter </v>
      </c>
      <c r="I157" t="str">
        <v xml:space="preserve"> #Hopeful #SailorOfDreams </v>
      </c>
      <c r="J157">
        <v>17</v>
      </c>
      <c r="K157">
        <v>34</v>
      </c>
      <c r="L157" t="str">
        <v xml:space="preserve"> Australia </v>
      </c>
      <c r="M157">
        <v>2022</v>
      </c>
      <c r="N157">
        <v>10</v>
      </c>
      <c r="O157">
        <v>30</v>
      </c>
      <c r="P157">
        <v>11</v>
      </c>
      <c r="Q157" t="str">
        <v>Charting a course through the waves of hopeful anticipation, a sailor steering towards the shores of dreams yet unexplored.</v>
      </c>
      <c r="R157" t="str">
        <v>Hopeful</v>
      </c>
      <c r="S157" t="str">
        <v>WaveNavigator</v>
      </c>
      <c r="T157" t="str">
        <v>Twitter</v>
      </c>
      <c r="U157" t="str">
        <v>#Hopeful,#SailorOfDreams</v>
      </c>
      <c r="V157" t="str">
        <v>Australia</v>
      </c>
      <c r="W157">
        <v>44864.486111111109</v>
      </c>
      <c r="X157" t="b">
        <v>1</v>
      </c>
      <c r="Y157">
        <v>51</v>
      </c>
      <c r="Z157">
        <v>0.66666666666666663</v>
      </c>
    </row>
    <row r="158" spans="2:26" x14ac:dyDescent="0.25">
      <c r="B158">
        <v>293</v>
      </c>
      <c r="C158">
        <v>297</v>
      </c>
      <c r="D158" t="str">
        <v xml:space="preserve"> A compassionate rain, tears of empathy falling gently, nurturing the seeds of kindness in the garden of human connections. </v>
      </c>
      <c r="E158" t="str">
        <v xml:space="preserve"> Compassionate </v>
      </c>
      <c r="F158">
        <v>44378.506944444445</v>
      </c>
      <c r="G158" t="str">
        <v xml:space="preserve"> RainNurturer </v>
      </c>
      <c r="H158" t="str">
        <v xml:space="preserve"> Instagram </v>
      </c>
      <c r="I158" t="str">
        <v xml:space="preserve"> #Compassionate #TearsOfEmpathy </v>
      </c>
      <c r="J158">
        <v>21</v>
      </c>
      <c r="K158">
        <v>42</v>
      </c>
      <c r="L158" t="str">
        <v xml:space="preserve"> Canada </v>
      </c>
      <c r="M158">
        <v>2021</v>
      </c>
      <c r="N158">
        <v>7</v>
      </c>
      <c r="O158">
        <v>1</v>
      </c>
      <c r="P158">
        <v>12</v>
      </c>
      <c r="Q158" t="str">
        <v>A compassionate rain, tears of empathy falling gently, nurturing the seeds of kindness in the garden of human connections.</v>
      </c>
      <c r="R158" t="str">
        <v>Compassionate</v>
      </c>
      <c r="S158" t="str">
        <v>RainNurturer</v>
      </c>
      <c r="T158" t="str">
        <v>Instagram</v>
      </c>
      <c r="U158" t="str">
        <v>#Compassionate,#TearsOfEmpathy</v>
      </c>
      <c r="V158" t="str">
        <v>Canada</v>
      </c>
      <c r="W158">
        <v>44378.506944444445</v>
      </c>
      <c r="X158" t="b">
        <v>1</v>
      </c>
      <c r="Y158">
        <v>63</v>
      </c>
      <c r="Z158">
        <v>0.66666666666666663</v>
      </c>
    </row>
    <row r="159" spans="2:26" x14ac:dyDescent="0.25">
      <c r="B159">
        <v>294</v>
      </c>
      <c r="C159">
        <v>298</v>
      </c>
      <c r="D159" t="str">
        <v xml:space="preserve"> Proudly scaling the peaks of achievement, a mountaineer conquering challenges and planting the flag of success. </v>
      </c>
      <c r="E159" t="str">
        <v xml:space="preserve"> Proud </v>
      </c>
      <c r="F159">
        <v>43835.364583333336</v>
      </c>
      <c r="G159" t="str">
        <v xml:space="preserve"> PeakConqueror </v>
      </c>
      <c r="H159" t="str">
        <v xml:space="preserve"> Twitter </v>
      </c>
      <c r="I159" t="str">
        <v xml:space="preserve"> #Proud #ScalingPeaks </v>
      </c>
      <c r="J159">
        <v>23</v>
      </c>
      <c r="K159">
        <v>46</v>
      </c>
      <c r="L159" t="str">
        <v xml:space="preserve"> USA </v>
      </c>
      <c r="M159">
        <v>2020</v>
      </c>
      <c r="N159">
        <v>1</v>
      </c>
      <c r="O159">
        <v>5</v>
      </c>
      <c r="P159">
        <v>8</v>
      </c>
      <c r="Q159" t="str">
        <v>Proudly scaling the peaks of achievement, a mountaineer conquering challenges and planting the flag of success.</v>
      </c>
      <c r="R159" t="str">
        <v>Proud</v>
      </c>
      <c r="S159" t="str">
        <v>PeakConqueror</v>
      </c>
      <c r="T159" t="str">
        <v>Twitter</v>
      </c>
      <c r="U159" t="str">
        <v>#Proud,#ScalingPeaks</v>
      </c>
      <c r="V159" t="str">
        <v>USA</v>
      </c>
      <c r="W159">
        <v>43835.364583333336</v>
      </c>
      <c r="X159" t="b">
        <v>1</v>
      </c>
      <c r="Y159">
        <v>69</v>
      </c>
      <c r="Z159">
        <v>0.66666666666666663</v>
      </c>
    </row>
    <row r="160" spans="2:26" x14ac:dyDescent="0.25">
      <c r="B160">
        <v>296</v>
      </c>
      <c r="C160">
        <v>300</v>
      </c>
      <c r="D160" t="str">
        <v xml:space="preserve"> A playful escapade in the carnival of life, carousel laughter and cotton candy dreams swirling in the joyous atmosphere. </v>
      </c>
      <c r="E160" t="str">
        <v xml:space="preserve"> Playful </v>
      </c>
      <c r="F160">
        <v>43334.722222222219</v>
      </c>
      <c r="G160" t="str">
        <v xml:space="preserve"> CarnivalDreamer </v>
      </c>
      <c r="H160" t="str">
        <v xml:space="preserve"> Facebook </v>
      </c>
      <c r="I160" t="str">
        <v xml:space="preserve"> #Playful #CarnivalEscapade </v>
      </c>
      <c r="J160">
        <v>24</v>
      </c>
      <c r="K160">
        <v>48</v>
      </c>
      <c r="L160" t="str">
        <v xml:space="preserve"> Australia </v>
      </c>
      <c r="M160">
        <v>2018</v>
      </c>
      <c r="N160">
        <v>8</v>
      </c>
      <c r="O160">
        <v>22</v>
      </c>
      <c r="P160">
        <v>17</v>
      </c>
      <c r="Q160" t="str">
        <v>A playful escapade in the carnival of life, carousel laughter and cotton candy dreams swirling in the joyous atmosphere.</v>
      </c>
      <c r="R160" t="str">
        <v>Playful</v>
      </c>
      <c r="S160" t="str">
        <v>CarnivalDreamer</v>
      </c>
      <c r="T160" t="str">
        <v>Facebook</v>
      </c>
      <c r="U160" t="str">
        <v>#Playful,#CarnivalEscapade</v>
      </c>
      <c r="V160" t="str">
        <v>Australia</v>
      </c>
      <c r="W160">
        <v>43334.722222222219</v>
      </c>
      <c r="X160" t="b">
        <v>1</v>
      </c>
      <c r="Y160">
        <v>72</v>
      </c>
      <c r="Z160">
        <v>0.66666666666666663</v>
      </c>
    </row>
    <row r="161" spans="2:26" x14ac:dyDescent="0.25">
      <c r="B161">
        <v>301</v>
      </c>
      <c r="C161">
        <v>305</v>
      </c>
      <c r="D161" t="str">
        <v xml:space="preserve"> Eyes wide open in the night, fearful shadows dancing on the walls, the mind a prisoner of imagined horrors. </v>
      </c>
      <c r="E161" t="str">
        <v xml:space="preserve"> Fearful </v>
      </c>
      <c r="F161">
        <v>44693.083333333336</v>
      </c>
      <c r="G161" t="str">
        <v xml:space="preserve"> NightPrisoner </v>
      </c>
      <c r="H161" t="str">
        <v xml:space="preserve"> Facebook </v>
      </c>
      <c r="I161" t="str">
        <v xml:space="preserve"> #Fearful #ImaginedHorrors </v>
      </c>
      <c r="J161">
        <v>18</v>
      </c>
      <c r="K161">
        <v>36</v>
      </c>
      <c r="L161" t="str">
        <v xml:space="preserve"> India </v>
      </c>
      <c r="M161">
        <v>2022</v>
      </c>
      <c r="N161">
        <v>5</v>
      </c>
      <c r="O161">
        <v>12</v>
      </c>
      <c r="P161">
        <v>2</v>
      </c>
      <c r="Q161" t="str">
        <v>Eyes wide open in the night, fearful shadows dancing on the walls, the mind a prisoner of imagined horrors.</v>
      </c>
      <c r="R161" t="str">
        <v>Fearful</v>
      </c>
      <c r="S161" t="str">
        <v>NightPrisoner</v>
      </c>
      <c r="T161" t="str">
        <v>Facebook</v>
      </c>
      <c r="U161" t="str">
        <v>#Fearful,#ImaginedHorrors</v>
      </c>
      <c r="V161" t="str">
        <v>India</v>
      </c>
      <c r="W161">
        <v>44693.083333333336</v>
      </c>
      <c r="X161" t="b">
        <v>0</v>
      </c>
      <c r="Y161">
        <v>54</v>
      </c>
      <c r="Z161">
        <v>0.66666666666666663</v>
      </c>
    </row>
    <row r="162" spans="2:26" x14ac:dyDescent="0.25">
      <c r="B162">
        <v>303</v>
      </c>
      <c r="C162">
        <v>307</v>
      </c>
      <c r="D162" t="str">
        <v xml:space="preserve"> Overwhelmed by the weight of the world, Atlas with trembling shoulders, each responsibility a boulder in the landscape of exhaustion. </v>
      </c>
      <c r="E162" t="str">
        <v xml:space="preserve"> Overwhelmed </v>
      </c>
      <c r="F162">
        <v>44372.743055555555</v>
      </c>
      <c r="G162" t="str">
        <v xml:space="preserve"> AtlasBearer </v>
      </c>
      <c r="H162" t="str">
        <v xml:space="preserve"> Instagram </v>
      </c>
      <c r="I162" t="str">
        <v xml:space="preserve"> #Overwhelmed #BouldersOfExhaustion </v>
      </c>
      <c r="J162">
        <v>22</v>
      </c>
      <c r="K162">
        <v>44</v>
      </c>
      <c r="L162" t="str">
        <v xml:space="preserve"> Canada </v>
      </c>
      <c r="M162">
        <v>2021</v>
      </c>
      <c r="N162">
        <v>6</v>
      </c>
      <c r="O162">
        <v>25</v>
      </c>
      <c r="P162">
        <v>17</v>
      </c>
      <c r="Q162" t="str">
        <v>Overwhelmed by the weight of the world, Atlas with trembling shoulders, each responsibility a boulder in the landscape of exhaustion.</v>
      </c>
      <c r="R162" t="str">
        <v>Overwhelmed</v>
      </c>
      <c r="S162" t="str">
        <v>AtlasBearer</v>
      </c>
      <c r="T162" t="str">
        <v>Instagram</v>
      </c>
      <c r="U162" t="str">
        <v>#Overwhelmed,#BouldersOfExhaustion</v>
      </c>
      <c r="V162" t="str">
        <v>Canada</v>
      </c>
      <c r="W162">
        <v>44372.743055555555</v>
      </c>
      <c r="X162" t="b">
        <v>0</v>
      </c>
      <c r="Y162">
        <v>66</v>
      </c>
      <c r="Z162">
        <v>0.66666666666666663</v>
      </c>
    </row>
    <row r="163" spans="2:26" x14ac:dyDescent="0.25">
      <c r="B163">
        <v>305</v>
      </c>
      <c r="C163">
        <v>309</v>
      </c>
      <c r="D163" t="str">
        <v xml:space="preserve"> Devastated by the storm of betrayal, the wreckage of trust scattered like debris, a heart torn by the winds of broken promises. </v>
      </c>
      <c r="E163" t="str">
        <v xml:space="preserve"> Devastated </v>
      </c>
      <c r="F163">
        <v>44776.645833333336</v>
      </c>
      <c r="G163" t="str">
        <v xml:space="preserve"> StormSurvivor </v>
      </c>
      <c r="H163" t="str">
        <v xml:space="preserve"> Twitter </v>
      </c>
      <c r="I163" t="str">
        <v xml:space="preserve"> #Devastated #WindsOfBrokenPromises </v>
      </c>
      <c r="J163">
        <v>25</v>
      </c>
      <c r="K163">
        <v>50</v>
      </c>
      <c r="L163" t="str">
        <v xml:space="preserve"> Australia </v>
      </c>
      <c r="M163">
        <v>2022</v>
      </c>
      <c r="N163">
        <v>8</v>
      </c>
      <c r="O163">
        <v>3</v>
      </c>
      <c r="P163">
        <v>15</v>
      </c>
      <c r="Q163" t="str">
        <v>Devastated by the storm of betrayal, the wreckage of trust scattered like debris, a heart torn by the winds of broken promises.</v>
      </c>
      <c r="R163" t="str">
        <v>Devastated</v>
      </c>
      <c r="S163" t="str">
        <v>StormSurvivor</v>
      </c>
      <c r="T163" t="str">
        <v>Twitter</v>
      </c>
      <c r="U163" t="str">
        <v>#Devastated,#WindsOfBrokenPromises</v>
      </c>
      <c r="V163" t="str">
        <v>Australia</v>
      </c>
      <c r="W163">
        <v>44776.645833333336</v>
      </c>
      <c r="X163" t="b">
        <v>0</v>
      </c>
      <c r="Y163">
        <v>75</v>
      </c>
      <c r="Z163">
        <v>0.66666666666666663</v>
      </c>
    </row>
    <row r="164" spans="2:26" x14ac:dyDescent="0.25">
      <c r="B164">
        <v>307</v>
      </c>
      <c r="C164">
        <v>311</v>
      </c>
      <c r="D164" t="str">
        <v xml:space="preserve"> Envious eyes fixated on the gilded prize, a heartache fueled by the painful desire for possessions that seem forever out of reach. </v>
      </c>
      <c r="E164" t="str">
        <v xml:space="preserve"> Envious </v>
      </c>
      <c r="F164">
        <v>44255.947916666664</v>
      </c>
      <c r="G164" t="str">
        <v xml:space="preserve"> GildedHeartache </v>
      </c>
      <c r="H164" t="str">
        <v xml:space="preserve"> Facebook </v>
      </c>
      <c r="I164" t="str">
        <v xml:space="preserve"> #Envious #GildedPrize </v>
      </c>
      <c r="J164">
        <v>20</v>
      </c>
      <c r="K164">
        <v>40</v>
      </c>
      <c r="L164" t="str">
        <v xml:space="preserve"> USA </v>
      </c>
      <c r="M164">
        <v>2021</v>
      </c>
      <c r="N164">
        <v>2</v>
      </c>
      <c r="O164">
        <v>28</v>
      </c>
      <c r="P164">
        <v>22</v>
      </c>
      <c r="Q164" t="str">
        <v>Envious eyes fixated on the gilded prize, a heartache fueled by the painful desire for possessions that seem forever out of reach.</v>
      </c>
      <c r="R164" t="str">
        <v>Envious</v>
      </c>
      <c r="S164" t="str">
        <v>GildedHeartache</v>
      </c>
      <c r="T164" t="str">
        <v>Facebook</v>
      </c>
      <c r="U164" t="str">
        <v>#Envious,#GildedPrize</v>
      </c>
      <c r="V164" t="str">
        <v>USA</v>
      </c>
      <c r="W164">
        <v>44255.947916666664</v>
      </c>
      <c r="X164" t="b">
        <v>0</v>
      </c>
      <c r="Y164">
        <v>60</v>
      </c>
      <c r="Z164">
        <v>0.66666666666666663</v>
      </c>
    </row>
    <row r="165" spans="2:26" x14ac:dyDescent="0.25">
      <c r="B165">
        <v>310</v>
      </c>
      <c r="C165">
        <v>314</v>
      </c>
      <c r="D165" t="str">
        <v xml:space="preserve"> Loneliness, a silent companion in the night, the only echo in the chamber of solitude, a heart's solitary nocturne. </v>
      </c>
      <c r="E165" t="str">
        <v xml:space="preserve"> Loneliness </v>
      </c>
      <c r="F165">
        <v>43727.145833333336</v>
      </c>
      <c r="G165" t="str">
        <v xml:space="preserve"> NocturnalEcho </v>
      </c>
      <c r="H165" t="str">
        <v xml:space="preserve"> Facebook </v>
      </c>
      <c r="I165" t="str">
        <v xml:space="preserve"> #Loneliness #SolitaryNocturne </v>
      </c>
      <c r="J165">
        <v>18</v>
      </c>
      <c r="K165">
        <v>36</v>
      </c>
      <c r="L165" t="str">
        <v xml:space="preserve"> Australia </v>
      </c>
      <c r="M165">
        <v>2019</v>
      </c>
      <c r="N165">
        <v>9</v>
      </c>
      <c r="O165">
        <v>19</v>
      </c>
      <c r="P165">
        <v>3</v>
      </c>
      <c r="Q165" t="str">
        <v>Loneliness, a silent companion in the night, the only echo in the chamber of solitude, a heart's solitary nocturne.</v>
      </c>
      <c r="R165" t="str">
        <v>Loneliness</v>
      </c>
      <c r="S165" t="str">
        <v>NocturnalEcho</v>
      </c>
      <c r="T165" t="str">
        <v>Facebook</v>
      </c>
      <c r="U165" t="str">
        <v>#Loneliness,#SolitaryNocturne</v>
      </c>
      <c r="V165" t="str">
        <v>Australia</v>
      </c>
      <c r="W165">
        <v>43727.145833333336</v>
      </c>
      <c r="X165" t="b">
        <v>0</v>
      </c>
      <c r="Y165">
        <v>54</v>
      </c>
      <c r="Z165">
        <v>0.66666666666666663</v>
      </c>
    </row>
    <row r="166" spans="2:26" x14ac:dyDescent="0.25">
      <c r="B166">
        <v>313</v>
      </c>
      <c r="C166">
        <v>317</v>
      </c>
      <c r="D166" t="str">
        <v xml:space="preserve"> Overwhelmed by the cacophony of expectations, a drowning soul in the tempest of pressure, struggling to stay afloat. </v>
      </c>
      <c r="E166" t="str">
        <v xml:space="preserve"> Overwhelmed </v>
      </c>
      <c r="F166">
        <v>44529.364583333336</v>
      </c>
      <c r="G166" t="str">
        <v xml:space="preserve"> TempestSurvivor </v>
      </c>
      <c r="H166" t="str">
        <v xml:space="preserve"> Facebook </v>
      </c>
      <c r="I166" t="str">
        <v xml:space="preserve"> #Overwhelmed #DrowningSoul </v>
      </c>
      <c r="J166">
        <v>20</v>
      </c>
      <c r="K166">
        <v>40</v>
      </c>
      <c r="L166" t="str">
        <v xml:space="preserve"> USA </v>
      </c>
      <c r="M166">
        <v>2021</v>
      </c>
      <c r="N166">
        <v>11</v>
      </c>
      <c r="O166">
        <v>29</v>
      </c>
      <c r="P166">
        <v>8</v>
      </c>
      <c r="Q166" t="str">
        <v>Overwhelmed by the cacophony of expectations, a drowning soul in the tempest of pressure, struggling to stay afloat.</v>
      </c>
      <c r="R166" t="str">
        <v>Overwhelmed</v>
      </c>
      <c r="S166" t="str">
        <v>TempestSurvivor</v>
      </c>
      <c r="T166" t="str">
        <v>Facebook</v>
      </c>
      <c r="U166" t="str">
        <v>#Overwhelmed,#DrowningSoul</v>
      </c>
      <c r="V166" t="str">
        <v>USA</v>
      </c>
      <c r="W166">
        <v>44529.364583333336</v>
      </c>
      <c r="X166" t="b">
        <v>0</v>
      </c>
      <c r="Y166">
        <v>60</v>
      </c>
      <c r="Z166">
        <v>0.66666666666666663</v>
      </c>
    </row>
    <row r="167" spans="2:26" x14ac:dyDescent="0.25">
      <c r="B167">
        <v>315</v>
      </c>
      <c r="C167">
        <v>319</v>
      </c>
      <c r="D167" t="str">
        <v xml:space="preserve"> Devastated by the revelation of betrayal, the trust shattered like fragile glass, leaving shards of pain in its wake. </v>
      </c>
      <c r="E167" t="str">
        <v xml:space="preserve"> Devastated </v>
      </c>
      <c r="F167">
        <v>44701.618055555555</v>
      </c>
      <c r="G167" t="str">
        <v xml:space="preserve"> FragileTrust </v>
      </c>
      <c r="H167" t="str">
        <v xml:space="preserve"> Instagram </v>
      </c>
      <c r="I167" t="str">
        <v xml:space="preserve"> #Devastated #ShatteredTrust </v>
      </c>
      <c r="J167">
        <v>25</v>
      </c>
      <c r="K167">
        <v>50</v>
      </c>
      <c r="L167" t="str">
        <v xml:space="preserve"> Canada </v>
      </c>
      <c r="M167">
        <v>2022</v>
      </c>
      <c r="N167">
        <v>5</v>
      </c>
      <c r="O167">
        <v>20</v>
      </c>
      <c r="P167">
        <v>14</v>
      </c>
      <c r="Q167" t="str">
        <v>Devastated by the revelation of betrayal, the trust shattered like fragile glass, leaving shards of pain in its wake.</v>
      </c>
      <c r="R167" t="str">
        <v>Devastated</v>
      </c>
      <c r="S167" t="str">
        <v>FragileTrust</v>
      </c>
      <c r="T167" t="str">
        <v>Instagram</v>
      </c>
      <c r="U167" t="str">
        <v>#Devastated,#ShatteredTrust</v>
      </c>
      <c r="V167" t="str">
        <v>Canada</v>
      </c>
      <c r="W167">
        <v>44701.618055555555</v>
      </c>
      <c r="X167" t="b">
        <v>0</v>
      </c>
      <c r="Y167">
        <v>75</v>
      </c>
      <c r="Z167">
        <v>0.66666666666666663</v>
      </c>
    </row>
    <row r="168" spans="2:26" x14ac:dyDescent="0.25">
      <c r="B168">
        <v>317</v>
      </c>
      <c r="C168">
        <v>321</v>
      </c>
      <c r="D168" t="str">
        <v xml:space="preserve"> Envious gazes cast upon the podium of success, a bitter pill swallowed, the taste lingering as a constant reminder of unattained heights. </v>
      </c>
      <c r="E168" t="str">
        <v xml:space="preserve"> Envious </v>
      </c>
      <c r="F168">
        <v>44237.8125</v>
      </c>
      <c r="G168" t="str">
        <v xml:space="preserve"> SuccessPill </v>
      </c>
      <c r="H168" t="str">
        <v xml:space="preserve"> Twitter </v>
      </c>
      <c r="I168" t="str">
        <v xml:space="preserve"> #Envious #BitterPill </v>
      </c>
      <c r="J168">
        <v>20</v>
      </c>
      <c r="K168">
        <v>40</v>
      </c>
      <c r="L168" t="str">
        <v xml:space="preserve"> USA </v>
      </c>
      <c r="M168">
        <v>2021</v>
      </c>
      <c r="N168">
        <v>2</v>
      </c>
      <c r="O168">
        <v>10</v>
      </c>
      <c r="P168">
        <v>19</v>
      </c>
      <c r="Q168" t="str">
        <v>Envious gazes cast upon the podium of success, a bitter pill swallowed, the taste lingering as a constant reminder of unattained heights.</v>
      </c>
      <c r="R168" t="str">
        <v>Envious</v>
      </c>
      <c r="S168" t="str">
        <v>SuccessPill</v>
      </c>
      <c r="T168" t="str">
        <v>Twitter</v>
      </c>
      <c r="U168" t="str">
        <v>#Envious,#BitterPill</v>
      </c>
      <c r="V168" t="str">
        <v>USA</v>
      </c>
      <c r="W168">
        <v>44237.8125</v>
      </c>
      <c r="X168" t="b">
        <v>0</v>
      </c>
      <c r="Y168">
        <v>60</v>
      </c>
      <c r="Z168">
        <v>0.66666666666666663</v>
      </c>
    </row>
    <row r="169" spans="2:26" x14ac:dyDescent="0.25">
      <c r="B169">
        <v>321</v>
      </c>
      <c r="C169">
        <v>325</v>
      </c>
      <c r="D169" t="str">
        <v xml:space="preserve"> Loneliness, a solitary moon in a starless sky, casting a cold glow on the landscape of isolation, where echoes bounce in empty spaces. </v>
      </c>
      <c r="E169" t="str">
        <v xml:space="preserve"> Loneliness </v>
      </c>
      <c r="F169">
        <v>43070.784722222219</v>
      </c>
      <c r="G169" t="str">
        <v xml:space="preserve"> SolitaryMoon </v>
      </c>
      <c r="H169" t="str">
        <v xml:space="preserve"> Instagram </v>
      </c>
      <c r="I169" t="str">
        <v xml:space="preserve"> #Loneliness #StarlessSky </v>
      </c>
      <c r="J169">
        <v>18</v>
      </c>
      <c r="K169">
        <v>36</v>
      </c>
      <c r="L169" t="str">
        <v xml:space="preserve"> USA </v>
      </c>
      <c r="M169">
        <v>2017</v>
      </c>
      <c r="N169">
        <v>12</v>
      </c>
      <c r="O169">
        <v>1</v>
      </c>
      <c r="P169">
        <v>18</v>
      </c>
      <c r="Q169" t="str">
        <v>Loneliness, a solitary moon in a starless sky, casting a cold glow on the landscape of isolation, where echoes bounce in empty spaces.</v>
      </c>
      <c r="R169" t="str">
        <v>Loneliness</v>
      </c>
      <c r="S169" t="str">
        <v>SolitaryMoon</v>
      </c>
      <c r="T169" t="str">
        <v>Instagram</v>
      </c>
      <c r="U169" t="str">
        <v>#Loneliness,#StarlessSky</v>
      </c>
      <c r="V169" t="str">
        <v>USA</v>
      </c>
      <c r="W169">
        <v>43070.784722222219</v>
      </c>
      <c r="X169" t="b">
        <v>0</v>
      </c>
      <c r="Y169">
        <v>54</v>
      </c>
      <c r="Z169">
        <v>0.66666666666666663</v>
      </c>
    </row>
    <row r="170" spans="2:26" x14ac:dyDescent="0.25">
      <c r="B170">
        <v>323</v>
      </c>
      <c r="C170">
        <v>327</v>
      </c>
      <c r="D170" t="str">
        <v xml:space="preserve"> Fearful eyes scanning the shadows, a prisoner of the night, terrorized by the lurking monsters born from the mind's darkest corners. </v>
      </c>
      <c r="E170" t="str">
        <v xml:space="preserve"> Fearful </v>
      </c>
      <c r="F170">
        <v>44933.145833333336</v>
      </c>
      <c r="G170" t="str">
        <v xml:space="preserve"> NightPrisoner </v>
      </c>
      <c r="H170" t="str">
        <v xml:space="preserve"> Twitter </v>
      </c>
      <c r="I170" t="str">
        <v xml:space="preserve"> #Fearful #LurkingMonsters </v>
      </c>
      <c r="J170">
        <v>18</v>
      </c>
      <c r="K170">
        <v>36</v>
      </c>
      <c r="L170" t="str">
        <v xml:space="preserve"> India </v>
      </c>
      <c r="M170">
        <v>2023</v>
      </c>
      <c r="N170">
        <v>1</v>
      </c>
      <c r="O170">
        <v>7</v>
      </c>
      <c r="P170">
        <v>3</v>
      </c>
      <c r="Q170" t="str">
        <v>Fearful eyes scanning the shadows, a prisoner of the night, terrorized by the lurking monsters born from the mind's darkest corners.</v>
      </c>
      <c r="R170" t="str">
        <v>Fearful</v>
      </c>
      <c r="S170" t="str">
        <v>NightPrisoner</v>
      </c>
      <c r="T170" t="str">
        <v>Twitter</v>
      </c>
      <c r="U170" t="str">
        <v>#Fearful,#LurkingMonsters</v>
      </c>
      <c r="V170" t="str">
        <v>India</v>
      </c>
      <c r="W170">
        <v>44933.145833333336</v>
      </c>
      <c r="X170" t="b">
        <v>0</v>
      </c>
      <c r="Y170">
        <v>54</v>
      </c>
      <c r="Z170">
        <v>0.66666666666666663</v>
      </c>
    </row>
    <row r="171" spans="2:26" x14ac:dyDescent="0.25">
      <c r="B171">
        <v>325</v>
      </c>
      <c r="C171">
        <v>329</v>
      </c>
      <c r="D171" t="str">
        <v xml:space="preserve"> Overwhelmed by the maze of expectations, a minotaur of pressure lurking in the labyrinth, waiting to devour the spirit of resilience. </v>
      </c>
      <c r="E171" t="str">
        <v xml:space="preserve"> Overwhelmed </v>
      </c>
      <c r="F171">
        <v>43883.638888888891</v>
      </c>
      <c r="G171" t="str">
        <v xml:space="preserve"> MazeExplorer </v>
      </c>
      <c r="H171" t="str">
        <v xml:space="preserve"> Facebook </v>
      </c>
      <c r="I171" t="str">
        <v xml:space="preserve"> #Overwhelmed #MinotaurOfPressure </v>
      </c>
      <c r="J171">
        <v>22</v>
      </c>
      <c r="K171">
        <v>44</v>
      </c>
      <c r="L171" t="str">
        <v xml:space="preserve"> USA </v>
      </c>
      <c r="M171">
        <v>2020</v>
      </c>
      <c r="N171">
        <v>2</v>
      </c>
      <c r="O171">
        <v>22</v>
      </c>
      <c r="P171">
        <v>15</v>
      </c>
      <c r="Q171" t="str">
        <v>Overwhelmed by the maze of expectations, a minotaur of pressure lurking in the labyrinth, waiting to devour the spirit of resilience.</v>
      </c>
      <c r="R171" t="str">
        <v>Overwhelmed</v>
      </c>
      <c r="S171" t="str">
        <v>MazeExplorer</v>
      </c>
      <c r="T171" t="str">
        <v>Facebook</v>
      </c>
      <c r="U171" t="str">
        <v>#Overwhelmed,#MinotaurOfPressure</v>
      </c>
      <c r="V171" t="str">
        <v>USA</v>
      </c>
      <c r="W171">
        <v>43883.638888888891</v>
      </c>
      <c r="X171" t="b">
        <v>0</v>
      </c>
      <c r="Y171">
        <v>66</v>
      </c>
      <c r="Z171">
        <v>0.66666666666666663</v>
      </c>
    </row>
    <row r="172" spans="2:26" x14ac:dyDescent="0.25">
      <c r="B172">
        <v>327</v>
      </c>
      <c r="C172">
        <v>331</v>
      </c>
      <c r="D172" t="str">
        <v xml:space="preserve"> Devastated, a heart in ruins, the echoes of shattered dreams reverberating in the chambers, a requiem for what once was whole. </v>
      </c>
      <c r="E172" t="str">
        <v xml:space="preserve"> Devastated </v>
      </c>
      <c r="F172">
        <v>44862.46875</v>
      </c>
      <c r="G172" t="str">
        <v xml:space="preserve"> RuinedHeart </v>
      </c>
      <c r="H172" t="str">
        <v xml:space="preserve"> Instagram </v>
      </c>
      <c r="I172" t="str">
        <v xml:space="preserve"> #Devastated #EchoesOfShatteredDreams </v>
      </c>
      <c r="J172">
        <v>25</v>
      </c>
      <c r="K172">
        <v>50</v>
      </c>
      <c r="L172" t="str">
        <v xml:space="preserve"> Australia </v>
      </c>
      <c r="M172">
        <v>2022</v>
      </c>
      <c r="N172">
        <v>10</v>
      </c>
      <c r="O172">
        <v>28</v>
      </c>
      <c r="P172">
        <v>11</v>
      </c>
      <c r="Q172" t="str">
        <v>Devastated, a heart in ruins, the echoes of shattered dreams reverberating in the chambers, a requiem for what once was whole.</v>
      </c>
      <c r="R172" t="str">
        <v>Devastated</v>
      </c>
      <c r="S172" t="str">
        <v>RuinedHeart</v>
      </c>
      <c r="T172" t="str">
        <v>Instagram</v>
      </c>
      <c r="U172" t="str">
        <v>#Devastated,#EchoesOfShatteredDreams</v>
      </c>
      <c r="V172" t="str">
        <v>Australia</v>
      </c>
      <c r="W172">
        <v>44862.46875</v>
      </c>
      <c r="X172" t="b">
        <v>0</v>
      </c>
      <c r="Y172">
        <v>75</v>
      </c>
      <c r="Z172">
        <v>0.66666666666666663</v>
      </c>
    </row>
    <row r="173" spans="2:26" x14ac:dyDescent="0.25">
      <c r="B173">
        <v>329</v>
      </c>
      <c r="C173">
        <v>333</v>
      </c>
      <c r="D173" t="str">
        <v xml:space="preserve"> Envious eyes locked on the treasure chest of opportunities, a heartache fueled by the desire for keys that seem forever elusive. </v>
      </c>
      <c r="E173" t="str">
        <v xml:space="preserve"> Envious </v>
      </c>
      <c r="F173">
        <v>44211.923611111109</v>
      </c>
      <c r="G173" t="str">
        <v xml:space="preserve"> ElusiveKeys </v>
      </c>
      <c r="H173" t="str">
        <v xml:space="preserve"> Twitter </v>
      </c>
      <c r="I173" t="str">
        <v xml:space="preserve"> #Envious #DesireForKeys </v>
      </c>
      <c r="J173">
        <v>20</v>
      </c>
      <c r="K173">
        <v>40</v>
      </c>
      <c r="L173" t="str">
        <v xml:space="preserve"> USA </v>
      </c>
      <c r="M173">
        <v>2021</v>
      </c>
      <c r="N173">
        <v>1</v>
      </c>
      <c r="O173">
        <v>15</v>
      </c>
      <c r="P173">
        <v>22</v>
      </c>
      <c r="Q173" t="str">
        <v>Envious eyes locked on the treasure chest of opportunities, a heartache fueled by the desire for keys that seem forever elusive.</v>
      </c>
      <c r="R173" t="str">
        <v>Envious</v>
      </c>
      <c r="S173" t="str">
        <v>ElusiveKeys</v>
      </c>
      <c r="T173" t="str">
        <v>Twitter</v>
      </c>
      <c r="U173" t="str">
        <v>#Envious,#DesireForKeys</v>
      </c>
      <c r="V173" t="str">
        <v>USA</v>
      </c>
      <c r="W173">
        <v>44211.923611111109</v>
      </c>
      <c r="X173" t="b">
        <v>0</v>
      </c>
      <c r="Y173">
        <v>60</v>
      </c>
      <c r="Z173">
        <v>0.66666666666666663</v>
      </c>
    </row>
    <row r="174" spans="2:26" x14ac:dyDescent="0.25">
      <c r="B174">
        <v>332</v>
      </c>
      <c r="C174">
        <v>336</v>
      </c>
      <c r="D174" t="str">
        <v xml:space="preserve"> Loneliness, a silent companion in the night, the only echo in the chamber of solitude, a heart's solitary nocturne. </v>
      </c>
      <c r="E174" t="str">
        <v xml:space="preserve"> Loneliness </v>
      </c>
      <c r="F174">
        <v>43727.145833333336</v>
      </c>
      <c r="G174" t="str">
        <v xml:space="preserve"> NocturnalEcho </v>
      </c>
      <c r="H174" t="str">
        <v xml:space="preserve"> Facebook </v>
      </c>
      <c r="I174" t="str">
        <v xml:space="preserve"> #Loneliness #SolitaryNocturne </v>
      </c>
      <c r="J174">
        <v>18</v>
      </c>
      <c r="K174">
        <v>36</v>
      </c>
      <c r="L174" t="str">
        <v xml:space="preserve"> Australia </v>
      </c>
      <c r="M174">
        <v>2019</v>
      </c>
      <c r="N174">
        <v>9</v>
      </c>
      <c r="O174">
        <v>19</v>
      </c>
      <c r="P174">
        <v>3</v>
      </c>
      <c r="Q174" t="str">
        <v>Loneliness, a silent companion in the night, the only echo in the chamber of solitude, a heart's solitary nocturne.</v>
      </c>
      <c r="R174" t="str">
        <v>Loneliness</v>
      </c>
      <c r="S174" t="str">
        <v>NocturnalEcho</v>
      </c>
      <c r="T174" t="str">
        <v>Facebook</v>
      </c>
      <c r="U174" t="str">
        <v>#Loneliness,#SolitaryNocturne</v>
      </c>
      <c r="V174" t="str">
        <v>Australia</v>
      </c>
      <c r="W174">
        <v>43727.145833333336</v>
      </c>
      <c r="X174" t="b">
        <v>1</v>
      </c>
      <c r="Y174">
        <v>54</v>
      </c>
      <c r="Z174">
        <v>0.66666666666666663</v>
      </c>
    </row>
    <row r="175" spans="2:26" x14ac:dyDescent="0.25">
      <c r="B175">
        <v>333</v>
      </c>
      <c r="C175">
        <v>337</v>
      </c>
      <c r="D175" t="str">
        <v xml:space="preserve">Awe-struck by the breathtaking sunrise over the mountains.      </v>
      </c>
      <c r="E175" t="str">
        <v xml:space="preserve"> Awe           </v>
      </c>
      <c r="F175">
        <v>44654.260416666664</v>
      </c>
      <c r="G175" t="str">
        <v xml:space="preserve"> NatureAdmirer  </v>
      </c>
      <c r="H175" t="str">
        <v xml:space="preserve"> Instagram </v>
      </c>
      <c r="I175" t="str">
        <v xml:space="preserve"> #Awe #BreathtakingSunrise                   </v>
      </c>
      <c r="J175">
        <v>28</v>
      </c>
      <c r="K175">
        <v>55</v>
      </c>
      <c r="L175" t="str">
        <v xml:space="preserve"> USA               </v>
      </c>
      <c r="M175">
        <v>2022</v>
      </c>
      <c r="N175">
        <v>4</v>
      </c>
      <c r="O175">
        <v>3</v>
      </c>
      <c r="P175">
        <v>6</v>
      </c>
      <c r="Q175" t="str">
        <v>Awe-struck by the breathtaking sunrise over the mountains.</v>
      </c>
      <c r="R175" t="str">
        <v>Awe</v>
      </c>
      <c r="S175" t="str">
        <v>NatureAdmirer</v>
      </c>
      <c r="T175" t="str">
        <v>Instagram</v>
      </c>
      <c r="U175" t="str">
        <v>#Awe,#BreathtakingSunrise</v>
      </c>
      <c r="V175" t="str">
        <v>USA</v>
      </c>
      <c r="W175">
        <v>44654.260416666664</v>
      </c>
      <c r="X175" t="b">
        <v>0</v>
      </c>
      <c r="Y175">
        <v>83</v>
      </c>
      <c r="Z175">
        <v>0.66265060240963858</v>
      </c>
    </row>
    <row r="176" spans="2:26" x14ac:dyDescent="0.25">
      <c r="B176">
        <v>335</v>
      </c>
      <c r="C176">
        <v>339</v>
      </c>
      <c r="D176" t="str">
        <v xml:space="preserve">Nostalgia hits while flipping through an old photo album.     </v>
      </c>
      <c r="E176" t="str">
        <v xml:space="preserve"> Nostalgia      </v>
      </c>
      <c r="F176">
        <v>43644.791666666664</v>
      </c>
      <c r="G176" t="str">
        <v xml:space="preserve"> MemoryLane     </v>
      </c>
      <c r="H176" t="str">
        <v xml:space="preserve"> Facebook </v>
      </c>
      <c r="I176" t="str">
        <v xml:space="preserve"> #Nostalgia #OldMemories                     </v>
      </c>
      <c r="J176">
        <v>22</v>
      </c>
      <c r="K176">
        <v>45</v>
      </c>
      <c r="L176" t="str">
        <v xml:space="preserve"> UK                </v>
      </c>
      <c r="M176">
        <v>2019</v>
      </c>
      <c r="N176">
        <v>6</v>
      </c>
      <c r="O176">
        <v>28</v>
      </c>
      <c r="P176">
        <v>19</v>
      </c>
      <c r="Q176" t="str">
        <v>Nostalgia hits while flipping through an old photo album.</v>
      </c>
      <c r="R176" t="str">
        <v>Nostalgia</v>
      </c>
      <c r="S176" t="str">
        <v>MemoryLane</v>
      </c>
      <c r="T176" t="str">
        <v>Facebook</v>
      </c>
      <c r="U176" t="str">
        <v>#Nostalgia,#OldMemories</v>
      </c>
      <c r="V176" t="str">
        <v>UK</v>
      </c>
      <c r="W176">
        <v>43644.791666666664</v>
      </c>
      <c r="X176" t="b">
        <v>0</v>
      </c>
      <c r="Y176">
        <v>67</v>
      </c>
      <c r="Z176">
        <v>0.67164179104477617</v>
      </c>
    </row>
    <row r="177" spans="2:26" x14ac:dyDescent="0.25">
      <c r="B177">
        <v>336</v>
      </c>
      <c r="C177">
        <v>340</v>
      </c>
      <c r="D177" t="str">
        <v xml:space="preserve">Thrilled to witness the grandeur of a cultural festival.       </v>
      </c>
      <c r="E177" t="str">
        <v xml:space="preserve"> Thrill        </v>
      </c>
      <c r="F177">
        <v>44089.614583333336</v>
      </c>
      <c r="G177" t="str">
        <v xml:space="preserve"> CultureEnthusiast </v>
      </c>
      <c r="H177" t="str">
        <v xml:space="preserve"> Instagram </v>
      </c>
      <c r="I177" t="str">
        <v xml:space="preserve"> #Thrill #CulturalCelebration              </v>
      </c>
      <c r="J177">
        <v>40</v>
      </c>
      <c r="K177">
        <v>80</v>
      </c>
      <c r="L177" t="str">
        <v xml:space="preserve"> India              </v>
      </c>
      <c r="M177">
        <v>2020</v>
      </c>
      <c r="N177">
        <v>9</v>
      </c>
      <c r="O177">
        <v>15</v>
      </c>
      <c r="P177">
        <v>14</v>
      </c>
      <c r="Q177" t="str">
        <v>Thrilled to witness the grandeur of a cultural festival.</v>
      </c>
      <c r="R177" t="str">
        <v>Thrill</v>
      </c>
      <c r="S177" t="str">
        <v>CultureEnthusiast</v>
      </c>
      <c r="T177" t="str">
        <v>Instagram</v>
      </c>
      <c r="U177" t="str">
        <v>#Thrill,#CulturalCelebration</v>
      </c>
      <c r="V177" t="str">
        <v>India</v>
      </c>
      <c r="W177">
        <v>44089.614583333336</v>
      </c>
      <c r="X177" t="b">
        <v>0</v>
      </c>
      <c r="Y177">
        <v>120</v>
      </c>
      <c r="Z177">
        <v>0.66666666666666663</v>
      </c>
    </row>
    <row r="178" spans="2:26" x14ac:dyDescent="0.25">
      <c r="B178">
        <v>337</v>
      </c>
      <c r="C178">
        <v>341</v>
      </c>
      <c r="D178" t="str">
        <v xml:space="preserve">Calmness found in the rhythm of raindrops on the windowpane.   </v>
      </c>
      <c r="E178" t="str">
        <v xml:space="preserve"> Calmness      </v>
      </c>
      <c r="F178">
        <v>43047.888888888891</v>
      </c>
      <c r="G178" t="str">
        <v xml:space="preserve"> RainWatcher    </v>
      </c>
      <c r="H178" t="str">
        <v xml:space="preserve"> Twitter  </v>
      </c>
      <c r="I178" t="str">
        <v xml:space="preserve"> #Calmness #RainyDays                        </v>
      </c>
      <c r="J178">
        <v>18</v>
      </c>
      <c r="K178">
        <v>35</v>
      </c>
      <c r="L178" t="str">
        <v xml:space="preserve"> Australia          </v>
      </c>
      <c r="M178">
        <v>2017</v>
      </c>
      <c r="N178">
        <v>11</v>
      </c>
      <c r="O178">
        <v>8</v>
      </c>
      <c r="P178">
        <v>21</v>
      </c>
      <c r="Q178" t="str">
        <v>Calmness found in the rhythm of raindrops on the windowpane.</v>
      </c>
      <c r="R178" t="str">
        <v>Calmness</v>
      </c>
      <c r="S178" t="str">
        <v>RainWatcher</v>
      </c>
      <c r="T178" t="str">
        <v>Twitter</v>
      </c>
      <c r="U178" t="str">
        <v>#Calmness,#RainyDays</v>
      </c>
      <c r="V178" t="str">
        <v>Australia</v>
      </c>
      <c r="W178">
        <v>43047.888888888891</v>
      </c>
      <c r="X178" t="b">
        <v>0</v>
      </c>
      <c r="Y178">
        <v>53</v>
      </c>
      <c r="Z178">
        <v>0.660377358490566</v>
      </c>
    </row>
    <row r="179" spans="2:26" x14ac:dyDescent="0.25">
      <c r="B179">
        <v>338</v>
      </c>
      <c r="C179">
        <v>342</v>
      </c>
      <c r="D179" t="str">
        <v>Overwhelmed by the support received during a personal challenge.</v>
      </c>
      <c r="E179" t="str">
        <v xml:space="preserve"> Overwhelmed   </v>
      </c>
      <c r="F179">
        <v>44336.729166666664</v>
      </c>
      <c r="G179" t="str">
        <v xml:space="preserve"> PersonalJourney </v>
      </c>
      <c r="H179" t="str">
        <v xml:space="preserve"> Facebook </v>
      </c>
      <c r="I179" t="str">
        <v xml:space="preserve"> #Overwhelmed #SupportiveCommunity          </v>
      </c>
      <c r="J179">
        <v>25</v>
      </c>
      <c r="K179">
        <v>50</v>
      </c>
      <c r="L179" t="str">
        <v xml:space="preserve"> USA               </v>
      </c>
      <c r="M179">
        <v>2021</v>
      </c>
      <c r="N179">
        <v>5</v>
      </c>
      <c r="O179">
        <v>20</v>
      </c>
      <c r="P179">
        <v>17</v>
      </c>
      <c r="Q179" t="str">
        <v>Overwhelmed by the support received during a personal challenge.</v>
      </c>
      <c r="R179" t="str">
        <v>Overwhelmed</v>
      </c>
      <c r="S179" t="str">
        <v>PersonalJourney</v>
      </c>
      <c r="T179" t="str">
        <v>Facebook</v>
      </c>
      <c r="U179" t="str">
        <v>#Overwhelmed,#SupportiveCommunity</v>
      </c>
      <c r="V179" t="str">
        <v>USA</v>
      </c>
      <c r="W179">
        <v>44336.729166666664</v>
      </c>
      <c r="X179" t="b">
        <v>0</v>
      </c>
      <c r="Y179">
        <v>75</v>
      </c>
      <c r="Z179">
        <v>0.66666666666666663</v>
      </c>
    </row>
    <row r="180" spans="2:26" x14ac:dyDescent="0.25">
      <c r="B180">
        <v>339</v>
      </c>
      <c r="C180">
        <v>343</v>
      </c>
      <c r="D180" t="str">
        <v xml:space="preserve">Excitement builds as the countdown to a long-awaited vacation begins. </v>
      </c>
      <c r="E180" t="str">
        <v xml:space="preserve"> Excitement </v>
      </c>
      <c r="F180">
        <v>44936.5</v>
      </c>
      <c r="G180" t="str">
        <v xml:space="preserve"> VacationDreamer </v>
      </c>
      <c r="H180" t="str">
        <v xml:space="preserve"> Instagram </v>
      </c>
      <c r="I180" t="str">
        <v xml:space="preserve"> #Excitement #VacationCountdown        </v>
      </c>
      <c r="J180">
        <v>30</v>
      </c>
      <c r="K180">
        <v>60</v>
      </c>
      <c r="L180" t="str">
        <v xml:space="preserve"> France            </v>
      </c>
      <c r="M180">
        <v>2023</v>
      </c>
      <c r="N180">
        <v>1</v>
      </c>
      <c r="O180">
        <v>10</v>
      </c>
      <c r="P180">
        <v>12</v>
      </c>
      <c r="Q180" t="str">
        <v>Excitement builds as the countdown to a long-awaited vacation begins.</v>
      </c>
      <c r="R180" t="str">
        <v>Excitement</v>
      </c>
      <c r="S180" t="str">
        <v>VacationDreamer</v>
      </c>
      <c r="T180" t="str">
        <v>Instagram</v>
      </c>
      <c r="U180" t="str">
        <v>#Excitement,#VacationCountdown</v>
      </c>
      <c r="V180" t="str">
        <v>France</v>
      </c>
      <c r="W180">
        <v>44936.5</v>
      </c>
      <c r="X180" t="b">
        <v>0</v>
      </c>
      <c r="Y180">
        <v>90</v>
      </c>
      <c r="Z180">
        <v>0.66666666666666663</v>
      </c>
    </row>
    <row r="181" spans="2:26" x14ac:dyDescent="0.25">
      <c r="B181">
        <v>340</v>
      </c>
      <c r="C181">
        <v>344</v>
      </c>
      <c r="D181" t="str">
        <v xml:space="preserve">Reflecting on life's journey, grateful for the lessons learned. </v>
      </c>
      <c r="E181" t="str">
        <v xml:space="preserve"> Gratitude   </v>
      </c>
      <c r="F181">
        <v>43439.364583333336</v>
      </c>
      <c r="G181" t="str">
        <v xml:space="preserve"> LifeLearner   </v>
      </c>
      <c r="H181" t="str">
        <v xml:space="preserve"> Twitter  </v>
      </c>
      <c r="I181" t="str">
        <v xml:space="preserve"> #Gratitude #LifeLessons                    </v>
      </c>
      <c r="J181">
        <v>35</v>
      </c>
      <c r="K181">
        <v>70</v>
      </c>
      <c r="L181" t="str">
        <v xml:space="preserve"> Brazil            </v>
      </c>
      <c r="M181">
        <v>2018</v>
      </c>
      <c r="N181">
        <v>12</v>
      </c>
      <c r="O181">
        <v>5</v>
      </c>
      <c r="P181">
        <v>8</v>
      </c>
      <c r="Q181" t="str">
        <v>Reflecting on life's journey, grateful for the lessons learned.</v>
      </c>
      <c r="R181" t="str">
        <v>Gratitude</v>
      </c>
      <c r="S181" t="str">
        <v>LifeLearner</v>
      </c>
      <c r="T181" t="str">
        <v>Twitter</v>
      </c>
      <c r="U181" t="str">
        <v>#Gratitude,#LifeLessons</v>
      </c>
      <c r="V181" t="str">
        <v>Brazil</v>
      </c>
      <c r="W181">
        <v>43439.364583333336</v>
      </c>
      <c r="X181" t="b">
        <v>0</v>
      </c>
      <c r="Y181">
        <v>105</v>
      </c>
      <c r="Z181">
        <v>0.66666666666666663</v>
      </c>
    </row>
    <row r="182" spans="2:26" x14ac:dyDescent="0.25">
      <c r="B182">
        <v>341</v>
      </c>
      <c r="C182">
        <v>345</v>
      </c>
      <c r="D182" t="str">
        <v xml:space="preserve">Bittersweet emotions arise while bidding farewell to a dear friend. </v>
      </c>
      <c r="E182" t="str">
        <v xml:space="preserve"> Bittersweet </v>
      </c>
      <c r="F182">
        <v>43905.770833333336</v>
      </c>
      <c r="G182" t="str">
        <v xml:space="preserve"> FarewellSender </v>
      </c>
      <c r="H182" t="str">
        <v xml:space="preserve"> Instagram </v>
      </c>
      <c r="I182" t="str">
        <v xml:space="preserve"> #Bittersweet #Farewell                     </v>
      </c>
      <c r="J182">
        <v>20</v>
      </c>
      <c r="K182">
        <v>40</v>
      </c>
      <c r="L182" t="str">
        <v xml:space="preserve"> Japan             </v>
      </c>
      <c r="M182">
        <v>2020</v>
      </c>
      <c r="N182">
        <v>3</v>
      </c>
      <c r="O182">
        <v>15</v>
      </c>
      <c r="P182">
        <v>18</v>
      </c>
      <c r="Q182" t="str">
        <v>Bittersweet emotions arise while bidding farewell to a dear friend.</v>
      </c>
      <c r="R182" t="str">
        <v>Bittersweet</v>
      </c>
      <c r="S182" t="str">
        <v>FarewellSender</v>
      </c>
      <c r="T182" t="str">
        <v>Instagram</v>
      </c>
      <c r="U182" t="str">
        <v>#Bittersweet,#Farewell</v>
      </c>
      <c r="V182" t="str">
        <v>Japan</v>
      </c>
      <c r="W182">
        <v>43905.770833333336</v>
      </c>
      <c r="X182" t="b">
        <v>0</v>
      </c>
      <c r="Y182">
        <v>60</v>
      </c>
      <c r="Z182">
        <v>0.66666666666666663</v>
      </c>
    </row>
    <row r="183" spans="2:26" x14ac:dyDescent="0.25">
      <c r="B183">
        <v>342</v>
      </c>
      <c r="C183">
        <v>346</v>
      </c>
      <c r="D183" t="str">
        <v xml:space="preserve">Curiosity sparked by exploring a mysterious ancient ruin.      </v>
      </c>
      <c r="E183" t="str">
        <v xml:space="preserve"> Curiosity     </v>
      </c>
      <c r="F183">
        <v>42604.631944444445</v>
      </c>
      <c r="G183" t="str">
        <v xml:space="preserve"> HistoryExplorer </v>
      </c>
      <c r="H183" t="str">
        <v xml:space="preserve"> Facebook </v>
      </c>
      <c r="I183" t="str">
        <v xml:space="preserve"> #Curiosity #AncientDiscovery          </v>
      </c>
      <c r="J183">
        <v>18</v>
      </c>
      <c r="K183">
        <v>35</v>
      </c>
      <c r="L183" t="str">
        <v xml:space="preserve"> Greece            </v>
      </c>
      <c r="M183">
        <v>2016</v>
      </c>
      <c r="N183">
        <v>8</v>
      </c>
      <c r="O183">
        <v>22</v>
      </c>
      <c r="P183">
        <v>15</v>
      </c>
      <c r="Q183" t="str">
        <v>Curiosity sparked by exploring a mysterious ancient ruin.</v>
      </c>
      <c r="R183" t="str">
        <v>Curiosity</v>
      </c>
      <c r="S183" t="str">
        <v>HistoryExplorer</v>
      </c>
      <c r="T183" t="str">
        <v>Facebook</v>
      </c>
      <c r="U183" t="str">
        <v>#Curiosity,#AncientDiscovery</v>
      </c>
      <c r="V183" t="str">
        <v>Greece</v>
      </c>
      <c r="W183">
        <v>42604.631944444445</v>
      </c>
      <c r="X183" t="b">
        <v>0</v>
      </c>
      <c r="Y183">
        <v>53</v>
      </c>
      <c r="Z183">
        <v>0.660377358490566</v>
      </c>
    </row>
    <row r="184" spans="2:26" x14ac:dyDescent="0.25">
      <c r="B184">
        <v>343</v>
      </c>
      <c r="C184">
        <v>347</v>
      </c>
      <c r="D184" t="str">
        <v xml:space="preserve">Admiration for the intricate details of a handcrafted masterpiece. </v>
      </c>
      <c r="E184" t="str">
        <v xml:space="preserve"> Admiration    </v>
      </c>
      <c r="F184">
        <v>43697.666666666664</v>
      </c>
      <c r="G184" t="str">
        <v xml:space="preserve"> CraftEnthusiast </v>
      </c>
      <c r="H184" t="str">
        <v xml:space="preserve"> Instagram </v>
      </c>
      <c r="I184" t="str">
        <v xml:space="preserve"> #Admiration #HandcraftedArt               </v>
      </c>
      <c r="J184">
        <v>25</v>
      </c>
      <c r="K184">
        <v>50</v>
      </c>
      <c r="L184" t="str">
        <v xml:space="preserve"> USA               </v>
      </c>
      <c r="M184">
        <v>2019</v>
      </c>
      <c r="N184">
        <v>8</v>
      </c>
      <c r="O184">
        <v>20</v>
      </c>
      <c r="P184">
        <v>16</v>
      </c>
      <c r="Q184" t="str">
        <v>Admiration for the intricate details of a handcrafted masterpiece.</v>
      </c>
      <c r="R184" t="str">
        <v>Admiration</v>
      </c>
      <c r="S184" t="str">
        <v>CraftEnthusiast</v>
      </c>
      <c r="T184" t="str">
        <v>Instagram</v>
      </c>
      <c r="U184" t="str">
        <v>#Admiration,#HandcraftedArt</v>
      </c>
      <c r="V184" t="str">
        <v>USA</v>
      </c>
      <c r="W184">
        <v>43697.666666666664</v>
      </c>
      <c r="X184" t="b">
        <v>0</v>
      </c>
      <c r="Y184">
        <v>75</v>
      </c>
      <c r="Z184">
        <v>0.66666666666666663</v>
      </c>
    </row>
    <row r="185" spans="2:26" x14ac:dyDescent="0.25">
      <c r="B185">
        <v>344</v>
      </c>
      <c r="C185">
        <v>348</v>
      </c>
      <c r="D185" t="str">
        <v xml:space="preserve">Overjoyed by the warmth of a cozy fireplace on a winter evening.   </v>
      </c>
      <c r="E185" t="str">
        <v xml:space="preserve"> Overjoyed     </v>
      </c>
      <c r="F185">
        <v>44538.8125</v>
      </c>
      <c r="G185" t="str">
        <v xml:space="preserve"> WinterLover     </v>
      </c>
      <c r="H185" t="str">
        <v xml:space="preserve"> Twitter  </v>
      </c>
      <c r="I185" t="str">
        <v xml:space="preserve"> #Overjoyed #WinterWarmth                  </v>
      </c>
      <c r="J185">
        <v>18</v>
      </c>
      <c r="K185">
        <v>35</v>
      </c>
      <c r="L185" t="str">
        <v xml:space="preserve"> Canada            </v>
      </c>
      <c r="M185">
        <v>2021</v>
      </c>
      <c r="N185">
        <v>12</v>
      </c>
      <c r="O185">
        <v>8</v>
      </c>
      <c r="P185">
        <v>19</v>
      </c>
      <c r="Q185" t="str">
        <v>Overjoyed by the warmth of a cozy fireplace on a winter evening.</v>
      </c>
      <c r="R185" t="str">
        <v>Overjoyed</v>
      </c>
      <c r="S185" t="str">
        <v>WinterLover</v>
      </c>
      <c r="T185" t="str">
        <v>Twitter</v>
      </c>
      <c r="U185" t="str">
        <v>#Overjoyed,#WinterWarmth</v>
      </c>
      <c r="V185" t="str">
        <v>Canada</v>
      </c>
      <c r="W185">
        <v>44538.8125</v>
      </c>
      <c r="X185" t="b">
        <v>0</v>
      </c>
      <c r="Y185">
        <v>53</v>
      </c>
      <c r="Z185">
        <v>0.660377358490566</v>
      </c>
    </row>
    <row r="186" spans="2:26" x14ac:dyDescent="0.25">
      <c r="B186">
        <v>345</v>
      </c>
      <c r="C186">
        <v>349</v>
      </c>
      <c r="D186" t="str">
        <v>Inspiration strikes while observing the colors of a vibrant sunset.</v>
      </c>
      <c r="E186" t="str">
        <v xml:space="preserve"> Inspiration   </v>
      </c>
      <c r="F186">
        <v>43992.864583333336</v>
      </c>
      <c r="G186" t="str">
        <v xml:space="preserve"> SunsetWatcher   </v>
      </c>
      <c r="H186" t="str">
        <v xml:space="preserve"> Instagram </v>
      </c>
      <c r="I186" t="str">
        <v xml:space="preserve"> #Inspiration #ColorfulSunset             </v>
      </c>
      <c r="J186">
        <v>30</v>
      </c>
      <c r="K186">
        <v>60</v>
      </c>
      <c r="L186" t="str">
        <v xml:space="preserve"> UK                </v>
      </c>
      <c r="M186">
        <v>2020</v>
      </c>
      <c r="N186">
        <v>6</v>
      </c>
      <c r="O186">
        <v>10</v>
      </c>
      <c r="P186">
        <v>20</v>
      </c>
      <c r="Q186" t="str">
        <v>Inspiration strikes while observing the colors of a vibrant sunset.</v>
      </c>
      <c r="R186" t="str">
        <v>Inspiration</v>
      </c>
      <c r="S186" t="str">
        <v>SunsetWatcher</v>
      </c>
      <c r="T186" t="str">
        <v>Instagram</v>
      </c>
      <c r="U186" t="str">
        <v>#Inspiration,#ColorfulSunset</v>
      </c>
      <c r="V186" t="str">
        <v>UK</v>
      </c>
      <c r="W186">
        <v>43992.864583333336</v>
      </c>
      <c r="X186" t="b">
        <v>0</v>
      </c>
      <c r="Y186">
        <v>90</v>
      </c>
      <c r="Z186">
        <v>0.66666666666666663</v>
      </c>
    </row>
    <row r="187" spans="2:26" x14ac:dyDescent="0.25">
      <c r="B187">
        <v>346</v>
      </c>
      <c r="C187">
        <v>350</v>
      </c>
      <c r="D187" t="str">
        <v xml:space="preserve">Motivated to achieve fitness goals after an invigorating workout.  </v>
      </c>
      <c r="E187" t="str">
        <v xml:space="preserve"> Motivation    </v>
      </c>
      <c r="F187">
        <v>44620.302083333336</v>
      </c>
      <c r="G187" t="str">
        <v xml:space="preserve"> FitnessJunkie   </v>
      </c>
      <c r="H187" t="str">
        <v xml:space="preserve"> Facebook </v>
      </c>
      <c r="I187" t="str">
        <v xml:space="preserve"> #Motivation #FitnessGoals                 </v>
      </c>
      <c r="J187">
        <v>40</v>
      </c>
      <c r="K187">
        <v>80</v>
      </c>
      <c r="L187" t="str">
        <v xml:space="preserve"> Australia          </v>
      </c>
      <c r="M187">
        <v>2022</v>
      </c>
      <c r="N187">
        <v>2</v>
      </c>
      <c r="O187">
        <v>28</v>
      </c>
      <c r="P187">
        <v>7</v>
      </c>
      <c r="Q187" t="str">
        <v>Motivated to achieve fitness goals after an invigorating workout.</v>
      </c>
      <c r="R187" t="str">
        <v>Motivation</v>
      </c>
      <c r="S187" t="str">
        <v>FitnessJunkie</v>
      </c>
      <c r="T187" t="str">
        <v>Facebook</v>
      </c>
      <c r="U187" t="str">
        <v>#Motivation,#FitnessGoals</v>
      </c>
      <c r="V187" t="str">
        <v>Australia</v>
      </c>
      <c r="W187">
        <v>44620.302083333336</v>
      </c>
      <c r="X187" t="b">
        <v>0</v>
      </c>
      <c r="Y187">
        <v>120</v>
      </c>
      <c r="Z187">
        <v>0.66666666666666663</v>
      </c>
    </row>
    <row r="188" spans="2:26" x14ac:dyDescent="0.25">
      <c r="B188">
        <v>347</v>
      </c>
      <c r="C188">
        <v>351</v>
      </c>
      <c r="D188" t="str">
        <v xml:space="preserve">Gratitude for the simple joys found in a cup of morning coffee.    </v>
      </c>
      <c r="E188" t="str">
        <v xml:space="preserve"> Gratitude     </v>
      </c>
      <c r="F188">
        <v>42840.333333333336</v>
      </c>
      <c r="G188" t="str">
        <v xml:space="preserve"> CoffeeLover     </v>
      </c>
      <c r="H188" t="str">
        <v xml:space="preserve"> Twitter  </v>
      </c>
      <c r="I188" t="str">
        <v xml:space="preserve"> #Gratitude #MorningCoffee                 </v>
      </c>
      <c r="J188">
        <v>22</v>
      </c>
      <c r="K188">
        <v>45</v>
      </c>
      <c r="L188" t="str">
        <v xml:space="preserve"> India             </v>
      </c>
      <c r="M188">
        <v>2017</v>
      </c>
      <c r="N188">
        <v>4</v>
      </c>
      <c r="O188">
        <v>15</v>
      </c>
      <c r="P188">
        <v>8</v>
      </c>
      <c r="Q188" t="str">
        <v>Gratitude for the simple joys found in a cup of morning coffee.</v>
      </c>
      <c r="R188" t="str">
        <v>Gratitude</v>
      </c>
      <c r="S188" t="str">
        <v>CoffeeLover</v>
      </c>
      <c r="T188" t="str">
        <v>Twitter</v>
      </c>
      <c r="U188" t="str">
        <v>#Gratitude,#MorningCoffee</v>
      </c>
      <c r="V188" t="str">
        <v>India</v>
      </c>
      <c r="W188">
        <v>42840.333333333336</v>
      </c>
      <c r="X188" t="b">
        <v>0</v>
      </c>
      <c r="Y188">
        <v>67</v>
      </c>
      <c r="Z188">
        <v>0.67164179104477617</v>
      </c>
    </row>
    <row r="189" spans="2:26" x14ac:dyDescent="0.25">
      <c r="B189">
        <v>348</v>
      </c>
      <c r="C189">
        <v>352</v>
      </c>
      <c r="D189" t="str">
        <v xml:space="preserve">Feeling empowered after conquering a challenging hiking trail.     </v>
      </c>
      <c r="E189" t="str">
        <v xml:space="preserve"> Empowerment   </v>
      </c>
      <c r="F189">
        <v>43348.597222222219</v>
      </c>
      <c r="G189" t="str">
        <v xml:space="preserve"> HikingExplorer  </v>
      </c>
      <c r="H189" t="str">
        <v xml:space="preserve"> Instagram </v>
      </c>
      <c r="I189" t="str">
        <v xml:space="preserve"> #Empowerment #HikingAdventure             </v>
      </c>
      <c r="J189">
        <v>35</v>
      </c>
      <c r="K189">
        <v>70</v>
      </c>
      <c r="L189" t="str">
        <v xml:space="preserve"> USA               </v>
      </c>
      <c r="M189">
        <v>2018</v>
      </c>
      <c r="N189">
        <v>9</v>
      </c>
      <c r="O189">
        <v>5</v>
      </c>
      <c r="P189">
        <v>14</v>
      </c>
      <c r="Q189" t="str">
        <v>Feeling empowered after conquering a challenging hiking trail.</v>
      </c>
      <c r="R189" t="str">
        <v>Empowerment</v>
      </c>
      <c r="S189" t="str">
        <v>HikingExplorer</v>
      </c>
      <c r="T189" t="str">
        <v>Instagram</v>
      </c>
      <c r="U189" t="str">
        <v>#Empowerment,#HikingAdventure</v>
      </c>
      <c r="V189" t="str">
        <v>USA</v>
      </c>
      <c r="W189">
        <v>43348.597222222219</v>
      </c>
      <c r="X189" t="b">
        <v>0</v>
      </c>
      <c r="Y189">
        <v>105</v>
      </c>
      <c r="Z189">
        <v>0.66666666666666663</v>
      </c>
    </row>
    <row r="190" spans="2:26" x14ac:dyDescent="0.25">
      <c r="B190">
        <v>350</v>
      </c>
      <c r="C190">
        <v>354</v>
      </c>
      <c r="D190" t="str">
        <v xml:space="preserve">Contemplating life's mysteries under the starry night sky.         </v>
      </c>
      <c r="E190" t="str">
        <v xml:space="preserve"> Contemplation </v>
      </c>
      <c r="F190">
        <v>42553.979166666664</v>
      </c>
      <c r="G190" t="str">
        <v xml:space="preserve"> Stargazer       </v>
      </c>
      <c r="H190" t="str">
        <v xml:space="preserve"> Twitter  </v>
      </c>
      <c r="I190" t="str">
        <v xml:space="preserve"> #Contemplation #StarryNight               </v>
      </c>
      <c r="J190">
        <v>28</v>
      </c>
      <c r="K190">
        <v>55</v>
      </c>
      <c r="L190" t="str">
        <v xml:space="preserve"> UK                </v>
      </c>
      <c r="M190">
        <v>2016</v>
      </c>
      <c r="N190">
        <v>7</v>
      </c>
      <c r="O190">
        <v>2</v>
      </c>
      <c r="P190">
        <v>23</v>
      </c>
      <c r="Q190" t="str">
        <v>Contemplating life's mysteries under the starry night sky.</v>
      </c>
      <c r="R190" t="str">
        <v>Contemplation</v>
      </c>
      <c r="S190" t="str">
        <v>Stargazer</v>
      </c>
      <c r="T190" t="str">
        <v>Twitter</v>
      </c>
      <c r="U190" t="str">
        <v>#Contemplation,#StarryNight</v>
      </c>
      <c r="V190" t="str">
        <v>UK</v>
      </c>
      <c r="W190">
        <v>42553.979166666664</v>
      </c>
      <c r="X190" t="b">
        <v>0</v>
      </c>
      <c r="Y190">
        <v>83</v>
      </c>
      <c r="Z190">
        <v>0.66265060240963858</v>
      </c>
    </row>
    <row r="191" spans="2:26" x14ac:dyDescent="0.25">
      <c r="B191">
        <v>351</v>
      </c>
      <c r="C191">
        <v>355</v>
      </c>
      <c r="D191" t="str">
        <v xml:space="preserve">Joyful reunion with long-lost friends after years of separation.   </v>
      </c>
      <c r="E191" t="str">
        <v xml:space="preserve"> JoyfulReunion </v>
      </c>
      <c r="F191">
        <v>44153.715277777781</v>
      </c>
      <c r="G191" t="str">
        <v xml:space="preserve"> FriendshipRenewal </v>
      </c>
      <c r="H191" t="str">
        <v xml:space="preserve"> Instagram </v>
      </c>
      <c r="I191" t="str">
        <v xml:space="preserve"> #JoyfulReunion #Friendship               </v>
      </c>
      <c r="J191">
        <v>20</v>
      </c>
      <c r="K191">
        <v>40</v>
      </c>
      <c r="L191" t="str">
        <v xml:space="preserve"> India             </v>
      </c>
      <c r="M191">
        <v>2020</v>
      </c>
      <c r="N191">
        <v>11</v>
      </c>
      <c r="O191">
        <v>18</v>
      </c>
      <c r="P191">
        <v>17</v>
      </c>
      <c r="Q191" t="str">
        <v>Joyful reunion with long-lost friends after years of separation.</v>
      </c>
      <c r="R191" t="str">
        <v>Joyfulreunion</v>
      </c>
      <c r="S191" t="str">
        <v>FriendshipRenewal</v>
      </c>
      <c r="T191" t="str">
        <v>Instagram</v>
      </c>
      <c r="U191" t="str">
        <v>#JoyfulReunion,#Friendship</v>
      </c>
      <c r="V191" t="str">
        <v>India</v>
      </c>
      <c r="W191">
        <v>44153.715277777781</v>
      </c>
      <c r="X191" t="b">
        <v>0</v>
      </c>
      <c r="Y191">
        <v>60</v>
      </c>
      <c r="Z191">
        <v>0.66666666666666663</v>
      </c>
    </row>
    <row r="192" spans="2:26" x14ac:dyDescent="0.25">
      <c r="B192">
        <v>352</v>
      </c>
      <c r="C192">
        <v>356</v>
      </c>
      <c r="D192" t="str">
        <v xml:space="preserve">Excitement builds while preparing for a surprise celebration.     </v>
      </c>
      <c r="E192" t="str">
        <v xml:space="preserve"> Excitement    </v>
      </c>
      <c r="F192">
        <v>44990.625</v>
      </c>
      <c r="G192" t="str">
        <v xml:space="preserve"> CelebrationPlanner </v>
      </c>
      <c r="H192" t="str">
        <v xml:space="preserve"> Facebook </v>
      </c>
      <c r="I192" t="str">
        <v xml:space="preserve"> #Excitement #SurpriseCelebration         </v>
      </c>
      <c r="J192">
        <v>30</v>
      </c>
      <c r="K192">
        <v>60</v>
      </c>
      <c r="L192" t="str">
        <v xml:space="preserve"> Australia          </v>
      </c>
      <c r="M192">
        <v>2023</v>
      </c>
      <c r="N192">
        <v>3</v>
      </c>
      <c r="O192">
        <v>5</v>
      </c>
      <c r="P192">
        <v>15</v>
      </c>
      <c r="Q192" t="str">
        <v>Excitement builds while preparing for a surprise celebration.</v>
      </c>
      <c r="R192" t="str">
        <v>Excitement</v>
      </c>
      <c r="S192" t="str">
        <v>CelebrationPlanner</v>
      </c>
      <c r="T192" t="str">
        <v>Facebook</v>
      </c>
      <c r="U192" t="str">
        <v>#Excitement,#SurpriseCelebration</v>
      </c>
      <c r="V192" t="str">
        <v>Australia</v>
      </c>
      <c r="W192">
        <v>44990.625</v>
      </c>
      <c r="X192" t="b">
        <v>0</v>
      </c>
      <c r="Y192">
        <v>90</v>
      </c>
      <c r="Z192">
        <v>0.66666666666666663</v>
      </c>
    </row>
    <row r="193" spans="2:26" x14ac:dyDescent="0.25">
      <c r="B193">
        <v>353</v>
      </c>
      <c r="C193">
        <v>357</v>
      </c>
      <c r="D193" t="str">
        <v xml:space="preserve">Satisfaction derived from successfully completing a DIY project.  </v>
      </c>
      <c r="E193" t="str">
        <v xml:space="preserve"> Satisfaction  </v>
      </c>
      <c r="F193">
        <v>42339.479166666664</v>
      </c>
      <c r="G193" t="str">
        <v xml:space="preserve"> DIYEnthusiast   </v>
      </c>
      <c r="H193" t="str">
        <v xml:space="preserve"> Twitter  </v>
      </c>
      <c r="I193" t="str">
        <v xml:space="preserve"> #Satisfaction #DIYProject                 </v>
      </c>
      <c r="J193">
        <v>25</v>
      </c>
      <c r="K193">
        <v>50</v>
      </c>
      <c r="L193" t="str">
        <v xml:space="preserve"> USA               </v>
      </c>
      <c r="M193">
        <v>2015</v>
      </c>
      <c r="N193">
        <v>12</v>
      </c>
      <c r="O193">
        <v>1</v>
      </c>
      <c r="P193">
        <v>11</v>
      </c>
      <c r="Q193" t="str">
        <v>Satisfaction derived from successfully completing a DIY project.</v>
      </c>
      <c r="R193" t="str">
        <v>Satisfaction</v>
      </c>
      <c r="S193" t="str">
        <v>DIYEnthusiast</v>
      </c>
      <c r="T193" t="str">
        <v>Twitter</v>
      </c>
      <c r="U193" t="str">
        <v>#Satisfaction,#DIYProject</v>
      </c>
      <c r="V193" t="str">
        <v>USA</v>
      </c>
      <c r="W193">
        <v>42339.479166666664</v>
      </c>
      <c r="X193" t="b">
        <v>0</v>
      </c>
      <c r="Y193">
        <v>75</v>
      </c>
      <c r="Z193">
        <v>0.66666666666666663</v>
      </c>
    </row>
    <row r="194" spans="2:26" x14ac:dyDescent="0.25">
      <c r="B194">
        <v>354</v>
      </c>
      <c r="C194">
        <v>358</v>
      </c>
      <c r="D194" t="str">
        <v xml:space="preserve">Feeling blessed for the supportive community in times of need.    </v>
      </c>
      <c r="E194" t="str">
        <v xml:space="preserve"> Blessed       </v>
      </c>
      <c r="F194">
        <v>44449.40625</v>
      </c>
      <c r="G194" t="str">
        <v xml:space="preserve"> CommunityHelper </v>
      </c>
      <c r="H194" t="str">
        <v xml:space="preserve"> Instagram </v>
      </c>
      <c r="I194" t="str">
        <v xml:space="preserve"> #Blessed #SupportiveCommunity            </v>
      </c>
      <c r="J194">
        <v>18</v>
      </c>
      <c r="K194">
        <v>35</v>
      </c>
      <c r="L194" t="str">
        <v xml:space="preserve"> UK                </v>
      </c>
      <c r="M194">
        <v>2021</v>
      </c>
      <c r="N194">
        <v>9</v>
      </c>
      <c r="O194">
        <v>10</v>
      </c>
      <c r="P194">
        <v>9</v>
      </c>
      <c r="Q194" t="str">
        <v>Feeling blessed for the supportive community in times of need.</v>
      </c>
      <c r="R194" t="str">
        <v>Blessed</v>
      </c>
      <c r="S194" t="str">
        <v>CommunityHelper</v>
      </c>
      <c r="T194" t="str">
        <v>Instagram</v>
      </c>
      <c r="U194" t="str">
        <v>#Blessed,#SupportiveCommunity</v>
      </c>
      <c r="V194" t="str">
        <v>UK</v>
      </c>
      <c r="W194">
        <v>44449.40625</v>
      </c>
      <c r="X194" t="b">
        <v>0</v>
      </c>
      <c r="Y194">
        <v>53</v>
      </c>
      <c r="Z194">
        <v>0.660377358490566</v>
      </c>
    </row>
    <row r="195" spans="2:26" x14ac:dyDescent="0.25">
      <c r="B195">
        <v>355</v>
      </c>
      <c r="C195">
        <v>359</v>
      </c>
      <c r="D195" t="str">
        <v xml:space="preserve">Captivated by the serenity of a tranquil garden in full bloom.     </v>
      </c>
      <c r="E195" t="str">
        <v xml:space="preserve"> Serenity      </v>
      </c>
      <c r="F195">
        <v>43232.597222222219</v>
      </c>
      <c r="G195" t="str">
        <v xml:space="preserve"> GardenEnthusiast </v>
      </c>
      <c r="H195" t="str">
        <v xml:space="preserve"> Facebook </v>
      </c>
      <c r="I195" t="str">
        <v xml:space="preserve"> #Serenity #TranquilGarden                </v>
      </c>
      <c r="J195">
        <v>22</v>
      </c>
      <c r="K195">
        <v>45</v>
      </c>
      <c r="L195" t="str">
        <v xml:space="preserve"> Canada            </v>
      </c>
      <c r="M195">
        <v>2018</v>
      </c>
      <c r="N195">
        <v>5</v>
      </c>
      <c r="O195">
        <v>12</v>
      </c>
      <c r="P195">
        <v>14</v>
      </c>
      <c r="Q195" t="str">
        <v>Captivated by the serenity of a tranquil garden in full bloom.</v>
      </c>
      <c r="R195" t="str">
        <v>Serenity</v>
      </c>
      <c r="S195" t="str">
        <v>GardenEnthusiast</v>
      </c>
      <c r="T195" t="str">
        <v>Facebook</v>
      </c>
      <c r="U195" t="str">
        <v>#Serenity,#TranquilGarden</v>
      </c>
      <c r="V195" t="str">
        <v>Canada</v>
      </c>
      <c r="W195">
        <v>43232.597222222219</v>
      </c>
      <c r="X195" t="b">
        <v>0</v>
      </c>
      <c r="Y195">
        <v>67</v>
      </c>
      <c r="Z195">
        <v>0.67164179104477617</v>
      </c>
    </row>
    <row r="196" spans="2:26" x14ac:dyDescent="0.25">
      <c r="B196">
        <v>356</v>
      </c>
      <c r="C196">
        <v>360</v>
      </c>
      <c r="D196" t="str">
        <v xml:space="preserve">Anticipation for an upcoming adventure in an exotic destination.   </v>
      </c>
      <c r="E196" t="str">
        <v xml:space="preserve"> Anticipation  </v>
      </c>
      <c r="F196">
        <v>44767.416666666664</v>
      </c>
      <c r="G196" t="str">
        <v xml:space="preserve"> Wanderlust      </v>
      </c>
      <c r="H196" t="str">
        <v xml:space="preserve"> Twitter  </v>
      </c>
      <c r="I196" t="str">
        <v xml:space="preserve"> #Anticipation #AdventureAwaits           </v>
      </c>
      <c r="J196">
        <v>40</v>
      </c>
      <c r="K196">
        <v>80</v>
      </c>
      <c r="L196" t="str">
        <v xml:space="preserve"> India             </v>
      </c>
      <c r="M196">
        <v>2022</v>
      </c>
      <c r="N196">
        <v>7</v>
      </c>
      <c r="O196">
        <v>25</v>
      </c>
      <c r="P196">
        <v>10</v>
      </c>
      <c r="Q196" t="str">
        <v>Anticipation for an upcoming adventure in an exotic destination.</v>
      </c>
      <c r="R196" t="str">
        <v>Anticipation</v>
      </c>
      <c r="S196" t="str">
        <v>Wanderlust</v>
      </c>
      <c r="T196" t="str">
        <v>Twitter</v>
      </c>
      <c r="U196" t="str">
        <v>#Anticipation,#AdventureAwaits</v>
      </c>
      <c r="V196" t="str">
        <v>India</v>
      </c>
      <c r="W196">
        <v>44767.416666666664</v>
      </c>
      <c r="X196" t="b">
        <v>0</v>
      </c>
      <c r="Y196">
        <v>120</v>
      </c>
      <c r="Z196">
        <v>0.66666666666666663</v>
      </c>
    </row>
    <row r="197" spans="2:26" x14ac:dyDescent="0.25">
      <c r="B197">
        <v>357</v>
      </c>
      <c r="C197">
        <v>361</v>
      </c>
      <c r="D197" t="str">
        <v xml:space="preserve">Reflecting on personal growth achieved through life experiences.  </v>
      </c>
      <c r="E197" t="str">
        <v xml:space="preserve"> Reflection    </v>
      </c>
      <c r="F197">
        <v>43532.770833333336</v>
      </c>
      <c r="G197" t="str">
        <v xml:space="preserve"> GrowthSeeker    </v>
      </c>
      <c r="H197" t="str">
        <v xml:space="preserve"> Instagram </v>
      </c>
      <c r="I197" t="str">
        <v xml:space="preserve"> #Reflection #PersonalGrowth              </v>
      </c>
      <c r="J197">
        <v>35</v>
      </c>
      <c r="K197">
        <v>70</v>
      </c>
      <c r="L197" t="str">
        <v xml:space="preserve"> USA               </v>
      </c>
      <c r="M197">
        <v>2019</v>
      </c>
      <c r="N197">
        <v>3</v>
      </c>
      <c r="O197">
        <v>8</v>
      </c>
      <c r="P197">
        <v>18</v>
      </c>
      <c r="Q197" t="str">
        <v>Reflecting on personal growth achieved through life experiences.</v>
      </c>
      <c r="R197" t="str">
        <v>Reflection</v>
      </c>
      <c r="S197" t="str">
        <v>GrowthSeeker</v>
      </c>
      <c r="T197" t="str">
        <v>Instagram</v>
      </c>
      <c r="U197" t="str">
        <v>#Reflection,#PersonalGrowth</v>
      </c>
      <c r="V197" t="str">
        <v>USA</v>
      </c>
      <c r="W197">
        <v>43532.770833333336</v>
      </c>
      <c r="X197" t="b">
        <v>0</v>
      </c>
      <c r="Y197">
        <v>105</v>
      </c>
      <c r="Z197">
        <v>0.66666666666666663</v>
      </c>
    </row>
    <row r="198" spans="2:26" x14ac:dyDescent="0.25">
      <c r="B198">
        <v>358</v>
      </c>
      <c r="C198">
        <v>362</v>
      </c>
      <c r="D198" t="str">
        <v xml:space="preserve">Nostalgic memories flood in while revisiting childhood favorites. </v>
      </c>
      <c r="E198" t="str">
        <v xml:space="preserve"> Nostalgia     </v>
      </c>
      <c r="F198">
        <v>42763.885416666664</v>
      </c>
      <c r="G198" t="str">
        <v xml:space="preserve"> ChildhoodMemories </v>
      </c>
      <c r="H198" t="str">
        <v xml:space="preserve"> Facebook </v>
      </c>
      <c r="I198" t="str">
        <v xml:space="preserve"> #Nostalgia #ChildhoodFavorites           </v>
      </c>
      <c r="J198">
        <v>20</v>
      </c>
      <c r="K198">
        <v>40</v>
      </c>
      <c r="L198" t="str">
        <v xml:space="preserve"> Australia          </v>
      </c>
      <c r="M198">
        <v>2017</v>
      </c>
      <c r="N198">
        <v>1</v>
      </c>
      <c r="O198">
        <v>28</v>
      </c>
      <c r="P198">
        <v>21</v>
      </c>
      <c r="Q198" t="str">
        <v>Nostalgic memories flood in while revisiting childhood favorites.</v>
      </c>
      <c r="R198" t="str">
        <v>Nostalgia</v>
      </c>
      <c r="S198" t="str">
        <v>ChildhoodMemories</v>
      </c>
      <c r="T198" t="str">
        <v>Facebook</v>
      </c>
      <c r="U198" t="str">
        <v>#Nostalgia,#ChildhoodFavorites</v>
      </c>
      <c r="V198" t="str">
        <v>Australia</v>
      </c>
      <c r="W198">
        <v>42763.885416666664</v>
      </c>
      <c r="X198" t="b">
        <v>0</v>
      </c>
      <c r="Y198">
        <v>60</v>
      </c>
      <c r="Z198">
        <v>0.66666666666666663</v>
      </c>
    </row>
    <row r="199" spans="2:26" x14ac:dyDescent="0.25">
      <c r="B199">
        <v>359</v>
      </c>
      <c r="C199">
        <v>363</v>
      </c>
      <c r="D199" t="str">
        <v xml:space="preserve">Appreciation for the vibrant culture experienced during travel.   </v>
      </c>
      <c r="E199" t="str">
        <v xml:space="preserve"> Appreciation  </v>
      </c>
      <c r="F199">
        <v>42688.572916666664</v>
      </c>
      <c r="G199" t="str">
        <v xml:space="preserve"> CultureExplorer </v>
      </c>
      <c r="H199" t="str">
        <v xml:space="preserve"> Twitter  </v>
      </c>
      <c r="I199" t="str">
        <v xml:space="preserve"> #Appreciation #CulturalExperience        </v>
      </c>
      <c r="J199">
        <v>28</v>
      </c>
      <c r="K199">
        <v>55</v>
      </c>
      <c r="L199" t="str">
        <v xml:space="preserve"> UK                </v>
      </c>
      <c r="M199">
        <v>2016</v>
      </c>
      <c r="N199">
        <v>11</v>
      </c>
      <c r="O199">
        <v>14</v>
      </c>
      <c r="P199">
        <v>13</v>
      </c>
      <c r="Q199" t="str">
        <v>Appreciation for the vibrant culture experienced during travel.</v>
      </c>
      <c r="R199" t="str">
        <v>Appreciation</v>
      </c>
      <c r="S199" t="str">
        <v>CultureExplorer</v>
      </c>
      <c r="T199" t="str">
        <v>Twitter</v>
      </c>
      <c r="U199" t="str">
        <v>#Appreciation,#CulturalExperience</v>
      </c>
      <c r="V199" t="str">
        <v>UK</v>
      </c>
      <c r="W199">
        <v>42688.572916666664</v>
      </c>
      <c r="X199" t="b">
        <v>0</v>
      </c>
      <c r="Y199">
        <v>83</v>
      </c>
      <c r="Z199">
        <v>0.66265060240963858</v>
      </c>
    </row>
    <row r="200" spans="2:26" x14ac:dyDescent="0.25">
      <c r="B200">
        <v>361</v>
      </c>
      <c r="C200">
        <v>365</v>
      </c>
      <c r="D200" t="str">
        <v xml:space="preserve">Contentment in the midst of a family gathering filled with laughter. </v>
      </c>
      <c r="E200" t="str">
        <v xml:space="preserve"> Contentment   </v>
      </c>
      <c r="F200">
        <v>44941.791666666664</v>
      </c>
      <c r="G200" t="str">
        <v xml:space="preserve"> FamilyCelebration </v>
      </c>
      <c r="H200" t="str">
        <v xml:space="preserve"> Facebook </v>
      </c>
      <c r="I200" t="str">
        <v xml:space="preserve"> #Contentment #FamilyLaughter             </v>
      </c>
      <c r="J200">
        <v>25</v>
      </c>
      <c r="K200">
        <v>50</v>
      </c>
      <c r="L200" t="str">
        <v xml:space="preserve"> Canada            </v>
      </c>
      <c r="M200">
        <v>2023</v>
      </c>
      <c r="N200">
        <v>1</v>
      </c>
      <c r="O200">
        <v>15</v>
      </c>
      <c r="P200">
        <v>19</v>
      </c>
      <c r="Q200" t="str">
        <v>Contentment in the midst of a family gathering filled with laughter.</v>
      </c>
      <c r="R200" t="str">
        <v>Contentment</v>
      </c>
      <c r="S200" t="str">
        <v>FamilyCelebration</v>
      </c>
      <c r="T200" t="str">
        <v>Facebook</v>
      </c>
      <c r="U200" t="str">
        <v>#Contentment,#FamilyLaughter</v>
      </c>
      <c r="V200" t="str">
        <v>Canada</v>
      </c>
      <c r="W200">
        <v>44941.791666666664</v>
      </c>
      <c r="X200" t="b">
        <v>0</v>
      </c>
      <c r="Y200">
        <v>75</v>
      </c>
      <c r="Z200">
        <v>0.66666666666666663</v>
      </c>
    </row>
    <row r="201" spans="2:26" x14ac:dyDescent="0.25">
      <c r="B201">
        <v>362</v>
      </c>
      <c r="C201">
        <v>366</v>
      </c>
      <c r="D201" t="str">
        <v xml:space="preserve">Enthusiasm for learning new skills and expanding knowledge.      </v>
      </c>
      <c r="E201" t="str">
        <v xml:space="preserve"> Enthusiasm    </v>
      </c>
      <c r="F201">
        <v>43319.510416666664</v>
      </c>
      <c r="G201" t="str">
        <v xml:space="preserve"> LifelongLearner </v>
      </c>
      <c r="H201" t="str">
        <v xml:space="preserve"> Twitter  </v>
      </c>
      <c r="I201" t="str">
        <v xml:space="preserve"> #Enthusiasm #SkillBuilding               </v>
      </c>
      <c r="J201">
        <v>30</v>
      </c>
      <c r="K201">
        <v>60</v>
      </c>
      <c r="L201" t="str">
        <v xml:space="preserve"> India             </v>
      </c>
      <c r="M201">
        <v>2018</v>
      </c>
      <c r="N201">
        <v>8</v>
      </c>
      <c r="O201">
        <v>7</v>
      </c>
      <c r="P201">
        <v>12</v>
      </c>
      <c r="Q201" t="str">
        <v>Enthusiasm for learning new skills and expanding knowledge.</v>
      </c>
      <c r="R201" t="str">
        <v>Enthusiasm</v>
      </c>
      <c r="S201" t="str">
        <v>LifelongLearner</v>
      </c>
      <c r="T201" t="str">
        <v>Twitter</v>
      </c>
      <c r="U201" t="str">
        <v>#Enthusiasm,#SkillBuilding</v>
      </c>
      <c r="V201" t="str">
        <v>India</v>
      </c>
      <c r="W201">
        <v>43319.510416666664</v>
      </c>
      <c r="X201" t="b">
        <v>0</v>
      </c>
      <c r="Y201">
        <v>90</v>
      </c>
      <c r="Z201">
        <v>0.66666666666666663</v>
      </c>
    </row>
    <row r="202" spans="2:26" x14ac:dyDescent="0.25">
      <c r="B202">
        <v>363</v>
      </c>
      <c r="C202">
        <v>367</v>
      </c>
      <c r="D202" t="str">
        <v xml:space="preserve">Surprise and delight at discovering a hidden gem in the city.    </v>
      </c>
      <c r="E202" t="str">
        <v xml:space="preserve"> Surprise      </v>
      </c>
      <c r="F202">
        <v>43756.697916666664</v>
      </c>
      <c r="G202" t="str">
        <v xml:space="preserve"> CityExplorer    </v>
      </c>
      <c r="H202" t="str">
        <v xml:space="preserve"> Instagram </v>
      </c>
      <c r="I202" t="str">
        <v xml:space="preserve"> #Surprise #HiddenGem                      </v>
      </c>
      <c r="J202">
        <v>18</v>
      </c>
      <c r="K202">
        <v>35</v>
      </c>
      <c r="L202" t="str">
        <v xml:space="preserve"> UK                </v>
      </c>
      <c r="M202">
        <v>2019</v>
      </c>
      <c r="N202">
        <v>10</v>
      </c>
      <c r="O202">
        <v>18</v>
      </c>
      <c r="P202">
        <v>16</v>
      </c>
      <c r="Q202" t="str">
        <v>Surprise and delight at discovering a hidden gem in the city.</v>
      </c>
      <c r="R202" t="str">
        <v>Surprise</v>
      </c>
      <c r="S202" t="str">
        <v>CityExplorer</v>
      </c>
      <c r="T202" t="str">
        <v>Instagram</v>
      </c>
      <c r="U202" t="str">
        <v>#Surprise,#HiddenGem</v>
      </c>
      <c r="V202" t="str">
        <v>UK</v>
      </c>
      <c r="W202">
        <v>43756.697916666664</v>
      </c>
      <c r="X202" t="b">
        <v>0</v>
      </c>
      <c r="Y202">
        <v>53</v>
      </c>
      <c r="Z202">
        <v>0.660377358490566</v>
      </c>
    </row>
    <row r="203" spans="2:26" x14ac:dyDescent="0.25">
      <c r="B203">
        <v>364</v>
      </c>
      <c r="C203">
        <v>368</v>
      </c>
      <c r="D203" t="str">
        <v>A sense of accomplishment after completing a challenging workout.</v>
      </c>
      <c r="E203" t="str">
        <v xml:space="preserve"> Accomplishment </v>
      </c>
      <c r="F203">
        <v>44742.291666666664</v>
      </c>
      <c r="G203" t="str">
        <v xml:space="preserve"> FitnessAchiever </v>
      </c>
      <c r="H203" t="str">
        <v xml:space="preserve"> Facebook </v>
      </c>
      <c r="I203" t="str">
        <v xml:space="preserve"> #Accomplishment #FitnessSuccess         </v>
      </c>
      <c r="J203">
        <v>22</v>
      </c>
      <c r="K203">
        <v>45</v>
      </c>
      <c r="L203" t="str">
        <v xml:space="preserve"> Australia          </v>
      </c>
      <c r="M203">
        <v>2022</v>
      </c>
      <c r="N203">
        <v>6</v>
      </c>
      <c r="O203">
        <v>30</v>
      </c>
      <c r="P203">
        <v>7</v>
      </c>
      <c r="Q203" t="str">
        <v>A sense of accomplishment after completing a challenging workout.</v>
      </c>
      <c r="R203" t="str">
        <v>Accomplishment</v>
      </c>
      <c r="S203" t="str">
        <v>FitnessAchiever</v>
      </c>
      <c r="T203" t="str">
        <v>Facebook</v>
      </c>
      <c r="U203" t="str">
        <v>#Accomplishment,#FitnessSuccess</v>
      </c>
      <c r="V203" t="str">
        <v>Australia</v>
      </c>
      <c r="W203">
        <v>44742.291666666664</v>
      </c>
      <c r="X203" t="b">
        <v>0</v>
      </c>
      <c r="Y203">
        <v>67</v>
      </c>
      <c r="Z203">
        <v>0.67164179104477617</v>
      </c>
    </row>
    <row r="204" spans="2:26" x14ac:dyDescent="0.25">
      <c r="B204">
        <v>365</v>
      </c>
      <c r="C204">
        <v>369</v>
      </c>
      <c r="D204" t="str">
        <v xml:space="preserve">Wonderment at the beauty of a double rainbow after the rain.     </v>
      </c>
      <c r="E204" t="str">
        <v xml:space="preserve"> Wonderment    </v>
      </c>
      <c r="F204">
        <v>42898.763888888891</v>
      </c>
      <c r="G204" t="str">
        <v xml:space="preserve"> RainbowChaser   </v>
      </c>
      <c r="H204" t="str">
        <v xml:space="preserve"> Twitter  </v>
      </c>
      <c r="I204" t="str">
        <v xml:space="preserve"> #Wonderment #DoubleRainbow               </v>
      </c>
      <c r="J204">
        <v>35</v>
      </c>
      <c r="K204">
        <v>70</v>
      </c>
      <c r="L204" t="str">
        <v xml:space="preserve"> USA               </v>
      </c>
      <c r="M204">
        <v>2017</v>
      </c>
      <c r="N204">
        <v>6</v>
      </c>
      <c r="O204">
        <v>12</v>
      </c>
      <c r="P204">
        <v>18</v>
      </c>
      <c r="Q204" t="str">
        <v>Wonderment at the beauty of a double rainbow after the rain.</v>
      </c>
      <c r="R204" t="str">
        <v>Wonderment</v>
      </c>
      <c r="S204" t="str">
        <v>RainbowChaser</v>
      </c>
      <c r="T204" t="str">
        <v>Twitter</v>
      </c>
      <c r="U204" t="str">
        <v>#Wonderment,#DoubleRainbow</v>
      </c>
      <c r="V204" t="str">
        <v>USA</v>
      </c>
      <c r="W204">
        <v>42898.763888888891</v>
      </c>
      <c r="X204" t="b">
        <v>0</v>
      </c>
      <c r="Y204">
        <v>105</v>
      </c>
      <c r="Z204">
        <v>0.66666666666666663</v>
      </c>
    </row>
    <row r="205" spans="2:26" x14ac:dyDescent="0.25">
      <c r="B205">
        <v>366</v>
      </c>
      <c r="C205">
        <v>370</v>
      </c>
      <c r="D205" t="str">
        <v xml:space="preserve">Optimism for a bright future amidst challenging times.           </v>
      </c>
      <c r="E205" t="str">
        <v xml:space="preserve"> Optimism      </v>
      </c>
      <c r="F205">
        <v>44382.395833333336</v>
      </c>
      <c r="G205" t="str">
        <v xml:space="preserve"> FutureOptimist  </v>
      </c>
      <c r="H205" t="str">
        <v xml:space="preserve"> Instagram </v>
      </c>
      <c r="I205" t="str">
        <v xml:space="preserve"> #Optimism #BrightFuture                  </v>
      </c>
      <c r="J205">
        <v>20</v>
      </c>
      <c r="K205">
        <v>40</v>
      </c>
      <c r="L205" t="str">
        <v xml:space="preserve"> Canada            </v>
      </c>
      <c r="M205">
        <v>2021</v>
      </c>
      <c r="N205">
        <v>7</v>
      </c>
      <c r="O205">
        <v>5</v>
      </c>
      <c r="P205">
        <v>9</v>
      </c>
      <c r="Q205" t="str">
        <v>Optimism for a bright future amidst challenging times.</v>
      </c>
      <c r="R205" t="str">
        <v>Optimism</v>
      </c>
      <c r="S205" t="str">
        <v>FutureOptimist</v>
      </c>
      <c r="T205" t="str">
        <v>Instagram</v>
      </c>
      <c r="U205" t="str">
        <v>#Optimism,#BrightFuture</v>
      </c>
      <c r="V205" t="str">
        <v>Canada</v>
      </c>
      <c r="W205">
        <v>44382.395833333336</v>
      </c>
      <c r="X205" t="b">
        <v>0</v>
      </c>
      <c r="Y205">
        <v>60</v>
      </c>
      <c r="Z205">
        <v>0.66666666666666663</v>
      </c>
    </row>
    <row r="206" spans="2:26" x14ac:dyDescent="0.25">
      <c r="B206">
        <v>367</v>
      </c>
      <c r="C206">
        <v>371</v>
      </c>
      <c r="D206" t="str">
        <v xml:space="preserve">Pride in achieving a personal milestone in career progression.   </v>
      </c>
      <c r="E206" t="str">
        <v xml:space="preserve"> Pride         </v>
      </c>
      <c r="F206">
        <v>42475.618055555555</v>
      </c>
      <c r="G206" t="str">
        <v xml:space="preserve"> CareerAchiever  </v>
      </c>
      <c r="H206" t="str">
        <v xml:space="preserve"> Facebook </v>
      </c>
      <c r="I206" t="str">
        <v xml:space="preserve"> #Pride #CareerMilestone                  </v>
      </c>
      <c r="J206">
        <v>28</v>
      </c>
      <c r="K206">
        <v>55</v>
      </c>
      <c r="L206" t="str">
        <v xml:space="preserve"> UK                </v>
      </c>
      <c r="M206">
        <v>2016</v>
      </c>
      <c r="N206">
        <v>4</v>
      </c>
      <c r="O206">
        <v>15</v>
      </c>
      <c r="P206">
        <v>14</v>
      </c>
      <c r="Q206" t="str">
        <v>Pride in achieving a personal milestone in career progression.</v>
      </c>
      <c r="R206" t="str">
        <v>Pride</v>
      </c>
      <c r="S206" t="str">
        <v>CareerAchiever</v>
      </c>
      <c r="T206" t="str">
        <v>Facebook</v>
      </c>
      <c r="U206" t="str">
        <v>#Pride,#CareerMilestone</v>
      </c>
      <c r="V206" t="str">
        <v>UK</v>
      </c>
      <c r="W206">
        <v>42475.618055555555</v>
      </c>
      <c r="X206" t="b">
        <v>0</v>
      </c>
      <c r="Y206">
        <v>83</v>
      </c>
      <c r="Z206">
        <v>0.66265060240963858</v>
      </c>
    </row>
    <row r="207" spans="2:26" x14ac:dyDescent="0.25">
      <c r="B207">
        <v>369</v>
      </c>
      <c r="C207">
        <v>373</v>
      </c>
      <c r="D207" t="str">
        <v xml:space="preserve">Elation over discovering a rare book in a quaint bookstore.      </v>
      </c>
      <c r="E207" t="str">
        <v xml:space="preserve"> Elation       </v>
      </c>
      <c r="F207">
        <v>43365.6875</v>
      </c>
      <c r="G207" t="str">
        <v xml:space="preserve"> Bookworm        </v>
      </c>
      <c r="H207" t="str">
        <v xml:space="preserve"> Instagram </v>
      </c>
      <c r="I207" t="str">
        <v xml:space="preserve"> #Elation #RareBookDiscovery              </v>
      </c>
      <c r="J207">
        <v>40</v>
      </c>
      <c r="K207">
        <v>80</v>
      </c>
      <c r="L207" t="str">
        <v xml:space="preserve"> USA               </v>
      </c>
      <c r="M207">
        <v>2018</v>
      </c>
      <c r="N207">
        <v>9</v>
      </c>
      <c r="O207">
        <v>22</v>
      </c>
      <c r="P207">
        <v>16</v>
      </c>
      <c r="Q207" t="str">
        <v>Elation over discovering a rare book in a quaint bookstore.</v>
      </c>
      <c r="R207" t="str">
        <v>Elation</v>
      </c>
      <c r="S207" t="str">
        <v>Bookworm</v>
      </c>
      <c r="T207" t="str">
        <v>Instagram</v>
      </c>
      <c r="U207" t="str">
        <v>#Elation,#RareBookDiscovery</v>
      </c>
      <c r="V207" t="str">
        <v>USA</v>
      </c>
      <c r="W207">
        <v>43365.6875</v>
      </c>
      <c r="X207" t="b">
        <v>0</v>
      </c>
      <c r="Y207">
        <v>120</v>
      </c>
      <c r="Z207">
        <v>0.66666666666666663</v>
      </c>
    </row>
    <row r="208" spans="2:26" x14ac:dyDescent="0.25">
      <c r="B208">
        <v>370</v>
      </c>
      <c r="C208">
        <v>374</v>
      </c>
      <c r="D208" t="str">
        <v>Curiosity piqued by the mysteries of an ancient archaeological site.</v>
      </c>
      <c r="E208" t="str">
        <v xml:space="preserve"> Curiosity   </v>
      </c>
      <c r="F208">
        <v>42316.416666666664</v>
      </c>
      <c r="G208" t="str">
        <v xml:space="preserve"> ArchaeologyEnthusiast </v>
      </c>
      <c r="H208" t="str">
        <v xml:space="preserve"> Facebook </v>
      </c>
      <c r="I208" t="str">
        <v xml:space="preserve"> #Curiosity #AncientMysteries            </v>
      </c>
      <c r="J208">
        <v>18</v>
      </c>
      <c r="K208">
        <v>35</v>
      </c>
      <c r="L208" t="str">
        <v xml:space="preserve"> Australia          </v>
      </c>
      <c r="M208">
        <v>2015</v>
      </c>
      <c r="N208">
        <v>11</v>
      </c>
      <c r="O208">
        <v>8</v>
      </c>
      <c r="P208">
        <v>10</v>
      </c>
      <c r="Q208" t="str">
        <v>Curiosity piqued by the mysteries of an ancient archaeological site.</v>
      </c>
      <c r="R208" t="str">
        <v>Curiosity</v>
      </c>
      <c r="S208" t="str">
        <v>ArchaeologyEnthusiast</v>
      </c>
      <c r="T208" t="str">
        <v>Facebook</v>
      </c>
      <c r="U208" t="str">
        <v>#Curiosity,#AncientMysteries</v>
      </c>
      <c r="V208" t="str">
        <v>Australia</v>
      </c>
      <c r="W208">
        <v>42316.416666666664</v>
      </c>
      <c r="X208" t="b">
        <v>0</v>
      </c>
      <c r="Y208">
        <v>53</v>
      </c>
      <c r="Z208">
        <v>0.660377358490566</v>
      </c>
    </row>
    <row r="209" spans="2:26" x14ac:dyDescent="0.25">
      <c r="B209">
        <v>371</v>
      </c>
      <c r="C209">
        <v>375</v>
      </c>
      <c r="D209" t="str">
        <v xml:space="preserve">Mesmerized by the cosmic dance of fireflies on a moonlit night.    </v>
      </c>
      <c r="E209" t="str">
        <v xml:space="preserve"> Enchantment   </v>
      </c>
      <c r="F209">
        <v>44783.916666666664</v>
      </c>
      <c r="G209" t="str">
        <v xml:space="preserve"> NightSkyObserver </v>
      </c>
      <c r="H209" t="str">
        <v xml:space="preserve"> Instagram </v>
      </c>
      <c r="I209" t="str">
        <v xml:space="preserve"> #Enchantment #CosmicFireflies             </v>
      </c>
      <c r="J209">
        <v>25</v>
      </c>
      <c r="K209">
        <v>50</v>
      </c>
      <c r="L209" t="str">
        <v xml:space="preserve"> Brazil           </v>
      </c>
      <c r="M209">
        <v>2022</v>
      </c>
      <c r="N209">
        <v>8</v>
      </c>
      <c r="O209">
        <v>10</v>
      </c>
      <c r="P209">
        <v>22</v>
      </c>
      <c r="Q209" t="str">
        <v>Mesmerized by the cosmic dance of fireflies on a moonlit night.</v>
      </c>
      <c r="R209" t="str">
        <v>Enchantment</v>
      </c>
      <c r="S209" t="str">
        <v>NightSkyObserver</v>
      </c>
      <c r="T209" t="str">
        <v>Instagram</v>
      </c>
      <c r="U209" t="str">
        <v>#Enchantment,#CosmicFireflies</v>
      </c>
      <c r="V209" t="str">
        <v>Brazil</v>
      </c>
      <c r="W209">
        <v>44783.916666666664</v>
      </c>
      <c r="X209" t="b">
        <v>0</v>
      </c>
      <c r="Y209">
        <v>75</v>
      </c>
      <c r="Z209">
        <v>0.66666666666666663</v>
      </c>
    </row>
    <row r="210" spans="2:26" x14ac:dyDescent="0.25">
      <c r="B210">
        <v>372</v>
      </c>
      <c r="C210">
        <v>376</v>
      </c>
      <c r="D210" t="str">
        <v xml:space="preserve">Intrigued by the symphony of colors in an abstract art exhibition. </v>
      </c>
      <c r="E210" t="str">
        <v xml:space="preserve"> Intrigue      </v>
      </c>
      <c r="F210">
        <v>43560.729166666664</v>
      </c>
      <c r="G210" t="str">
        <v xml:space="preserve"> ArtConnoisseur  </v>
      </c>
      <c r="H210" t="str">
        <v xml:space="preserve"> Twitter  </v>
      </c>
      <c r="I210" t="str">
        <v xml:space="preserve"> #Intrigue #AbstractArt                   </v>
      </c>
      <c r="J210">
        <v>18</v>
      </c>
      <c r="K210">
        <v>35</v>
      </c>
      <c r="L210" t="str">
        <v xml:space="preserve"> France           </v>
      </c>
      <c r="M210">
        <v>2019</v>
      </c>
      <c r="N210">
        <v>4</v>
      </c>
      <c r="O210">
        <v>5</v>
      </c>
      <c r="P210">
        <v>17</v>
      </c>
      <c r="Q210" t="str">
        <v>Intrigued by the symphony of colors in an abstract art exhibition.</v>
      </c>
      <c r="R210" t="str">
        <v>Intrigue</v>
      </c>
      <c r="S210" t="str">
        <v>ArtConnoisseur</v>
      </c>
      <c r="T210" t="str">
        <v>Twitter</v>
      </c>
      <c r="U210" t="str">
        <v>#Intrigue,#AbstractArt</v>
      </c>
      <c r="V210" t="str">
        <v>France</v>
      </c>
      <c r="W210">
        <v>43560.729166666664</v>
      </c>
      <c r="X210" t="b">
        <v>0</v>
      </c>
      <c r="Y210">
        <v>53</v>
      </c>
      <c r="Z210">
        <v>0.660377358490566</v>
      </c>
    </row>
    <row r="211" spans="2:26" x14ac:dyDescent="0.25">
      <c r="B211">
        <v>373</v>
      </c>
      <c r="C211">
        <v>377</v>
      </c>
      <c r="D211" t="str">
        <v xml:space="preserve">Giggles and joy echo in the air during a children's playdate.      </v>
      </c>
      <c r="E211" t="str">
        <v xml:space="preserve"> PlayfulJoy    </v>
      </c>
      <c r="F211">
        <v>44180.65625</v>
      </c>
      <c r="G211" t="str">
        <v xml:space="preserve"> PlayfulParent   </v>
      </c>
      <c r="H211" t="str">
        <v xml:space="preserve"> Facebook </v>
      </c>
      <c r="I211" t="str">
        <v xml:space="preserve"> #PlayfulJoy #ChildrensPlaydate           </v>
      </c>
      <c r="J211">
        <v>22</v>
      </c>
      <c r="K211">
        <v>45</v>
      </c>
      <c r="L211" t="str">
        <v xml:space="preserve"> Japan            </v>
      </c>
      <c r="M211">
        <v>2020</v>
      </c>
      <c r="N211">
        <v>12</v>
      </c>
      <c r="O211">
        <v>15</v>
      </c>
      <c r="P211">
        <v>15</v>
      </c>
      <c r="Q211" t="str">
        <v>Giggles and joy echo in the air during a children's playdate.</v>
      </c>
      <c r="R211" t="str">
        <v>Playfuljoy</v>
      </c>
      <c r="S211" t="str">
        <v>PlayfulParent</v>
      </c>
      <c r="T211" t="str">
        <v>Facebook</v>
      </c>
      <c r="U211" t="str">
        <v>#PlayfulJoy,#ChildrensPlaydate</v>
      </c>
      <c r="V211" t="str">
        <v>Japan</v>
      </c>
      <c r="W211">
        <v>44180.65625</v>
      </c>
      <c r="X211" t="b">
        <v>0</v>
      </c>
      <c r="Y211">
        <v>67</v>
      </c>
      <c r="Z211">
        <v>0.67164179104477617</v>
      </c>
    </row>
    <row r="212" spans="2:26" x14ac:dyDescent="0.25">
      <c r="B212">
        <v>374</v>
      </c>
      <c r="C212">
        <v>378</v>
      </c>
      <c r="D212" t="str">
        <v xml:space="preserve">Enveloped in serenity while practicing mindfulness by the lake.    </v>
      </c>
      <c r="E212" t="str">
        <v xml:space="preserve"> Mindfulness   </v>
      </c>
      <c r="F212">
        <v>43028.34375</v>
      </c>
      <c r="G212" t="str">
        <v xml:space="preserve"> ZenSeeker       </v>
      </c>
      <c r="H212" t="str">
        <v xml:space="preserve"> Instagram </v>
      </c>
      <c r="I212" t="str">
        <v xml:space="preserve"> #Mindfulness #LakeTranquility            </v>
      </c>
      <c r="J212">
        <v>35</v>
      </c>
      <c r="K212">
        <v>70</v>
      </c>
      <c r="L212" t="str">
        <v xml:space="preserve"> Canada           </v>
      </c>
      <c r="M212">
        <v>2017</v>
      </c>
      <c r="N212">
        <v>10</v>
      </c>
      <c r="O212">
        <v>20</v>
      </c>
      <c r="P212">
        <v>8</v>
      </c>
      <c r="Q212" t="str">
        <v>Enveloped in serenity while practicing mindfulness by the lake.</v>
      </c>
      <c r="R212" t="str">
        <v>Mindfulness</v>
      </c>
      <c r="S212" t="str">
        <v>ZenSeeker</v>
      </c>
      <c r="T212" t="str">
        <v>Instagram</v>
      </c>
      <c r="U212" t="str">
        <v>#Mindfulness,#LakeTranquility</v>
      </c>
      <c r="V212" t="str">
        <v>Canada</v>
      </c>
      <c r="W212">
        <v>43028.34375</v>
      </c>
      <c r="X212" t="b">
        <v>0</v>
      </c>
      <c r="Y212">
        <v>105</v>
      </c>
      <c r="Z212">
        <v>0.66666666666666663</v>
      </c>
    </row>
    <row r="213" spans="2:26" x14ac:dyDescent="0.25">
      <c r="B213">
        <v>375</v>
      </c>
      <c r="C213">
        <v>379</v>
      </c>
      <c r="D213" t="str">
        <v xml:space="preserve">Chasing dreams like a kite soaring high in the vast open sky.      </v>
      </c>
      <c r="E213" t="str">
        <v xml:space="preserve"> DreamChaser   </v>
      </c>
      <c r="F213">
        <v>44255.541666666664</v>
      </c>
      <c r="G213" t="str">
        <v xml:space="preserve"> SkyDreamer      </v>
      </c>
      <c r="H213" t="str">
        <v xml:space="preserve"> Twitter  </v>
      </c>
      <c r="I213" t="str">
        <v xml:space="preserve"> #DreamChaser #SkyHighDreams              </v>
      </c>
      <c r="J213">
        <v>30</v>
      </c>
      <c r="K213">
        <v>60</v>
      </c>
      <c r="L213" t="str">
        <v xml:space="preserve"> Australia         </v>
      </c>
      <c r="M213">
        <v>2021</v>
      </c>
      <c r="N213">
        <v>2</v>
      </c>
      <c r="O213">
        <v>28</v>
      </c>
      <c r="P213">
        <v>13</v>
      </c>
      <c r="Q213" t="str">
        <v>Chasing dreams like a kite soaring high in the vast open sky.</v>
      </c>
      <c r="R213" t="str">
        <v>Dreamchaser</v>
      </c>
      <c r="S213" t="str">
        <v>SkyDreamer</v>
      </c>
      <c r="T213" t="str">
        <v>Twitter</v>
      </c>
      <c r="U213" t="str">
        <v>#DreamChaser,#SkyHighDreams</v>
      </c>
      <c r="V213" t="str">
        <v>Australia</v>
      </c>
      <c r="W213">
        <v>44255.541666666664</v>
      </c>
      <c r="X213" t="b">
        <v>0</v>
      </c>
      <c r="Y213">
        <v>90</v>
      </c>
      <c r="Z213">
        <v>0.66666666666666663</v>
      </c>
    </row>
    <row r="214" spans="2:26" x14ac:dyDescent="0.25">
      <c r="B214">
        <v>376</v>
      </c>
      <c r="C214">
        <v>380</v>
      </c>
      <c r="D214" t="str">
        <v xml:space="preserve">Spellbound by the elegance of a ballroom dance under crystal chandeliers. </v>
      </c>
      <c r="E214" t="str">
        <v xml:space="preserve"> Elegance </v>
      </c>
      <c r="F214">
        <v>43263.854166666664</v>
      </c>
      <c r="G214" t="str">
        <v xml:space="preserve"> DanceEnthusiast </v>
      </c>
      <c r="H214" t="str">
        <v xml:space="preserve"> Facebook </v>
      </c>
      <c r="I214" t="str">
        <v xml:space="preserve"> #Elegance #BallroomDance                </v>
      </c>
      <c r="J214">
        <v>28</v>
      </c>
      <c r="K214">
        <v>55</v>
      </c>
      <c r="L214" t="str">
        <v xml:space="preserve"> UK               </v>
      </c>
      <c r="M214">
        <v>2018</v>
      </c>
      <c r="N214">
        <v>6</v>
      </c>
      <c r="O214">
        <v>12</v>
      </c>
      <c r="P214">
        <v>20</v>
      </c>
      <c r="Q214" t="str">
        <v>Spellbound by the elegance of a ballroom dance under crystal chandeliers.</v>
      </c>
      <c r="R214" t="str">
        <v>Elegance</v>
      </c>
      <c r="S214" t="str">
        <v>DanceEnthusiast</v>
      </c>
      <c r="T214" t="str">
        <v>Facebook</v>
      </c>
      <c r="U214" t="str">
        <v>#Elegance,#BallroomDance</v>
      </c>
      <c r="V214" t="str">
        <v>UK</v>
      </c>
      <c r="W214">
        <v>43263.854166666664</v>
      </c>
      <c r="X214" t="b">
        <v>0</v>
      </c>
      <c r="Y214">
        <v>83</v>
      </c>
      <c r="Z214">
        <v>0.66265060240963858</v>
      </c>
    </row>
    <row r="215" spans="2:26" x14ac:dyDescent="0.25">
      <c r="B215">
        <v>377</v>
      </c>
      <c r="C215">
        <v>381</v>
      </c>
      <c r="D215" t="str">
        <v xml:space="preserve">Whimsical delight in a world of fairy tales and magical creatures.  </v>
      </c>
      <c r="E215" t="str">
        <v xml:space="preserve"> Whimsy        </v>
      </c>
      <c r="F215">
        <v>42437.597222222219</v>
      </c>
      <c r="G215" t="str">
        <v xml:space="preserve"> FairyTaleExplorer </v>
      </c>
      <c r="H215" t="str">
        <v xml:space="preserve"> Instagram </v>
      </c>
      <c r="I215" t="str">
        <v xml:space="preserve"> #Whimsy #MagicalWorld                    </v>
      </c>
      <c r="J215">
        <v>20</v>
      </c>
      <c r="K215">
        <v>40</v>
      </c>
      <c r="L215" t="str">
        <v xml:space="preserve"> USA             </v>
      </c>
      <c r="M215">
        <v>2016</v>
      </c>
      <c r="N215">
        <v>3</v>
      </c>
      <c r="O215">
        <v>8</v>
      </c>
      <c r="P215">
        <v>14</v>
      </c>
      <c r="Q215" t="str">
        <v>Whimsical delight in a world of fairy tales and magical creatures.</v>
      </c>
      <c r="R215" t="str">
        <v>Whimsy</v>
      </c>
      <c r="S215" t="str">
        <v>FairyTaleExplorer</v>
      </c>
      <c r="T215" t="str">
        <v>Instagram</v>
      </c>
      <c r="U215" t="str">
        <v>#Whimsy,#MagicalWorld</v>
      </c>
      <c r="V215" t="str">
        <v>USA</v>
      </c>
      <c r="W215">
        <v>42437.597222222219</v>
      </c>
      <c r="X215" t="b">
        <v>0</v>
      </c>
      <c r="Y215">
        <v>60</v>
      </c>
      <c r="Z215">
        <v>0.66666666666666663</v>
      </c>
    </row>
    <row r="216" spans="2:26" x14ac:dyDescent="0.25">
      <c r="B216">
        <v>378</v>
      </c>
      <c r="C216">
        <v>382</v>
      </c>
      <c r="D216" t="str">
        <v xml:space="preserve">Pensive contemplation amid the ancient ruins of a forgotten civilization. </v>
      </c>
      <c r="E216" t="str">
        <v xml:space="preserve"> Pensive </v>
      </c>
      <c r="F216">
        <v>45034.715277777781</v>
      </c>
      <c r="G216" t="str">
        <v xml:space="preserve"> RuinsExplorer   </v>
      </c>
      <c r="H216" t="str">
        <v xml:space="preserve"> Twitter  </v>
      </c>
      <c r="I216" t="str">
        <v xml:space="preserve"> #Pensive #AncientCivilization           </v>
      </c>
      <c r="J216">
        <v>18</v>
      </c>
      <c r="K216">
        <v>35</v>
      </c>
      <c r="L216" t="str">
        <v xml:space="preserve"> Greece           </v>
      </c>
      <c r="M216">
        <v>2023</v>
      </c>
      <c r="N216">
        <v>4</v>
      </c>
      <c r="O216">
        <v>18</v>
      </c>
      <c r="P216">
        <v>17</v>
      </c>
      <c r="Q216" t="str">
        <v>Pensive contemplation amid the ancient ruins of a forgotten civilization.</v>
      </c>
      <c r="R216" t="str">
        <v>Pensive</v>
      </c>
      <c r="S216" t="str">
        <v>RuinsExplorer</v>
      </c>
      <c r="T216" t="str">
        <v>Twitter</v>
      </c>
      <c r="U216" t="str">
        <v>#Pensive,#AncientCivilization</v>
      </c>
      <c r="V216" t="str">
        <v>Greece</v>
      </c>
      <c r="W216">
        <v>45034.715277777781</v>
      </c>
      <c r="X216" t="b">
        <v>0</v>
      </c>
      <c r="Y216">
        <v>53</v>
      </c>
      <c r="Z216">
        <v>0.660377358490566</v>
      </c>
    </row>
    <row r="217" spans="2:26" x14ac:dyDescent="0.25">
      <c r="B217">
        <v>379</v>
      </c>
      <c r="C217">
        <v>383</v>
      </c>
      <c r="D217" t="str">
        <v xml:space="preserve">Embracing the thrill of speed on a rollercoaster's exhilarating twists. </v>
      </c>
      <c r="E217" t="str">
        <v xml:space="preserve"> Thrill      </v>
      </c>
      <c r="F217">
        <v>44037.53125</v>
      </c>
      <c r="G217" t="str">
        <v xml:space="preserve"> RollercoasterFan </v>
      </c>
      <c r="H217" t="str">
        <v xml:space="preserve"> Facebook </v>
      </c>
      <c r="I217" t="str">
        <v xml:space="preserve"> #Thrill #RollercoasterAdventure        </v>
      </c>
      <c r="J217">
        <v>22</v>
      </c>
      <c r="K217">
        <v>45</v>
      </c>
      <c r="L217" t="str">
        <v xml:space="preserve"> Germany         </v>
      </c>
      <c r="M217">
        <v>2020</v>
      </c>
      <c r="N217">
        <v>7</v>
      </c>
      <c r="O217">
        <v>25</v>
      </c>
      <c r="P217">
        <v>12</v>
      </c>
      <c r="Q217" t="str">
        <v>Embracing the thrill of speed on a rollercoaster's exhilarating twists.</v>
      </c>
      <c r="R217" t="str">
        <v>Thrill</v>
      </c>
      <c r="S217" t="str">
        <v>RollercoasterFan</v>
      </c>
      <c r="T217" t="str">
        <v>Facebook</v>
      </c>
      <c r="U217" t="str">
        <v>#Thrill,#RollercoasterAdventure</v>
      </c>
      <c r="V217" t="str">
        <v>Germany</v>
      </c>
      <c r="W217">
        <v>44037.53125</v>
      </c>
      <c r="X217" t="b">
        <v>0</v>
      </c>
      <c r="Y217">
        <v>67</v>
      </c>
      <c r="Z217">
        <v>0.67164179104477617</v>
      </c>
    </row>
    <row r="218" spans="2:26" x14ac:dyDescent="0.25">
      <c r="B218">
        <v>380</v>
      </c>
      <c r="C218">
        <v>384</v>
      </c>
      <c r="D218" t="str">
        <v xml:space="preserve">Harmony resonates as musicians play a melody of unity and togetherness. </v>
      </c>
      <c r="E218" t="str">
        <v xml:space="preserve"> Harmony    </v>
      </c>
      <c r="F218">
        <v>43799.8125</v>
      </c>
      <c r="G218" t="str">
        <v xml:space="preserve"> MusicHarmonist  </v>
      </c>
      <c r="H218" t="str">
        <v xml:space="preserve"> Instagram </v>
      </c>
      <c r="I218" t="str">
        <v xml:space="preserve"> #Harmony #MusicalUnity                   </v>
      </c>
      <c r="J218">
        <v>35</v>
      </c>
      <c r="K218">
        <v>70</v>
      </c>
      <c r="L218" t="str">
        <v xml:space="preserve"> Sweden          </v>
      </c>
      <c r="M218">
        <v>2019</v>
      </c>
      <c r="N218">
        <v>11</v>
      </c>
      <c r="O218">
        <v>30</v>
      </c>
      <c r="P218">
        <v>19</v>
      </c>
      <c r="Q218" t="str">
        <v>Harmony resonates as musicians play a melody of unity and togetherness.</v>
      </c>
      <c r="R218" t="str">
        <v>Harmony</v>
      </c>
      <c r="S218" t="str">
        <v>MusicHarmonist</v>
      </c>
      <c r="T218" t="str">
        <v>Instagram</v>
      </c>
      <c r="U218" t="str">
        <v>#Harmony,#MusicalUnity</v>
      </c>
      <c r="V218" t="str">
        <v>Sweden</v>
      </c>
      <c r="W218">
        <v>43799.8125</v>
      </c>
      <c r="X218" t="b">
        <v>0</v>
      </c>
      <c r="Y218">
        <v>105</v>
      </c>
      <c r="Z218">
        <v>0.66666666666666663</v>
      </c>
    </row>
    <row r="219" spans="2:26" x14ac:dyDescent="0.25">
      <c r="B219">
        <v>382</v>
      </c>
      <c r="C219">
        <v>386</v>
      </c>
      <c r="D219" t="str">
        <v xml:space="preserve">Radiant joy akin to blooming flowers on a sun-kissed spring morning. </v>
      </c>
      <c r="E219" t="str">
        <v xml:space="preserve"> Radiance    </v>
      </c>
      <c r="F219">
        <v>44686.427083333336</v>
      </c>
      <c r="G219" t="str">
        <v xml:space="preserve"> SpringEnthusiast </v>
      </c>
      <c r="H219" t="str">
        <v xml:space="preserve"> Facebook </v>
      </c>
      <c r="I219" t="str">
        <v xml:space="preserve"> #Radiance #SpringBlooms                 </v>
      </c>
      <c r="J219">
        <v>25</v>
      </c>
      <c r="K219">
        <v>50</v>
      </c>
      <c r="L219" t="str">
        <v xml:space="preserve"> Netherlands     </v>
      </c>
      <c r="M219">
        <v>2022</v>
      </c>
      <c r="N219">
        <v>5</v>
      </c>
      <c r="O219">
        <v>5</v>
      </c>
      <c r="P219">
        <v>10</v>
      </c>
      <c r="Q219" t="str">
        <v>Radiant joy akin to blooming flowers on a sun-kissed spring morning.</v>
      </c>
      <c r="R219" t="str">
        <v>Radiance</v>
      </c>
      <c r="S219" t="str">
        <v>SpringEnthusiast</v>
      </c>
      <c r="T219" t="str">
        <v>Facebook</v>
      </c>
      <c r="U219" t="str">
        <v>#Radiance,#SpringBlooms</v>
      </c>
      <c r="V219" t="str">
        <v>Netherlands</v>
      </c>
      <c r="W219">
        <v>44686.427083333336</v>
      </c>
      <c r="X219" t="b">
        <v>0</v>
      </c>
      <c r="Y219">
        <v>75</v>
      </c>
      <c r="Z219">
        <v>0.66666666666666663</v>
      </c>
    </row>
    <row r="220" spans="2:26" x14ac:dyDescent="0.25">
      <c r="B220">
        <v>383</v>
      </c>
      <c r="C220">
        <v>387</v>
      </c>
      <c r="D220" t="str">
        <v xml:space="preserve">A sense of wonder at the vastness of the cosmos on a stargazing night. </v>
      </c>
      <c r="E220" t="str">
        <v xml:space="preserve"> Wonder     </v>
      </c>
      <c r="F220">
        <v>43289.958333333336</v>
      </c>
      <c r="G220" t="str">
        <v xml:space="preserve"> CosmosExplorer  </v>
      </c>
      <c r="H220" t="str">
        <v xml:space="preserve"> Instagram </v>
      </c>
      <c r="I220" t="str">
        <v xml:space="preserve"> #Wonder #StargazingAdventure            </v>
      </c>
      <c r="J220">
        <v>40</v>
      </c>
      <c r="K220">
        <v>80</v>
      </c>
      <c r="L220" t="str">
        <v xml:space="preserve"> South Africa    </v>
      </c>
      <c r="M220">
        <v>2018</v>
      </c>
      <c r="N220">
        <v>7</v>
      </c>
      <c r="O220">
        <v>8</v>
      </c>
      <c r="P220">
        <v>23</v>
      </c>
      <c r="Q220" t="str">
        <v>A sense of wonder at the vastness of the cosmos on a stargazing night.</v>
      </c>
      <c r="R220" t="str">
        <v>Wonder</v>
      </c>
      <c r="S220" t="str">
        <v>CosmosExplorer</v>
      </c>
      <c r="T220" t="str">
        <v>Instagram</v>
      </c>
      <c r="U220" t="str">
        <v>#Wonder,#StargazingAdventure</v>
      </c>
      <c r="V220" t="str">
        <v>South Africa</v>
      </c>
      <c r="W220">
        <v>43289.958333333336</v>
      </c>
      <c r="X220" t="b">
        <v>0</v>
      </c>
      <c r="Y220">
        <v>120</v>
      </c>
      <c r="Z220">
        <v>0.66666666666666663</v>
      </c>
    </row>
    <row r="221" spans="2:26" x14ac:dyDescent="0.25">
      <c r="B221">
        <v>384</v>
      </c>
      <c r="C221">
        <v>388</v>
      </c>
      <c r="D221" t="str">
        <v xml:space="preserve">Rejuvenated by the salty breeze and the sound of waves at the seaside. </v>
      </c>
      <c r="E221" t="str">
        <v xml:space="preserve"> Rejuvenation </v>
      </c>
      <c r="F221">
        <v>44459.604166666664</v>
      </c>
      <c r="G221" t="str">
        <v xml:space="preserve"> SeaBreezeLover </v>
      </c>
      <c r="H221" t="str">
        <v xml:space="preserve"> Twitter  </v>
      </c>
      <c r="I221" t="str">
        <v xml:space="preserve"> #Rejuvenation #SeasideEscape            </v>
      </c>
      <c r="J221">
        <v>18</v>
      </c>
      <c r="K221">
        <v>35</v>
      </c>
      <c r="L221" t="str">
        <v xml:space="preserve"> Spain           </v>
      </c>
      <c r="M221">
        <v>2021</v>
      </c>
      <c r="N221">
        <v>9</v>
      </c>
      <c r="O221">
        <v>20</v>
      </c>
      <c r="P221">
        <v>14</v>
      </c>
      <c r="Q221" t="str">
        <v>Rejuvenated by the salty breeze and the sound of waves at the seaside.</v>
      </c>
      <c r="R221" t="str">
        <v>Rejuvenation</v>
      </c>
      <c r="S221" t="str">
        <v>SeaBreezeLover</v>
      </c>
      <c r="T221" t="str">
        <v>Twitter</v>
      </c>
      <c r="U221" t="str">
        <v>#Rejuvenation,#SeasideEscape</v>
      </c>
      <c r="V221" t="str">
        <v>Spain</v>
      </c>
      <c r="W221">
        <v>44459.604166666664</v>
      </c>
      <c r="X221" t="b">
        <v>0</v>
      </c>
      <c r="Y221">
        <v>53</v>
      </c>
      <c r="Z221">
        <v>0.660377358490566</v>
      </c>
    </row>
    <row r="222" spans="2:26" x14ac:dyDescent="0.25">
      <c r="B222">
        <v>385</v>
      </c>
      <c r="C222">
        <v>389</v>
      </c>
      <c r="D222" t="str">
        <v xml:space="preserve">Whispers of inspiration from the rustling leaves in a serene forest. </v>
      </c>
      <c r="E222" t="str">
        <v xml:space="preserve"> Inspiration </v>
      </c>
      <c r="F222">
        <v>42689.489583333336</v>
      </c>
      <c r="G222" t="str">
        <v xml:space="preserve"> ForestDreamer   </v>
      </c>
      <c r="H222" t="str">
        <v xml:space="preserve"> Facebook </v>
      </c>
      <c r="I222" t="str">
        <v xml:space="preserve"> #Inspiration #ForestWhispers            </v>
      </c>
      <c r="J222">
        <v>28</v>
      </c>
      <c r="K222">
        <v>55</v>
      </c>
      <c r="L222" t="str">
        <v xml:space="preserve"> Portugal        </v>
      </c>
      <c r="M222">
        <v>2016</v>
      </c>
      <c r="N222">
        <v>11</v>
      </c>
      <c r="O222">
        <v>15</v>
      </c>
      <c r="P222">
        <v>11</v>
      </c>
      <c r="Q222" t="str">
        <v>Whispers of inspiration from the rustling leaves in a serene forest.</v>
      </c>
      <c r="R222" t="str">
        <v>Inspiration</v>
      </c>
      <c r="S222" t="str">
        <v>ForestDreamer</v>
      </c>
      <c r="T222" t="str">
        <v>Facebook</v>
      </c>
      <c r="U222" t="str">
        <v>#Inspiration,#ForestWhispers</v>
      </c>
      <c r="V222" t="str">
        <v>Portugal</v>
      </c>
      <c r="W222">
        <v>42689.489583333336</v>
      </c>
      <c r="X222" t="b">
        <v>0</v>
      </c>
      <c r="Y222">
        <v>83</v>
      </c>
      <c r="Z222">
        <v>0.66265060240963858</v>
      </c>
    </row>
    <row r="223" spans="2:26" x14ac:dyDescent="0.25">
      <c r="B223">
        <v>386</v>
      </c>
      <c r="C223">
        <v>390</v>
      </c>
      <c r="D223" t="str">
        <v xml:space="preserve">Savoring the warmth of a cup of cocoa on a chilly winter evening.   </v>
      </c>
      <c r="E223" t="str">
        <v xml:space="preserve"> Coziness     </v>
      </c>
      <c r="F223">
        <v>43842.75</v>
      </c>
      <c r="G223" t="str">
        <v xml:space="preserve"> WinterWarmth    </v>
      </c>
      <c r="H223" t="str">
        <v xml:space="preserve"> Instagram </v>
      </c>
      <c r="I223" t="str">
        <v xml:space="preserve"> #Coziness #WarmWinterEvening           </v>
      </c>
      <c r="J223">
        <v>30</v>
      </c>
      <c r="K223">
        <v>60</v>
      </c>
      <c r="L223" t="str">
        <v xml:space="preserve"> Switzerland     </v>
      </c>
      <c r="M223">
        <v>2020</v>
      </c>
      <c r="N223">
        <v>1</v>
      </c>
      <c r="O223">
        <v>12</v>
      </c>
      <c r="P223">
        <v>18</v>
      </c>
      <c r="Q223" t="str">
        <v>Savoring the warmth of a cup of cocoa on a chilly winter evening.</v>
      </c>
      <c r="R223" t="str">
        <v>Coziness</v>
      </c>
      <c r="S223" t="str">
        <v>WinterWarmth</v>
      </c>
      <c r="T223" t="str">
        <v>Instagram</v>
      </c>
      <c r="U223" t="str">
        <v>#Coziness,#WarmWinterEvening</v>
      </c>
      <c r="V223" t="str">
        <v>Switzerland</v>
      </c>
      <c r="W223">
        <v>43842.75</v>
      </c>
      <c r="X223" t="b">
        <v>0</v>
      </c>
      <c r="Y223">
        <v>90</v>
      </c>
      <c r="Z223">
        <v>0.66666666666666663</v>
      </c>
    </row>
    <row r="224" spans="2:26" x14ac:dyDescent="0.25">
      <c r="B224">
        <v>387</v>
      </c>
      <c r="C224">
        <v>391</v>
      </c>
      <c r="D224" t="str">
        <v xml:space="preserve">Heartfelt gratitude for the laughter shared during a family reunion. </v>
      </c>
      <c r="E224" t="str">
        <v xml:space="preserve"> Gratitude  </v>
      </c>
      <c r="F224">
        <v>43097.802083333336</v>
      </c>
      <c r="G224" t="str">
        <v xml:space="preserve"> FamilyGatherer </v>
      </c>
      <c r="H224" t="str">
        <v xml:space="preserve"> Facebook </v>
      </c>
      <c r="I224" t="str">
        <v xml:space="preserve"> #Gratitude #FamilyLaughter              </v>
      </c>
      <c r="J224">
        <v>22</v>
      </c>
      <c r="K224">
        <v>45</v>
      </c>
      <c r="L224" t="str">
        <v xml:space="preserve"> Austria         </v>
      </c>
      <c r="M224">
        <v>2017</v>
      </c>
      <c r="N224">
        <v>12</v>
      </c>
      <c r="O224">
        <v>28</v>
      </c>
      <c r="P224">
        <v>19</v>
      </c>
      <c r="Q224" t="str">
        <v>Heartfelt gratitude for the laughter shared during a family reunion.</v>
      </c>
      <c r="R224" t="str">
        <v>Gratitude</v>
      </c>
      <c r="S224" t="str">
        <v>FamilyGatherer</v>
      </c>
      <c r="T224" t="str">
        <v>Facebook</v>
      </c>
      <c r="U224" t="str">
        <v>#Gratitude,#FamilyLaughter</v>
      </c>
      <c r="V224" t="str">
        <v>Austria</v>
      </c>
      <c r="W224">
        <v>43097.802083333336</v>
      </c>
      <c r="X224" t="b">
        <v>0</v>
      </c>
      <c r="Y224">
        <v>67</v>
      </c>
      <c r="Z224">
        <v>0.67164179104477617</v>
      </c>
    </row>
    <row r="225" spans="2:26" x14ac:dyDescent="0.25">
      <c r="B225">
        <v>388</v>
      </c>
      <c r="C225">
        <v>392</v>
      </c>
      <c r="D225" t="str">
        <v xml:space="preserve">Embarking on a culinary adventure, savoring exotic flavors around the world. </v>
      </c>
      <c r="E225" t="str">
        <v xml:space="preserve"> Adventure </v>
      </c>
      <c r="F225">
        <v>43526.847222222219</v>
      </c>
      <c r="G225" t="str">
        <v xml:space="preserve"> CulinaryExplorer </v>
      </c>
      <c r="H225" t="str">
        <v xml:space="preserve"> Twitter  </v>
      </c>
      <c r="I225" t="str">
        <v xml:space="preserve"> #Adventure #CulinaryJourney             </v>
      </c>
      <c r="J225">
        <v>35</v>
      </c>
      <c r="K225">
        <v>70</v>
      </c>
      <c r="L225" t="str">
        <v xml:space="preserve"> Belgium         </v>
      </c>
      <c r="M225">
        <v>2019</v>
      </c>
      <c r="N225">
        <v>3</v>
      </c>
      <c r="O225">
        <v>2</v>
      </c>
      <c r="P225">
        <v>20</v>
      </c>
      <c r="Q225" t="str">
        <v>Embarking on a culinary adventure, savoring exotic flavors around the world.</v>
      </c>
      <c r="R225" t="str">
        <v>Adventure</v>
      </c>
      <c r="S225" t="str">
        <v>CulinaryExplorer</v>
      </c>
      <c r="T225" t="str">
        <v>Twitter</v>
      </c>
      <c r="U225" t="str">
        <v>#Adventure,#CulinaryJourney</v>
      </c>
      <c r="V225" t="str">
        <v>Belgium</v>
      </c>
      <c r="W225">
        <v>43526.847222222219</v>
      </c>
      <c r="X225" t="b">
        <v>0</v>
      </c>
      <c r="Y225">
        <v>105</v>
      </c>
      <c r="Z225">
        <v>0.66666666666666663</v>
      </c>
    </row>
    <row r="226" spans="2:26" x14ac:dyDescent="0.25">
      <c r="B226">
        <v>389</v>
      </c>
      <c r="C226">
        <v>393</v>
      </c>
      <c r="D226" t="str">
        <v xml:space="preserve">Euphoria floods in as the final puzzle piece clicks into place.       </v>
      </c>
      <c r="E226" t="str">
        <v xml:space="preserve"> Euphoria   </v>
      </c>
      <c r="F226">
        <v>44720.645833333336</v>
      </c>
      <c r="G226" t="str">
        <v xml:space="preserve"> PuzzleSolver    </v>
      </c>
      <c r="H226" t="str">
        <v xml:space="preserve"> Instagram </v>
      </c>
      <c r="I226" t="str">
        <v xml:space="preserve"> #Euphoria #PuzzleCompletion            </v>
      </c>
      <c r="J226">
        <v>20</v>
      </c>
      <c r="K226">
        <v>40</v>
      </c>
      <c r="L226" t="str">
        <v xml:space="preserve"> Denmark         </v>
      </c>
      <c r="M226">
        <v>2022</v>
      </c>
      <c r="N226">
        <v>6</v>
      </c>
      <c r="O226">
        <v>8</v>
      </c>
      <c r="P226">
        <v>15</v>
      </c>
      <c r="Q226" t="str">
        <v>Euphoria floods in as the final puzzle piece clicks into place.</v>
      </c>
      <c r="R226" t="str">
        <v>Euphoria</v>
      </c>
      <c r="S226" t="str">
        <v>PuzzleSolver</v>
      </c>
      <c r="T226" t="str">
        <v>Instagram</v>
      </c>
      <c r="U226" t="str">
        <v>#Euphoria,#PuzzleCompletion</v>
      </c>
      <c r="V226" t="str">
        <v>Denmark</v>
      </c>
      <c r="W226">
        <v>44720.645833333336</v>
      </c>
      <c r="X226" t="b">
        <v>0</v>
      </c>
      <c r="Y226">
        <v>60</v>
      </c>
      <c r="Z226">
        <v>0.66666666666666663</v>
      </c>
    </row>
    <row r="227" spans="2:26" x14ac:dyDescent="0.25">
      <c r="B227">
        <v>390</v>
      </c>
      <c r="C227">
        <v>394</v>
      </c>
      <c r="D227" t="str">
        <v xml:space="preserve">Awe-inspired by the grandeur of an ancient cathedral's intricate architecture. </v>
      </c>
      <c r="E227" t="str">
        <v xml:space="preserve"> Awe    </v>
      </c>
      <c r="F227">
        <v>43330.614583333336</v>
      </c>
      <c r="G227" t="str">
        <v xml:space="preserve"> CathedralVisitor </v>
      </c>
      <c r="H227" t="str">
        <v xml:space="preserve"> Facebook </v>
      </c>
      <c r="I227" t="str">
        <v xml:space="preserve"> #Awe #ArchitecturalGrandeur            </v>
      </c>
      <c r="J227">
        <v>18</v>
      </c>
      <c r="K227">
        <v>35</v>
      </c>
      <c r="L227" t="str">
        <v xml:space="preserve"> Czech Republic  </v>
      </c>
      <c r="M227">
        <v>2018</v>
      </c>
      <c r="N227">
        <v>8</v>
      </c>
      <c r="O227">
        <v>18</v>
      </c>
      <c r="P227">
        <v>14</v>
      </c>
      <c r="Q227" t="str">
        <v>Awe-inspired by the grandeur of an ancient cathedral's intricate architecture.</v>
      </c>
      <c r="R227" t="str">
        <v>Awe</v>
      </c>
      <c r="S227" t="str">
        <v>CathedralVisitor</v>
      </c>
      <c r="T227" t="str">
        <v>Facebook</v>
      </c>
      <c r="U227" t="str">
        <v>#Awe,#ArchitecturalGrandeur</v>
      </c>
      <c r="V227" t="str">
        <v>Czech Republic</v>
      </c>
      <c r="W227">
        <v>43330.614583333336</v>
      </c>
      <c r="X227" t="b">
        <v>0</v>
      </c>
      <c r="Y227">
        <v>53</v>
      </c>
      <c r="Z227">
        <v>0.660377358490566</v>
      </c>
    </row>
    <row r="228" spans="2:26" x14ac:dyDescent="0.25">
      <c r="B228">
        <v>391</v>
      </c>
      <c r="C228">
        <v>395</v>
      </c>
      <c r="D228" t="str">
        <v xml:space="preserve">Captivated by the ethereal beauty of a field filled with fireflies. </v>
      </c>
      <c r="E228" t="str">
        <v xml:space="preserve"> Enchantment   </v>
      </c>
      <c r="F228">
        <v>44783.916666666664</v>
      </c>
      <c r="G228" t="str">
        <v xml:space="preserve"> NightSkyObserver </v>
      </c>
      <c r="H228" t="str">
        <v xml:space="preserve"> Instagram </v>
      </c>
      <c r="I228" t="str">
        <v xml:space="preserve"> #Enchantment #FireflyField              </v>
      </c>
      <c r="J228">
        <v>25</v>
      </c>
      <c r="K228">
        <v>50</v>
      </c>
      <c r="L228" t="str">
        <v xml:space="preserve"> Brazil           </v>
      </c>
      <c r="M228">
        <v>2022</v>
      </c>
      <c r="N228">
        <v>8</v>
      </c>
      <c r="O228">
        <v>10</v>
      </c>
      <c r="P228">
        <v>22</v>
      </c>
      <c r="Q228" t="str">
        <v>Captivated by the ethereal beauty of a field filled with fireflies.</v>
      </c>
      <c r="R228" t="str">
        <v>Enchantment</v>
      </c>
      <c r="S228" t="str">
        <v>NightSkyObserver</v>
      </c>
      <c r="T228" t="str">
        <v>Instagram</v>
      </c>
      <c r="U228" t="str">
        <v>#Enchantment,#FireflyField</v>
      </c>
      <c r="V228" t="str">
        <v>Brazil</v>
      </c>
      <c r="W228">
        <v>44783.916666666664</v>
      </c>
      <c r="X228" t="b">
        <v>1</v>
      </c>
      <c r="Y228">
        <v>75</v>
      </c>
      <c r="Z228">
        <v>0.66666666666666663</v>
      </c>
    </row>
    <row r="229" spans="2:26" x14ac:dyDescent="0.25">
      <c r="B229">
        <v>392</v>
      </c>
      <c r="C229">
        <v>396</v>
      </c>
      <c r="D229" t="str">
        <v xml:space="preserve">Immersed in the enchanting melodies of a street musician's violin. </v>
      </c>
      <c r="E229" t="str">
        <v xml:space="preserve"> Melodic       </v>
      </c>
      <c r="F229">
        <v>43560.729166666664</v>
      </c>
      <c r="G229" t="str">
        <v xml:space="preserve"> MusicLover      </v>
      </c>
      <c r="H229" t="str">
        <v xml:space="preserve"> Twitter  </v>
      </c>
      <c r="I229" t="str">
        <v xml:space="preserve"> #Melodic #StreetMusic                   </v>
      </c>
      <c r="J229">
        <v>18</v>
      </c>
      <c r="K229">
        <v>35</v>
      </c>
      <c r="L229" t="str">
        <v xml:space="preserve"> France           </v>
      </c>
      <c r="M229">
        <v>2019</v>
      </c>
      <c r="N229">
        <v>4</v>
      </c>
      <c r="O229">
        <v>5</v>
      </c>
      <c r="P229">
        <v>17</v>
      </c>
      <c r="Q229" t="str">
        <v>Immersed in the enchanting melodies of a street musician's violin.</v>
      </c>
      <c r="R229" t="str">
        <v>Melodic</v>
      </c>
      <c r="S229" t="str">
        <v>MusicLover</v>
      </c>
      <c r="T229" t="str">
        <v>Twitter</v>
      </c>
      <c r="U229" t="str">
        <v>#Melodic,#StreetMusic</v>
      </c>
      <c r="V229" t="str">
        <v>France</v>
      </c>
      <c r="W229">
        <v>43560.729166666664</v>
      </c>
      <c r="X229" t="b">
        <v>0</v>
      </c>
      <c r="Y229">
        <v>53</v>
      </c>
      <c r="Z229">
        <v>0.660377358490566</v>
      </c>
    </row>
    <row r="230" spans="2:26" x14ac:dyDescent="0.25">
      <c r="B230">
        <v>393</v>
      </c>
      <c r="C230">
        <v>397</v>
      </c>
      <c r="D230" t="str">
        <v xml:space="preserve">Joyful laughter resonates through a lively summer carnival.         </v>
      </c>
      <c r="E230" t="str">
        <v xml:space="preserve"> FestiveJoy    </v>
      </c>
      <c r="F230">
        <v>44180.65625</v>
      </c>
      <c r="G230" t="str">
        <v xml:space="preserve"> CarnivalGoer    </v>
      </c>
      <c r="H230" t="str">
        <v xml:space="preserve"> Facebook </v>
      </c>
      <c r="I230" t="str">
        <v xml:space="preserve"> #FestiveJoy #SummerCarnival             </v>
      </c>
      <c r="J230">
        <v>22</v>
      </c>
      <c r="K230">
        <v>45</v>
      </c>
      <c r="L230" t="str">
        <v xml:space="preserve"> Japan            </v>
      </c>
      <c r="M230">
        <v>2020</v>
      </c>
      <c r="N230">
        <v>12</v>
      </c>
      <c r="O230">
        <v>15</v>
      </c>
      <c r="P230">
        <v>15</v>
      </c>
      <c r="Q230" t="str">
        <v>Joyful laughter resonates through a lively summer carnival.</v>
      </c>
      <c r="R230" t="str">
        <v>Festivejoy</v>
      </c>
      <c r="S230" t="str">
        <v>CarnivalGoer</v>
      </c>
      <c r="T230" t="str">
        <v>Facebook</v>
      </c>
      <c r="U230" t="str">
        <v>#FestiveJoy,#SummerCarnival</v>
      </c>
      <c r="V230" t="str">
        <v>Japan</v>
      </c>
      <c r="W230">
        <v>44180.65625</v>
      </c>
      <c r="X230" t="b">
        <v>0</v>
      </c>
      <c r="Y230">
        <v>67</v>
      </c>
      <c r="Z230">
        <v>0.67164179104477617</v>
      </c>
    </row>
    <row r="231" spans="2:26" x14ac:dyDescent="0.25">
      <c r="B231">
        <v>394</v>
      </c>
      <c r="C231">
        <v>398</v>
      </c>
      <c r="D231" t="str">
        <v xml:space="preserve">Exploring the universe within during a mindful meditation session. </v>
      </c>
      <c r="E231" t="str">
        <v xml:space="preserve"> InnerJourney  </v>
      </c>
      <c r="F231">
        <v>43028.34375</v>
      </c>
      <c r="G231" t="str">
        <v xml:space="preserve"> MindfulExplorer </v>
      </c>
      <c r="H231" t="str">
        <v xml:space="preserve"> Instagram </v>
      </c>
      <c r="I231" t="str">
        <v xml:space="preserve"> #InnerJourney #MeditationBliss          </v>
      </c>
      <c r="J231">
        <v>35</v>
      </c>
      <c r="K231">
        <v>70</v>
      </c>
      <c r="L231" t="str">
        <v xml:space="preserve"> Canada           </v>
      </c>
      <c r="M231">
        <v>2017</v>
      </c>
      <c r="N231">
        <v>10</v>
      </c>
      <c r="O231">
        <v>20</v>
      </c>
      <c r="P231">
        <v>8</v>
      </c>
      <c r="Q231" t="str">
        <v>Exploring the universe within during a mindful meditation session.</v>
      </c>
      <c r="R231" t="str">
        <v>Innerjourney</v>
      </c>
      <c r="S231" t="str">
        <v>MindfulExplorer</v>
      </c>
      <c r="T231" t="str">
        <v>Instagram</v>
      </c>
      <c r="U231" t="str">
        <v>#InnerJourney,#MeditationBliss</v>
      </c>
      <c r="V231" t="str">
        <v>Canada</v>
      </c>
      <c r="W231">
        <v>43028.34375</v>
      </c>
      <c r="X231" t="b">
        <v>0</v>
      </c>
      <c r="Y231">
        <v>105</v>
      </c>
      <c r="Z231">
        <v>0.66666666666666663</v>
      </c>
    </row>
    <row r="232" spans="2:26" x14ac:dyDescent="0.25">
      <c r="B232">
        <v>395</v>
      </c>
      <c r="C232">
        <v>399</v>
      </c>
      <c r="D232" t="str">
        <v xml:space="preserve">Soaring like a free spirit on the winds of a coastal cliff.        </v>
      </c>
      <c r="E232" t="str">
        <v xml:space="preserve"> Freedom       </v>
      </c>
      <c r="F232">
        <v>44255.541666666664</v>
      </c>
      <c r="G232" t="str">
        <v xml:space="preserve"> CoastalExplorer </v>
      </c>
      <c r="H232" t="str">
        <v xml:space="preserve"> Twitter  </v>
      </c>
      <c r="I232" t="str">
        <v xml:space="preserve"> #Freedom #CoastalAdventure              </v>
      </c>
      <c r="J232">
        <v>30</v>
      </c>
      <c r="K232">
        <v>60</v>
      </c>
      <c r="L232" t="str">
        <v xml:space="preserve"> Australia         </v>
      </c>
      <c r="M232">
        <v>2021</v>
      </c>
      <c r="N232">
        <v>2</v>
      </c>
      <c r="O232">
        <v>28</v>
      </c>
      <c r="P232">
        <v>13</v>
      </c>
      <c r="Q232" t="str">
        <v>Soaring like a free spirit on the winds of a coastal cliff.</v>
      </c>
      <c r="R232" t="str">
        <v>Freedom</v>
      </c>
      <c r="S232" t="str">
        <v>CoastalExplorer</v>
      </c>
      <c r="T232" t="str">
        <v>Twitter</v>
      </c>
      <c r="U232" t="str">
        <v>#Freedom,#CoastalAdventure</v>
      </c>
      <c r="V232" t="str">
        <v>Australia</v>
      </c>
      <c r="W232">
        <v>44255.541666666664</v>
      </c>
      <c r="X232" t="b">
        <v>0</v>
      </c>
      <c r="Y232">
        <v>90</v>
      </c>
      <c r="Z232">
        <v>0.66666666666666663</v>
      </c>
    </row>
    <row r="233" spans="2:26" x14ac:dyDescent="0.25">
      <c r="B233">
        <v>396</v>
      </c>
      <c r="C233">
        <v>400</v>
      </c>
      <c r="D233" t="str">
        <v xml:space="preserve">Dazzled by the elegance of a masquerade ball's dazzling costumes. </v>
      </c>
      <c r="E233" t="str">
        <v xml:space="preserve"> Dazzle        </v>
      </c>
      <c r="F233">
        <v>43263.854166666664</v>
      </c>
      <c r="G233" t="str">
        <v xml:space="preserve"> MasqueradeAttendee </v>
      </c>
      <c r="H233" t="str">
        <v xml:space="preserve"> Facebook </v>
      </c>
      <c r="I233" t="str">
        <v xml:space="preserve"> #Dazzle #MasqueradeElegance            </v>
      </c>
      <c r="J233">
        <v>28</v>
      </c>
      <c r="K233">
        <v>55</v>
      </c>
      <c r="L233" t="str">
        <v xml:space="preserve"> UK               </v>
      </c>
      <c r="M233">
        <v>2018</v>
      </c>
      <c r="N233">
        <v>6</v>
      </c>
      <c r="O233">
        <v>12</v>
      </c>
      <c r="P233">
        <v>20</v>
      </c>
      <c r="Q233" t="str">
        <v>Dazzled by the elegance of a masquerade ball's dazzling costumes.</v>
      </c>
      <c r="R233" t="str">
        <v>Dazzle</v>
      </c>
      <c r="S233" t="str">
        <v>MasqueradeAttendee</v>
      </c>
      <c r="T233" t="str">
        <v>Facebook</v>
      </c>
      <c r="U233" t="str">
        <v>#Dazzle,#MasqueradeElegance</v>
      </c>
      <c r="V233" t="str">
        <v>UK</v>
      </c>
      <c r="W233">
        <v>43263.854166666664</v>
      </c>
      <c r="X233" t="b">
        <v>0</v>
      </c>
      <c r="Y233">
        <v>83</v>
      </c>
      <c r="Z233">
        <v>0.66265060240963858</v>
      </c>
    </row>
    <row r="234" spans="2:26" x14ac:dyDescent="0.25">
      <c r="B234">
        <v>397</v>
      </c>
      <c r="C234">
        <v>401</v>
      </c>
      <c r="D234" t="str">
        <v xml:space="preserve">Whimsical delight in a world of whimsical fairy tales.             </v>
      </c>
      <c r="E234" t="str">
        <v xml:space="preserve"> Whimsy        </v>
      </c>
      <c r="F234">
        <v>42437.597222222219</v>
      </c>
      <c r="G234" t="str">
        <v xml:space="preserve"> FairyTaleAdventurer </v>
      </c>
      <c r="H234" t="str">
        <v xml:space="preserve"> Instagram </v>
      </c>
      <c r="I234" t="str">
        <v xml:space="preserve"> #Whimsy #FairyTaleMagic                 </v>
      </c>
      <c r="J234">
        <v>20</v>
      </c>
      <c r="K234">
        <v>40</v>
      </c>
      <c r="L234" t="str">
        <v xml:space="preserve"> USA             </v>
      </c>
      <c r="M234">
        <v>2016</v>
      </c>
      <c r="N234">
        <v>3</v>
      </c>
      <c r="O234">
        <v>8</v>
      </c>
      <c r="P234">
        <v>14</v>
      </c>
      <c r="Q234" t="str">
        <v>Whimsical delight in a world of whimsical fairy tales.</v>
      </c>
      <c r="R234" t="str">
        <v>Whimsy</v>
      </c>
      <c r="S234" t="str">
        <v>FairyTaleAdventurer</v>
      </c>
      <c r="T234" t="str">
        <v>Instagram</v>
      </c>
      <c r="U234" t="str">
        <v>#Whimsy,#FairyTaleMagic</v>
      </c>
      <c r="V234" t="str">
        <v>USA</v>
      </c>
      <c r="W234">
        <v>42437.597222222219</v>
      </c>
      <c r="X234" t="b">
        <v>0</v>
      </c>
      <c r="Y234">
        <v>60</v>
      </c>
      <c r="Z234">
        <v>0.66666666666666663</v>
      </c>
    </row>
    <row r="235" spans="2:26" x14ac:dyDescent="0.25">
      <c r="B235">
        <v>398</v>
      </c>
      <c r="C235">
        <v>402</v>
      </c>
      <c r="D235" t="str">
        <v xml:space="preserve">Reflective contemplation amid the ruins of a forgotten era.        </v>
      </c>
      <c r="E235" t="str">
        <v xml:space="preserve"> Reflection    </v>
      </c>
      <c r="F235">
        <v>45034.715277777781</v>
      </c>
      <c r="G235" t="str">
        <v xml:space="preserve"> RuinsExplorer   </v>
      </c>
      <c r="H235" t="str">
        <v xml:space="preserve"> Twitter  </v>
      </c>
      <c r="I235" t="str">
        <v xml:space="preserve"> #Reflection #ForgottenEra               </v>
      </c>
      <c r="J235">
        <v>18</v>
      </c>
      <c r="K235">
        <v>35</v>
      </c>
      <c r="L235" t="str">
        <v xml:space="preserve"> Greece           </v>
      </c>
      <c r="M235">
        <v>2023</v>
      </c>
      <c r="N235">
        <v>4</v>
      </c>
      <c r="O235">
        <v>18</v>
      </c>
      <c r="P235">
        <v>17</v>
      </c>
      <c r="Q235" t="str">
        <v>Reflective contemplation amid the ruins of a forgotten era.</v>
      </c>
      <c r="R235" t="str">
        <v>Reflection</v>
      </c>
      <c r="S235" t="str">
        <v>RuinsExplorer</v>
      </c>
      <c r="T235" t="str">
        <v>Twitter</v>
      </c>
      <c r="U235" t="str">
        <v>#Reflection,#ForgottenEra</v>
      </c>
      <c r="V235" t="str">
        <v>Greece</v>
      </c>
      <c r="W235">
        <v>45034.715277777781</v>
      </c>
      <c r="X235" t="b">
        <v>1</v>
      </c>
      <c r="Y235">
        <v>53</v>
      </c>
      <c r="Z235">
        <v>0.660377358490566</v>
      </c>
    </row>
    <row r="236" spans="2:26" x14ac:dyDescent="0.25">
      <c r="B236">
        <v>399</v>
      </c>
      <c r="C236">
        <v>403</v>
      </c>
      <c r="D236" t="str">
        <v xml:space="preserve">Riding the adrenaline rush on a rollercoaster's wild twists.      </v>
      </c>
      <c r="E236" t="str">
        <v xml:space="preserve"> Adrenaline     </v>
      </c>
      <c r="F236">
        <v>44037.53125</v>
      </c>
      <c r="G236" t="str">
        <v xml:space="preserve"> ThrillSeeker    </v>
      </c>
      <c r="H236" t="str">
        <v xml:space="preserve"> Facebook </v>
      </c>
      <c r="I236" t="str">
        <v xml:space="preserve"> #Adrenaline #RollercoasterThrills      </v>
      </c>
      <c r="J236">
        <v>22</v>
      </c>
      <c r="K236">
        <v>45</v>
      </c>
      <c r="L236" t="str">
        <v xml:space="preserve"> Germany         </v>
      </c>
      <c r="M236">
        <v>2020</v>
      </c>
      <c r="N236">
        <v>7</v>
      </c>
      <c r="O236">
        <v>25</v>
      </c>
      <c r="P236">
        <v>12</v>
      </c>
      <c r="Q236" t="str">
        <v>Riding the adrenaline rush on a rollercoaster's wild twists.</v>
      </c>
      <c r="R236" t="str">
        <v>Adrenaline</v>
      </c>
      <c r="S236" t="str">
        <v>ThrillSeeker</v>
      </c>
      <c r="T236" t="str">
        <v>Facebook</v>
      </c>
      <c r="U236" t="str">
        <v>#Adrenaline,#RollercoasterThrills</v>
      </c>
      <c r="V236" t="str">
        <v>Germany</v>
      </c>
      <c r="W236">
        <v>44037.53125</v>
      </c>
      <c r="X236" t="b">
        <v>0</v>
      </c>
      <c r="Y236">
        <v>67</v>
      </c>
      <c r="Z236">
        <v>0.67164179104477617</v>
      </c>
    </row>
    <row r="237" spans="2:26" x14ac:dyDescent="0.25">
      <c r="B237">
        <v>400</v>
      </c>
      <c r="C237">
        <v>404</v>
      </c>
      <c r="D237" t="str">
        <v xml:space="preserve">Harmony resonates as musicians play a symphony of unity.           </v>
      </c>
      <c r="E237" t="str">
        <v xml:space="preserve"> Harmony       </v>
      </c>
      <c r="F237">
        <v>43799.8125</v>
      </c>
      <c r="G237" t="str">
        <v xml:space="preserve"> MusicHarmonist  </v>
      </c>
      <c r="H237" t="str">
        <v xml:space="preserve"> Instagram </v>
      </c>
      <c r="I237" t="str">
        <v xml:space="preserve"> #Harmony #MusicalUnity                   </v>
      </c>
      <c r="J237">
        <v>35</v>
      </c>
      <c r="K237">
        <v>70</v>
      </c>
      <c r="L237" t="str">
        <v xml:space="preserve"> Sweden          </v>
      </c>
      <c r="M237">
        <v>2019</v>
      </c>
      <c r="N237">
        <v>11</v>
      </c>
      <c r="O237">
        <v>30</v>
      </c>
      <c r="P237">
        <v>19</v>
      </c>
      <c r="Q237" t="str">
        <v>Harmony resonates as musicians play a symphony of unity.</v>
      </c>
      <c r="R237" t="str">
        <v>Harmony</v>
      </c>
      <c r="S237" t="str">
        <v>MusicHarmonist</v>
      </c>
      <c r="T237" t="str">
        <v>Instagram</v>
      </c>
      <c r="U237" t="str">
        <v>#Harmony,#MusicalUnity</v>
      </c>
      <c r="V237" t="str">
        <v>Sweden</v>
      </c>
      <c r="W237">
        <v>43799.8125</v>
      </c>
      <c r="X237" t="b">
        <v>1</v>
      </c>
      <c r="Y237">
        <v>105</v>
      </c>
      <c r="Z237">
        <v>0.66666666666666663</v>
      </c>
    </row>
    <row r="238" spans="2:26" x14ac:dyDescent="0.25">
      <c r="B238">
        <v>402</v>
      </c>
      <c r="C238">
        <v>406</v>
      </c>
      <c r="D238" t="str">
        <v xml:space="preserve">Radiant joy akin to blossoming flowers on a sunlit spring morning. </v>
      </c>
      <c r="E238" t="str">
        <v xml:space="preserve"> Radiance      </v>
      </c>
      <c r="F238">
        <v>44686.427083333336</v>
      </c>
      <c r="G238" t="str">
        <v xml:space="preserve"> SpringEnthusiast </v>
      </c>
      <c r="H238" t="str">
        <v xml:space="preserve"> Facebook </v>
      </c>
      <c r="I238" t="str">
        <v xml:space="preserve"> #Radiance #SpringBlooms                 </v>
      </c>
      <c r="J238">
        <v>25</v>
      </c>
      <c r="K238">
        <v>50</v>
      </c>
      <c r="L238" t="str">
        <v xml:space="preserve"> Netherlands     </v>
      </c>
      <c r="M238">
        <v>2022</v>
      </c>
      <c r="N238">
        <v>5</v>
      </c>
      <c r="O238">
        <v>5</v>
      </c>
      <c r="P238">
        <v>10</v>
      </c>
      <c r="Q238" t="str">
        <v>Radiant joy akin to blossoming flowers on a sunlit spring morning.</v>
      </c>
      <c r="R238" t="str">
        <v>Radiance</v>
      </c>
      <c r="S238" t="str">
        <v>SpringEnthusiast</v>
      </c>
      <c r="T238" t="str">
        <v>Facebook</v>
      </c>
      <c r="U238" t="str">
        <v>#Radiance,#SpringBlooms</v>
      </c>
      <c r="V238" t="str">
        <v>Netherlands</v>
      </c>
      <c r="W238">
        <v>44686.427083333336</v>
      </c>
      <c r="X238" t="b">
        <v>1</v>
      </c>
      <c r="Y238">
        <v>75</v>
      </c>
      <c r="Z238">
        <v>0.66666666666666663</v>
      </c>
    </row>
    <row r="239" spans="2:26" x14ac:dyDescent="0.25">
      <c r="B239">
        <v>403</v>
      </c>
      <c r="C239">
        <v>407</v>
      </c>
      <c r="D239" t="str">
        <v xml:space="preserve">Awe-inspired by the vastness of the cosmos on a stargazing night.   </v>
      </c>
      <c r="E239" t="str">
        <v xml:space="preserve"> Wonder       </v>
      </c>
      <c r="F239">
        <v>43289.958333333336</v>
      </c>
      <c r="G239" t="str">
        <v xml:space="preserve"> CosmosExplorer  </v>
      </c>
      <c r="H239" t="str">
        <v xml:space="preserve"> Instagram </v>
      </c>
      <c r="I239" t="str">
        <v xml:space="preserve"> #Wonder #StargazingAdventure            </v>
      </c>
      <c r="J239">
        <v>40</v>
      </c>
      <c r="K239">
        <v>80</v>
      </c>
      <c r="L239" t="str">
        <v xml:space="preserve"> South Africa    </v>
      </c>
      <c r="M239">
        <v>2018</v>
      </c>
      <c r="N239">
        <v>7</v>
      </c>
      <c r="O239">
        <v>8</v>
      </c>
      <c r="P239">
        <v>23</v>
      </c>
      <c r="Q239" t="str">
        <v>Awe-inspired by the vastness of the cosmos on a stargazing night.</v>
      </c>
      <c r="R239" t="str">
        <v>Wonder</v>
      </c>
      <c r="S239" t="str">
        <v>CosmosExplorer</v>
      </c>
      <c r="T239" t="str">
        <v>Instagram</v>
      </c>
      <c r="U239" t="str">
        <v>#Wonder,#StargazingAdventure</v>
      </c>
      <c r="V239" t="str">
        <v>South Africa</v>
      </c>
      <c r="W239">
        <v>43289.958333333336</v>
      </c>
      <c r="X239" t="b">
        <v>1</v>
      </c>
      <c r="Y239">
        <v>120</v>
      </c>
      <c r="Z239">
        <v>0.66666666666666663</v>
      </c>
    </row>
    <row r="240" spans="2:26" x14ac:dyDescent="0.25">
      <c r="B240">
        <v>404</v>
      </c>
      <c r="C240">
        <v>408</v>
      </c>
      <c r="D240" t="str">
        <v xml:space="preserve">Rejuvenated by the salty breeze and the sound of waves at the seaside. </v>
      </c>
      <c r="E240" t="str">
        <v xml:space="preserve"> Rejuvenation </v>
      </c>
      <c r="F240">
        <v>44459.604166666664</v>
      </c>
      <c r="G240" t="str">
        <v xml:space="preserve"> SeaBreezeLover </v>
      </c>
      <c r="H240" t="str">
        <v xml:space="preserve"> Twitter  </v>
      </c>
      <c r="I240" t="str">
        <v xml:space="preserve"> #Rejuvenation #SeasideEscape            </v>
      </c>
      <c r="J240">
        <v>18</v>
      </c>
      <c r="K240">
        <v>35</v>
      </c>
      <c r="L240" t="str">
        <v xml:space="preserve"> Spain           </v>
      </c>
      <c r="M240">
        <v>2021</v>
      </c>
      <c r="N240">
        <v>9</v>
      </c>
      <c r="O240">
        <v>20</v>
      </c>
      <c r="P240">
        <v>14</v>
      </c>
      <c r="Q240" t="str">
        <v>Rejuvenated by the salty breeze and the sound of waves at the seaside.</v>
      </c>
      <c r="R240" t="str">
        <v>Rejuvenation</v>
      </c>
      <c r="S240" t="str">
        <v>SeaBreezeLover</v>
      </c>
      <c r="T240" t="str">
        <v>Twitter</v>
      </c>
      <c r="U240" t="str">
        <v>#Rejuvenation,#SeasideEscape</v>
      </c>
      <c r="V240" t="str">
        <v>Spain</v>
      </c>
      <c r="W240">
        <v>44459.604166666664</v>
      </c>
      <c r="X240" t="b">
        <v>1</v>
      </c>
      <c r="Y240">
        <v>53</v>
      </c>
      <c r="Z240">
        <v>0.660377358490566</v>
      </c>
    </row>
    <row r="241" spans="2:26" x14ac:dyDescent="0.25">
      <c r="B241">
        <v>405</v>
      </c>
      <c r="C241">
        <v>409</v>
      </c>
      <c r="D241" t="str">
        <v xml:space="preserve">Whispers of inspiration from the rustling leaves in a serene forest. </v>
      </c>
      <c r="E241" t="str">
        <v xml:space="preserve"> Inspiration  </v>
      </c>
      <c r="F241">
        <v>42689.489583333336</v>
      </c>
      <c r="G241" t="str">
        <v xml:space="preserve"> ForestDreamer   </v>
      </c>
      <c r="H241" t="str">
        <v xml:space="preserve"> Facebook </v>
      </c>
      <c r="I241" t="str">
        <v xml:space="preserve"> #Inspiration #ForestWhispers            </v>
      </c>
      <c r="J241">
        <v>28</v>
      </c>
      <c r="K241">
        <v>55</v>
      </c>
      <c r="L241" t="str">
        <v xml:space="preserve"> Portugal        </v>
      </c>
      <c r="M241">
        <v>2016</v>
      </c>
      <c r="N241">
        <v>11</v>
      </c>
      <c r="O241">
        <v>15</v>
      </c>
      <c r="P241">
        <v>11</v>
      </c>
      <c r="Q241" t="str">
        <v>Whispers of inspiration from the rustling leaves in a serene forest.</v>
      </c>
      <c r="R241" t="str">
        <v>Inspiration</v>
      </c>
      <c r="S241" t="str">
        <v>ForestDreamer</v>
      </c>
      <c r="T241" t="str">
        <v>Facebook</v>
      </c>
      <c r="U241" t="str">
        <v>#Inspiration,#ForestWhispers</v>
      </c>
      <c r="V241" t="str">
        <v>Portugal</v>
      </c>
      <c r="W241">
        <v>42689.489583333336</v>
      </c>
      <c r="X241" t="b">
        <v>1</v>
      </c>
      <c r="Y241">
        <v>83</v>
      </c>
      <c r="Z241">
        <v>0.66265060240963858</v>
      </c>
    </row>
    <row r="242" spans="2:26" x14ac:dyDescent="0.25">
      <c r="B242">
        <v>406</v>
      </c>
      <c r="C242">
        <v>410</v>
      </c>
      <c r="D242" t="str">
        <v xml:space="preserve">Savoring the warmth of a cup of cocoa on a chilly winter evening.   </v>
      </c>
      <c r="E242" t="str">
        <v xml:space="preserve"> Coziness     </v>
      </c>
      <c r="F242">
        <v>43842.75</v>
      </c>
      <c r="G242" t="str">
        <v xml:space="preserve"> WinterWarmth    </v>
      </c>
      <c r="H242" t="str">
        <v xml:space="preserve"> Instagram </v>
      </c>
      <c r="I242" t="str">
        <v xml:space="preserve"> #Coziness #WarmWinterEvening           </v>
      </c>
      <c r="J242">
        <v>30</v>
      </c>
      <c r="K242">
        <v>60</v>
      </c>
      <c r="L242" t="str">
        <v xml:space="preserve"> Switzerland     </v>
      </c>
      <c r="M242">
        <v>2020</v>
      </c>
      <c r="N242">
        <v>1</v>
      </c>
      <c r="O242">
        <v>12</v>
      </c>
      <c r="P242">
        <v>18</v>
      </c>
      <c r="Q242" t="str">
        <v>Savoring the warmth of a cup of cocoa on a chilly winter evening.</v>
      </c>
      <c r="R242" t="str">
        <v>Coziness</v>
      </c>
      <c r="S242" t="str">
        <v>WinterWarmth</v>
      </c>
      <c r="T242" t="str">
        <v>Instagram</v>
      </c>
      <c r="U242" t="str">
        <v>#Coziness,#WarmWinterEvening</v>
      </c>
      <c r="V242" t="str">
        <v>Switzerland</v>
      </c>
      <c r="W242">
        <v>43842.75</v>
      </c>
      <c r="X242" t="b">
        <v>1</v>
      </c>
      <c r="Y242">
        <v>90</v>
      </c>
      <c r="Z242">
        <v>0.66666666666666663</v>
      </c>
    </row>
    <row r="243" spans="2:26" x14ac:dyDescent="0.25">
      <c r="B243">
        <v>407</v>
      </c>
      <c r="C243">
        <v>411</v>
      </c>
      <c r="D243" t="str">
        <v xml:space="preserve">Heartfelt gratitude for the laughter shared during a family reunion. </v>
      </c>
      <c r="E243" t="str">
        <v xml:space="preserve"> Gratitude  </v>
      </c>
      <c r="F243">
        <v>43097.802083333336</v>
      </c>
      <c r="G243" t="str">
        <v xml:space="preserve"> FamilyGatherer </v>
      </c>
      <c r="H243" t="str">
        <v xml:space="preserve"> Facebook </v>
      </c>
      <c r="I243" t="str">
        <v xml:space="preserve"> #Gratitude #FamilyLaughter              </v>
      </c>
      <c r="J243">
        <v>22</v>
      </c>
      <c r="K243">
        <v>45</v>
      </c>
      <c r="L243" t="str">
        <v xml:space="preserve"> Austria         </v>
      </c>
      <c r="M243">
        <v>2017</v>
      </c>
      <c r="N243">
        <v>12</v>
      </c>
      <c r="O243">
        <v>28</v>
      </c>
      <c r="P243">
        <v>19</v>
      </c>
      <c r="Q243" t="str">
        <v>Heartfelt gratitude for the laughter shared during a family reunion.</v>
      </c>
      <c r="R243" t="str">
        <v>Gratitude</v>
      </c>
      <c r="S243" t="str">
        <v>FamilyGatherer</v>
      </c>
      <c r="T243" t="str">
        <v>Facebook</v>
      </c>
      <c r="U243" t="str">
        <v>#Gratitude,#FamilyLaughter</v>
      </c>
      <c r="V243" t="str">
        <v>Austria</v>
      </c>
      <c r="W243">
        <v>43097.802083333336</v>
      </c>
      <c r="X243" t="b">
        <v>1</v>
      </c>
      <c r="Y243">
        <v>67</v>
      </c>
      <c r="Z243">
        <v>0.67164179104477617</v>
      </c>
    </row>
    <row r="244" spans="2:26" x14ac:dyDescent="0.25">
      <c r="B244">
        <v>408</v>
      </c>
      <c r="C244">
        <v>412</v>
      </c>
      <c r="D244" t="str">
        <v xml:space="preserve">Embarking on a culinary odyssey, savoring flavors around the world. </v>
      </c>
      <c r="E244" t="str">
        <v xml:space="preserve"> CulinaryOdyssey </v>
      </c>
      <c r="F244">
        <v>43526.847222222219</v>
      </c>
      <c r="G244" t="str">
        <v xml:space="preserve"> CulinaryExplorer </v>
      </c>
      <c r="H244" t="str">
        <v xml:space="preserve"> Twitter  </v>
      </c>
      <c r="I244" t="str">
        <v xml:space="preserve"> #CulinaryOdyssey #FlavorsAroundTheWorld </v>
      </c>
      <c r="J244">
        <v>35</v>
      </c>
      <c r="K244">
        <v>70</v>
      </c>
      <c r="L244" t="str">
        <v xml:space="preserve"> Belgium         </v>
      </c>
      <c r="M244">
        <v>2019</v>
      </c>
      <c r="N244">
        <v>3</v>
      </c>
      <c r="O244">
        <v>2</v>
      </c>
      <c r="P244">
        <v>20</v>
      </c>
      <c r="Q244" t="str">
        <v>Embarking on a culinary odyssey, savoring flavors around the world.</v>
      </c>
      <c r="R244" t="str">
        <v>Culinaryodyssey</v>
      </c>
      <c r="S244" t="str">
        <v>CulinaryExplorer</v>
      </c>
      <c r="T244" t="str">
        <v>Twitter</v>
      </c>
      <c r="U244" t="str">
        <v>#CulinaryOdyssey,#FlavorsAroundTheWorld</v>
      </c>
      <c r="V244" t="str">
        <v>Belgium</v>
      </c>
      <c r="W244">
        <v>43526.847222222219</v>
      </c>
      <c r="X244" t="b">
        <v>1</v>
      </c>
      <c r="Y244">
        <v>105</v>
      </c>
      <c r="Z244">
        <v>0.66666666666666663</v>
      </c>
    </row>
    <row r="245" spans="2:26" x14ac:dyDescent="0.25">
      <c r="B245">
        <v>409</v>
      </c>
      <c r="C245">
        <v>413</v>
      </c>
      <c r="D245" t="str">
        <v xml:space="preserve">Euphoria floods in as the final puzzle piece fits perfectly.       </v>
      </c>
      <c r="E245" t="str">
        <v xml:space="preserve"> Euphoria     </v>
      </c>
      <c r="F245">
        <v>44720.645833333336</v>
      </c>
      <c r="G245" t="str">
        <v xml:space="preserve"> PuzzleSolver    </v>
      </c>
      <c r="H245" t="str">
        <v xml:space="preserve"> Instagram </v>
      </c>
      <c r="I245" t="str">
        <v xml:space="preserve"> #Euphoria #PerfectPuzzle               </v>
      </c>
      <c r="J245">
        <v>20</v>
      </c>
      <c r="K245">
        <v>40</v>
      </c>
      <c r="L245" t="str">
        <v xml:space="preserve"> Denmark         </v>
      </c>
      <c r="M245">
        <v>2022</v>
      </c>
      <c r="N245">
        <v>6</v>
      </c>
      <c r="O245">
        <v>8</v>
      </c>
      <c r="P245">
        <v>15</v>
      </c>
      <c r="Q245" t="str">
        <v>Euphoria floods in as the final puzzle piece fits perfectly.</v>
      </c>
      <c r="R245" t="str">
        <v>Euphoria</v>
      </c>
      <c r="S245" t="str">
        <v>PuzzleSolver</v>
      </c>
      <c r="T245" t="str">
        <v>Instagram</v>
      </c>
      <c r="U245" t="str">
        <v>#Euphoria,#PerfectPuzzle</v>
      </c>
      <c r="V245" t="str">
        <v>Denmark</v>
      </c>
      <c r="W245">
        <v>44720.645833333336</v>
      </c>
      <c r="X245" t="b">
        <v>1</v>
      </c>
      <c r="Y245">
        <v>60</v>
      </c>
      <c r="Z245">
        <v>0.66666666666666663</v>
      </c>
    </row>
    <row r="246" spans="2:26" x14ac:dyDescent="0.25">
      <c r="B246">
        <v>410</v>
      </c>
      <c r="C246">
        <v>414</v>
      </c>
      <c r="D246" t="str">
        <v xml:space="preserve">Awe-struck by the grandeur of an ancient cathedral's intricate architecture. </v>
      </c>
      <c r="E246" t="str">
        <v xml:space="preserve"> Awe    </v>
      </c>
      <c r="F246">
        <v>43330.614583333336</v>
      </c>
      <c r="G246" t="str">
        <v xml:space="preserve"> CathedralVisitor </v>
      </c>
      <c r="H246" t="str">
        <v xml:space="preserve"> Facebook </v>
      </c>
      <c r="I246" t="str">
        <v xml:space="preserve"> #Awe #ArchitecturalGrandeur            </v>
      </c>
      <c r="J246">
        <v>18</v>
      </c>
      <c r="K246">
        <v>35</v>
      </c>
      <c r="L246" t="str">
        <v xml:space="preserve"> Czech Republic  </v>
      </c>
      <c r="M246">
        <v>2018</v>
      </c>
      <c r="N246">
        <v>8</v>
      </c>
      <c r="O246">
        <v>18</v>
      </c>
      <c r="P246">
        <v>14</v>
      </c>
      <c r="Q246" t="str">
        <v>Awe-struck by the grandeur of an ancient cathedral's intricate architecture.</v>
      </c>
      <c r="R246" t="str">
        <v>Awe</v>
      </c>
      <c r="S246" t="str">
        <v>CathedralVisitor</v>
      </c>
      <c r="T246" t="str">
        <v>Facebook</v>
      </c>
      <c r="U246" t="str">
        <v>#Awe,#ArchitecturalGrandeur</v>
      </c>
      <c r="V246" t="str">
        <v>Czech Republic</v>
      </c>
      <c r="W246">
        <v>43330.614583333336</v>
      </c>
      <c r="X246" t="b">
        <v>1</v>
      </c>
      <c r="Y246">
        <v>53</v>
      </c>
      <c r="Z246">
        <v>0.660377358490566</v>
      </c>
    </row>
    <row r="247" spans="2:26" x14ac:dyDescent="0.25">
      <c r="B247">
        <v>411</v>
      </c>
      <c r="C247">
        <v>415</v>
      </c>
      <c r="D247" t="str">
        <v xml:space="preserve">Curiosity awakened by the mysteries of an ancient archaeological site. </v>
      </c>
      <c r="E247" t="str">
        <v xml:space="preserve"> Curiosity  </v>
      </c>
      <c r="F247">
        <v>42316.416666666664</v>
      </c>
      <c r="G247" t="str">
        <v xml:space="preserve"> ArchaeologyEnthusiast </v>
      </c>
      <c r="H247" t="str">
        <v xml:space="preserve"> Instagram </v>
      </c>
      <c r="I247" t="str">
        <v xml:space="preserve"> #Curiosity #AncientMysteries          </v>
      </c>
      <c r="J247">
        <v>18</v>
      </c>
      <c r="K247">
        <v>35</v>
      </c>
      <c r="L247" t="str">
        <v xml:space="preserve"> Australia </v>
      </c>
      <c r="M247">
        <v>2015</v>
      </c>
      <c r="N247">
        <v>11</v>
      </c>
      <c r="O247">
        <v>8</v>
      </c>
      <c r="P247">
        <v>10</v>
      </c>
      <c r="Q247" t="str">
        <v>Curiosity awakened by the mysteries of an ancient archaeological site.</v>
      </c>
      <c r="R247" t="str">
        <v>Curiosity</v>
      </c>
      <c r="S247" t="str">
        <v>ArchaeologyEnthusiast</v>
      </c>
      <c r="T247" t="str">
        <v>Instagram</v>
      </c>
      <c r="U247" t="str">
        <v>#Curiosity,#AncientMysteries</v>
      </c>
      <c r="V247" t="str">
        <v>Australia</v>
      </c>
      <c r="W247">
        <v>42316.416666666664</v>
      </c>
      <c r="X247" t="b">
        <v>1</v>
      </c>
      <c r="Y247">
        <v>53</v>
      </c>
      <c r="Z247">
        <v>0.660377358490566</v>
      </c>
    </row>
    <row r="248" spans="2:26" x14ac:dyDescent="0.25">
      <c r="B248">
        <v>412</v>
      </c>
      <c r="C248">
        <v>416</v>
      </c>
      <c r="D248" t="str">
        <v xml:space="preserve">Giddy with excitement as the first snowflakes dance from the sky. </v>
      </c>
      <c r="E248" t="str">
        <v xml:space="preserve"> Excitement   </v>
      </c>
      <c r="F248">
        <v>44167.729166666664</v>
      </c>
      <c r="G248" t="str">
        <v xml:space="preserve"> SnowfallEnthusiast </v>
      </c>
      <c r="H248" t="str">
        <v xml:space="preserve"> Twitter  </v>
      </c>
      <c r="I248" t="str">
        <v xml:space="preserve"> #Excitement #SnowfallMagic             </v>
      </c>
      <c r="J248">
        <v>22</v>
      </c>
      <c r="K248">
        <v>45</v>
      </c>
      <c r="L248" t="str">
        <v xml:space="preserve"> Canada         </v>
      </c>
      <c r="M248">
        <v>2020</v>
      </c>
      <c r="N248">
        <v>12</v>
      </c>
      <c r="O248">
        <v>2</v>
      </c>
      <c r="P248">
        <v>17</v>
      </c>
      <c r="Q248" t="str">
        <v>Giddy with excitement as the first snowflakes dance from the sky.</v>
      </c>
      <c r="R248" t="str">
        <v>Excitement</v>
      </c>
      <c r="S248" t="str">
        <v>SnowfallEnthusiast</v>
      </c>
      <c r="T248" t="str">
        <v>Twitter</v>
      </c>
      <c r="U248" t="str">
        <v>#Excitement,#SnowfallMagic</v>
      </c>
      <c r="V248" t="str">
        <v>Canada</v>
      </c>
      <c r="W248">
        <v>44167.729166666664</v>
      </c>
      <c r="X248" t="b">
        <v>0</v>
      </c>
      <c r="Y248">
        <v>67</v>
      </c>
      <c r="Z248">
        <v>0.67164179104477617</v>
      </c>
    </row>
    <row r="249" spans="2:26" x14ac:dyDescent="0.25">
      <c r="B249">
        <v>413</v>
      </c>
      <c r="C249">
        <v>417</v>
      </c>
      <c r="D249" t="str">
        <v xml:space="preserve">Contentment envelops as the aroma of freshly baked bread fills the air. </v>
      </c>
      <c r="E249" t="str">
        <v xml:space="preserve"> Contentment </v>
      </c>
      <c r="F249">
        <v>42896.510416666664</v>
      </c>
      <c r="G249" t="str">
        <v xml:space="preserve"> BreadLover     </v>
      </c>
      <c r="H249" t="str">
        <v xml:space="preserve"> Instagram </v>
      </c>
      <c r="I249" t="str">
        <v xml:space="preserve"> #Contentment #FreshBreadAroma          </v>
      </c>
      <c r="J249">
        <v>28</v>
      </c>
      <c r="K249">
        <v>55</v>
      </c>
      <c r="L249" t="str">
        <v xml:space="preserve"> France          </v>
      </c>
      <c r="M249">
        <v>2017</v>
      </c>
      <c r="N249">
        <v>6</v>
      </c>
      <c r="O249">
        <v>10</v>
      </c>
      <c r="P249">
        <v>12</v>
      </c>
      <c r="Q249" t="str">
        <v>Contentment envelops as the aroma of freshly baked bread fills the air.</v>
      </c>
      <c r="R249" t="str">
        <v>Contentment</v>
      </c>
      <c r="S249" t="str">
        <v>BreadLover</v>
      </c>
      <c r="T249" t="str">
        <v>Instagram</v>
      </c>
      <c r="U249" t="str">
        <v>#Contentment,#FreshBreadAroma</v>
      </c>
      <c r="V249" t="str">
        <v>France</v>
      </c>
      <c r="W249">
        <v>42896.510416666664</v>
      </c>
      <c r="X249" t="b">
        <v>0</v>
      </c>
      <c r="Y249">
        <v>83</v>
      </c>
      <c r="Z249">
        <v>0.66265060240963858</v>
      </c>
    </row>
    <row r="250" spans="2:26" x14ac:dyDescent="0.25">
      <c r="B250">
        <v>414</v>
      </c>
      <c r="C250">
        <v>418</v>
      </c>
      <c r="D250" t="str">
        <v xml:space="preserve">Inspired by the resilience of a lone tree standing tall in a storm. </v>
      </c>
      <c r="E250" t="str">
        <v xml:space="preserve"> Resilience   </v>
      </c>
      <c r="F250">
        <v>44301.597222222219</v>
      </c>
      <c r="G250" t="str">
        <v xml:space="preserve"> NatureResilient </v>
      </c>
      <c r="H250" t="str">
        <v xml:space="preserve"> Facebook </v>
      </c>
      <c r="I250" t="str">
        <v xml:space="preserve"> #Resilience #StandingTall              </v>
      </c>
      <c r="J250">
        <v>35</v>
      </c>
      <c r="K250">
        <v>70</v>
      </c>
      <c r="L250" t="str">
        <v xml:space="preserve"> USA             </v>
      </c>
      <c r="M250">
        <v>2021</v>
      </c>
      <c r="N250">
        <v>4</v>
      </c>
      <c r="O250">
        <v>15</v>
      </c>
      <c r="P250">
        <v>14</v>
      </c>
      <c r="Q250" t="str">
        <v>Inspired by the resilience of a lone tree standing tall in a storm.</v>
      </c>
      <c r="R250" t="str">
        <v>Resilience</v>
      </c>
      <c r="S250" t="str">
        <v>NatureResilient</v>
      </c>
      <c r="T250" t="str">
        <v>Facebook</v>
      </c>
      <c r="U250" t="str">
        <v>#Resilience,#StandingTall</v>
      </c>
      <c r="V250" t="str">
        <v>USA</v>
      </c>
      <c r="W250">
        <v>44301.597222222219</v>
      </c>
      <c r="X250" t="b">
        <v>0</v>
      </c>
      <c r="Y250">
        <v>105</v>
      </c>
      <c r="Z250">
        <v>0.66666666666666663</v>
      </c>
    </row>
    <row r="251" spans="2:26" x14ac:dyDescent="0.25">
      <c r="B251">
        <v>415</v>
      </c>
      <c r="C251">
        <v>419</v>
      </c>
      <c r="D251" t="str">
        <v xml:space="preserve">Lost in the pages of a captivating novel, transported to another world. </v>
      </c>
      <c r="E251" t="str">
        <v xml:space="preserve"> Immersion </v>
      </c>
      <c r="F251">
        <v>43736.822916666664</v>
      </c>
      <c r="G251" t="str">
        <v xml:space="preserve"> Bookworm       </v>
      </c>
      <c r="H251" t="str">
        <v xml:space="preserve"> Twitter  </v>
      </c>
      <c r="I251" t="str">
        <v xml:space="preserve"> #Immersion #CaptivatingNovel           </v>
      </c>
      <c r="J251">
        <v>20</v>
      </c>
      <c r="K251">
        <v>40</v>
      </c>
      <c r="L251" t="str">
        <v xml:space="preserve"> UK              </v>
      </c>
      <c r="M251">
        <v>2019</v>
      </c>
      <c r="N251">
        <v>9</v>
      </c>
      <c r="O251">
        <v>28</v>
      </c>
      <c r="P251">
        <v>19</v>
      </c>
      <c r="Q251" t="str">
        <v>Lost in the pages of a captivating novel, transported to another world.</v>
      </c>
      <c r="R251" t="str">
        <v>Immersion</v>
      </c>
      <c r="S251" t="str">
        <v>Bookworm</v>
      </c>
      <c r="T251" t="str">
        <v>Twitter</v>
      </c>
      <c r="U251" t="str">
        <v>#Immersion,#CaptivatingNovel</v>
      </c>
      <c r="V251" t="str">
        <v>UK</v>
      </c>
      <c r="W251">
        <v>43736.822916666664</v>
      </c>
      <c r="X251" t="b">
        <v>0</v>
      </c>
      <c r="Y251">
        <v>60</v>
      </c>
      <c r="Z251">
        <v>0.66666666666666663</v>
      </c>
    </row>
    <row r="252" spans="2:26" x14ac:dyDescent="0.25">
      <c r="B252">
        <v>416</v>
      </c>
      <c r="C252">
        <v>420</v>
      </c>
      <c r="D252" t="str">
        <v xml:space="preserve">Drenched in nostalgia while flipping through an old family photo album. </v>
      </c>
      <c r="E252" t="str">
        <v xml:space="preserve"> Nostalgia </v>
      </c>
      <c r="F252">
        <v>42709.875</v>
      </c>
      <c r="G252" t="str">
        <v xml:space="preserve"> FamilyHistorian </v>
      </c>
      <c r="H252" t="str">
        <v xml:space="preserve"> Instagram </v>
      </c>
      <c r="I252" t="str">
        <v xml:space="preserve"> #Nostalgia #FamilyPhotoAlbum           </v>
      </c>
      <c r="J252">
        <v>25</v>
      </c>
      <c r="K252">
        <v>50</v>
      </c>
      <c r="L252" t="str">
        <v xml:space="preserve"> India          </v>
      </c>
      <c r="M252">
        <v>2016</v>
      </c>
      <c r="N252">
        <v>12</v>
      </c>
      <c r="O252">
        <v>5</v>
      </c>
      <c r="P252">
        <v>21</v>
      </c>
      <c r="Q252" t="str">
        <v>Drenched in nostalgia while flipping through an old family photo album.</v>
      </c>
      <c r="R252" t="str">
        <v>Nostalgia</v>
      </c>
      <c r="S252" t="str">
        <v>FamilyHistorian</v>
      </c>
      <c r="T252" t="str">
        <v>Instagram</v>
      </c>
      <c r="U252" t="str">
        <v>#Nostalgia,#FamilyPhotoAlbum</v>
      </c>
      <c r="V252" t="str">
        <v>India</v>
      </c>
      <c r="W252">
        <v>42709.875</v>
      </c>
      <c r="X252" t="b">
        <v>0</v>
      </c>
      <c r="Y252">
        <v>75</v>
      </c>
      <c r="Z252">
        <v>0.66666666666666663</v>
      </c>
    </row>
    <row r="253" spans="2:26" x14ac:dyDescent="0.25">
      <c r="B253">
        <v>417</v>
      </c>
      <c r="C253">
        <v>421</v>
      </c>
      <c r="D253" t="str">
        <v xml:space="preserve">Spark of inspiration ignites like a shooting star in the night sky. </v>
      </c>
      <c r="E253" t="str">
        <v xml:space="preserve"> Spark        </v>
      </c>
      <c r="F253">
        <v>43141.979166666664</v>
      </c>
      <c r="G253" t="str">
        <v xml:space="preserve"> NightSkyWatcher </v>
      </c>
      <c r="H253" t="str">
        <v xml:space="preserve"> Facebook </v>
      </c>
      <c r="I253" t="str">
        <v xml:space="preserve"> #Spark #InspirationIgnited             </v>
      </c>
      <c r="J253">
        <v>30</v>
      </c>
      <c r="K253">
        <v>60</v>
      </c>
      <c r="L253" t="str">
        <v xml:space="preserve"> Australia      </v>
      </c>
      <c r="M253">
        <v>2018</v>
      </c>
      <c r="N253">
        <v>2</v>
      </c>
      <c r="O253">
        <v>10</v>
      </c>
      <c r="P253">
        <v>23</v>
      </c>
      <c r="Q253" t="str">
        <v>Spark of inspiration ignites like a shooting star in the night sky.</v>
      </c>
      <c r="R253" t="str">
        <v>Spark</v>
      </c>
      <c r="S253" t="str">
        <v>NightSkyWatcher</v>
      </c>
      <c r="T253" t="str">
        <v>Facebook</v>
      </c>
      <c r="U253" t="str">
        <v>#Spark,#InspirationIgnited</v>
      </c>
      <c r="V253" t="str">
        <v>Australia</v>
      </c>
      <c r="W253">
        <v>43141.979166666664</v>
      </c>
      <c r="X253" t="b">
        <v>0</v>
      </c>
      <c r="Y253">
        <v>90</v>
      </c>
      <c r="Z253">
        <v>0.66666666666666663</v>
      </c>
    </row>
    <row r="254" spans="2:26" x14ac:dyDescent="0.25">
      <c r="B254">
        <v>418</v>
      </c>
      <c r="C254">
        <v>422</v>
      </c>
      <c r="D254" t="str">
        <v xml:space="preserve">Imbued with gratitude for the simple pleasure of a warm cup of tea. </v>
      </c>
      <c r="E254" t="str">
        <v xml:space="preserve"> Gratitude    </v>
      </c>
      <c r="F254">
        <v>44972.354166666664</v>
      </c>
      <c r="G254" t="str">
        <v xml:space="preserve"> TeaEnthusiast  </v>
      </c>
      <c r="H254" t="str">
        <v xml:space="preserve"> Twitter  </v>
      </c>
      <c r="I254" t="str">
        <v xml:space="preserve"> #Gratitude #WarmTea                    </v>
      </c>
      <c r="J254">
        <v>18</v>
      </c>
      <c r="K254">
        <v>35</v>
      </c>
      <c r="L254" t="str">
        <v xml:space="preserve"> Japan           </v>
      </c>
      <c r="M254">
        <v>2023</v>
      </c>
      <c r="N254">
        <v>2</v>
      </c>
      <c r="O254">
        <v>15</v>
      </c>
      <c r="P254">
        <v>8</v>
      </c>
      <c r="Q254" t="str">
        <v>Imbued with gratitude for the simple pleasure of a warm cup of tea.</v>
      </c>
      <c r="R254" t="str">
        <v>Gratitude</v>
      </c>
      <c r="S254" t="str">
        <v>TeaEnthusiast</v>
      </c>
      <c r="T254" t="str">
        <v>Twitter</v>
      </c>
      <c r="U254" t="str">
        <v>#Gratitude,#WarmTea</v>
      </c>
      <c r="V254" t="str">
        <v>Japan</v>
      </c>
      <c r="W254">
        <v>44972.354166666664</v>
      </c>
      <c r="X254" t="b">
        <v>0</v>
      </c>
      <c r="Y254">
        <v>53</v>
      </c>
      <c r="Z254">
        <v>0.660377358490566</v>
      </c>
    </row>
    <row r="255" spans="2:26" x14ac:dyDescent="0.25">
      <c r="B255">
        <v>419</v>
      </c>
      <c r="C255">
        <v>423</v>
      </c>
      <c r="D255" t="str">
        <v xml:space="preserve">Marveling at the kaleidoscope of colors in a vibrant street market. </v>
      </c>
      <c r="E255" t="str">
        <v xml:space="preserve"> Marvel       </v>
      </c>
      <c r="F255">
        <v>42238.625</v>
      </c>
      <c r="G255" t="str">
        <v xml:space="preserve"> MarketExplorer </v>
      </c>
      <c r="H255" t="str">
        <v xml:space="preserve"> Instagram </v>
      </c>
      <c r="I255" t="str">
        <v xml:space="preserve"> #Marvel #ColorfulStreetMarket          </v>
      </c>
      <c r="J255">
        <v>22</v>
      </c>
      <c r="K255">
        <v>45</v>
      </c>
      <c r="L255" t="str">
        <v xml:space="preserve"> Brazil          </v>
      </c>
      <c r="M255">
        <v>2015</v>
      </c>
      <c r="N255">
        <v>8</v>
      </c>
      <c r="O255">
        <v>22</v>
      </c>
      <c r="P255">
        <v>15</v>
      </c>
      <c r="Q255" t="str">
        <v>Marveling at the kaleidoscope of colors in a vibrant street market.</v>
      </c>
      <c r="R255" t="str">
        <v>Marvel</v>
      </c>
      <c r="S255" t="str">
        <v>MarketExplorer</v>
      </c>
      <c r="T255" t="str">
        <v>Instagram</v>
      </c>
      <c r="U255" t="str">
        <v>#Marvel,#ColorfulStreetMarket</v>
      </c>
      <c r="V255" t="str">
        <v>Brazil</v>
      </c>
      <c r="W255">
        <v>42238.625</v>
      </c>
      <c r="X255" t="b">
        <v>0</v>
      </c>
      <c r="Y255">
        <v>67</v>
      </c>
      <c r="Z255">
        <v>0.67164179104477617</v>
      </c>
    </row>
    <row r="256" spans="2:26" x14ac:dyDescent="0.25">
      <c r="B256">
        <v>420</v>
      </c>
      <c r="C256">
        <v>424</v>
      </c>
      <c r="D256" t="str">
        <v xml:space="preserve">Awash with serenity as the sun sets over a tranquil lakeside retreat. </v>
      </c>
      <c r="E256" t="str">
        <v xml:space="preserve"> Serenity   </v>
      </c>
      <c r="F256">
        <v>44155.78125</v>
      </c>
      <c r="G256" t="str">
        <v xml:space="preserve"> LakesideRetreater </v>
      </c>
      <c r="H256" t="str">
        <v xml:space="preserve"> Facebook </v>
      </c>
      <c r="I256" t="str">
        <v xml:space="preserve"> #Serenity #TranquilSunset              </v>
      </c>
      <c r="J256">
        <v>28</v>
      </c>
      <c r="K256">
        <v>55</v>
      </c>
      <c r="L256" t="str">
        <v xml:space="preserve"> Germany       </v>
      </c>
      <c r="M256">
        <v>2020</v>
      </c>
      <c r="N256">
        <v>11</v>
      </c>
      <c r="O256">
        <v>20</v>
      </c>
      <c r="P256">
        <v>18</v>
      </c>
      <c r="Q256" t="str">
        <v>Awash with serenity as the sun sets over a tranquil lakeside retreat.</v>
      </c>
      <c r="R256" t="str">
        <v>Serenity</v>
      </c>
      <c r="S256" t="str">
        <v>LakesideRetreater</v>
      </c>
      <c r="T256" t="str">
        <v>Facebook</v>
      </c>
      <c r="U256" t="str">
        <v>#Serenity,#TranquilSunset</v>
      </c>
      <c r="V256" t="str">
        <v>Germany</v>
      </c>
      <c r="W256">
        <v>44155.78125</v>
      </c>
      <c r="X256" t="b">
        <v>0</v>
      </c>
      <c r="Y256">
        <v>83</v>
      </c>
      <c r="Z256">
        <v>0.66265060240963858</v>
      </c>
    </row>
    <row r="257" spans="2:26" x14ac:dyDescent="0.25">
      <c r="B257">
        <v>422</v>
      </c>
      <c r="C257">
        <v>426</v>
      </c>
      <c r="D257" t="str">
        <v xml:space="preserve">Numbness sets in as the weight of loneliness grows heavier.       </v>
      </c>
      <c r="E257" t="str">
        <v xml:space="preserve"> Loneliness    </v>
      </c>
      <c r="F257">
        <v>44239.697916666664</v>
      </c>
      <c r="G257" t="str">
        <v xml:space="preserve"> SolitudeSeeker </v>
      </c>
      <c r="H257" t="str">
        <v xml:space="preserve"> Twitter  </v>
      </c>
      <c r="I257" t="str">
        <v xml:space="preserve"> #Loneliness #HeavyHeart                  </v>
      </c>
      <c r="J257">
        <v>18</v>
      </c>
      <c r="K257">
        <v>35</v>
      </c>
      <c r="L257" t="str">
        <v xml:space="preserve"> Canada          </v>
      </c>
      <c r="M257">
        <v>2021</v>
      </c>
      <c r="N257">
        <v>2</v>
      </c>
      <c r="O257">
        <v>12</v>
      </c>
      <c r="P257">
        <v>16</v>
      </c>
      <c r="Q257" t="str">
        <v>Numbness sets in as the weight of loneliness grows heavier.</v>
      </c>
      <c r="R257" t="str">
        <v>Loneliness</v>
      </c>
      <c r="S257" t="str">
        <v>SolitudeSeeker</v>
      </c>
      <c r="T257" t="str">
        <v>Twitter</v>
      </c>
      <c r="U257" t="str">
        <v>#Loneliness,#HeavyHeart</v>
      </c>
      <c r="V257" t="str">
        <v>Canada</v>
      </c>
      <c r="W257">
        <v>44239.697916666664</v>
      </c>
      <c r="X257" t="b">
        <v>0</v>
      </c>
      <c r="Y257">
        <v>53</v>
      </c>
      <c r="Z257">
        <v>0.660377358490566</v>
      </c>
    </row>
    <row r="258" spans="2:26" x14ac:dyDescent="0.25">
      <c r="B258">
        <v>423</v>
      </c>
      <c r="C258">
        <v>427</v>
      </c>
      <c r="D258" t="str">
        <v xml:space="preserve">Tears fall like raindrops, mourning the end of a cherished friendship. </v>
      </c>
      <c r="E258" t="str">
        <v xml:space="preserve"> Grief      </v>
      </c>
      <c r="F258">
        <v>44163.597222222219</v>
      </c>
      <c r="G258" t="str">
        <v xml:space="preserve"> FriendshipsEnd  </v>
      </c>
      <c r="H258" t="str">
        <v xml:space="preserve"> Facebook </v>
      </c>
      <c r="I258" t="str">
        <v xml:space="preserve"> #Grief #LostFriendship                  </v>
      </c>
      <c r="J258">
        <v>22</v>
      </c>
      <c r="K258">
        <v>45</v>
      </c>
      <c r="L258" t="str">
        <v xml:space="preserve"> UK              </v>
      </c>
      <c r="M258">
        <v>2020</v>
      </c>
      <c r="N258">
        <v>11</v>
      </c>
      <c r="O258">
        <v>28</v>
      </c>
      <c r="P258">
        <v>14</v>
      </c>
      <c r="Q258" t="str">
        <v>Tears fall like raindrops, mourning the end of a cherished friendship.</v>
      </c>
      <c r="R258" t="str">
        <v>Grief</v>
      </c>
      <c r="S258" t="str">
        <v>FriendshipsEnd</v>
      </c>
      <c r="T258" t="str">
        <v>Facebook</v>
      </c>
      <c r="U258" t="str">
        <v>#Grief,#LostFriendship</v>
      </c>
      <c r="V258" t="str">
        <v>UK</v>
      </c>
      <c r="W258">
        <v>44163.597222222219</v>
      </c>
      <c r="X258" t="b">
        <v>0</v>
      </c>
      <c r="Y258">
        <v>67</v>
      </c>
      <c r="Z258">
        <v>0.67164179104477617</v>
      </c>
    </row>
    <row r="259" spans="2:26" x14ac:dyDescent="0.25">
      <c r="B259">
        <v>424</v>
      </c>
      <c r="C259">
        <v>428</v>
      </c>
      <c r="D259" t="str">
        <v xml:space="preserve">Despair clouds the mind, feeling adrift in an endless sea of darkness. </v>
      </c>
      <c r="E259" t="str">
        <v xml:space="preserve"> Despair   </v>
      </c>
      <c r="F259">
        <v>42505.9375</v>
      </c>
      <c r="G259" t="str">
        <v xml:space="preserve"> LostInDarkness  </v>
      </c>
      <c r="H259" t="str">
        <v xml:space="preserve"> Instagram </v>
      </c>
      <c r="I259" t="str">
        <v xml:space="preserve"> #Despair #EndlessDarkness               </v>
      </c>
      <c r="J259">
        <v>28</v>
      </c>
      <c r="K259">
        <v>55</v>
      </c>
      <c r="L259" t="str">
        <v xml:space="preserve"> Australia        </v>
      </c>
      <c r="M259">
        <v>2016</v>
      </c>
      <c r="N259">
        <v>5</v>
      </c>
      <c r="O259">
        <v>15</v>
      </c>
      <c r="P259">
        <v>22</v>
      </c>
      <c r="Q259" t="str">
        <v>Despair clouds the mind, feeling adrift in an endless sea of darkness.</v>
      </c>
      <c r="R259" t="str">
        <v>Despair</v>
      </c>
      <c r="S259" t="str">
        <v>LostInDarkness</v>
      </c>
      <c r="T259" t="str">
        <v>Instagram</v>
      </c>
      <c r="U259" t="str">
        <v>#Despair,#EndlessDarkness</v>
      </c>
      <c r="V259" t="str">
        <v>Australia</v>
      </c>
      <c r="W259">
        <v>42505.9375</v>
      </c>
      <c r="X259" t="b">
        <v>0</v>
      </c>
      <c r="Y259">
        <v>83</v>
      </c>
      <c r="Z259">
        <v>0.66265060240963858</v>
      </c>
    </row>
    <row r="260" spans="2:26" x14ac:dyDescent="0.25">
      <c r="B260">
        <v>425</v>
      </c>
      <c r="C260">
        <v>429</v>
      </c>
      <c r="D260" t="str">
        <v xml:space="preserve">Shattered by betrayal, trust crumbles like fragile glass.          </v>
      </c>
      <c r="E260" t="str">
        <v xml:space="preserve"> Betrayal      </v>
      </c>
      <c r="F260">
        <v>43353.552083333336</v>
      </c>
      <c r="G260" t="str">
        <v xml:space="preserve"> BrokenTrust     </v>
      </c>
      <c r="H260" t="str">
        <v xml:space="preserve"> Twitter  </v>
      </c>
      <c r="I260" t="str">
        <v xml:space="preserve"> #Betrayal #ShatteredTrust               </v>
      </c>
      <c r="J260">
        <v>22</v>
      </c>
      <c r="K260">
        <v>45</v>
      </c>
      <c r="L260" t="str">
        <v xml:space="preserve"> Germany         </v>
      </c>
      <c r="M260">
        <v>2018</v>
      </c>
      <c r="N260">
        <v>9</v>
      </c>
      <c r="O260">
        <v>10</v>
      </c>
      <c r="P260">
        <v>13</v>
      </c>
      <c r="Q260" t="str">
        <v>Shattered by betrayal, trust crumbles like fragile glass.</v>
      </c>
      <c r="R260" t="str">
        <v>Betrayal</v>
      </c>
      <c r="S260" t="str">
        <v>BrokenTrust</v>
      </c>
      <c r="T260" t="str">
        <v>Twitter</v>
      </c>
      <c r="U260" t="str">
        <v>#Betrayal,#ShatteredTrust</v>
      </c>
      <c r="V260" t="str">
        <v>Germany</v>
      </c>
      <c r="W260">
        <v>43353.552083333336</v>
      </c>
      <c r="X260" t="b">
        <v>0</v>
      </c>
      <c r="Y260">
        <v>67</v>
      </c>
      <c r="Z260">
        <v>0.67164179104477617</v>
      </c>
    </row>
    <row r="261" spans="2:26" x14ac:dyDescent="0.25">
      <c r="B261">
        <v>426</v>
      </c>
      <c r="C261">
        <v>430</v>
      </c>
      <c r="D261" t="str">
        <v xml:space="preserve">Aching heart, the symphony of pain plays in the silence of solitude. </v>
      </c>
      <c r="E261" t="str">
        <v xml:space="preserve"> Suffering </v>
      </c>
      <c r="F261">
        <v>44640.8125</v>
      </c>
      <c r="G261" t="str">
        <v xml:space="preserve"> SilentSufferer  </v>
      </c>
      <c r="H261" t="str">
        <v xml:space="preserve"> Facebook </v>
      </c>
      <c r="I261" t="str">
        <v xml:space="preserve"> #Suffering #HeartacheSymphony          </v>
      </c>
      <c r="J261">
        <v>25</v>
      </c>
      <c r="K261">
        <v>50</v>
      </c>
      <c r="L261" t="str">
        <v xml:space="preserve"> Brazil          </v>
      </c>
      <c r="M261">
        <v>2022</v>
      </c>
      <c r="N261">
        <v>3</v>
      </c>
      <c r="O261">
        <v>20</v>
      </c>
      <c r="P261">
        <v>19</v>
      </c>
      <c r="Q261" t="str">
        <v>Aching heart, the symphony of pain plays in the silence of solitude.</v>
      </c>
      <c r="R261" t="str">
        <v>Suffering</v>
      </c>
      <c r="S261" t="str">
        <v>SilentSufferer</v>
      </c>
      <c r="T261" t="str">
        <v>Facebook</v>
      </c>
      <c r="U261" t="str">
        <v>#Suffering,#HeartacheSymphony</v>
      </c>
      <c r="V261" t="str">
        <v>Brazil</v>
      </c>
      <c r="W261">
        <v>44640.8125</v>
      </c>
      <c r="X261" t="b">
        <v>0</v>
      </c>
      <c r="Y261">
        <v>75</v>
      </c>
      <c r="Z261">
        <v>0.66666666666666663</v>
      </c>
    </row>
    <row r="262" spans="2:26" x14ac:dyDescent="0.25">
      <c r="B262">
        <v>427</v>
      </c>
      <c r="C262">
        <v>431</v>
      </c>
      <c r="D262" t="str">
        <v xml:space="preserve">Emotional storm, a whirlwind of sadness engulfs every thought.    </v>
      </c>
      <c r="E262" t="str">
        <v xml:space="preserve"> EmotionalStorm </v>
      </c>
      <c r="F262">
        <v>42934.739583333336</v>
      </c>
      <c r="G262" t="str">
        <v xml:space="preserve"> StormyFeelings  </v>
      </c>
      <c r="H262" t="str">
        <v xml:space="preserve"> Instagram </v>
      </c>
      <c r="I262" t="str">
        <v xml:space="preserve"> #EmotionalStorm #SadnessWhirlwind      </v>
      </c>
      <c r="J262">
        <v>30</v>
      </c>
      <c r="K262">
        <v>60</v>
      </c>
      <c r="L262" t="str">
        <v xml:space="preserve"> India          </v>
      </c>
      <c r="M262">
        <v>2017</v>
      </c>
      <c r="N262">
        <v>7</v>
      </c>
      <c r="O262">
        <v>18</v>
      </c>
      <c r="P262">
        <v>17</v>
      </c>
      <c r="Q262" t="str">
        <v>Emotional storm, a whirlwind of sadness engulfs every thought.</v>
      </c>
      <c r="R262" t="str">
        <v>Emotionalstorm</v>
      </c>
      <c r="S262" t="str">
        <v>StormyFeelings</v>
      </c>
      <c r="T262" t="str">
        <v>Instagram</v>
      </c>
      <c r="U262" t="str">
        <v>#EmotionalStorm,#SadnessWhirlwind</v>
      </c>
      <c r="V262" t="str">
        <v>India</v>
      </c>
      <c r="W262">
        <v>42934.739583333336</v>
      </c>
      <c r="X262" t="b">
        <v>0</v>
      </c>
      <c r="Y262">
        <v>90</v>
      </c>
      <c r="Z262">
        <v>0.66666666666666663</v>
      </c>
    </row>
    <row r="263" spans="2:26" x14ac:dyDescent="0.25">
      <c r="B263">
        <v>428</v>
      </c>
      <c r="C263">
        <v>432</v>
      </c>
      <c r="D263" t="str">
        <v xml:space="preserve">Haunted by regrets, the ghost of the past lingers relentlessly.   </v>
      </c>
      <c r="E263" t="str">
        <v xml:space="preserve"> Regret        </v>
      </c>
      <c r="F263">
        <v>43449.416666666664</v>
      </c>
      <c r="G263" t="str">
        <v xml:space="preserve"> LingeringGhost  </v>
      </c>
      <c r="H263" t="str">
        <v xml:space="preserve"> Twitter  </v>
      </c>
      <c r="I263" t="str">
        <v xml:space="preserve"> #Regret #HauntedPast                    </v>
      </c>
      <c r="J263">
        <v>18</v>
      </c>
      <c r="K263">
        <v>35</v>
      </c>
      <c r="L263" t="str">
        <v xml:space="preserve"> France         </v>
      </c>
      <c r="M263">
        <v>2018</v>
      </c>
      <c r="N263">
        <v>12</v>
      </c>
      <c r="O263">
        <v>15</v>
      </c>
      <c r="P263">
        <v>10</v>
      </c>
      <c r="Q263" t="str">
        <v>Haunted by regrets, the ghost of the past lingers relentlessly.</v>
      </c>
      <c r="R263" t="str">
        <v>Regret</v>
      </c>
      <c r="S263" t="str">
        <v>LingeringGhost</v>
      </c>
      <c r="T263" t="str">
        <v>Twitter</v>
      </c>
      <c r="U263" t="str">
        <v>#Regret,#HauntedPast</v>
      </c>
      <c r="V263" t="str">
        <v>France</v>
      </c>
      <c r="W263">
        <v>43449.416666666664</v>
      </c>
      <c r="X263" t="b">
        <v>0</v>
      </c>
      <c r="Y263">
        <v>53</v>
      </c>
      <c r="Z263">
        <v>0.660377358490566</v>
      </c>
    </row>
    <row r="264" spans="2:26" x14ac:dyDescent="0.25">
      <c r="B264">
        <v>429</v>
      </c>
      <c r="C264">
        <v>433</v>
      </c>
      <c r="D264" t="str">
        <v xml:space="preserve">Torn apart by grief, the echoes of loss reverberate through the soul. </v>
      </c>
      <c r="E264" t="str">
        <v xml:space="preserve"> Grief      </v>
      </c>
      <c r="F264">
        <v>42183.885416666664</v>
      </c>
      <c r="G264" t="str">
        <v xml:space="preserve"> EchoesOfLoss    </v>
      </c>
      <c r="H264" t="str">
        <v xml:space="preserve"> Facebook </v>
      </c>
      <c r="I264" t="str">
        <v xml:space="preserve"> #Grief #TornApart                       </v>
      </c>
      <c r="J264">
        <v>28</v>
      </c>
      <c r="K264">
        <v>55</v>
      </c>
      <c r="L264" t="str">
        <v xml:space="preserve"> Italy         </v>
      </c>
      <c r="M264">
        <v>2015</v>
      </c>
      <c r="N264">
        <v>6</v>
      </c>
      <c r="O264">
        <v>28</v>
      </c>
      <c r="P264">
        <v>21</v>
      </c>
      <c r="Q264" t="str">
        <v>Torn apart by grief, the echoes of loss reverberate through the soul.</v>
      </c>
      <c r="R264" t="str">
        <v>Grief</v>
      </c>
      <c r="S264" t="str">
        <v>EchoesOfLoss</v>
      </c>
      <c r="T264" t="str">
        <v>Facebook</v>
      </c>
      <c r="U264" t="str">
        <v>#Grief,#TornApart</v>
      </c>
      <c r="V264" t="str">
        <v>Italy</v>
      </c>
      <c r="W264">
        <v>42183.885416666664</v>
      </c>
      <c r="X264" t="b">
        <v>0</v>
      </c>
      <c r="Y264">
        <v>83</v>
      </c>
      <c r="Z264">
        <v>0.66265060240963858</v>
      </c>
    </row>
    <row r="265" spans="2:26" x14ac:dyDescent="0.25">
      <c r="B265">
        <v>430</v>
      </c>
      <c r="C265">
        <v>434</v>
      </c>
      <c r="D265" t="str">
        <v xml:space="preserve">Isolation deepens, an emotional winter where warmth is but a distant memory. </v>
      </c>
      <c r="E265" t="str">
        <v xml:space="preserve"> Isolation </v>
      </c>
      <c r="F265">
        <v>43923.597222222219</v>
      </c>
      <c r="G265" t="str">
        <v xml:space="preserve"> WinterOfEmotions </v>
      </c>
      <c r="H265" t="str">
        <v xml:space="preserve"> Instagram </v>
      </c>
      <c r="I265" t="str">
        <v xml:space="preserve"> #Isolation #EmotionalWinter            </v>
      </c>
      <c r="J265">
        <v>35</v>
      </c>
      <c r="K265">
        <v>70</v>
      </c>
      <c r="L265" t="str">
        <v xml:space="preserve"> Japan       </v>
      </c>
      <c r="M265">
        <v>2020</v>
      </c>
      <c r="N265">
        <v>4</v>
      </c>
      <c r="O265">
        <v>2</v>
      </c>
      <c r="P265">
        <v>14</v>
      </c>
      <c r="Q265" t="str">
        <v>Isolation deepens, an emotional winter where warmth is but a distant memory.</v>
      </c>
      <c r="R265" t="str">
        <v>Isolation</v>
      </c>
      <c r="S265" t="str">
        <v>WinterOfEmotions</v>
      </c>
      <c r="T265" t="str">
        <v>Instagram</v>
      </c>
      <c r="U265" t="str">
        <v>#Isolation,#EmotionalWinter</v>
      </c>
      <c r="V265" t="str">
        <v>Japan</v>
      </c>
      <c r="W265">
        <v>43923.597222222219</v>
      </c>
      <c r="X265" t="b">
        <v>0</v>
      </c>
      <c r="Y265">
        <v>105</v>
      </c>
      <c r="Z265">
        <v>0.66666666666666663</v>
      </c>
    </row>
    <row r="266" spans="2:26" x14ac:dyDescent="0.25">
      <c r="B266">
        <v>431</v>
      </c>
      <c r="C266">
        <v>435</v>
      </c>
      <c r="D266" t="str">
        <v xml:space="preserve">Soul-crushing disappointment, hopes shattered like fragile glass. </v>
      </c>
      <c r="E266" t="str">
        <v xml:space="preserve"> Disappointment </v>
      </c>
      <c r="F266">
        <v>43746.770833333336</v>
      </c>
      <c r="G266" t="str">
        <v xml:space="preserve"> ShatteredHopes  </v>
      </c>
      <c r="H266" t="str">
        <v xml:space="preserve"> Twitter  </v>
      </c>
      <c r="I266" t="str">
        <v xml:space="preserve"> #Disappointment #CrushedHopes          </v>
      </c>
      <c r="J266">
        <v>20</v>
      </c>
      <c r="K266">
        <v>40</v>
      </c>
      <c r="L266" t="str">
        <v xml:space="preserve"> Spain        </v>
      </c>
      <c r="M266">
        <v>2019</v>
      </c>
      <c r="N266">
        <v>10</v>
      </c>
      <c r="O266">
        <v>8</v>
      </c>
      <c r="P266">
        <v>18</v>
      </c>
      <c r="Q266" t="str">
        <v>Soul-crushing disappointment, hopes shattered like fragile glass.</v>
      </c>
      <c r="R266" t="str">
        <v>Disappointment</v>
      </c>
      <c r="S266" t="str">
        <v>ShatteredHopes</v>
      </c>
      <c r="T266" t="str">
        <v>Twitter</v>
      </c>
      <c r="U266" t="str">
        <v>#Disappointment,#CrushedHopes</v>
      </c>
      <c r="V266" t="str">
        <v>Spain</v>
      </c>
      <c r="W266">
        <v>43746.770833333336</v>
      </c>
      <c r="X266" t="b">
        <v>0</v>
      </c>
      <c r="Y266">
        <v>60</v>
      </c>
      <c r="Z266">
        <v>0.66666666666666663</v>
      </c>
    </row>
    <row r="267" spans="2:26" x14ac:dyDescent="0.25">
      <c r="B267">
        <v>432</v>
      </c>
      <c r="C267">
        <v>436</v>
      </c>
      <c r="D267" t="str">
        <v xml:space="preserve">Painful echoes of a love once cherished, now lost in the abyss of time. </v>
      </c>
      <c r="E267" t="str">
        <v xml:space="preserve"> LostLove </v>
      </c>
      <c r="F267">
        <v>42696.40625</v>
      </c>
      <c r="G267" t="str">
        <v xml:space="preserve"> AbyssOfTime     </v>
      </c>
      <c r="H267" t="str">
        <v xml:space="preserve"> Facebook </v>
      </c>
      <c r="I267" t="str">
        <v xml:space="preserve"> #LostLove #PainfulEchoes               </v>
      </c>
      <c r="J267">
        <v>22</v>
      </c>
      <c r="K267">
        <v>45</v>
      </c>
      <c r="L267" t="str">
        <v xml:space="preserve"> Netherlands  </v>
      </c>
      <c r="M267">
        <v>2016</v>
      </c>
      <c r="N267">
        <v>11</v>
      </c>
      <c r="O267">
        <v>22</v>
      </c>
      <c r="P267">
        <v>9</v>
      </c>
      <c r="Q267" t="str">
        <v>Painful echoes of a love once cherished, now lost in the abyss of time.</v>
      </c>
      <c r="R267" t="str">
        <v>Lostlove</v>
      </c>
      <c r="S267" t="str">
        <v>AbyssOfTime</v>
      </c>
      <c r="T267" t="str">
        <v>Facebook</v>
      </c>
      <c r="U267" t="str">
        <v>#LostLove,#PainfulEchoes</v>
      </c>
      <c r="V267" t="str">
        <v>Netherlands</v>
      </c>
      <c r="W267">
        <v>42696.40625</v>
      </c>
      <c r="X267" t="b">
        <v>0</v>
      </c>
      <c r="Y267">
        <v>67</v>
      </c>
      <c r="Z267">
        <v>0.67164179104477617</v>
      </c>
    </row>
    <row r="268" spans="2:26" x14ac:dyDescent="0.25">
      <c r="B268">
        <v>433</v>
      </c>
      <c r="C268">
        <v>437</v>
      </c>
      <c r="D268" t="str">
        <v xml:space="preserve">Heartache deepens, a solitary journey through the abyss of despair. </v>
      </c>
      <c r="E268" t="str">
        <v xml:space="preserve"> Despair   </v>
      </c>
      <c r="F268">
        <v>44791.916666666664</v>
      </c>
      <c r="G268" t="str">
        <v xml:space="preserve"> SolitaryDescent </v>
      </c>
      <c r="H268" t="str">
        <v xml:space="preserve"> Instagram </v>
      </c>
      <c r="I268" t="str">
        <v xml:space="preserve"> #Despair #AbyssOfHeartache             </v>
      </c>
      <c r="J268">
        <v>40</v>
      </c>
      <c r="K268">
        <v>80</v>
      </c>
      <c r="L268" t="str">
        <v xml:space="preserve"> South Africa </v>
      </c>
      <c r="M268">
        <v>2022</v>
      </c>
      <c r="N268">
        <v>8</v>
      </c>
      <c r="O268">
        <v>18</v>
      </c>
      <c r="P268">
        <v>22</v>
      </c>
      <c r="Q268" t="str">
        <v>Heartache deepens, a solitary journey through the abyss of despair.</v>
      </c>
      <c r="R268" t="str">
        <v>Despair</v>
      </c>
      <c r="S268" t="str">
        <v>SolitaryDescent</v>
      </c>
      <c r="T268" t="str">
        <v>Instagram</v>
      </c>
      <c r="U268" t="str">
        <v>#Despair,#AbyssOfHeartache</v>
      </c>
      <c r="V268" t="str">
        <v>South Africa</v>
      </c>
      <c r="W268">
        <v>44791.916666666664</v>
      </c>
      <c r="X268" t="b">
        <v>0</v>
      </c>
      <c r="Y268">
        <v>120</v>
      </c>
      <c r="Z268">
        <v>0.66666666666666663</v>
      </c>
    </row>
    <row r="269" spans="2:26" x14ac:dyDescent="0.25">
      <c r="B269">
        <v>434</v>
      </c>
      <c r="C269">
        <v>438</v>
      </c>
      <c r="D269" t="str">
        <v xml:space="preserve">Melancholy lingers, a bittersweet serenade in the quietude of solitude. </v>
      </c>
      <c r="E269" t="str">
        <v xml:space="preserve"> Melancholy </v>
      </c>
      <c r="F269">
        <v>42806.979166666664</v>
      </c>
      <c r="G269" t="str">
        <v xml:space="preserve"> SerenadeOfSolitude </v>
      </c>
      <c r="H269" t="str">
        <v xml:space="preserve"> Twitter </v>
      </c>
      <c r="I269" t="str">
        <v xml:space="preserve"> #Melancholy #QuietSerenade             </v>
      </c>
      <c r="J269">
        <v>18</v>
      </c>
      <c r="K269">
        <v>35</v>
      </c>
      <c r="L269" t="str">
        <v xml:space="preserve"> UK         </v>
      </c>
      <c r="M269">
        <v>2017</v>
      </c>
      <c r="N269">
        <v>3</v>
      </c>
      <c r="O269">
        <v>12</v>
      </c>
      <c r="P269">
        <v>23</v>
      </c>
      <c r="Q269" t="str">
        <v>Melancholy lingers, a bittersweet serenade in the quietude of solitude.</v>
      </c>
      <c r="R269" t="str">
        <v>Melancholy</v>
      </c>
      <c r="S269" t="str">
        <v>SerenadeOfSolitude</v>
      </c>
      <c r="T269" t="str">
        <v>Twitter</v>
      </c>
      <c r="U269" t="str">
        <v>#Melancholy,#QuietSerenade</v>
      </c>
      <c r="V269" t="str">
        <v>UK</v>
      </c>
      <c r="W269">
        <v>42806.979166666664</v>
      </c>
      <c r="X269" t="b">
        <v>0</v>
      </c>
      <c r="Y269">
        <v>53</v>
      </c>
      <c r="Z269">
        <v>0.660377358490566</v>
      </c>
    </row>
    <row r="270" spans="2:26" x14ac:dyDescent="0.25">
      <c r="B270">
        <v>435</v>
      </c>
      <c r="C270">
        <v>439</v>
      </c>
      <c r="D270" t="str">
        <v xml:space="preserve">Bitterness like a poison, seeping into every crevice of the wounded heart. </v>
      </c>
      <c r="E270" t="str">
        <v xml:space="preserve"> Bitterness </v>
      </c>
      <c r="F270">
        <v>42353.677083333336</v>
      </c>
      <c r="G270" t="str">
        <v xml:space="preserve"> PoisonedHeart   </v>
      </c>
      <c r="H270" t="str">
        <v xml:space="preserve"> Facebook </v>
      </c>
      <c r="I270" t="str">
        <v xml:space="preserve"> #Bitterness #WoundedHeart              </v>
      </c>
      <c r="J270">
        <v>25</v>
      </c>
      <c r="K270">
        <v>50</v>
      </c>
      <c r="L270" t="str">
        <v xml:space="preserve"> Australia   </v>
      </c>
      <c r="M270">
        <v>2015</v>
      </c>
      <c r="N270">
        <v>12</v>
      </c>
      <c r="O270">
        <v>15</v>
      </c>
      <c r="P270">
        <v>16</v>
      </c>
      <c r="Q270" t="str">
        <v>Bitterness like a poison, seeping into every crevice of the wounded heart.</v>
      </c>
      <c r="R270" t="str">
        <v>Bitterness</v>
      </c>
      <c r="S270" t="str">
        <v>PoisonedHeart</v>
      </c>
      <c r="T270" t="str">
        <v>Facebook</v>
      </c>
      <c r="U270" t="str">
        <v>#Bitterness,#WoundedHeart</v>
      </c>
      <c r="V270" t="str">
        <v>Australia</v>
      </c>
      <c r="W270">
        <v>42353.677083333336</v>
      </c>
      <c r="X270" t="b">
        <v>0</v>
      </c>
      <c r="Y270">
        <v>75</v>
      </c>
      <c r="Z270">
        <v>0.66666666666666663</v>
      </c>
    </row>
    <row r="271" spans="2:26" x14ac:dyDescent="0.25">
      <c r="B271">
        <v>436</v>
      </c>
      <c r="C271">
        <v>440</v>
      </c>
      <c r="D271" t="str">
        <v xml:space="preserve">Emotional exhaustion, the weight of the world crushing weary shoulders. </v>
      </c>
      <c r="E271" t="str">
        <v xml:space="preserve"> Exhaustion </v>
      </c>
      <c r="F271">
        <v>44444.5625</v>
      </c>
      <c r="G271" t="str">
        <v xml:space="preserve"> WearySoulCrushed </v>
      </c>
      <c r="H271" t="str">
        <v xml:space="preserve"> Instagram </v>
      </c>
      <c r="I271" t="str">
        <v xml:space="preserve"> #Exhaustion #CrushedSpirit             </v>
      </c>
      <c r="J271">
        <v>35</v>
      </c>
      <c r="K271">
        <v>70</v>
      </c>
      <c r="L271" t="str">
        <v xml:space="preserve"> Canada     </v>
      </c>
      <c r="M271">
        <v>2021</v>
      </c>
      <c r="N271">
        <v>9</v>
      </c>
      <c r="O271">
        <v>5</v>
      </c>
      <c r="P271">
        <v>13</v>
      </c>
      <c r="Q271" t="str">
        <v>Emotional exhaustion, the weight of the world crushing weary shoulders.</v>
      </c>
      <c r="R271" t="str">
        <v>Exhaustion</v>
      </c>
      <c r="S271" t="str">
        <v>WearySoulCrushed</v>
      </c>
      <c r="T271" t="str">
        <v>Instagram</v>
      </c>
      <c r="U271" t="str">
        <v>#Exhaustion,#CrushedSpirit</v>
      </c>
      <c r="V271" t="str">
        <v>Canada</v>
      </c>
      <c r="W271">
        <v>44444.5625</v>
      </c>
      <c r="X271" t="b">
        <v>0</v>
      </c>
      <c r="Y271">
        <v>105</v>
      </c>
      <c r="Z271">
        <v>0.66666666666666663</v>
      </c>
    </row>
    <row r="272" spans="2:26" x14ac:dyDescent="0.25">
      <c r="B272">
        <v>437</v>
      </c>
      <c r="C272">
        <v>441</v>
      </c>
      <c r="D272" t="str">
        <v xml:space="preserve">Sorrowful echoes, a symphony of pain played by the strings of loss. </v>
      </c>
      <c r="E272" t="str">
        <v xml:space="preserve"> Sorrow      </v>
      </c>
      <c r="F272">
        <v>43242.864583333336</v>
      </c>
      <c r="G272" t="str">
        <v xml:space="preserve"> StringsOfSorrow </v>
      </c>
      <c r="H272" t="str">
        <v xml:space="preserve"> Twitter  </v>
      </c>
      <c r="I272" t="str">
        <v xml:space="preserve"> #Sorrow #SymphonyOfLoss                </v>
      </c>
      <c r="J272">
        <v>18</v>
      </c>
      <c r="K272">
        <v>35</v>
      </c>
      <c r="L272" t="str">
        <v xml:space="preserve"> Germany     </v>
      </c>
      <c r="M272">
        <v>2018</v>
      </c>
      <c r="N272">
        <v>5</v>
      </c>
      <c r="O272">
        <v>22</v>
      </c>
      <c r="P272">
        <v>20</v>
      </c>
      <c r="Q272" t="str">
        <v>Sorrowful echoes, a symphony of pain played by the strings of loss.</v>
      </c>
      <c r="R272" t="str">
        <v>Sorrow</v>
      </c>
      <c r="S272" t="str">
        <v>StringsOfSorrow</v>
      </c>
      <c r="T272" t="str">
        <v>Twitter</v>
      </c>
      <c r="U272" t="str">
        <v>#Sorrow,#SymphonyOfLoss</v>
      </c>
      <c r="V272" t="str">
        <v>Germany</v>
      </c>
      <c r="W272">
        <v>43242.864583333336</v>
      </c>
      <c r="X272" t="b">
        <v>0</v>
      </c>
      <c r="Y272">
        <v>53</v>
      </c>
      <c r="Z272">
        <v>0.660377358490566</v>
      </c>
    </row>
    <row r="273" spans="2:26" x14ac:dyDescent="0.25">
      <c r="B273">
        <v>438</v>
      </c>
      <c r="C273">
        <v>442</v>
      </c>
      <c r="D273" t="str">
        <v xml:space="preserve">Darkness descends, engulfing the soul in the shadows of despair.  </v>
      </c>
      <c r="E273" t="str">
        <v xml:space="preserve"> Darkness     </v>
      </c>
      <c r="F273">
        <v>42561.763888888891</v>
      </c>
      <c r="G273" t="str">
        <v xml:space="preserve"> SoulInShadow    </v>
      </c>
      <c r="H273" t="str">
        <v xml:space="preserve"> Facebook </v>
      </c>
      <c r="I273" t="str">
        <v xml:space="preserve"> #Darkness #SoulEngulfed                 </v>
      </c>
      <c r="J273">
        <v>28</v>
      </c>
      <c r="K273">
        <v>55</v>
      </c>
      <c r="L273" t="str">
        <v xml:space="preserve"> USA         </v>
      </c>
      <c r="M273">
        <v>2016</v>
      </c>
      <c r="N273">
        <v>7</v>
      </c>
      <c r="O273">
        <v>10</v>
      </c>
      <c r="P273">
        <v>18</v>
      </c>
      <c r="Q273" t="str">
        <v>Darkness descends, engulfing the soul in the shadows of despair.</v>
      </c>
      <c r="R273" t="str">
        <v>Darkness</v>
      </c>
      <c r="S273" t="str">
        <v>SoulInShadow</v>
      </c>
      <c r="T273" t="str">
        <v>Facebook</v>
      </c>
      <c r="U273" t="str">
        <v>#Darkness,#SoulEngulfed</v>
      </c>
      <c r="V273" t="str">
        <v>USA</v>
      </c>
      <c r="W273">
        <v>42561.763888888891</v>
      </c>
      <c r="X273" t="b">
        <v>0</v>
      </c>
      <c r="Y273">
        <v>83</v>
      </c>
      <c r="Z273">
        <v>0.66265060240963858</v>
      </c>
    </row>
    <row r="274" spans="2:26" x14ac:dyDescent="0.25">
      <c r="B274">
        <v>439</v>
      </c>
      <c r="C274">
        <v>443</v>
      </c>
      <c r="D274" t="str">
        <v xml:space="preserve">Desperation whispers, the silent plea for a glimmer of hope in the abyss. </v>
      </c>
      <c r="E274" t="str">
        <v xml:space="preserve"> Desperation </v>
      </c>
      <c r="F274">
        <v>43585.583333333336</v>
      </c>
      <c r="G274" t="str">
        <v xml:space="preserve"> WhisperedDespair </v>
      </c>
      <c r="H274" t="str">
        <v xml:space="preserve"> Instagram </v>
      </c>
      <c r="I274" t="str">
        <v xml:space="preserve"> #Desperation #GlimmerOfHope            </v>
      </c>
      <c r="J274">
        <v>22</v>
      </c>
      <c r="K274">
        <v>45</v>
      </c>
      <c r="L274" t="str">
        <v xml:space="preserve"> France    </v>
      </c>
      <c r="M274">
        <v>2019</v>
      </c>
      <c r="N274">
        <v>4</v>
      </c>
      <c r="O274">
        <v>30</v>
      </c>
      <c r="P274">
        <v>14</v>
      </c>
      <c r="Q274" t="str">
        <v>Desperation whispers, the silent plea for a glimmer of hope in the abyss.</v>
      </c>
      <c r="R274" t="str">
        <v>Desperation</v>
      </c>
      <c r="S274" t="str">
        <v>WhisperedDespair</v>
      </c>
      <c r="T274" t="str">
        <v>Instagram</v>
      </c>
      <c r="U274" t="str">
        <v>#Desperation,#GlimmerOfHope</v>
      </c>
      <c r="V274" t="str">
        <v>France</v>
      </c>
      <c r="W274">
        <v>43585.583333333336</v>
      </c>
      <c r="X274" t="b">
        <v>0</v>
      </c>
      <c r="Y274">
        <v>67</v>
      </c>
      <c r="Z274">
        <v>0.67164179104477617</v>
      </c>
    </row>
    <row r="275" spans="2:26" x14ac:dyDescent="0.25">
      <c r="B275">
        <v>440</v>
      </c>
      <c r="C275">
        <v>444</v>
      </c>
      <c r="D275" t="str">
        <v xml:space="preserve">Heart in ruins, the remnants of shattered dreams scattered in the wind. </v>
      </c>
      <c r="E275" t="str">
        <v xml:space="preserve"> Ruins      </v>
      </c>
      <c r="F275">
        <v>44569.479166666664</v>
      </c>
      <c r="G275" t="str">
        <v xml:space="preserve"> DreamsInWind    </v>
      </c>
      <c r="H275" t="str">
        <v xml:space="preserve"> Twitter  </v>
      </c>
      <c r="I275" t="str">
        <v xml:space="preserve"> #Ruins #ShatteredDreams                </v>
      </c>
      <c r="J275">
        <v>20</v>
      </c>
      <c r="K275">
        <v>40</v>
      </c>
      <c r="L275" t="str">
        <v xml:space="preserve"> Brazil     </v>
      </c>
      <c r="M275">
        <v>2022</v>
      </c>
      <c r="N275">
        <v>1</v>
      </c>
      <c r="O275">
        <v>8</v>
      </c>
      <c r="P275">
        <v>11</v>
      </c>
      <c r="Q275" t="str">
        <v>Heart in ruins, the remnants of shattered dreams scattered in the wind.</v>
      </c>
      <c r="R275" t="str">
        <v>Ruins</v>
      </c>
      <c r="S275" t="str">
        <v>DreamsInWind</v>
      </c>
      <c r="T275" t="str">
        <v>Twitter</v>
      </c>
      <c r="U275" t="str">
        <v>#Ruins,#ShatteredDreams</v>
      </c>
      <c r="V275" t="str">
        <v>Brazil</v>
      </c>
      <c r="W275">
        <v>44569.479166666664</v>
      </c>
      <c r="X275" t="b">
        <v>0</v>
      </c>
      <c r="Y275">
        <v>60</v>
      </c>
      <c r="Z275">
        <v>0.66666666666666663</v>
      </c>
    </row>
    <row r="276" spans="2:26" x14ac:dyDescent="0.25">
      <c r="B276">
        <v>441</v>
      </c>
      <c r="C276">
        <v>445</v>
      </c>
      <c r="D276" t="str">
        <v xml:space="preserve">Shattered by the echoes of a shattered dream, fragments of hope scattered. </v>
      </c>
      <c r="E276" t="str">
        <v xml:space="preserve"> Desolation </v>
      </c>
      <c r="F276">
        <v>42988.802083333336</v>
      </c>
      <c r="G276" t="str">
        <v xml:space="preserve"> DreamEchoes </v>
      </c>
      <c r="H276" t="str">
        <v xml:space="preserve"> Twitter </v>
      </c>
      <c r="I276" t="str">
        <v xml:space="preserve"> #Desolation #ScatteredHope </v>
      </c>
      <c r="J276">
        <v>20</v>
      </c>
      <c r="K276">
        <v>40</v>
      </c>
      <c r="L276" t="str">
        <v xml:space="preserve"> Australia </v>
      </c>
      <c r="M276">
        <v>2017</v>
      </c>
      <c r="N276">
        <v>9</v>
      </c>
      <c r="O276">
        <v>10</v>
      </c>
      <c r="P276">
        <v>19</v>
      </c>
      <c r="Q276" t="str">
        <v>Shattered by the echoes of a shattered dream, fragments of hope scattered.</v>
      </c>
      <c r="R276" t="str">
        <v>Desolation</v>
      </c>
      <c r="S276" t="str">
        <v>DreamEchoes</v>
      </c>
      <c r="T276" t="str">
        <v>Twitter</v>
      </c>
      <c r="U276" t="str">
        <v>#Desolation,#ScatteredHope</v>
      </c>
      <c r="V276" t="str">
        <v>Australia</v>
      </c>
      <c r="W276">
        <v>42988.802083333336</v>
      </c>
      <c r="X276" t="b">
        <v>0</v>
      </c>
      <c r="Y276">
        <v>60</v>
      </c>
      <c r="Z276">
        <v>0.66666666666666663</v>
      </c>
    </row>
    <row r="277" spans="2:26" x14ac:dyDescent="0.25">
      <c r="B277">
        <v>442</v>
      </c>
      <c r="C277">
        <v>446</v>
      </c>
      <c r="D277" t="str">
        <v xml:space="preserve">Avoiding the thorns of regret, walking barefoot on the path of remorse. </v>
      </c>
      <c r="E277" t="str">
        <v xml:space="preserve"> Regret </v>
      </c>
      <c r="F277">
        <v>44669.479166666664</v>
      </c>
      <c r="G277" t="str">
        <v xml:space="preserve"> RemorseWalker </v>
      </c>
      <c r="H277" t="str">
        <v xml:space="preserve"> Instagram </v>
      </c>
      <c r="I277" t="str">
        <v xml:space="preserve"> #Regret #PathOfRemorse </v>
      </c>
      <c r="J277">
        <v>25</v>
      </c>
      <c r="K277">
        <v>50</v>
      </c>
      <c r="L277" t="str">
        <v xml:space="preserve"> Canada </v>
      </c>
      <c r="M277">
        <v>2022</v>
      </c>
      <c r="N277">
        <v>4</v>
      </c>
      <c r="O277">
        <v>18</v>
      </c>
      <c r="P277">
        <v>11</v>
      </c>
      <c r="Q277" t="str">
        <v>Avoiding the thorns of regret, walking barefoot on the path of remorse.</v>
      </c>
      <c r="R277" t="str">
        <v>Regret</v>
      </c>
      <c r="S277" t="str">
        <v>RemorseWalker</v>
      </c>
      <c r="T277" t="str">
        <v>Instagram</v>
      </c>
      <c r="U277" t="str">
        <v>#Regret,#PathOfRemorse</v>
      </c>
      <c r="V277" t="str">
        <v>Canada</v>
      </c>
      <c r="W277">
        <v>44669.479166666664</v>
      </c>
      <c r="X277" t="b">
        <v>0</v>
      </c>
      <c r="Y277">
        <v>75</v>
      </c>
      <c r="Z277">
        <v>0.66666666666666663</v>
      </c>
    </row>
    <row r="278" spans="2:26" x14ac:dyDescent="0.25">
      <c r="B278">
        <v>443</v>
      </c>
      <c r="C278">
        <v>447</v>
      </c>
      <c r="D278" t="str">
        <v xml:space="preserve">In the labyrinth of grief, the walls echo with the footsteps of lost joy. </v>
      </c>
      <c r="E278" t="str">
        <v xml:space="preserve"> Grief </v>
      </c>
      <c r="F278">
        <v>43439.90625</v>
      </c>
      <c r="G278" t="str">
        <v xml:space="preserve"> JoyLabyrinth </v>
      </c>
      <c r="H278" t="str">
        <v xml:space="preserve"> Facebook </v>
      </c>
      <c r="I278" t="str">
        <v xml:space="preserve"> #Grief #LostJoyFootsteps </v>
      </c>
      <c r="J278">
        <v>18</v>
      </c>
      <c r="K278">
        <v>35</v>
      </c>
      <c r="L278" t="str">
        <v xml:space="preserve"> USA </v>
      </c>
      <c r="M278">
        <v>2018</v>
      </c>
      <c r="N278">
        <v>12</v>
      </c>
      <c r="O278">
        <v>5</v>
      </c>
      <c r="P278">
        <v>21</v>
      </c>
      <c r="Q278" t="str">
        <v>In the labyrinth of grief, the walls echo with the footsteps of lost joy.</v>
      </c>
      <c r="R278" t="str">
        <v>Grief</v>
      </c>
      <c r="S278" t="str">
        <v>JoyLabyrinth</v>
      </c>
      <c r="T278" t="str">
        <v>Facebook</v>
      </c>
      <c r="U278" t="str">
        <v>#Grief,#LostJoyFootsteps</v>
      </c>
      <c r="V278" t="str">
        <v>USA</v>
      </c>
      <c r="W278">
        <v>43439.90625</v>
      </c>
      <c r="X278" t="b">
        <v>0</v>
      </c>
      <c r="Y278">
        <v>53</v>
      </c>
      <c r="Z278">
        <v>0.660377358490566</v>
      </c>
    </row>
    <row r="279" spans="2:26" x14ac:dyDescent="0.25">
      <c r="B279">
        <v>444</v>
      </c>
      <c r="C279">
        <v>448</v>
      </c>
      <c r="D279" t="str">
        <v xml:space="preserve">A soul adrift in the sea of solitude, waves of loneliness crashing relentlessly. </v>
      </c>
      <c r="E279" t="str">
        <v xml:space="preserve"> Loneliness </v>
      </c>
      <c r="F279">
        <v>42549.597222222219</v>
      </c>
      <c r="G279" t="str">
        <v xml:space="preserve"> SolitudeSeas </v>
      </c>
      <c r="H279" t="str">
        <v xml:space="preserve"> Twitter </v>
      </c>
      <c r="I279" t="str">
        <v xml:space="preserve"> #Loneliness #CrashingWaves </v>
      </c>
      <c r="J279">
        <v>22</v>
      </c>
      <c r="K279">
        <v>45</v>
      </c>
      <c r="L279" t="str">
        <v xml:space="preserve"> UK </v>
      </c>
      <c r="M279">
        <v>2016</v>
      </c>
      <c r="N279">
        <v>6</v>
      </c>
      <c r="O279">
        <v>28</v>
      </c>
      <c r="P279">
        <v>14</v>
      </c>
      <c r="Q279" t="str">
        <v>A soul adrift in the sea of solitude, waves of loneliness crashing relentlessly.</v>
      </c>
      <c r="R279" t="str">
        <v>Loneliness</v>
      </c>
      <c r="S279" t="str">
        <v>SolitudeSeas</v>
      </c>
      <c r="T279" t="str">
        <v>Twitter</v>
      </c>
      <c r="U279" t="str">
        <v>#Loneliness,#CrashingWaves</v>
      </c>
      <c r="V279" t="str">
        <v>UK</v>
      </c>
      <c r="W279">
        <v>42549.597222222219</v>
      </c>
      <c r="X279" t="b">
        <v>0</v>
      </c>
      <c r="Y279">
        <v>67</v>
      </c>
      <c r="Z279">
        <v>0.67164179104477617</v>
      </c>
    </row>
    <row r="280" spans="2:26" x14ac:dyDescent="0.25">
      <c r="B280">
        <v>446</v>
      </c>
      <c r="C280">
        <v>450</v>
      </c>
      <c r="D280" t="str">
        <v xml:space="preserve">In the ruins of hope, echoes of shattered dreams whisper tales of loss. </v>
      </c>
      <c r="E280" t="str">
        <v xml:space="preserve"> Desolation </v>
      </c>
      <c r="F280">
        <v>44270.947916666664</v>
      </c>
      <c r="G280" t="str">
        <v xml:space="preserve"> HopeRuins </v>
      </c>
      <c r="H280" t="str">
        <v xml:space="preserve"> Facebook </v>
      </c>
      <c r="I280" t="str">
        <v xml:space="preserve"> #Desolation #WhisperedLoss </v>
      </c>
      <c r="J280">
        <v>28</v>
      </c>
      <c r="K280">
        <v>55</v>
      </c>
      <c r="L280" t="str">
        <v xml:space="preserve"> Brazil </v>
      </c>
      <c r="M280">
        <v>2021</v>
      </c>
      <c r="N280">
        <v>3</v>
      </c>
      <c r="O280">
        <v>15</v>
      </c>
      <c r="P280">
        <v>22</v>
      </c>
      <c r="Q280" t="str">
        <v>In the ruins of hope, echoes of shattered dreams whisper tales of loss.</v>
      </c>
      <c r="R280" t="str">
        <v>Desolation</v>
      </c>
      <c r="S280" t="str">
        <v>HopeRuins</v>
      </c>
      <c r="T280" t="str">
        <v>Facebook</v>
      </c>
      <c r="U280" t="str">
        <v>#Desolation,#WhisperedLoss</v>
      </c>
      <c r="V280" t="str">
        <v>Brazil</v>
      </c>
      <c r="W280">
        <v>44270.947916666664</v>
      </c>
      <c r="X280" t="b">
        <v>0</v>
      </c>
      <c r="Y280">
        <v>83</v>
      </c>
      <c r="Z280">
        <v>0.66265060240963858</v>
      </c>
    </row>
    <row r="281" spans="2:26" x14ac:dyDescent="0.25">
      <c r="B281">
        <v>447</v>
      </c>
      <c r="C281">
        <v>451</v>
      </c>
      <c r="D281" t="str">
        <v xml:space="preserve">Sinking like a stone in the ocean of heartbreak, each ripple a sigh of despair. </v>
      </c>
      <c r="E281" t="str">
        <v xml:space="preserve"> Heartbreak </v>
      </c>
      <c r="F281">
        <v>42957.8125</v>
      </c>
      <c r="G281" t="str">
        <v xml:space="preserve"> OceanSinker </v>
      </c>
      <c r="H281" t="str">
        <v xml:space="preserve"> Twitter </v>
      </c>
      <c r="I281" t="str">
        <v xml:space="preserve"> #Heartbreak #RippleOfDespair </v>
      </c>
      <c r="J281">
        <v>22</v>
      </c>
      <c r="K281">
        <v>45</v>
      </c>
      <c r="L281" t="str">
        <v xml:space="preserve"> France </v>
      </c>
      <c r="M281">
        <v>2017</v>
      </c>
      <c r="N281">
        <v>8</v>
      </c>
      <c r="O281">
        <v>10</v>
      </c>
      <c r="P281">
        <v>19</v>
      </c>
      <c r="Q281" t="str">
        <v>Sinking like a stone in the ocean of heartbreak, each ripple a sigh of despair.</v>
      </c>
      <c r="R281" t="str">
        <v>Heartbreak</v>
      </c>
      <c r="S281" t="str">
        <v>OceanSinker</v>
      </c>
      <c r="T281" t="str">
        <v>Twitter</v>
      </c>
      <c r="U281" t="str">
        <v>#Heartbreak,#RippleOfDespair</v>
      </c>
      <c r="V281" t="str">
        <v>France</v>
      </c>
      <c r="W281">
        <v>42957.8125</v>
      </c>
      <c r="X281" t="b">
        <v>0</v>
      </c>
      <c r="Y281">
        <v>67</v>
      </c>
      <c r="Z281">
        <v>0.67164179104477617</v>
      </c>
    </row>
    <row r="282" spans="2:26" x14ac:dyDescent="0.25">
      <c r="B282">
        <v>448</v>
      </c>
      <c r="C282">
        <v>452</v>
      </c>
      <c r="D282" t="str">
        <v xml:space="preserve">Tears, the ink staining the pages of a journal, a testament to silent grief. </v>
      </c>
      <c r="E282" t="str">
        <v xml:space="preserve"> Grief </v>
      </c>
      <c r="F282">
        <v>44954.604166666664</v>
      </c>
      <c r="G282" t="str">
        <v xml:space="preserve"> InkJournalist </v>
      </c>
      <c r="H282" t="str">
        <v xml:space="preserve"> Instagram </v>
      </c>
      <c r="I282" t="str">
        <v xml:space="preserve"> #Grief #SilentTears </v>
      </c>
      <c r="J282">
        <v>30</v>
      </c>
      <c r="K282">
        <v>60</v>
      </c>
      <c r="L282" t="str">
        <v xml:space="preserve"> India </v>
      </c>
      <c r="M282">
        <v>2023</v>
      </c>
      <c r="N282">
        <v>1</v>
      </c>
      <c r="O282">
        <v>28</v>
      </c>
      <c r="P282">
        <v>14</v>
      </c>
      <c r="Q282" t="str">
        <v>Tears, the ink staining the pages of a journal, a testament to silent grief.</v>
      </c>
      <c r="R282" t="str">
        <v>Grief</v>
      </c>
      <c r="S282" t="str">
        <v>InkJournalist</v>
      </c>
      <c r="T282" t="str">
        <v>Instagram</v>
      </c>
      <c r="U282" t="str">
        <v>#Grief,#SilentTears</v>
      </c>
      <c r="V282" t="str">
        <v>India</v>
      </c>
      <c r="W282">
        <v>44954.604166666664</v>
      </c>
      <c r="X282" t="b">
        <v>0</v>
      </c>
      <c r="Y282">
        <v>90</v>
      </c>
      <c r="Z282">
        <v>0.66666666666666663</v>
      </c>
    </row>
    <row r="283" spans="2:26" x14ac:dyDescent="0.25">
      <c r="B283">
        <v>449</v>
      </c>
      <c r="C283">
        <v>453</v>
      </c>
      <c r="D283" t="str">
        <v xml:space="preserve">In the wasteland of lost trust, the echoes of broken promises reverberate. </v>
      </c>
      <c r="E283" t="str">
        <v xml:space="preserve"> Betrayal </v>
      </c>
      <c r="F283">
        <v>42716.416666666664</v>
      </c>
      <c r="G283" t="str">
        <v xml:space="preserve"> TrustWasteland </v>
      </c>
      <c r="H283" t="str">
        <v xml:space="preserve"> Facebook </v>
      </c>
      <c r="I283" t="str">
        <v xml:space="preserve"> #Betrayal #ReverberatingPromises </v>
      </c>
      <c r="J283">
        <v>25</v>
      </c>
      <c r="K283">
        <v>50</v>
      </c>
      <c r="L283" t="str">
        <v xml:space="preserve"> Italy </v>
      </c>
      <c r="M283">
        <v>2016</v>
      </c>
      <c r="N283">
        <v>12</v>
      </c>
      <c r="O283">
        <v>12</v>
      </c>
      <c r="P283">
        <v>10</v>
      </c>
      <c r="Q283" t="str">
        <v>In the wasteland of lost trust, the echoes of broken promises reverberate.</v>
      </c>
      <c r="R283" t="str">
        <v>Betrayal</v>
      </c>
      <c r="S283" t="str">
        <v>TrustWasteland</v>
      </c>
      <c r="T283" t="str">
        <v>Facebook</v>
      </c>
      <c r="U283" t="str">
        <v>#Betrayal,#ReverberatingPromises</v>
      </c>
      <c r="V283" t="str">
        <v>Italy</v>
      </c>
      <c r="W283">
        <v>42716.416666666664</v>
      </c>
      <c r="X283" t="b">
        <v>0</v>
      </c>
      <c r="Y283">
        <v>75</v>
      </c>
      <c r="Z283">
        <v>0.66666666666666663</v>
      </c>
    </row>
    <row r="284" spans="2:26" x14ac:dyDescent="0.25">
      <c r="B284">
        <v>450</v>
      </c>
      <c r="C284">
        <v>454</v>
      </c>
      <c r="D284" t="str">
        <v xml:space="preserve">Avoiding the shards of shattered dreams, walking the tightrope of resilience. </v>
      </c>
      <c r="E284" t="str">
        <v xml:space="preserve"> Resilience </v>
      </c>
      <c r="F284">
        <v>44030.635416666664</v>
      </c>
      <c r="G284" t="str">
        <v xml:space="preserve"> DreamTightrope </v>
      </c>
      <c r="H284" t="str">
        <v xml:space="preserve"> Twitter </v>
      </c>
      <c r="I284" t="str">
        <v xml:space="preserve"> #Resilience #TightropeWalk </v>
      </c>
      <c r="J284">
        <v>35</v>
      </c>
      <c r="K284">
        <v>70</v>
      </c>
      <c r="L284" t="str">
        <v xml:space="preserve"> Japan </v>
      </c>
      <c r="M284">
        <v>2020</v>
      </c>
      <c r="N284">
        <v>7</v>
      </c>
      <c r="O284">
        <v>18</v>
      </c>
      <c r="P284">
        <v>15</v>
      </c>
      <c r="Q284" t="str">
        <v>Avoiding the shards of shattered dreams, walking the tightrope of resilience.</v>
      </c>
      <c r="R284" t="str">
        <v>Resilience</v>
      </c>
      <c r="S284" t="str">
        <v>DreamTightrope</v>
      </c>
      <c r="T284" t="str">
        <v>Twitter</v>
      </c>
      <c r="U284" t="str">
        <v>#Resilience,#TightropeWalk</v>
      </c>
      <c r="V284" t="str">
        <v>Japan</v>
      </c>
      <c r="W284">
        <v>44030.635416666664</v>
      </c>
      <c r="X284" t="b">
        <v>0</v>
      </c>
      <c r="Y284">
        <v>105</v>
      </c>
      <c r="Z284">
        <v>0.66666666666666663</v>
      </c>
    </row>
    <row r="285" spans="2:26" x14ac:dyDescent="0.25">
      <c r="B285">
        <v>451</v>
      </c>
      <c r="C285">
        <v>455</v>
      </c>
      <c r="D285" t="str">
        <v xml:space="preserve">Suffocating in the silence of solitude, where echoes of laughter once thrived. </v>
      </c>
      <c r="E285" t="str">
        <v xml:space="preserve"> Isolation </v>
      </c>
      <c r="F285">
        <v>44701.854166666664</v>
      </c>
      <c r="G285" t="str">
        <v xml:space="preserve"> EchoedLaughter </v>
      </c>
      <c r="H285" t="str">
        <v xml:space="preserve"> Instagram </v>
      </c>
      <c r="I285" t="str">
        <v xml:space="preserve"> #Isolation #SilentSolitude </v>
      </c>
      <c r="J285">
        <v>30</v>
      </c>
      <c r="K285">
        <v>60</v>
      </c>
      <c r="L285" t="str">
        <v xml:space="preserve"> South Africa </v>
      </c>
      <c r="M285">
        <v>2022</v>
      </c>
      <c r="N285">
        <v>5</v>
      </c>
      <c r="O285">
        <v>20</v>
      </c>
      <c r="P285">
        <v>20</v>
      </c>
      <c r="Q285" t="str">
        <v>Suffocating in the silence of solitude, where echoes of laughter once thrived.</v>
      </c>
      <c r="R285" t="str">
        <v>Isolation</v>
      </c>
      <c r="S285" t="str">
        <v>EchoedLaughter</v>
      </c>
      <c r="T285" t="str">
        <v>Instagram</v>
      </c>
      <c r="U285" t="str">
        <v>#Isolation,#SilentSolitude</v>
      </c>
      <c r="V285" t="str">
        <v>South Africa</v>
      </c>
      <c r="W285">
        <v>44701.854166666664</v>
      </c>
      <c r="X285" t="b">
        <v>0</v>
      </c>
      <c r="Y285">
        <v>90</v>
      </c>
      <c r="Z285">
        <v>0.66666666666666663</v>
      </c>
    </row>
    <row r="286" spans="2:26" x14ac:dyDescent="0.25">
      <c r="B286">
        <v>452</v>
      </c>
      <c r="C286">
        <v>456</v>
      </c>
      <c r="D286" t="str">
        <v xml:space="preserve">Haunted by the specter of lost possibilities, a ghost that refuses to fade away. </v>
      </c>
      <c r="E286" t="str">
        <v xml:space="preserve"> Regret </v>
      </c>
      <c r="F286">
        <v>43777.614583333336</v>
      </c>
      <c r="G286" t="str">
        <v xml:space="preserve"> PossibilityGhost </v>
      </c>
      <c r="H286" t="str">
        <v xml:space="preserve"> Twitter </v>
      </c>
      <c r="I286" t="str">
        <v xml:space="preserve"> #Regret #FadingPossibilities </v>
      </c>
      <c r="J286">
        <v>18</v>
      </c>
      <c r="K286">
        <v>35</v>
      </c>
      <c r="L286" t="str">
        <v xml:space="preserve"> Spain </v>
      </c>
      <c r="M286">
        <v>2019</v>
      </c>
      <c r="N286">
        <v>11</v>
      </c>
      <c r="O286">
        <v>8</v>
      </c>
      <c r="P286">
        <v>14</v>
      </c>
      <c r="Q286" t="str">
        <v>Haunted by the specter of lost possibilities, a ghost that refuses to fade away.</v>
      </c>
      <c r="R286" t="str">
        <v>Regret</v>
      </c>
      <c r="S286" t="str">
        <v>PossibilityGhost</v>
      </c>
      <c r="T286" t="str">
        <v>Twitter</v>
      </c>
      <c r="U286" t="str">
        <v>#Regret,#FadingPossibilities</v>
      </c>
      <c r="V286" t="str">
        <v>Spain</v>
      </c>
      <c r="W286">
        <v>43777.614583333336</v>
      </c>
      <c r="X286" t="b">
        <v>0</v>
      </c>
      <c r="Y286">
        <v>53</v>
      </c>
      <c r="Z286">
        <v>0.660377358490566</v>
      </c>
    </row>
    <row r="287" spans="2:26" x14ac:dyDescent="0.25">
      <c r="B287">
        <v>453</v>
      </c>
      <c r="C287">
        <v>457</v>
      </c>
      <c r="D287" t="str">
        <v xml:space="preserve">In the labyrinth of despair, the echoes of a broken heart reverberate endlessly. </v>
      </c>
      <c r="E287" t="str">
        <v xml:space="preserve"> Despair </v>
      </c>
      <c r="F287">
        <v>42822.916666666664</v>
      </c>
      <c r="G287" t="str">
        <v xml:space="preserve"> EndlessLabyrinth </v>
      </c>
      <c r="H287" t="str">
        <v xml:space="preserve"> Facebook </v>
      </c>
      <c r="I287" t="str">
        <v xml:space="preserve"> #Despair #EndlessReverberation </v>
      </c>
      <c r="J287">
        <v>28</v>
      </c>
      <c r="K287">
        <v>55</v>
      </c>
      <c r="L287" t="str">
        <v xml:space="preserve"> Australia </v>
      </c>
      <c r="M287">
        <v>2017</v>
      </c>
      <c r="N287">
        <v>3</v>
      </c>
      <c r="O287">
        <v>28</v>
      </c>
      <c r="P287">
        <v>22</v>
      </c>
      <c r="Q287" t="str">
        <v>In the labyrinth of despair, the echoes of a broken heart reverberate endlessly.</v>
      </c>
      <c r="R287" t="str">
        <v>Despair</v>
      </c>
      <c r="S287" t="str">
        <v>EndlessLabyrinth</v>
      </c>
      <c r="T287" t="str">
        <v>Facebook</v>
      </c>
      <c r="U287" t="str">
        <v>#Despair,#EndlessReverberation</v>
      </c>
      <c r="V287" t="str">
        <v>Australia</v>
      </c>
      <c r="W287">
        <v>42822.916666666664</v>
      </c>
      <c r="X287" t="b">
        <v>0</v>
      </c>
      <c r="Y287">
        <v>83</v>
      </c>
      <c r="Z287">
        <v>0.66265060240963858</v>
      </c>
    </row>
    <row r="288" spans="2:26" x14ac:dyDescent="0.25">
      <c r="B288">
        <v>454</v>
      </c>
      <c r="C288">
        <v>458</v>
      </c>
      <c r="D288" t="str">
        <v xml:space="preserve">Sinking like autumn leaves in the river of sorrow, carried away by the current. </v>
      </c>
      <c r="E288" t="str">
        <v xml:space="preserve"> Sorrow </v>
      </c>
      <c r="F288">
        <v>44089.760416666664</v>
      </c>
      <c r="G288" t="str">
        <v xml:space="preserve"> RiverOfSorrow </v>
      </c>
      <c r="H288" t="str">
        <v xml:space="preserve"> Instagram </v>
      </c>
      <c r="I288" t="str">
        <v xml:space="preserve"> #Sorrow #AutumnLeaves </v>
      </c>
      <c r="J288">
        <v>22</v>
      </c>
      <c r="K288">
        <v>45</v>
      </c>
      <c r="L288" t="str">
        <v xml:space="preserve"> Canada </v>
      </c>
      <c r="M288">
        <v>2020</v>
      </c>
      <c r="N288">
        <v>9</v>
      </c>
      <c r="O288">
        <v>15</v>
      </c>
      <c r="P288">
        <v>18</v>
      </c>
      <c r="Q288" t="str">
        <v>Sinking like autumn leaves in the river of sorrow, carried away by the current.</v>
      </c>
      <c r="R288" t="str">
        <v>Sorrow</v>
      </c>
      <c r="S288" t="str">
        <v>RiverOfSorrow</v>
      </c>
      <c r="T288" t="str">
        <v>Instagram</v>
      </c>
      <c r="U288" t="str">
        <v>#Sorrow,#AutumnLeaves</v>
      </c>
      <c r="V288" t="str">
        <v>Canada</v>
      </c>
      <c r="W288">
        <v>44089.760416666664</v>
      </c>
      <c r="X288" t="b">
        <v>0</v>
      </c>
      <c r="Y288">
        <v>67</v>
      </c>
      <c r="Z288">
        <v>0.67164179104477617</v>
      </c>
    </row>
    <row r="289" spans="2:26" x14ac:dyDescent="0.25">
      <c r="B289">
        <v>455</v>
      </c>
      <c r="C289">
        <v>459</v>
      </c>
      <c r="D289" t="str">
        <v xml:space="preserve">In the garden of broken dreams, petals fall, a silent testimony to shattered hopes. </v>
      </c>
      <c r="E289" t="str">
        <v xml:space="preserve"> Desolation </v>
      </c>
      <c r="F289">
        <v>43261.5625</v>
      </c>
      <c r="G289" t="str">
        <v xml:space="preserve"> DreamGardener </v>
      </c>
      <c r="H289" t="str">
        <v xml:space="preserve"> Twitter </v>
      </c>
      <c r="I289" t="str">
        <v xml:space="preserve"> #Desolation #ShatteredHopes </v>
      </c>
      <c r="J289">
        <v>20</v>
      </c>
      <c r="K289">
        <v>40</v>
      </c>
      <c r="L289" t="str">
        <v xml:space="preserve"> UK </v>
      </c>
      <c r="M289">
        <v>2018</v>
      </c>
      <c r="N289">
        <v>6</v>
      </c>
      <c r="O289">
        <v>10</v>
      </c>
      <c r="P289">
        <v>13</v>
      </c>
      <c r="Q289" t="str">
        <v>In the garden of broken dreams, petals fall, a silent testimony to shattered hopes.</v>
      </c>
      <c r="R289" t="str">
        <v>Desolation</v>
      </c>
      <c r="S289" t="str">
        <v>DreamGardener</v>
      </c>
      <c r="T289" t="str">
        <v>Twitter</v>
      </c>
      <c r="U289" t="str">
        <v>#Desolation,#ShatteredHopes</v>
      </c>
      <c r="V289" t="str">
        <v>UK</v>
      </c>
      <c r="W289">
        <v>43261.5625</v>
      </c>
      <c r="X289" t="b">
        <v>0</v>
      </c>
      <c r="Y289">
        <v>60</v>
      </c>
      <c r="Z289">
        <v>0.66666666666666663</v>
      </c>
    </row>
    <row r="290" spans="2:26" x14ac:dyDescent="0.25">
      <c r="B290">
        <v>456</v>
      </c>
      <c r="C290">
        <v>460</v>
      </c>
      <c r="D290" t="str">
        <v xml:space="preserve">Tears, the currency of grief, spent in the marketplace of lost love and longing. </v>
      </c>
      <c r="E290" t="str">
        <v xml:space="preserve"> Grief </v>
      </c>
      <c r="F290">
        <v>42726.90625</v>
      </c>
      <c r="G290" t="str">
        <v xml:space="preserve"> CurrencyOfTears </v>
      </c>
      <c r="H290" t="str">
        <v xml:space="preserve"> Facebook </v>
      </c>
      <c r="I290" t="str">
        <v xml:space="preserve"> #Grief #LostLoveLonging </v>
      </c>
      <c r="J290">
        <v>25</v>
      </c>
      <c r="K290">
        <v>50</v>
      </c>
      <c r="L290" t="str">
        <v xml:space="preserve"> USA </v>
      </c>
      <c r="M290">
        <v>2016</v>
      </c>
      <c r="N290">
        <v>12</v>
      </c>
      <c r="O290">
        <v>22</v>
      </c>
      <c r="P290">
        <v>21</v>
      </c>
      <c r="Q290" t="str">
        <v>Tears, the currency of grief, spent in the marketplace of lost love and longing.</v>
      </c>
      <c r="R290" t="str">
        <v>Grief</v>
      </c>
      <c r="S290" t="str">
        <v>CurrencyOfTears</v>
      </c>
      <c r="T290" t="str">
        <v>Facebook</v>
      </c>
      <c r="U290" t="str">
        <v>#Grief,#LostLoveLonging</v>
      </c>
      <c r="V290" t="str">
        <v>USA</v>
      </c>
      <c r="W290">
        <v>42726.90625</v>
      </c>
      <c r="X290" t="b">
        <v>0</v>
      </c>
      <c r="Y290">
        <v>75</v>
      </c>
      <c r="Z290">
        <v>0.66666666666666663</v>
      </c>
    </row>
    <row r="291" spans="2:26" x14ac:dyDescent="0.25">
      <c r="B291">
        <v>458</v>
      </c>
      <c r="C291">
        <v>462</v>
      </c>
      <c r="D291" t="str">
        <v xml:space="preserve">A soul weathered by the storm of heartbreak, seeking refuge in the calm after. </v>
      </c>
      <c r="E291" t="str">
        <v xml:space="preserve"> Heartbreak </v>
      </c>
      <c r="F291">
        <v>43573.458333333336</v>
      </c>
      <c r="G291" t="str">
        <v xml:space="preserve"> StormSeeker </v>
      </c>
      <c r="H291" t="str">
        <v xml:space="preserve"> Twitter </v>
      </c>
      <c r="I291" t="str">
        <v xml:space="preserve"> #Heartbreak #CalmAfterStorm </v>
      </c>
      <c r="J291">
        <v>22</v>
      </c>
      <c r="K291">
        <v>45</v>
      </c>
      <c r="L291" t="str">
        <v xml:space="preserve"> Brazil </v>
      </c>
      <c r="M291">
        <v>2019</v>
      </c>
      <c r="N291">
        <v>4</v>
      </c>
      <c r="O291">
        <v>18</v>
      </c>
      <c r="P291">
        <v>11</v>
      </c>
      <c r="Q291" t="str">
        <v>A soul weathered by the storm of heartbreak, seeking refuge in the calm after.</v>
      </c>
      <c r="R291" t="str">
        <v>Heartbreak</v>
      </c>
      <c r="S291" t="str">
        <v>StormSeeker</v>
      </c>
      <c r="T291" t="str">
        <v>Twitter</v>
      </c>
      <c r="U291" t="str">
        <v>#Heartbreak,#CalmAfterStorm</v>
      </c>
      <c r="V291" t="str">
        <v>Brazil</v>
      </c>
      <c r="W291">
        <v>43573.458333333336</v>
      </c>
      <c r="X291" t="b">
        <v>0</v>
      </c>
      <c r="Y291">
        <v>67</v>
      </c>
      <c r="Z291">
        <v>0.67164179104477617</v>
      </c>
    </row>
    <row r="292" spans="2:26" x14ac:dyDescent="0.25">
      <c r="B292">
        <v>459</v>
      </c>
      <c r="C292">
        <v>463</v>
      </c>
      <c r="D292" t="str">
        <v xml:space="preserve">In the tapestry of despair, threads of hope unravel, leaving a portrait of sorrow. </v>
      </c>
      <c r="E292" t="str">
        <v xml:space="preserve"> Despair </v>
      </c>
      <c r="F292">
        <v>42975.8125</v>
      </c>
      <c r="G292" t="str">
        <v xml:space="preserve"> TapestrySorrow </v>
      </c>
      <c r="H292" t="str">
        <v xml:space="preserve"> Facebook </v>
      </c>
      <c r="I292" t="str">
        <v xml:space="preserve"> #Despair #UnraveledHope </v>
      </c>
      <c r="J292">
        <v>18</v>
      </c>
      <c r="K292">
        <v>35</v>
      </c>
      <c r="L292" t="str">
        <v xml:space="preserve"> India </v>
      </c>
      <c r="M292">
        <v>2017</v>
      </c>
      <c r="N292">
        <v>8</v>
      </c>
      <c r="O292">
        <v>28</v>
      </c>
      <c r="P292">
        <v>19</v>
      </c>
      <c r="Q292" t="str">
        <v>In the tapestry of despair, threads of hope unravel, leaving a portrait of sorrow.</v>
      </c>
      <c r="R292" t="str">
        <v>Despair</v>
      </c>
      <c r="S292" t="str">
        <v>TapestrySorrow</v>
      </c>
      <c r="T292" t="str">
        <v>Facebook</v>
      </c>
      <c r="U292" t="str">
        <v>#Despair,#UnraveledHope</v>
      </c>
      <c r="V292" t="str">
        <v>India</v>
      </c>
      <c r="W292">
        <v>42975.8125</v>
      </c>
      <c r="X292" t="b">
        <v>0</v>
      </c>
      <c r="Y292">
        <v>53</v>
      </c>
      <c r="Z292">
        <v>0.660377358490566</v>
      </c>
    </row>
    <row r="293" spans="2:26" x14ac:dyDescent="0.25">
      <c r="B293">
        <v>460</v>
      </c>
      <c r="C293">
        <v>464</v>
      </c>
      <c r="D293" t="str">
        <v xml:space="preserve">Like a withered rose in the garden of love, petals fall, a silent surrender to time. </v>
      </c>
      <c r="E293" t="str">
        <v xml:space="preserve"> Loss </v>
      </c>
      <c r="F293">
        <v>44967.604166666664</v>
      </c>
      <c r="G293" t="str">
        <v xml:space="preserve"> WitheredRose </v>
      </c>
      <c r="H293" t="str">
        <v xml:space="preserve"> Instagram </v>
      </c>
      <c r="I293" t="str">
        <v xml:space="preserve"> #Loss #SilentSurrender </v>
      </c>
      <c r="J293">
        <v>28</v>
      </c>
      <c r="K293">
        <v>55</v>
      </c>
      <c r="L293" t="str">
        <v xml:space="preserve"> France </v>
      </c>
      <c r="M293">
        <v>2023</v>
      </c>
      <c r="N293">
        <v>2</v>
      </c>
      <c r="O293">
        <v>10</v>
      </c>
      <c r="P293">
        <v>14</v>
      </c>
      <c r="Q293" t="str">
        <v>Like a withered rose in the garden of love, petals fall, a silent surrender to time.</v>
      </c>
      <c r="R293" t="str">
        <v>Loss</v>
      </c>
      <c r="S293" t="str">
        <v>WitheredRose</v>
      </c>
      <c r="T293" t="str">
        <v>Instagram</v>
      </c>
      <c r="U293" t="str">
        <v>#Loss,#SilentSurrender</v>
      </c>
      <c r="V293" t="str">
        <v>France</v>
      </c>
      <c r="W293">
        <v>44967.604166666664</v>
      </c>
      <c r="X293" t="b">
        <v>0</v>
      </c>
      <c r="Y293">
        <v>83</v>
      </c>
      <c r="Z293">
        <v>0.66265060240963858</v>
      </c>
    </row>
    <row r="294" spans="2:26" x14ac:dyDescent="0.25">
      <c r="B294">
        <v>461</v>
      </c>
      <c r="C294">
        <v>465</v>
      </c>
      <c r="D294" t="str">
        <v xml:space="preserve">In the void of heartache, echoes of a love song play, each note a pang of longing. </v>
      </c>
      <c r="E294" t="str">
        <v xml:space="preserve"> Heartache </v>
      </c>
      <c r="F294">
        <v>44752.927083333336</v>
      </c>
      <c r="G294" t="str">
        <v xml:space="preserve"> LoveSongEcho </v>
      </c>
      <c r="H294" t="str">
        <v xml:space="preserve"> Instagram </v>
      </c>
      <c r="I294" t="str">
        <v xml:space="preserve"> #Heartache #LoveSongLonging </v>
      </c>
      <c r="J294">
        <v>30</v>
      </c>
      <c r="K294">
        <v>60</v>
      </c>
      <c r="L294" t="str">
        <v xml:space="preserve"> Japan </v>
      </c>
      <c r="M294">
        <v>2022</v>
      </c>
      <c r="N294">
        <v>7</v>
      </c>
      <c r="O294">
        <v>10</v>
      </c>
      <c r="P294">
        <v>22</v>
      </c>
      <c r="Q294" t="str">
        <v>In the void of heartache, echoes of a love song play, each note a pang of longing.</v>
      </c>
      <c r="R294" t="str">
        <v>Heartache</v>
      </c>
      <c r="S294" t="str">
        <v>LoveSongEcho</v>
      </c>
      <c r="T294" t="str">
        <v>Instagram</v>
      </c>
      <c r="U294" t="str">
        <v>#Heartache,#LoveSongLonging</v>
      </c>
      <c r="V294" t="str">
        <v>Japan</v>
      </c>
      <c r="W294">
        <v>44752.927083333336</v>
      </c>
      <c r="X294" t="b">
        <v>0</v>
      </c>
      <c r="Y294">
        <v>90</v>
      </c>
      <c r="Z294">
        <v>0.66666666666666663</v>
      </c>
    </row>
    <row r="295" spans="2:26" x14ac:dyDescent="0.25">
      <c r="B295">
        <v>462</v>
      </c>
      <c r="C295">
        <v>466</v>
      </c>
      <c r="D295" t="str">
        <v xml:space="preserve">Nostalgia, a bittersweet dance in the moonlit ballroom of cherished memories. </v>
      </c>
      <c r="E295" t="str">
        <v xml:space="preserve"> Nostalgia </v>
      </c>
      <c r="F295">
        <v>43600.895833333336</v>
      </c>
      <c r="G295" t="str">
        <v xml:space="preserve"> MoonlitMemories </v>
      </c>
      <c r="H295" t="str">
        <v xml:space="preserve"> Twitter </v>
      </c>
      <c r="I295" t="str">
        <v xml:space="preserve"> #Nostalgia #CherishedMemories </v>
      </c>
      <c r="J295">
        <v>18</v>
      </c>
      <c r="K295">
        <v>35</v>
      </c>
      <c r="L295" t="str">
        <v xml:space="preserve"> Italy </v>
      </c>
      <c r="M295">
        <v>2019</v>
      </c>
      <c r="N295">
        <v>5</v>
      </c>
      <c r="O295">
        <v>15</v>
      </c>
      <c r="P295">
        <v>21</v>
      </c>
      <c r="Q295" t="str">
        <v>Nostalgia, a bittersweet dance in the moonlit ballroom of cherished memories.</v>
      </c>
      <c r="R295" t="str">
        <v>Nostalgia</v>
      </c>
      <c r="S295" t="str">
        <v>MoonlitMemories</v>
      </c>
      <c r="T295" t="str">
        <v>Twitter</v>
      </c>
      <c r="U295" t="str">
        <v>#Nostalgia,#CherishedMemories</v>
      </c>
      <c r="V295" t="str">
        <v>Italy</v>
      </c>
      <c r="W295">
        <v>43600.895833333336</v>
      </c>
      <c r="X295" t="b">
        <v>0</v>
      </c>
      <c r="Y295">
        <v>53</v>
      </c>
      <c r="Z295">
        <v>0.660377358490566</v>
      </c>
    </row>
    <row r="296" spans="2:26" x14ac:dyDescent="0.25">
      <c r="B296">
        <v>463</v>
      </c>
      <c r="C296">
        <v>467</v>
      </c>
      <c r="D296" t="str">
        <v xml:space="preserve">In the symphony of grief, each tear is a note, composing a melancholic melody. </v>
      </c>
      <c r="E296" t="str">
        <v xml:space="preserve"> Grief </v>
      </c>
      <c r="F296">
        <v>43432.583333333336</v>
      </c>
      <c r="G296" t="str">
        <v xml:space="preserve"> SymphonyOfTears </v>
      </c>
      <c r="H296" t="str">
        <v xml:space="preserve"> Facebook </v>
      </c>
      <c r="I296" t="str">
        <v xml:space="preserve"> #Grief #MelancholicMelody </v>
      </c>
      <c r="J296">
        <v>22</v>
      </c>
      <c r="K296">
        <v>45</v>
      </c>
      <c r="L296" t="str">
        <v xml:space="preserve"> Germany </v>
      </c>
      <c r="M296">
        <v>2018</v>
      </c>
      <c r="N296">
        <v>11</v>
      </c>
      <c r="O296">
        <v>28</v>
      </c>
      <c r="P296">
        <v>14</v>
      </c>
      <c r="Q296" t="str">
        <v>In the symphony of grief, each tear is a note, composing a melancholic melody.</v>
      </c>
      <c r="R296" t="str">
        <v>Grief</v>
      </c>
      <c r="S296" t="str">
        <v>SymphonyOfTears</v>
      </c>
      <c r="T296" t="str">
        <v>Facebook</v>
      </c>
      <c r="U296" t="str">
        <v>#Grief,#MelancholicMelody</v>
      </c>
      <c r="V296" t="str">
        <v>Germany</v>
      </c>
      <c r="W296">
        <v>43432.583333333336</v>
      </c>
      <c r="X296" t="b">
        <v>0</v>
      </c>
      <c r="Y296">
        <v>67</v>
      </c>
      <c r="Z296">
        <v>0.67164179104477617</v>
      </c>
    </row>
    <row r="297" spans="2:26" x14ac:dyDescent="0.25">
      <c r="B297">
        <v>464</v>
      </c>
      <c r="C297">
        <v>468</v>
      </c>
      <c r="D297" t="str">
        <v xml:space="preserve">Betrayal, a venomous serpent slithering through the garden of trust, poisoning roots. </v>
      </c>
      <c r="E297" t="str">
        <v xml:space="preserve"> Betrayal </v>
      </c>
      <c r="F297">
        <v>44257.739583333336</v>
      </c>
      <c r="G297" t="str">
        <v xml:space="preserve"> VenomousGarden </v>
      </c>
      <c r="H297" t="str">
        <v xml:space="preserve"> Instagram </v>
      </c>
      <c r="I297" t="str">
        <v xml:space="preserve"> #Betrayal #PoisonedTrust </v>
      </c>
      <c r="J297">
        <v>25</v>
      </c>
      <c r="K297">
        <v>50</v>
      </c>
      <c r="L297" t="str">
        <v xml:space="preserve"> Canada </v>
      </c>
      <c r="M297">
        <v>2021</v>
      </c>
      <c r="N297">
        <v>3</v>
      </c>
      <c r="O297">
        <v>2</v>
      </c>
      <c r="P297">
        <v>17</v>
      </c>
      <c r="Q297" t="str">
        <v>Betrayal, a venomous serpent slithering through the garden of trust, poisoning roots.</v>
      </c>
      <c r="R297" t="str">
        <v>Betrayal</v>
      </c>
      <c r="S297" t="str">
        <v>VenomousGarden</v>
      </c>
      <c r="T297" t="str">
        <v>Instagram</v>
      </c>
      <c r="U297" t="str">
        <v>#Betrayal,#PoisonedTrust</v>
      </c>
      <c r="V297" t="str">
        <v>Canada</v>
      </c>
      <c r="W297">
        <v>44257.739583333336</v>
      </c>
      <c r="X297" t="b">
        <v>0</v>
      </c>
      <c r="Y297">
        <v>75</v>
      </c>
      <c r="Z297">
        <v>0.66666666666666663</v>
      </c>
    </row>
    <row r="298" spans="2:26" x14ac:dyDescent="0.25">
      <c r="B298">
        <v>465</v>
      </c>
      <c r="C298">
        <v>469</v>
      </c>
      <c r="D298" t="str">
        <v xml:space="preserve">Sinking in the quicksand of despair, the harder you fight, the deeper you descend. </v>
      </c>
      <c r="E298" t="str">
        <v xml:space="preserve"> Despair </v>
      </c>
      <c r="F298">
        <v>42661.8125</v>
      </c>
      <c r="G298" t="str">
        <v xml:space="preserve"> QuicksandFighter </v>
      </c>
      <c r="H298" t="str">
        <v xml:space="preserve"> Twitter </v>
      </c>
      <c r="I298" t="str">
        <v xml:space="preserve"> #Despair #DeepDescent </v>
      </c>
      <c r="J298">
        <v>20</v>
      </c>
      <c r="K298">
        <v>40</v>
      </c>
      <c r="L298" t="str">
        <v xml:space="preserve"> USA </v>
      </c>
      <c r="M298">
        <v>2016</v>
      </c>
      <c r="N298">
        <v>10</v>
      </c>
      <c r="O298">
        <v>18</v>
      </c>
      <c r="P298">
        <v>19</v>
      </c>
      <c r="Q298" t="str">
        <v>Sinking in the quicksand of despair, the harder you fight, the deeper you descend.</v>
      </c>
      <c r="R298" t="str">
        <v>Despair</v>
      </c>
      <c r="S298" t="str">
        <v>QuicksandFighter</v>
      </c>
      <c r="T298" t="str">
        <v>Twitter</v>
      </c>
      <c r="U298" t="str">
        <v>#Despair,#DeepDescent</v>
      </c>
      <c r="V298" t="str">
        <v>USA</v>
      </c>
      <c r="W298">
        <v>42661.8125</v>
      </c>
      <c r="X298" t="b">
        <v>0</v>
      </c>
      <c r="Y298">
        <v>60</v>
      </c>
      <c r="Z298">
        <v>0.66666666666666663</v>
      </c>
    </row>
    <row r="299" spans="2:26" x14ac:dyDescent="0.25">
      <c r="B299">
        <v>466</v>
      </c>
      <c r="C299">
        <v>470</v>
      </c>
      <c r="D299" t="str">
        <v xml:space="preserve">Wandering through the cemetery of lost dreams, tombstones marking untold sorrows. </v>
      </c>
      <c r="E299" t="str">
        <v xml:space="preserve"> Desolation </v>
      </c>
      <c r="F299">
        <v>44058.520833333336</v>
      </c>
      <c r="G299" t="str">
        <v xml:space="preserve"> DreamCemetery </v>
      </c>
      <c r="H299" t="str">
        <v xml:space="preserve"> Facebook </v>
      </c>
      <c r="I299" t="str">
        <v xml:space="preserve"> #Desolation #UntoldSorrows </v>
      </c>
      <c r="J299">
        <v>28</v>
      </c>
      <c r="K299">
        <v>55</v>
      </c>
      <c r="L299" t="str">
        <v xml:space="preserve"> France </v>
      </c>
      <c r="M299">
        <v>2020</v>
      </c>
      <c r="N299">
        <v>8</v>
      </c>
      <c r="O299">
        <v>15</v>
      </c>
      <c r="P299">
        <v>12</v>
      </c>
      <c r="Q299" t="str">
        <v>Wandering through the cemetery of lost dreams, tombstones marking untold sorrows.</v>
      </c>
      <c r="R299" t="str">
        <v>Desolation</v>
      </c>
      <c r="S299" t="str">
        <v>DreamCemetery</v>
      </c>
      <c r="T299" t="str">
        <v>Facebook</v>
      </c>
      <c r="U299" t="str">
        <v>#Desolation,#UntoldSorrows</v>
      </c>
      <c r="V299" t="str">
        <v>France</v>
      </c>
      <c r="W299">
        <v>44058.520833333336</v>
      </c>
      <c r="X299" t="b">
        <v>0</v>
      </c>
      <c r="Y299">
        <v>83</v>
      </c>
      <c r="Z299">
        <v>0.66265060240963858</v>
      </c>
    </row>
    <row r="300" spans="2:26" x14ac:dyDescent="0.25">
      <c r="B300">
        <v>467</v>
      </c>
      <c r="C300">
        <v>471</v>
      </c>
      <c r="D300" t="str">
        <v xml:space="preserve">Swept away by the river of regret, the currents of the past refusing to release. </v>
      </c>
      <c r="E300" t="str">
        <v xml:space="preserve"> Regret </v>
      </c>
      <c r="F300">
        <v>42853.680555555555</v>
      </c>
      <c r="G300" t="str">
        <v xml:space="preserve"> RegretRiver </v>
      </c>
      <c r="H300" t="str">
        <v xml:space="preserve"> Instagram </v>
      </c>
      <c r="I300" t="str">
        <v xml:space="preserve"> #Regret #PastCurrents </v>
      </c>
      <c r="J300">
        <v>18</v>
      </c>
      <c r="K300">
        <v>35</v>
      </c>
      <c r="L300" t="str">
        <v xml:space="preserve"> UK </v>
      </c>
      <c r="M300">
        <v>2017</v>
      </c>
      <c r="N300">
        <v>4</v>
      </c>
      <c r="O300">
        <v>28</v>
      </c>
      <c r="P300">
        <v>16</v>
      </c>
      <c r="Q300" t="str">
        <v>Swept away by the river of regret, the currents of the past refusing to release.</v>
      </c>
      <c r="R300" t="str">
        <v>Regret</v>
      </c>
      <c r="S300" t="str">
        <v>RegretRiver</v>
      </c>
      <c r="T300" t="str">
        <v>Instagram</v>
      </c>
      <c r="U300" t="str">
        <v>#Regret,#PastCurrents</v>
      </c>
      <c r="V300" t="str">
        <v>UK</v>
      </c>
      <c r="W300">
        <v>42853.680555555555</v>
      </c>
      <c r="X300" t="b">
        <v>0</v>
      </c>
      <c r="Y300">
        <v>53</v>
      </c>
      <c r="Z300">
        <v>0.660377358490566</v>
      </c>
    </row>
    <row r="301" spans="2:26" x14ac:dyDescent="0.25">
      <c r="B301">
        <v>468</v>
      </c>
      <c r="C301">
        <v>472</v>
      </c>
      <c r="D301" t="str">
        <v xml:space="preserve">Whispers of lost love linger in the attic of the heart, forgotten but not erased. </v>
      </c>
      <c r="E301" t="str">
        <v xml:space="preserve"> Loss </v>
      </c>
      <c r="F301">
        <v>43718.875</v>
      </c>
      <c r="G301" t="str">
        <v xml:space="preserve"> HeartAttic </v>
      </c>
      <c r="H301" t="str">
        <v xml:space="preserve"> Twitter </v>
      </c>
      <c r="I301" t="str">
        <v xml:space="preserve"> #Loss #ForgottenLove </v>
      </c>
      <c r="J301">
        <v>22</v>
      </c>
      <c r="K301">
        <v>45</v>
      </c>
      <c r="L301" t="str">
        <v xml:space="preserve"> Australia </v>
      </c>
      <c r="M301">
        <v>2019</v>
      </c>
      <c r="N301">
        <v>9</v>
      </c>
      <c r="O301">
        <v>10</v>
      </c>
      <c r="P301">
        <v>21</v>
      </c>
      <c r="Q301" t="str">
        <v>Whispers of lost love linger in the attic of the heart, forgotten but not erased.</v>
      </c>
      <c r="R301" t="str">
        <v>Loss</v>
      </c>
      <c r="S301" t="str">
        <v>HeartAttic</v>
      </c>
      <c r="T301" t="str">
        <v>Twitter</v>
      </c>
      <c r="U301" t="str">
        <v>#Loss,#ForgottenLove</v>
      </c>
      <c r="V301" t="str">
        <v>Australia</v>
      </c>
      <c r="W301">
        <v>43718.875</v>
      </c>
      <c r="X301" t="b">
        <v>0</v>
      </c>
      <c r="Y301">
        <v>67</v>
      </c>
      <c r="Z301">
        <v>0.67164179104477617</v>
      </c>
    </row>
    <row r="302" spans="2:26" x14ac:dyDescent="0.25">
      <c r="B302">
        <v>470</v>
      </c>
      <c r="C302">
        <v>474</v>
      </c>
      <c r="D302" t="str">
        <v xml:space="preserve">The echoes of solitude, a silent conversation between a soul and its shadows. </v>
      </c>
      <c r="E302" t="str">
        <v xml:space="preserve"> Solitude </v>
      </c>
      <c r="F302">
        <v>42536.9375</v>
      </c>
      <c r="G302" t="str">
        <v xml:space="preserve"> EchoedConversation </v>
      </c>
      <c r="H302" t="str">
        <v xml:space="preserve"> Instagram </v>
      </c>
      <c r="I302" t="str">
        <v xml:space="preserve"> #Solitude #ShadowConversation </v>
      </c>
      <c r="J302">
        <v>30</v>
      </c>
      <c r="K302">
        <v>60</v>
      </c>
      <c r="L302" t="str">
        <v xml:space="preserve"> Spain </v>
      </c>
      <c r="M302">
        <v>2016</v>
      </c>
      <c r="N302">
        <v>6</v>
      </c>
      <c r="O302">
        <v>15</v>
      </c>
      <c r="P302">
        <v>22</v>
      </c>
      <c r="Q302" t="str">
        <v>The echoes of solitude, a silent conversation between a soul and its shadows.</v>
      </c>
      <c r="R302" t="str">
        <v>Solitude</v>
      </c>
      <c r="S302" t="str">
        <v>EchoedConversation</v>
      </c>
      <c r="T302" t="str">
        <v>Instagram</v>
      </c>
      <c r="U302" t="str">
        <v>#Solitude,#ShadowConversation</v>
      </c>
      <c r="V302" t="str">
        <v>Spain</v>
      </c>
      <c r="W302">
        <v>42536.9375</v>
      </c>
      <c r="X302" t="b">
        <v>0</v>
      </c>
      <c r="Y302">
        <v>90</v>
      </c>
      <c r="Z302">
        <v>0.66666666666666663</v>
      </c>
    </row>
    <row r="303" spans="2:26" x14ac:dyDescent="0.25">
      <c r="B303">
        <v>471</v>
      </c>
      <c r="C303">
        <v>475</v>
      </c>
      <c r="D303" t="str">
        <v xml:space="preserve">Dancing on sunshine, each step a celebration of the joy found in simple moments. </v>
      </c>
      <c r="E303" t="str">
        <v xml:space="preserve"> Joy </v>
      </c>
      <c r="F303">
        <v>44428.65625</v>
      </c>
      <c r="G303" t="str">
        <v xml:space="preserve"> SunshineDancer </v>
      </c>
      <c r="H303" t="str">
        <v xml:space="preserve"> Instagram </v>
      </c>
      <c r="I303" t="str">
        <v xml:space="preserve"> #Joy #SimpleMoments </v>
      </c>
      <c r="J303">
        <v>40</v>
      </c>
      <c r="K303">
        <v>80</v>
      </c>
      <c r="L303" t="str">
        <v xml:space="preserve"> USA </v>
      </c>
      <c r="M303">
        <v>2021</v>
      </c>
      <c r="N303">
        <v>8</v>
      </c>
      <c r="O303">
        <v>20</v>
      </c>
      <c r="P303">
        <v>15</v>
      </c>
      <c r="Q303" t="str">
        <v>Dancing on sunshine, each step a celebration of the joy found in simple moments.</v>
      </c>
      <c r="R303" t="str">
        <v>Joy</v>
      </c>
      <c r="S303" t="str">
        <v>SunshineDancer</v>
      </c>
      <c r="T303" t="str">
        <v>Instagram</v>
      </c>
      <c r="U303" t="str">
        <v>#Joy,#SimpleMoments</v>
      </c>
      <c r="V303" t="str">
        <v>USA</v>
      </c>
      <c r="W303">
        <v>44428.65625</v>
      </c>
      <c r="X303" t="b">
        <v>0</v>
      </c>
      <c r="Y303">
        <v>120</v>
      </c>
      <c r="Z303">
        <v>0.66666666666666663</v>
      </c>
    </row>
    <row r="304" spans="2:26" x14ac:dyDescent="0.25">
      <c r="B304">
        <v>472</v>
      </c>
      <c r="C304">
        <v>476</v>
      </c>
      <c r="D304" t="str">
        <v xml:space="preserve">Laughter echoes in the air, a chorus of happiness that lifts the spirit higher. </v>
      </c>
      <c r="E304" t="str">
        <v xml:space="preserve"> Happiness </v>
      </c>
      <c r="F304">
        <v>43202.770833333336</v>
      </c>
      <c r="G304" t="str">
        <v xml:space="preserve"> EchoedLaughter </v>
      </c>
      <c r="H304" t="str">
        <v xml:space="preserve"> Twitter </v>
      </c>
      <c r="I304" t="str">
        <v xml:space="preserve"> #Happiness #SpiritLifter </v>
      </c>
      <c r="J304">
        <v>35</v>
      </c>
      <c r="K304">
        <v>70</v>
      </c>
      <c r="L304" t="str">
        <v xml:space="preserve"> Canada </v>
      </c>
      <c r="M304">
        <v>2018</v>
      </c>
      <c r="N304">
        <v>4</v>
      </c>
      <c r="O304">
        <v>12</v>
      </c>
      <c r="P304">
        <v>18</v>
      </c>
      <c r="Q304" t="str">
        <v>Laughter echoes in the air, a chorus of happiness that lifts the spirit higher.</v>
      </c>
      <c r="R304" t="str">
        <v>Happiness</v>
      </c>
      <c r="S304" t="str">
        <v>EchoedLaughter</v>
      </c>
      <c r="T304" t="str">
        <v>Twitter</v>
      </c>
      <c r="U304" t="str">
        <v>#Happiness,#SpiritLifter</v>
      </c>
      <c r="V304" t="str">
        <v>Canada</v>
      </c>
      <c r="W304">
        <v>43202.770833333336</v>
      </c>
      <c r="X304" t="b">
        <v>0</v>
      </c>
      <c r="Y304">
        <v>105</v>
      </c>
      <c r="Z304">
        <v>0.66666666666666663</v>
      </c>
    </row>
    <row r="305" spans="2:26" x14ac:dyDescent="0.25">
      <c r="B305">
        <v>473</v>
      </c>
      <c r="C305">
        <v>477</v>
      </c>
      <c r="D305" t="str">
        <v xml:space="preserve">In the garden of contentment, each bloom whispers tales of inner peace and joy. </v>
      </c>
      <c r="E305" t="str">
        <v xml:space="preserve"> Contentment </v>
      </c>
      <c r="F305">
        <v>44607.513888888891</v>
      </c>
      <c r="G305" t="str">
        <v xml:space="preserve"> GardenOfJoy </v>
      </c>
      <c r="H305" t="str">
        <v xml:space="preserve"> Facebook </v>
      </c>
      <c r="I305" t="str">
        <v xml:space="preserve"> #Contentment #InnerPeace </v>
      </c>
      <c r="J305">
        <v>25</v>
      </c>
      <c r="K305">
        <v>50</v>
      </c>
      <c r="L305" t="str">
        <v xml:space="preserve"> UK </v>
      </c>
      <c r="M305">
        <v>2022</v>
      </c>
      <c r="N305">
        <v>2</v>
      </c>
      <c r="O305">
        <v>15</v>
      </c>
      <c r="P305">
        <v>12</v>
      </c>
      <c r="Q305" t="str">
        <v>In the garden of contentment, each bloom whispers tales of inner peace and joy.</v>
      </c>
      <c r="R305" t="str">
        <v>Contentment</v>
      </c>
      <c r="S305" t="str">
        <v>GardenOfJoy</v>
      </c>
      <c r="T305" t="str">
        <v>Facebook</v>
      </c>
      <c r="U305" t="str">
        <v>#Contentment,#InnerPeace</v>
      </c>
      <c r="V305" t="str">
        <v>UK</v>
      </c>
      <c r="W305">
        <v>44607.513888888891</v>
      </c>
      <c r="X305" t="b">
        <v>0</v>
      </c>
      <c r="Y305">
        <v>75</v>
      </c>
      <c r="Z305">
        <v>0.66666666666666663</v>
      </c>
    </row>
    <row r="306" spans="2:26" x14ac:dyDescent="0.25">
      <c r="B306">
        <v>474</v>
      </c>
      <c r="C306">
        <v>478</v>
      </c>
      <c r="D306" t="str">
        <v xml:space="preserve">Chasing dreams under the vibrant sky, a journey fueled by hope and enthusiasm. </v>
      </c>
      <c r="E306" t="str">
        <v xml:space="preserve"> Enthusiasm </v>
      </c>
      <c r="F306">
        <v>43766.59375</v>
      </c>
      <c r="G306" t="str">
        <v xml:space="preserve"> DreamChaser </v>
      </c>
      <c r="H306" t="str">
        <v xml:space="preserve"> Instagram </v>
      </c>
      <c r="I306" t="str">
        <v xml:space="preserve"> #Enthusiasm #HopefulJourney </v>
      </c>
      <c r="J306">
        <v>30</v>
      </c>
      <c r="K306">
        <v>60</v>
      </c>
      <c r="L306" t="str">
        <v xml:space="preserve"> Australia </v>
      </c>
      <c r="M306">
        <v>2019</v>
      </c>
      <c r="N306">
        <v>10</v>
      </c>
      <c r="O306">
        <v>28</v>
      </c>
      <c r="P306">
        <v>14</v>
      </c>
      <c r="Q306" t="str">
        <v>Chasing dreams under the vibrant sky, a journey fueled by hope and enthusiasm.</v>
      </c>
      <c r="R306" t="str">
        <v>Enthusiasm</v>
      </c>
      <c r="S306" t="str">
        <v>DreamChaser</v>
      </c>
      <c r="T306" t="str">
        <v>Instagram</v>
      </c>
      <c r="U306" t="str">
        <v>#Enthusiasm,#HopefulJourney</v>
      </c>
      <c r="V306" t="str">
        <v>Australia</v>
      </c>
      <c r="W306">
        <v>43766.59375</v>
      </c>
      <c r="X306" t="b">
        <v>0</v>
      </c>
      <c r="Y306">
        <v>90</v>
      </c>
      <c r="Z306">
        <v>0.66666666666666663</v>
      </c>
    </row>
    <row r="307" spans="2:26" x14ac:dyDescent="0.25">
      <c r="B307">
        <v>475</v>
      </c>
      <c r="C307">
        <v>479</v>
      </c>
      <c r="D307" t="str">
        <v xml:space="preserve">Serenading the stars with a heart full of gratitude, a melody of thankfulness. </v>
      </c>
      <c r="E307" t="str">
        <v xml:space="preserve"> Gratitude </v>
      </c>
      <c r="F307">
        <v>43091.875</v>
      </c>
      <c r="G307" t="str">
        <v xml:space="preserve"> StarSerenader </v>
      </c>
      <c r="H307" t="str">
        <v xml:space="preserve"> Twitter </v>
      </c>
      <c r="I307" t="str">
        <v xml:space="preserve"> #Gratitude #ThankfulMelody </v>
      </c>
      <c r="J307">
        <v>22</v>
      </c>
      <c r="K307">
        <v>45</v>
      </c>
      <c r="L307" t="str">
        <v xml:space="preserve"> India </v>
      </c>
      <c r="M307">
        <v>2017</v>
      </c>
      <c r="N307">
        <v>12</v>
      </c>
      <c r="O307">
        <v>22</v>
      </c>
      <c r="P307">
        <v>21</v>
      </c>
      <c r="Q307" t="str">
        <v>Serenading the stars with a heart full of gratitude, a melody of thankfulness.</v>
      </c>
      <c r="R307" t="str">
        <v>Gratitude</v>
      </c>
      <c r="S307" t="str">
        <v>StarSerenader</v>
      </c>
      <c r="T307" t="str">
        <v>Twitter</v>
      </c>
      <c r="U307" t="str">
        <v>#Gratitude,#ThankfulMelody</v>
      </c>
      <c r="V307" t="str">
        <v>India</v>
      </c>
      <c r="W307">
        <v>43091.875</v>
      </c>
      <c r="X307" t="b">
        <v>0</v>
      </c>
      <c r="Y307">
        <v>67</v>
      </c>
      <c r="Z307">
        <v>0.67164179104477617</v>
      </c>
    </row>
    <row r="308" spans="2:26" x14ac:dyDescent="0.25">
      <c r="B308">
        <v>476</v>
      </c>
      <c r="C308">
        <v>480</v>
      </c>
      <c r="D308" t="str">
        <v xml:space="preserve">Basking in the glow of accomplishment, each milestone a stepping stone to happiness. </v>
      </c>
      <c r="E308" t="str">
        <v xml:space="preserve"> Accomplishment </v>
      </c>
      <c r="F308">
        <v>43992.729166666664</v>
      </c>
      <c r="G308" t="str">
        <v xml:space="preserve"> GlowAchiever </v>
      </c>
      <c r="H308" t="str">
        <v xml:space="preserve"> Facebook </v>
      </c>
      <c r="I308" t="str">
        <v xml:space="preserve"> #Accomplishment #HappinessMilestone </v>
      </c>
      <c r="J308">
        <v>28</v>
      </c>
      <c r="K308">
        <v>55</v>
      </c>
      <c r="L308" t="str">
        <v xml:space="preserve"> Germany </v>
      </c>
      <c r="M308">
        <v>2020</v>
      </c>
      <c r="N308">
        <v>6</v>
      </c>
      <c r="O308">
        <v>10</v>
      </c>
      <c r="P308">
        <v>17</v>
      </c>
      <c r="Q308" t="str">
        <v>Basking in the glow of accomplishment, each milestone a stepping stone to happiness.</v>
      </c>
      <c r="R308" t="str">
        <v>Accomplishment</v>
      </c>
      <c r="S308" t="str">
        <v>GlowAchiever</v>
      </c>
      <c r="T308" t="str">
        <v>Facebook</v>
      </c>
      <c r="U308" t="str">
        <v>#Accomplishment,#HappinessMilestone</v>
      </c>
      <c r="V308" t="str">
        <v>Germany</v>
      </c>
      <c r="W308">
        <v>43992.729166666664</v>
      </c>
      <c r="X308" t="b">
        <v>0</v>
      </c>
      <c r="Y308">
        <v>83</v>
      </c>
      <c r="Z308">
        <v>0.66265060240963858</v>
      </c>
    </row>
    <row r="309" spans="2:26" x14ac:dyDescent="0.25">
      <c r="B309">
        <v>477</v>
      </c>
      <c r="C309">
        <v>481</v>
      </c>
      <c r="D309" t="str">
        <v xml:space="preserve">In the dance of positivity, every step is a rhythm, uplifting the soul in harmony. </v>
      </c>
      <c r="E309" t="str">
        <v xml:space="preserve"> Positivity </v>
      </c>
      <c r="F309">
        <v>42631.822916666664</v>
      </c>
      <c r="G309" t="str">
        <v xml:space="preserve"> DanceHarmony </v>
      </c>
      <c r="H309" t="str">
        <v xml:space="preserve"> Instagram </v>
      </c>
      <c r="I309" t="str">
        <v xml:space="preserve"> #Positivity #SoulUpliftment </v>
      </c>
      <c r="J309">
        <v>18</v>
      </c>
      <c r="K309">
        <v>35</v>
      </c>
      <c r="L309" t="str">
        <v xml:space="preserve"> France </v>
      </c>
      <c r="M309">
        <v>2016</v>
      </c>
      <c r="N309">
        <v>9</v>
      </c>
      <c r="O309">
        <v>18</v>
      </c>
      <c r="P309">
        <v>19</v>
      </c>
      <c r="Q309" t="str">
        <v>In the dance of positivity, every step is a rhythm, uplifting the soul in harmony.</v>
      </c>
      <c r="R309" t="str">
        <v>Positivity</v>
      </c>
      <c r="S309" t="str">
        <v>DanceHarmony</v>
      </c>
      <c r="T309" t="str">
        <v>Instagram</v>
      </c>
      <c r="U309" t="str">
        <v>#Positivity,#SoulUpliftment</v>
      </c>
      <c r="V309" t="str">
        <v>France</v>
      </c>
      <c r="W309">
        <v>42631.822916666664</v>
      </c>
      <c r="X309" t="b">
        <v>0</v>
      </c>
      <c r="Y309">
        <v>53</v>
      </c>
      <c r="Z309">
        <v>0.660377358490566</v>
      </c>
    </row>
    <row r="310" spans="2:26" x14ac:dyDescent="0.25">
      <c r="B310">
        <v>478</v>
      </c>
      <c r="C310">
        <v>482</v>
      </c>
      <c r="D310" t="str">
        <v xml:space="preserve">Overflowing with joy, a cup of laughter shared with friends, a moment cherished. </v>
      </c>
      <c r="E310" t="str">
        <v xml:space="preserve"> Joy </v>
      </c>
      <c r="F310">
        <v>44995.604166666664</v>
      </c>
      <c r="G310" t="str">
        <v xml:space="preserve"> LaughterCup </v>
      </c>
      <c r="H310" t="str">
        <v xml:space="preserve"> Twitter </v>
      </c>
      <c r="I310" t="str">
        <v xml:space="preserve"> #Joy #CherishedMoment </v>
      </c>
      <c r="J310">
        <v>20</v>
      </c>
      <c r="K310">
        <v>40</v>
      </c>
      <c r="L310" t="str">
        <v xml:space="preserve"> Japan </v>
      </c>
      <c r="M310">
        <v>2023</v>
      </c>
      <c r="N310">
        <v>3</v>
      </c>
      <c r="O310">
        <v>10</v>
      </c>
      <c r="P310">
        <v>14</v>
      </c>
      <c r="Q310" t="str">
        <v>Overflowing with joy, a cup of laughter shared with friends, a moment cherished.</v>
      </c>
      <c r="R310" t="str">
        <v>Joy</v>
      </c>
      <c r="S310" t="str">
        <v>LaughterCup</v>
      </c>
      <c r="T310" t="str">
        <v>Twitter</v>
      </c>
      <c r="U310" t="str">
        <v>#Joy,#CherishedMoment</v>
      </c>
      <c r="V310" t="str">
        <v>Japan</v>
      </c>
      <c r="W310">
        <v>44995.604166666664</v>
      </c>
      <c r="X310" t="b">
        <v>0</v>
      </c>
      <c r="Y310">
        <v>60</v>
      </c>
      <c r="Z310">
        <v>0.66666666666666663</v>
      </c>
    </row>
    <row r="311" spans="2:26" x14ac:dyDescent="0.25">
      <c r="B311">
        <v>479</v>
      </c>
      <c r="C311">
        <v>483</v>
      </c>
      <c r="D311" t="str">
        <v xml:space="preserve">Draped in the warmth of kindness, a quilt of compassion stitched with love. </v>
      </c>
      <c r="E311" t="str">
        <v xml:space="preserve"> Kindness </v>
      </c>
      <c r="F311">
        <v>43590.510416666664</v>
      </c>
      <c r="G311" t="str">
        <v xml:space="preserve"> QuiltedCompassion </v>
      </c>
      <c r="H311" t="str">
        <v xml:space="preserve"> Facebook </v>
      </c>
      <c r="I311" t="str">
        <v xml:space="preserve"> #Kindness #LoveStitches </v>
      </c>
      <c r="J311">
        <v>25</v>
      </c>
      <c r="K311">
        <v>50</v>
      </c>
      <c r="L311" t="str">
        <v xml:space="preserve"> Brazil </v>
      </c>
      <c r="M311">
        <v>2019</v>
      </c>
      <c r="N311">
        <v>5</v>
      </c>
      <c r="O311">
        <v>5</v>
      </c>
      <c r="P311">
        <v>12</v>
      </c>
      <c r="Q311" t="str">
        <v>Draped in the warmth of kindness, a quilt of compassion stitched with love.</v>
      </c>
      <c r="R311" t="str">
        <v>Kindness</v>
      </c>
      <c r="S311" t="str">
        <v>QuiltedCompassion</v>
      </c>
      <c r="T311" t="str">
        <v>Facebook</v>
      </c>
      <c r="U311" t="str">
        <v>#Kindness,#LoveStitches</v>
      </c>
      <c r="V311" t="str">
        <v>Brazil</v>
      </c>
      <c r="W311">
        <v>43590.510416666664</v>
      </c>
      <c r="X311" t="b">
        <v>0</v>
      </c>
      <c r="Y311">
        <v>75</v>
      </c>
      <c r="Z311">
        <v>0.66666666666666663</v>
      </c>
    </row>
    <row r="312" spans="2:26" x14ac:dyDescent="0.25">
      <c r="B312">
        <v>480</v>
      </c>
      <c r="C312">
        <v>484</v>
      </c>
      <c r="D312" t="str">
        <v xml:space="preserve">In the garden of friendships, each bloom a testament to the beauty of camaraderie. </v>
      </c>
      <c r="E312" t="str">
        <v xml:space="preserve"> Friendship </v>
      </c>
      <c r="F312">
        <v>43340.666666666664</v>
      </c>
      <c r="G312" t="str">
        <v xml:space="preserve"> FriendshipGarden </v>
      </c>
      <c r="H312" t="str">
        <v xml:space="preserve"> Instagram </v>
      </c>
      <c r="I312" t="str">
        <v xml:space="preserve"> #Friendship #CamaraderieBlooms </v>
      </c>
      <c r="J312">
        <v>30</v>
      </c>
      <c r="K312">
        <v>60</v>
      </c>
      <c r="L312" t="str">
        <v xml:space="preserve"> South Africa </v>
      </c>
      <c r="M312">
        <v>2018</v>
      </c>
      <c r="N312">
        <v>8</v>
      </c>
      <c r="O312">
        <v>28</v>
      </c>
      <c r="P312">
        <v>16</v>
      </c>
      <c r="Q312" t="str">
        <v>In the garden of friendships, each bloom a testament to the beauty of camaraderie.</v>
      </c>
      <c r="R312" t="str">
        <v>Friendship</v>
      </c>
      <c r="S312" t="str">
        <v>FriendshipGarden</v>
      </c>
      <c r="T312" t="str">
        <v>Instagram</v>
      </c>
      <c r="U312" t="str">
        <v>#Friendship,#CamaraderieBlooms</v>
      </c>
      <c r="V312" t="str">
        <v>South Africa</v>
      </c>
      <c r="W312">
        <v>43340.666666666664</v>
      </c>
      <c r="X312" t="b">
        <v>0</v>
      </c>
      <c r="Y312">
        <v>90</v>
      </c>
      <c r="Z312">
        <v>0.66666666666666663</v>
      </c>
    </row>
    <row r="313" spans="2:26" x14ac:dyDescent="0.25">
      <c r="B313">
        <v>481</v>
      </c>
      <c r="C313">
        <v>485</v>
      </c>
      <c r="D313" t="str">
        <v xml:space="preserve">In the embrace of love, each heartbeat is a melody, dancing to the rhythm of affection. </v>
      </c>
      <c r="E313" t="str">
        <v xml:space="preserve"> Love </v>
      </c>
      <c r="F313">
        <v>44880.864583333336</v>
      </c>
      <c r="G313" t="str">
        <v xml:space="preserve"> MelodyOfLove </v>
      </c>
      <c r="H313" t="str">
        <v xml:space="preserve"> Twitter </v>
      </c>
      <c r="I313" t="str">
        <v xml:space="preserve"> #Love #RhythmOfAffection </v>
      </c>
      <c r="J313">
        <v>35</v>
      </c>
      <c r="K313">
        <v>70</v>
      </c>
      <c r="L313" t="str">
        <v xml:space="preserve"> USA </v>
      </c>
      <c r="M313">
        <v>2022</v>
      </c>
      <c r="N313">
        <v>11</v>
      </c>
      <c r="O313">
        <v>15</v>
      </c>
      <c r="P313">
        <v>20</v>
      </c>
      <c r="Q313" t="str">
        <v>In the embrace of love, each heartbeat is a melody, dancing to the rhythm of affection.</v>
      </c>
      <c r="R313" t="str">
        <v>Love</v>
      </c>
      <c r="S313" t="str">
        <v>MelodyOfLove</v>
      </c>
      <c r="T313" t="str">
        <v>Twitter</v>
      </c>
      <c r="U313" t="str">
        <v>#Love,#RhythmOfAffection</v>
      </c>
      <c r="V313" t="str">
        <v>USA</v>
      </c>
      <c r="W313">
        <v>44880.864583333336</v>
      </c>
      <c r="X313" t="b">
        <v>0</v>
      </c>
      <c r="Y313">
        <v>105</v>
      </c>
      <c r="Z313">
        <v>0.66666666666666663</v>
      </c>
    </row>
    <row r="314" spans="2:26" x14ac:dyDescent="0.25">
      <c r="B314">
        <v>482</v>
      </c>
      <c r="C314">
        <v>486</v>
      </c>
      <c r="D314" t="str">
        <v xml:space="preserve">Surrounded by the colors of joy, a canvas painted with laughter and endless smiles. </v>
      </c>
      <c r="E314" t="str">
        <v xml:space="preserve"> Joy </v>
      </c>
      <c r="F314">
        <v>43648.708333333336</v>
      </c>
      <c r="G314" t="str">
        <v xml:space="preserve"> ColorfulLaughter </v>
      </c>
      <c r="H314" t="str">
        <v xml:space="preserve"> Instagram </v>
      </c>
      <c r="I314" t="str">
        <v xml:space="preserve"> #Joy #EndlessSmiles </v>
      </c>
      <c r="J314">
        <v>40</v>
      </c>
      <c r="K314">
        <v>80</v>
      </c>
      <c r="L314" t="str">
        <v xml:space="preserve"> Canada </v>
      </c>
      <c r="M314">
        <v>2019</v>
      </c>
      <c r="N314">
        <v>7</v>
      </c>
      <c r="O314">
        <v>2</v>
      </c>
      <c r="P314">
        <v>17</v>
      </c>
      <c r="Q314" t="str">
        <v>Surrounded by the colors of joy, a canvas painted with laughter and endless smiles.</v>
      </c>
      <c r="R314" t="str">
        <v>Joy</v>
      </c>
      <c r="S314" t="str">
        <v>ColorfulLaughter</v>
      </c>
      <c r="T314" t="str">
        <v>Instagram</v>
      </c>
      <c r="U314" t="str">
        <v>#Joy,#EndlessSmiles</v>
      </c>
      <c r="V314" t="str">
        <v>Canada</v>
      </c>
      <c r="W314">
        <v>43648.708333333336</v>
      </c>
      <c r="X314" t="b">
        <v>0</v>
      </c>
      <c r="Y314">
        <v>120</v>
      </c>
      <c r="Z314">
        <v>0.66666666666666663</v>
      </c>
    </row>
    <row r="315" spans="2:26" x14ac:dyDescent="0.25">
      <c r="B315">
        <v>483</v>
      </c>
      <c r="C315">
        <v>487</v>
      </c>
      <c r="D315" t="str">
        <v xml:space="preserve">In the symphony of excitement, each note is a burst of energy, igniting the soul with fervor. </v>
      </c>
      <c r="E315" t="str">
        <v xml:space="preserve"> Excitement </v>
      </c>
      <c r="F315">
        <v>44304.597222222219</v>
      </c>
      <c r="G315" t="str">
        <v xml:space="preserve"> SymphonyFervor </v>
      </c>
      <c r="H315" t="str">
        <v xml:space="preserve"> Facebook </v>
      </c>
      <c r="I315" t="str">
        <v xml:space="preserve"> #Excitement #IgnitedSoul </v>
      </c>
      <c r="J315">
        <v>30</v>
      </c>
      <c r="K315">
        <v>60</v>
      </c>
      <c r="L315" t="str">
        <v xml:space="preserve"> UK </v>
      </c>
      <c r="M315">
        <v>2021</v>
      </c>
      <c r="N315">
        <v>4</v>
      </c>
      <c r="O315">
        <v>18</v>
      </c>
      <c r="P315">
        <v>14</v>
      </c>
      <c r="Q315" t="str">
        <v>In the symphony of excitement, each note is a burst of energy, igniting the soul with fervor.</v>
      </c>
      <c r="R315" t="str">
        <v>Excitement</v>
      </c>
      <c r="S315" t="str">
        <v>SymphonyFervor</v>
      </c>
      <c r="T315" t="str">
        <v>Facebook</v>
      </c>
      <c r="U315" t="str">
        <v>#Excitement,#IgnitedSoul</v>
      </c>
      <c r="V315" t="str">
        <v>UK</v>
      </c>
      <c r="W315">
        <v>44304.597222222219</v>
      </c>
      <c r="X315" t="b">
        <v>0</v>
      </c>
      <c r="Y315">
        <v>90</v>
      </c>
      <c r="Z315">
        <v>0.66666666666666663</v>
      </c>
    </row>
    <row r="316" spans="2:26" x14ac:dyDescent="0.25">
      <c r="B316">
        <v>484</v>
      </c>
      <c r="C316">
        <v>488</v>
      </c>
      <c r="D316" t="str">
        <v xml:space="preserve">A surprise gift, wrapped in anticipation, unfolds a moment of delight and wonder. </v>
      </c>
      <c r="E316" t="str">
        <v xml:space="preserve"> Surprise </v>
      </c>
      <c r="F316">
        <v>44962.8125</v>
      </c>
      <c r="G316" t="str">
        <v xml:space="preserve"> WrappedDelight </v>
      </c>
      <c r="H316" t="str">
        <v xml:space="preserve"> Twitter </v>
      </c>
      <c r="I316" t="str">
        <v xml:space="preserve"> #Surprise #WonderfulMoment </v>
      </c>
      <c r="J316">
        <v>25</v>
      </c>
      <c r="K316">
        <v>50</v>
      </c>
      <c r="L316" t="str">
        <v xml:space="preserve"> Australia </v>
      </c>
      <c r="M316">
        <v>2023</v>
      </c>
      <c r="N316">
        <v>2</v>
      </c>
      <c r="O316">
        <v>5</v>
      </c>
      <c r="P316">
        <v>19</v>
      </c>
      <c r="Q316" t="str">
        <v>A surprise gift, wrapped in anticipation, unfolds a moment of delight and wonder.</v>
      </c>
      <c r="R316" t="str">
        <v>Surprise</v>
      </c>
      <c r="S316" t="str">
        <v>WrappedDelight</v>
      </c>
      <c r="T316" t="str">
        <v>Twitter</v>
      </c>
      <c r="U316" t="str">
        <v>#Surprise,#WonderfulMoment</v>
      </c>
      <c r="V316" t="str">
        <v>Australia</v>
      </c>
      <c r="W316">
        <v>44962.8125</v>
      </c>
      <c r="X316" t="b">
        <v>0</v>
      </c>
      <c r="Y316">
        <v>75</v>
      </c>
      <c r="Z316">
        <v>0.66666666666666663</v>
      </c>
    </row>
    <row r="317" spans="2:26" x14ac:dyDescent="0.25">
      <c r="B317">
        <v>485</v>
      </c>
      <c r="C317">
        <v>489</v>
      </c>
      <c r="D317" t="str">
        <v xml:space="preserve">Lost in the maze of curiosity, each twist and turn unveils the treasures of discovery. </v>
      </c>
      <c r="E317" t="str">
        <v xml:space="preserve"> Curiosity </v>
      </c>
      <c r="F317">
        <v>43365.53125</v>
      </c>
      <c r="G317" t="str">
        <v xml:space="preserve"> MazeDiscovery </v>
      </c>
      <c r="H317" t="str">
        <v xml:space="preserve"> Instagram </v>
      </c>
      <c r="I317" t="str">
        <v xml:space="preserve"> #Curiosity #TreasuresOfDiscovery </v>
      </c>
      <c r="J317">
        <v>22</v>
      </c>
      <c r="K317">
        <v>45</v>
      </c>
      <c r="L317" t="str">
        <v xml:space="preserve"> India </v>
      </c>
      <c r="M317">
        <v>2018</v>
      </c>
      <c r="N317">
        <v>9</v>
      </c>
      <c r="O317">
        <v>22</v>
      </c>
      <c r="P317">
        <v>12</v>
      </c>
      <c r="Q317" t="str">
        <v>Lost in the maze of curiosity, each twist and turn unveils the treasures of discovery.</v>
      </c>
      <c r="R317" t="str">
        <v>Curiosity</v>
      </c>
      <c r="S317" t="str">
        <v>MazeDiscovery</v>
      </c>
      <c r="T317" t="str">
        <v>Instagram</v>
      </c>
      <c r="U317" t="str">
        <v>#Curiosity,#TreasuresOfDiscovery</v>
      </c>
      <c r="V317" t="str">
        <v>India</v>
      </c>
      <c r="W317">
        <v>43365.53125</v>
      </c>
      <c r="X317" t="b">
        <v>0</v>
      </c>
      <c r="Y317">
        <v>67</v>
      </c>
      <c r="Z317">
        <v>0.67164179104477617</v>
      </c>
    </row>
    <row r="318" spans="2:26" x14ac:dyDescent="0.25">
      <c r="B318">
        <v>486</v>
      </c>
      <c r="C318">
        <v>490</v>
      </c>
      <c r="D318" t="str">
        <v xml:space="preserve">Floating on clouds of gratitude, each raindrop a blessing, a shower of thankfulness. </v>
      </c>
      <c r="E318" t="str">
        <v xml:space="preserve"> Gratitude </v>
      </c>
      <c r="F318">
        <v>42714.885416666664</v>
      </c>
      <c r="G318" t="str">
        <v xml:space="preserve"> CloudsOfBlessings </v>
      </c>
      <c r="H318" t="str">
        <v xml:space="preserve"> Facebook </v>
      </c>
      <c r="I318" t="str">
        <v xml:space="preserve"> #Gratitude #ShowerOfThankfulness </v>
      </c>
      <c r="J318">
        <v>28</v>
      </c>
      <c r="K318">
        <v>55</v>
      </c>
      <c r="L318" t="str">
        <v xml:space="preserve"> Germany </v>
      </c>
      <c r="M318">
        <v>2016</v>
      </c>
      <c r="N318">
        <v>12</v>
      </c>
      <c r="O318">
        <v>10</v>
      </c>
      <c r="P318">
        <v>21</v>
      </c>
      <c r="Q318" t="str">
        <v>Floating on clouds of gratitude, each raindrop a blessing, a shower of thankfulness.</v>
      </c>
      <c r="R318" t="str">
        <v>Gratitude</v>
      </c>
      <c r="S318" t="str">
        <v>CloudsOfBlessings</v>
      </c>
      <c r="T318" t="str">
        <v>Facebook</v>
      </c>
      <c r="U318" t="str">
        <v>#Gratitude,#ShowerOfThankfulness</v>
      </c>
      <c r="V318" t="str">
        <v>Germany</v>
      </c>
      <c r="W318">
        <v>42714.885416666664</v>
      </c>
      <c r="X318" t="b">
        <v>0</v>
      </c>
      <c r="Y318">
        <v>83</v>
      </c>
      <c r="Z318">
        <v>0.66265060240963858</v>
      </c>
    </row>
    <row r="319" spans="2:26" x14ac:dyDescent="0.25">
      <c r="B319">
        <v>487</v>
      </c>
      <c r="C319">
        <v>491</v>
      </c>
      <c r="D319" t="str">
        <v xml:space="preserve">Like a comet of inspiration, streaking through the sky of creativity, leaving trails of brilliance. </v>
      </c>
      <c r="E319" t="str">
        <v xml:space="preserve"> Inspiration </v>
      </c>
      <c r="F319">
        <v>43979.666666666664</v>
      </c>
      <c r="G319" t="str">
        <v xml:space="preserve"> CometCreativity </v>
      </c>
      <c r="H319" t="str">
        <v xml:space="preserve"> Twitter </v>
      </c>
      <c r="I319" t="str">
        <v xml:space="preserve"> #Inspiration #BrilliantTrails </v>
      </c>
      <c r="J319">
        <v>18</v>
      </c>
      <c r="K319">
        <v>35</v>
      </c>
      <c r="L319" t="str">
        <v xml:space="preserve"> France </v>
      </c>
      <c r="M319">
        <v>2020</v>
      </c>
      <c r="N319">
        <v>5</v>
      </c>
      <c r="O319">
        <v>28</v>
      </c>
      <c r="P319">
        <v>16</v>
      </c>
      <c r="Q319" t="str">
        <v>Like a comet of inspiration, streaking through the sky of creativity, leaving trails of brilliance.</v>
      </c>
      <c r="R319" t="str">
        <v>Inspiration</v>
      </c>
      <c r="S319" t="str">
        <v>CometCreativity</v>
      </c>
      <c r="T319" t="str">
        <v>Twitter</v>
      </c>
      <c r="U319" t="str">
        <v>#Inspiration,#BrilliantTrails</v>
      </c>
      <c r="V319" t="str">
        <v>France</v>
      </c>
      <c r="W319">
        <v>43979.666666666664</v>
      </c>
      <c r="X319" t="b">
        <v>0</v>
      </c>
      <c r="Y319">
        <v>53</v>
      </c>
      <c r="Z319">
        <v>0.660377358490566</v>
      </c>
    </row>
    <row r="320" spans="2:26" x14ac:dyDescent="0.25">
      <c r="B320">
        <v>488</v>
      </c>
      <c r="C320">
        <v>492</v>
      </c>
      <c r="D320" t="str">
        <v xml:space="preserve">In the celebration of success, fireworks of accomplishment light up the night sky of triumph. </v>
      </c>
      <c r="E320" t="str">
        <v xml:space="preserve"> Success </v>
      </c>
      <c r="F320">
        <v>43054.9375</v>
      </c>
      <c r="G320" t="str">
        <v xml:space="preserve"> FireworksTriumph </v>
      </c>
      <c r="H320" t="str">
        <v xml:space="preserve"> Instagram </v>
      </c>
      <c r="I320" t="str">
        <v xml:space="preserve"> #Success #NightSkyTriumph </v>
      </c>
      <c r="J320">
        <v>22</v>
      </c>
      <c r="K320">
        <v>45</v>
      </c>
      <c r="L320" t="str">
        <v xml:space="preserve"> Japan </v>
      </c>
      <c r="M320">
        <v>2017</v>
      </c>
      <c r="N320">
        <v>11</v>
      </c>
      <c r="O320">
        <v>15</v>
      </c>
      <c r="P320">
        <v>22</v>
      </c>
      <c r="Q320" t="str">
        <v>In the celebration of success, fireworks of accomplishment light up the night sky of triumph.</v>
      </c>
      <c r="R320" t="str">
        <v>Success</v>
      </c>
      <c r="S320" t="str">
        <v>FireworksTriumph</v>
      </c>
      <c r="T320" t="str">
        <v>Instagram</v>
      </c>
      <c r="U320" t="str">
        <v>#Success,#NightSkyTriumph</v>
      </c>
      <c r="V320" t="str">
        <v>Japan</v>
      </c>
      <c r="W320">
        <v>43054.9375</v>
      </c>
      <c r="X320" t="b">
        <v>0</v>
      </c>
      <c r="Y320">
        <v>67</v>
      </c>
      <c r="Z320">
        <v>0.67164179104477617</v>
      </c>
    </row>
    <row r="321" spans="2:26" x14ac:dyDescent="0.25">
      <c r="B321">
        <v>489</v>
      </c>
      <c r="C321">
        <v>493</v>
      </c>
      <c r="D321" t="str">
        <v xml:space="preserve">A symphony of laughter, each note a key to unlocking the door of boundless happiness. </v>
      </c>
      <c r="E321" t="str">
        <v xml:space="preserve"> Happiness </v>
      </c>
      <c r="F321">
        <v>44410.791666666664</v>
      </c>
      <c r="G321" t="str">
        <v xml:space="preserve"> LaughterSymphony </v>
      </c>
      <c r="H321" t="str">
        <v xml:space="preserve"> Facebook </v>
      </c>
      <c r="I321" t="str">
        <v xml:space="preserve"> #Happiness #BoundlessLaughter </v>
      </c>
      <c r="J321">
        <v>30</v>
      </c>
      <c r="K321">
        <v>60</v>
      </c>
      <c r="L321" t="str">
        <v xml:space="preserve"> Brazil </v>
      </c>
      <c r="M321">
        <v>2021</v>
      </c>
      <c r="N321">
        <v>8</v>
      </c>
      <c r="O321">
        <v>2</v>
      </c>
      <c r="P321">
        <v>19</v>
      </c>
      <c r="Q321" t="str">
        <v>A symphony of laughter, each note a key to unlocking the door of boundless happiness.</v>
      </c>
      <c r="R321" t="str">
        <v>Happiness</v>
      </c>
      <c r="S321" t="str">
        <v>LaughterSymphony</v>
      </c>
      <c r="T321" t="str">
        <v>Facebook</v>
      </c>
      <c r="U321" t="str">
        <v>#Happiness,#BoundlessLaughter</v>
      </c>
      <c r="V321" t="str">
        <v>Brazil</v>
      </c>
      <c r="W321">
        <v>44410.791666666664</v>
      </c>
      <c r="X321" t="b">
        <v>0</v>
      </c>
      <c r="Y321">
        <v>90</v>
      </c>
      <c r="Z321">
        <v>0.66666666666666663</v>
      </c>
    </row>
    <row r="322" spans="2:26" x14ac:dyDescent="0.25">
      <c r="B322">
        <v>490</v>
      </c>
      <c r="C322">
        <v>494</v>
      </c>
      <c r="D322" t="str">
        <v xml:space="preserve">In the carnival of emotions, the rollercoaster of thrill sends the heart on a wild ride. </v>
      </c>
      <c r="E322" t="str">
        <v xml:space="preserve"> Thrill </v>
      </c>
      <c r="F322">
        <v>43552.645833333336</v>
      </c>
      <c r="G322" t="str">
        <v xml:space="preserve"> EmotionCarnival </v>
      </c>
      <c r="H322" t="str">
        <v xml:space="preserve"> Instagram </v>
      </c>
      <c r="I322" t="str">
        <v xml:space="preserve"> #Thrill #WildHeartRide </v>
      </c>
      <c r="J322">
        <v>35</v>
      </c>
      <c r="K322">
        <v>70</v>
      </c>
      <c r="L322" t="str">
        <v xml:space="preserve"> South Africa </v>
      </c>
      <c r="M322">
        <v>2019</v>
      </c>
      <c r="N322">
        <v>3</v>
      </c>
      <c r="O322">
        <v>28</v>
      </c>
      <c r="P322">
        <v>15</v>
      </c>
      <c r="Q322" t="str">
        <v>In the carnival of emotions, the rollercoaster of thrill sends the heart on a wild ride.</v>
      </c>
      <c r="R322" t="str">
        <v>Thrill</v>
      </c>
      <c r="S322" t="str">
        <v>EmotionCarnival</v>
      </c>
      <c r="T322" t="str">
        <v>Instagram</v>
      </c>
      <c r="U322" t="str">
        <v>#Thrill,#WildHeartRide</v>
      </c>
      <c r="V322" t="str">
        <v>South Africa</v>
      </c>
      <c r="W322">
        <v>43552.645833333336</v>
      </c>
      <c r="X322" t="b">
        <v>0</v>
      </c>
      <c r="Y322">
        <v>105</v>
      </c>
      <c r="Z322">
        <v>0.66666666666666663</v>
      </c>
    </row>
    <row r="323" spans="2:26" x14ac:dyDescent="0.25">
      <c r="B323">
        <v>491</v>
      </c>
      <c r="C323">
        <v>495</v>
      </c>
      <c r="D323" t="str">
        <v xml:space="preserve">Standing before the grandeur of the Eiffel Tower, a moment to reflect on the beauty of Parisian dreams. </v>
      </c>
      <c r="E323" t="str">
        <v xml:space="preserve"> Reflection </v>
      </c>
      <c r="F323">
        <v>43232.729166666664</v>
      </c>
      <c r="G323" t="str">
        <v xml:space="preserve"> ParisDreamer </v>
      </c>
      <c r="H323" t="str">
        <v xml:space="preserve"> Twitter </v>
      </c>
      <c r="I323" t="str">
        <v xml:space="preserve"> #Reflection #ParisianDreams </v>
      </c>
      <c r="J323">
        <v>28</v>
      </c>
      <c r="K323">
        <v>55</v>
      </c>
      <c r="L323" t="str">
        <v xml:space="preserve"> France </v>
      </c>
      <c r="M323">
        <v>2018</v>
      </c>
      <c r="N323">
        <v>5</v>
      </c>
      <c r="O323">
        <v>12</v>
      </c>
      <c r="P323">
        <v>17</v>
      </c>
      <c r="Q323" t="str">
        <v>Standing before the grandeur of the Eiffel Tower, a moment to reflect on the beauty of Parisian dreams.</v>
      </c>
      <c r="R323" t="str">
        <v>Reflection</v>
      </c>
      <c r="S323" t="str">
        <v>ParisDreamer</v>
      </c>
      <c r="T323" t="str">
        <v>Twitter</v>
      </c>
      <c r="U323" t="str">
        <v>#Reflection,#ParisianDreams</v>
      </c>
      <c r="V323" t="str">
        <v>France</v>
      </c>
      <c r="W323">
        <v>43232.729166666664</v>
      </c>
      <c r="X323" t="b">
        <v>0</v>
      </c>
      <c r="Y323">
        <v>83</v>
      </c>
      <c r="Z323">
        <v>0.66265060240963858</v>
      </c>
    </row>
    <row r="324" spans="2:26" x14ac:dyDescent="0.25">
      <c r="B324">
        <v>492</v>
      </c>
      <c r="C324">
        <v>496</v>
      </c>
      <c r="D324" t="str">
        <v xml:space="preserve">Lost in the enchantment of Disneyland, each ride a journey into the realm of childhood fantasies. </v>
      </c>
      <c r="E324" t="str">
        <v xml:space="preserve"> Enchantment </v>
      </c>
      <c r="F324">
        <v>44832.65625</v>
      </c>
      <c r="G324" t="str">
        <v xml:space="preserve"> DisneylandExplorer </v>
      </c>
      <c r="H324" t="str">
        <v xml:space="preserve"> Instagram </v>
      </c>
      <c r="I324" t="str">
        <v xml:space="preserve"> #Enchantment #ChildhoodFantasies </v>
      </c>
      <c r="J324">
        <v>30</v>
      </c>
      <c r="K324">
        <v>60</v>
      </c>
      <c r="L324" t="str">
        <v xml:space="preserve"> USA </v>
      </c>
      <c r="M324">
        <v>2022</v>
      </c>
      <c r="N324">
        <v>9</v>
      </c>
      <c r="O324">
        <v>28</v>
      </c>
      <c r="P324">
        <v>15</v>
      </c>
      <c r="Q324" t="str">
        <v>Lost in the enchantment of Disneyland, each ride a journey into the realm of childhood fantasies.</v>
      </c>
      <c r="R324" t="str">
        <v>Enchantment</v>
      </c>
      <c r="S324" t="str">
        <v>DisneylandExplorer</v>
      </c>
      <c r="T324" t="str">
        <v>Instagram</v>
      </c>
      <c r="U324" t="str">
        <v>#Enchantment,#ChildhoodFantasies</v>
      </c>
      <c r="V324" t="str">
        <v>USA</v>
      </c>
      <c r="W324">
        <v>44832.65625</v>
      </c>
      <c r="X324" t="b">
        <v>0</v>
      </c>
      <c r="Y324">
        <v>90</v>
      </c>
      <c r="Z324">
        <v>0.66666666666666663</v>
      </c>
    </row>
    <row r="325" spans="2:26" x14ac:dyDescent="0.25">
      <c r="B325">
        <v>493</v>
      </c>
      <c r="C325">
        <v>497</v>
      </c>
      <c r="D325" t="str">
        <v xml:space="preserve">Exploring the wonders of Ferrari World, the roar of engines creating a symphony of speed. </v>
      </c>
      <c r="E325" t="str">
        <v xml:space="preserve"> Excitement </v>
      </c>
      <c r="F325">
        <v>43779.583333333336</v>
      </c>
      <c r="G325" t="str">
        <v xml:space="preserve"> FerrariSpeedster </v>
      </c>
      <c r="H325" t="str">
        <v xml:space="preserve"> Facebook </v>
      </c>
      <c r="I325" t="str">
        <v xml:space="preserve"> #Excitement #SymphonyOfSpeed </v>
      </c>
      <c r="J325">
        <v>22</v>
      </c>
      <c r="K325">
        <v>45</v>
      </c>
      <c r="L325" t="str">
        <v xml:space="preserve"> Italy </v>
      </c>
      <c r="M325">
        <v>2019</v>
      </c>
      <c r="N325">
        <v>11</v>
      </c>
      <c r="O325">
        <v>10</v>
      </c>
      <c r="P325">
        <v>14</v>
      </c>
      <c r="Q325" t="str">
        <v>Exploring the wonders of Ferrari World, the roar of engines creating a symphony of speed.</v>
      </c>
      <c r="R325" t="str">
        <v>Excitement</v>
      </c>
      <c r="S325" t="str">
        <v>FerrariSpeedster</v>
      </c>
      <c r="T325" t="str">
        <v>Facebook</v>
      </c>
      <c r="U325" t="str">
        <v>#Excitement,#SymphonyOfSpeed</v>
      </c>
      <c r="V325" t="str">
        <v>Italy</v>
      </c>
      <c r="W325">
        <v>43779.583333333336</v>
      </c>
      <c r="X325" t="b">
        <v>0</v>
      </c>
      <c r="Y325">
        <v>67</v>
      </c>
      <c r="Z325">
        <v>0.67164179104477617</v>
      </c>
    </row>
    <row r="326" spans="2:26" x14ac:dyDescent="0.25">
      <c r="B326">
        <v>494</v>
      </c>
      <c r="C326">
        <v>498</v>
      </c>
      <c r="D326" t="str">
        <v xml:space="preserve">Amidst the tulip fields of Keukenhof, a tapestry of colors that paints the soul with springtime joy. </v>
      </c>
      <c r="E326" t="str">
        <v xml:space="preserve"> Joy </v>
      </c>
      <c r="F326">
        <v>44288.763888888891</v>
      </c>
      <c r="G326" t="str">
        <v xml:space="preserve"> KeukenhofAdventurer </v>
      </c>
      <c r="H326" t="str">
        <v xml:space="preserve"> Instagram </v>
      </c>
      <c r="I326" t="str">
        <v xml:space="preserve"> #Joy #SpringtimeColors </v>
      </c>
      <c r="J326">
        <v>35</v>
      </c>
      <c r="K326">
        <v>70</v>
      </c>
      <c r="L326" t="str">
        <v xml:space="preserve"> Netherlands </v>
      </c>
      <c r="M326">
        <v>2021</v>
      </c>
      <c r="N326">
        <v>4</v>
      </c>
      <c r="O326">
        <v>2</v>
      </c>
      <c r="P326">
        <v>18</v>
      </c>
      <c r="Q326" t="str">
        <v>Amidst the tulip fields of Keukenhof, a tapestry of colors that paints the soul with springtime joy.</v>
      </c>
      <c r="R326" t="str">
        <v>Joy</v>
      </c>
      <c r="S326" t="str">
        <v>KeukenhofAdventurer</v>
      </c>
      <c r="T326" t="str">
        <v>Instagram</v>
      </c>
      <c r="U326" t="str">
        <v>#Joy,#SpringtimeColors</v>
      </c>
      <c r="V326" t="str">
        <v>Netherlands</v>
      </c>
      <c r="W326">
        <v>44288.763888888891</v>
      </c>
      <c r="X326" t="b">
        <v>0</v>
      </c>
      <c r="Y326">
        <v>105</v>
      </c>
      <c r="Z326">
        <v>0.66666666666666663</v>
      </c>
    </row>
    <row r="327" spans="2:26" x14ac:dyDescent="0.25">
      <c r="B327">
        <v>495</v>
      </c>
      <c r="C327">
        <v>499</v>
      </c>
      <c r="D327" t="str">
        <v xml:space="preserve">Wandering through the historical streets of Kyoto, each step a journey into the heart of Japan's traditions. </v>
      </c>
      <c r="E327" t="str">
        <v xml:space="preserve"> Exploration </v>
      </c>
      <c r="F327">
        <v>42969.895833333336</v>
      </c>
      <c r="G327" t="str">
        <v xml:space="preserve"> KyotoAdventurer </v>
      </c>
      <c r="H327" t="str">
        <v xml:space="preserve"> Twitter </v>
      </c>
      <c r="I327" t="str">
        <v xml:space="preserve"> #Exploration #JapaneseTraditions </v>
      </c>
      <c r="J327">
        <v>18</v>
      </c>
      <c r="K327">
        <v>35</v>
      </c>
      <c r="L327" t="str">
        <v xml:space="preserve"> Japan </v>
      </c>
      <c r="M327">
        <v>2017</v>
      </c>
      <c r="N327">
        <v>8</v>
      </c>
      <c r="O327">
        <v>22</v>
      </c>
      <c r="P327">
        <v>21</v>
      </c>
      <c r="Q327" t="str">
        <v>Wandering through the historical streets of Kyoto, each step a journey into the heart of Japan's traditions.</v>
      </c>
      <c r="R327" t="str">
        <v>Exploration</v>
      </c>
      <c r="S327" t="str">
        <v>KyotoAdventurer</v>
      </c>
      <c r="T327" t="str">
        <v>Twitter</v>
      </c>
      <c r="U327" t="str">
        <v>#Exploration,#JapaneseTraditions</v>
      </c>
      <c r="V327" t="str">
        <v>Japan</v>
      </c>
      <c r="W327">
        <v>42969.895833333336</v>
      </c>
      <c r="X327" t="b">
        <v>0</v>
      </c>
      <c r="Y327">
        <v>53</v>
      </c>
      <c r="Z327">
        <v>0.660377358490566</v>
      </c>
    </row>
    <row r="328" spans="2:26" x14ac:dyDescent="0.25">
      <c r="B328">
        <v>496</v>
      </c>
      <c r="C328">
        <v>500</v>
      </c>
      <c r="D328" t="str">
        <v xml:space="preserve">In the embrace of the Grand Canyon, nature's masterpiece, a moment to marvel at Earth's grandeur. </v>
      </c>
      <c r="E328" t="str">
        <v xml:space="preserve"> Awe </v>
      </c>
      <c r="F328">
        <v>43997.697916666664</v>
      </c>
      <c r="G328" t="str">
        <v xml:space="preserve"> CanyonMarveler </v>
      </c>
      <c r="H328" t="str">
        <v xml:space="preserve"> Instagram </v>
      </c>
      <c r="I328" t="str">
        <v xml:space="preserve"> #Awe #EarthsGrandeur </v>
      </c>
      <c r="J328">
        <v>25</v>
      </c>
      <c r="K328">
        <v>50</v>
      </c>
      <c r="L328" t="str">
        <v xml:space="preserve"> USA </v>
      </c>
      <c r="M328">
        <v>2020</v>
      </c>
      <c r="N328">
        <v>6</v>
      </c>
      <c r="O328">
        <v>15</v>
      </c>
      <c r="P328">
        <v>16</v>
      </c>
      <c r="Q328" t="str">
        <v>In the embrace of the Grand Canyon, nature's masterpiece, a moment to marvel at Earth's grandeur.</v>
      </c>
      <c r="R328" t="str">
        <v>Awe</v>
      </c>
      <c r="S328" t="str">
        <v>CanyonMarveler</v>
      </c>
      <c r="T328" t="str">
        <v>Instagram</v>
      </c>
      <c r="U328" t="str">
        <v>#Awe,#EarthsGrandeur</v>
      </c>
      <c r="V328" t="str">
        <v>USA</v>
      </c>
      <c r="W328">
        <v>43997.697916666664</v>
      </c>
      <c r="X328" t="b">
        <v>0</v>
      </c>
      <c r="Y328">
        <v>75</v>
      </c>
      <c r="Z328">
        <v>0.66666666666666663</v>
      </c>
    </row>
    <row r="329" spans="2:26" x14ac:dyDescent="0.25">
      <c r="B329">
        <v>497</v>
      </c>
      <c r="C329">
        <v>501</v>
      </c>
      <c r="D329" t="str">
        <v xml:space="preserve">Journeying through the serenity of Santorini, where each sunset paints the sky with hues of tranquility. </v>
      </c>
      <c r="E329" t="str">
        <v xml:space="preserve"> Serenity </v>
      </c>
      <c r="F329">
        <v>42623.802083333336</v>
      </c>
      <c r="G329" t="str">
        <v xml:space="preserve"> SantoriniTraveler </v>
      </c>
      <c r="H329" t="str">
        <v xml:space="preserve"> Facebook </v>
      </c>
      <c r="I329" t="str">
        <v xml:space="preserve"> #Serenity #SunsetHues </v>
      </c>
      <c r="J329">
        <v>22</v>
      </c>
      <c r="K329">
        <v>45</v>
      </c>
      <c r="L329" t="str">
        <v xml:space="preserve"> Greece </v>
      </c>
      <c r="M329">
        <v>2016</v>
      </c>
      <c r="N329">
        <v>9</v>
      </c>
      <c r="O329">
        <v>10</v>
      </c>
      <c r="P329">
        <v>19</v>
      </c>
      <c r="Q329" t="str">
        <v>Journeying through the serenity of Santorini, where each sunset paints the sky with hues of tranquility.</v>
      </c>
      <c r="R329" t="str">
        <v>Serenity</v>
      </c>
      <c r="S329" t="str">
        <v>SantoriniTraveler</v>
      </c>
      <c r="T329" t="str">
        <v>Facebook</v>
      </c>
      <c r="U329" t="str">
        <v>#Serenity,#SunsetHues</v>
      </c>
      <c r="V329" t="str">
        <v>Greece</v>
      </c>
      <c r="W329">
        <v>42623.802083333336</v>
      </c>
      <c r="X329" t="b">
        <v>0</v>
      </c>
      <c r="Y329">
        <v>67</v>
      </c>
      <c r="Z329">
        <v>0.67164179104477617</v>
      </c>
    </row>
    <row r="330" spans="2:26" x14ac:dyDescent="0.25">
      <c r="B330">
        <v>498</v>
      </c>
      <c r="C330">
        <v>502</v>
      </c>
      <c r="D330" t="str">
        <v xml:space="preserve">Amazed by the architectural marvels of Petra, each stone telling tales of an ancient civilization. </v>
      </c>
      <c r="E330" t="str">
        <v xml:space="preserve"> Amazement </v>
      </c>
      <c r="F330">
        <v>44954.541666666664</v>
      </c>
      <c r="G330" t="str">
        <v xml:space="preserve"> PetraExplorer </v>
      </c>
      <c r="H330" t="str">
        <v xml:space="preserve"> Twitter </v>
      </c>
      <c r="I330" t="str">
        <v xml:space="preserve"> #Amazement #AncientTales </v>
      </c>
      <c r="J330">
        <v>30</v>
      </c>
      <c r="K330">
        <v>60</v>
      </c>
      <c r="L330" t="str">
        <v xml:space="preserve"> Jordan </v>
      </c>
      <c r="M330">
        <v>2023</v>
      </c>
      <c r="N330">
        <v>1</v>
      </c>
      <c r="O330">
        <v>28</v>
      </c>
      <c r="P330">
        <v>13</v>
      </c>
      <c r="Q330" t="str">
        <v>Amazed by the architectural marvels of Petra, each stone telling tales of an ancient civilization.</v>
      </c>
      <c r="R330" t="str">
        <v>Amazement</v>
      </c>
      <c r="S330" t="str">
        <v>PetraExplorer</v>
      </c>
      <c r="T330" t="str">
        <v>Twitter</v>
      </c>
      <c r="U330" t="str">
        <v>#Amazement,#AncientTales</v>
      </c>
      <c r="V330" t="str">
        <v>Jordan</v>
      </c>
      <c r="W330">
        <v>44954.541666666664</v>
      </c>
      <c r="X330" t="b">
        <v>0</v>
      </c>
      <c r="Y330">
        <v>90</v>
      </c>
      <c r="Z330">
        <v>0.66666666666666663</v>
      </c>
    </row>
    <row r="331" spans="2:26" x14ac:dyDescent="0.25">
      <c r="B331">
        <v>499</v>
      </c>
      <c r="C331">
        <v>503</v>
      </c>
      <c r="D331" t="str">
        <v xml:space="preserve">Embarking on a gondola ride in Venice, each canal reflecting the romance of this timeless city. </v>
      </c>
      <c r="E331" t="str">
        <v xml:space="preserve"> Romance </v>
      </c>
      <c r="F331">
        <v>43573.6875</v>
      </c>
      <c r="G331" t="str">
        <v xml:space="preserve"> VeniceRomantic </v>
      </c>
      <c r="H331" t="str">
        <v xml:space="preserve"> Instagram </v>
      </c>
      <c r="I331" t="str">
        <v xml:space="preserve"> #Romance #TimelessCity </v>
      </c>
      <c r="J331">
        <v>20</v>
      </c>
      <c r="K331">
        <v>40</v>
      </c>
      <c r="L331" t="str">
        <v xml:space="preserve"> Italy </v>
      </c>
      <c r="M331">
        <v>2019</v>
      </c>
      <c r="N331">
        <v>4</v>
      </c>
      <c r="O331">
        <v>18</v>
      </c>
      <c r="P331">
        <v>16</v>
      </c>
      <c r="Q331" t="str">
        <v>Embarking on a gondola ride in Venice, each canal reflecting the romance of this timeless city.</v>
      </c>
      <c r="R331" t="str">
        <v>Romance</v>
      </c>
      <c r="S331" t="str">
        <v>VeniceRomantic</v>
      </c>
      <c r="T331" t="str">
        <v>Instagram</v>
      </c>
      <c r="U331" t="str">
        <v>#Romance,#TimelessCity</v>
      </c>
      <c r="V331" t="str">
        <v>Italy</v>
      </c>
      <c r="W331">
        <v>43573.6875</v>
      </c>
      <c r="X331" t="b">
        <v>0</v>
      </c>
      <c r="Y331">
        <v>60</v>
      </c>
      <c r="Z331">
        <v>0.66666666666666663</v>
      </c>
    </row>
    <row r="332" spans="2:26" x14ac:dyDescent="0.25">
      <c r="B332">
        <v>500</v>
      </c>
      <c r="C332">
        <v>504</v>
      </c>
      <c r="D332" t="str">
        <v xml:space="preserve">At the summit of Machu Picchu, a breathtaking panorama that whispers the secrets of ancient civilizations. </v>
      </c>
      <c r="E332" t="str">
        <v xml:space="preserve"> Awe </v>
      </c>
      <c r="F332">
        <v>43044.916666666664</v>
      </c>
      <c r="G332" t="str">
        <v xml:space="preserve"> MachuPicchuAdventurer </v>
      </c>
      <c r="H332" t="str">
        <v xml:space="preserve"> Facebook </v>
      </c>
      <c r="I332" t="str">
        <v xml:space="preserve"> #Awe #AncientCivilizations </v>
      </c>
      <c r="J332">
        <v>28</v>
      </c>
      <c r="K332">
        <v>55</v>
      </c>
      <c r="L332" t="str">
        <v xml:space="preserve"> Peru </v>
      </c>
      <c r="M332">
        <v>2017</v>
      </c>
      <c r="N332">
        <v>11</v>
      </c>
      <c r="O332">
        <v>5</v>
      </c>
      <c r="P332">
        <v>22</v>
      </c>
      <c r="Q332" t="str">
        <v>At the summit of Machu Picchu, a breathtaking panorama that whispers the secrets of ancient civilizations.</v>
      </c>
      <c r="R332" t="str">
        <v>Awe</v>
      </c>
      <c r="S332" t="str">
        <v>MachuPicchuAdventurer</v>
      </c>
      <c r="T332" t="str">
        <v>Facebook</v>
      </c>
      <c r="U332" t="str">
        <v>#Awe,#AncientCivilizations</v>
      </c>
      <c r="V332" t="str">
        <v>Peru</v>
      </c>
      <c r="W332">
        <v>43044.916666666664</v>
      </c>
      <c r="X332" t="b">
        <v>0</v>
      </c>
      <c r="Y332">
        <v>83</v>
      </c>
      <c r="Z332">
        <v>0.66265060240963858</v>
      </c>
    </row>
    <row r="333" spans="2:26" x14ac:dyDescent="0.25">
      <c r="B333">
        <v>501</v>
      </c>
      <c r="C333">
        <v>505</v>
      </c>
      <c r="D333" t="str">
        <v xml:space="preserve">In the heart of New York City, Times Square dazzles with lights, a vibrant spectacle of urban energy. </v>
      </c>
      <c r="E333" t="str">
        <v xml:space="preserve"> Excitement </v>
      </c>
      <c r="F333">
        <v>44762.90625</v>
      </c>
      <c r="G333" t="str">
        <v xml:space="preserve"> TimesSquareExplorer </v>
      </c>
      <c r="H333" t="str">
        <v xml:space="preserve"> Instagram </v>
      </c>
      <c r="I333" t="str">
        <v xml:space="preserve"> #Excitement #UrbanEnergy </v>
      </c>
      <c r="J333">
        <v>35</v>
      </c>
      <c r="K333">
        <v>70</v>
      </c>
      <c r="L333" t="str">
        <v xml:space="preserve"> USA </v>
      </c>
      <c r="M333">
        <v>2022</v>
      </c>
      <c r="N333">
        <v>7</v>
      </c>
      <c r="O333">
        <v>20</v>
      </c>
      <c r="P333">
        <v>21</v>
      </c>
      <c r="Q333" t="str">
        <v>In the heart of New York City, Times Square dazzles with lights, a vibrant spectacle of urban energy.</v>
      </c>
      <c r="R333" t="str">
        <v>Excitement</v>
      </c>
      <c r="S333" t="str">
        <v>TimesSquareExplorer</v>
      </c>
      <c r="T333" t="str">
        <v>Instagram</v>
      </c>
      <c r="U333" t="str">
        <v>#Excitement,#UrbanEnergy</v>
      </c>
      <c r="V333" t="str">
        <v>USA</v>
      </c>
      <c r="W333">
        <v>44762.90625</v>
      </c>
      <c r="X333" t="b">
        <v>0</v>
      </c>
      <c r="Y333">
        <v>105</v>
      </c>
      <c r="Z333">
        <v>0.66666666666666663</v>
      </c>
    </row>
    <row r="334" spans="2:26" x14ac:dyDescent="0.25">
      <c r="B334">
        <v>502</v>
      </c>
      <c r="C334">
        <v>506</v>
      </c>
      <c r="D334" t="str">
        <v xml:space="preserve">Captivated by the historical charm of the Colosseum, each stone echoing tales of gladiator valor. </v>
      </c>
      <c r="E334" t="str">
        <v xml:space="preserve"> Captivation </v>
      </c>
      <c r="F334">
        <v>43174.729166666664</v>
      </c>
      <c r="G334" t="str">
        <v xml:space="preserve"> ColosseumAdventurer </v>
      </c>
      <c r="H334" t="str">
        <v xml:space="preserve"> Twitter </v>
      </c>
      <c r="I334" t="str">
        <v xml:space="preserve"> #Captivation #GladiatorTales </v>
      </c>
      <c r="J334">
        <v>25</v>
      </c>
      <c r="K334">
        <v>50</v>
      </c>
      <c r="L334" t="str">
        <v xml:space="preserve"> Italy </v>
      </c>
      <c r="M334">
        <v>2018</v>
      </c>
      <c r="N334">
        <v>3</v>
      </c>
      <c r="O334">
        <v>15</v>
      </c>
      <c r="P334">
        <v>17</v>
      </c>
      <c r="Q334" t="str">
        <v>Captivated by the historical charm of the Colosseum, each stone echoing tales of gladiator valor.</v>
      </c>
      <c r="R334" t="str">
        <v>Captivation</v>
      </c>
      <c r="S334" t="str">
        <v>ColosseumAdventurer</v>
      </c>
      <c r="T334" t="str">
        <v>Twitter</v>
      </c>
      <c r="U334" t="str">
        <v>#Captivation,#GladiatorTales</v>
      </c>
      <c r="V334" t="str">
        <v>Italy</v>
      </c>
      <c r="W334">
        <v>43174.729166666664</v>
      </c>
      <c r="X334" t="b">
        <v>0</v>
      </c>
      <c r="Y334">
        <v>75</v>
      </c>
      <c r="Z334">
        <v>0.66666666666666663</v>
      </c>
    </row>
    <row r="335" spans="2:26" x14ac:dyDescent="0.25">
      <c r="B335">
        <v>503</v>
      </c>
      <c r="C335">
        <v>507</v>
      </c>
      <c r="D335" t="str">
        <v xml:space="preserve">Sailing the azure waters of the Maldives, each wave a whisper of serenity in paradise. </v>
      </c>
      <c r="E335" t="str">
        <v xml:space="preserve"> Serenity </v>
      </c>
      <c r="F335">
        <v>43766.59375</v>
      </c>
      <c r="G335" t="str">
        <v xml:space="preserve"> MaldivesSailor </v>
      </c>
      <c r="H335" t="str">
        <v xml:space="preserve"> Facebook </v>
      </c>
      <c r="I335" t="str">
        <v xml:space="preserve"> #Serenity #ParadiseWhispers </v>
      </c>
      <c r="J335">
        <v>22</v>
      </c>
      <c r="K335">
        <v>45</v>
      </c>
      <c r="L335" t="str">
        <v xml:space="preserve"> Maldives </v>
      </c>
      <c r="M335">
        <v>2019</v>
      </c>
      <c r="N335">
        <v>10</v>
      </c>
      <c r="O335">
        <v>28</v>
      </c>
      <c r="P335">
        <v>14</v>
      </c>
      <c r="Q335" t="str">
        <v>Sailing the azure waters of the Maldives, each wave a whisper of serenity in paradise.</v>
      </c>
      <c r="R335" t="str">
        <v>Serenity</v>
      </c>
      <c r="S335" t="str">
        <v>MaldivesSailor</v>
      </c>
      <c r="T335" t="str">
        <v>Facebook</v>
      </c>
      <c r="U335" t="str">
        <v>#Serenity,#ParadiseWhispers</v>
      </c>
      <c r="V335" t="str">
        <v>Maldives</v>
      </c>
      <c r="W335">
        <v>43766.59375</v>
      </c>
      <c r="X335" t="b">
        <v>0</v>
      </c>
      <c r="Y335">
        <v>67</v>
      </c>
      <c r="Z335">
        <v>0.67164179104477617</v>
      </c>
    </row>
    <row r="336" spans="2:26" x14ac:dyDescent="0.25">
      <c r="B336">
        <v>504</v>
      </c>
      <c r="C336">
        <v>508</v>
      </c>
      <c r="D336" t="str">
        <v xml:space="preserve">In the midst of the Amazon rainforest, a symphony of wildlife creates an orchestra of nature's wonders. </v>
      </c>
      <c r="E336" t="str">
        <v xml:space="preserve"> Wonder </v>
      </c>
      <c r="F336">
        <v>44357.666666666664</v>
      </c>
      <c r="G336" t="str">
        <v xml:space="preserve"> AmazonExplorer </v>
      </c>
      <c r="H336" t="str">
        <v xml:space="preserve"> Instagram </v>
      </c>
      <c r="I336" t="str">
        <v xml:space="preserve"> #Wonder #NatureOrchestra </v>
      </c>
      <c r="J336">
        <v>30</v>
      </c>
      <c r="K336">
        <v>60</v>
      </c>
      <c r="L336" t="str">
        <v xml:space="preserve"> Brazil </v>
      </c>
      <c r="M336">
        <v>2021</v>
      </c>
      <c r="N336">
        <v>6</v>
      </c>
      <c r="O336">
        <v>10</v>
      </c>
      <c r="P336">
        <v>16</v>
      </c>
      <c r="Q336" t="str">
        <v>In the midst of the Amazon rainforest, a symphony of wildlife creates an orchestra of nature's wonders.</v>
      </c>
      <c r="R336" t="str">
        <v>Wonder</v>
      </c>
      <c r="S336" t="str">
        <v>AmazonExplorer</v>
      </c>
      <c r="T336" t="str">
        <v>Instagram</v>
      </c>
      <c r="U336" t="str">
        <v>#Wonder,#NatureOrchestra</v>
      </c>
      <c r="V336" t="str">
        <v>Brazil</v>
      </c>
      <c r="W336">
        <v>44357.666666666664</v>
      </c>
      <c r="X336" t="b">
        <v>0</v>
      </c>
      <c r="Y336">
        <v>90</v>
      </c>
      <c r="Z336">
        <v>0.66666666666666663</v>
      </c>
    </row>
    <row r="337" spans="2:26" x14ac:dyDescent="0.25">
      <c r="B337">
        <v>505</v>
      </c>
      <c r="C337">
        <v>509</v>
      </c>
      <c r="D337" t="str">
        <v xml:space="preserve">Walking the Great Wall of China, each step a testament to ancient engineering marvels. </v>
      </c>
      <c r="E337" t="str">
        <v xml:space="preserve"> Awe </v>
      </c>
      <c r="F337">
        <v>42965.8125</v>
      </c>
      <c r="G337" t="str">
        <v xml:space="preserve"> GreatWallWalker </v>
      </c>
      <c r="H337" t="str">
        <v xml:space="preserve"> Twitter </v>
      </c>
      <c r="I337" t="str">
        <v xml:space="preserve"> #Awe #EngineeringMarvels </v>
      </c>
      <c r="J337">
        <v>18</v>
      </c>
      <c r="K337">
        <v>35</v>
      </c>
      <c r="L337" t="str">
        <v xml:space="preserve"> China </v>
      </c>
      <c r="M337">
        <v>2017</v>
      </c>
      <c r="N337">
        <v>8</v>
      </c>
      <c r="O337">
        <v>18</v>
      </c>
      <c r="P337">
        <v>19</v>
      </c>
      <c r="Q337" t="str">
        <v>Walking the Great Wall of China, each step a testament to ancient engineering marvels.</v>
      </c>
      <c r="R337" t="str">
        <v>Awe</v>
      </c>
      <c r="S337" t="str">
        <v>GreatWallWalker</v>
      </c>
      <c r="T337" t="str">
        <v>Twitter</v>
      </c>
      <c r="U337" t="str">
        <v>#Awe,#EngineeringMarvels</v>
      </c>
      <c r="V337" t="str">
        <v>China</v>
      </c>
      <c r="W337">
        <v>42965.8125</v>
      </c>
      <c r="X337" t="b">
        <v>0</v>
      </c>
      <c r="Y337">
        <v>53</v>
      </c>
      <c r="Z337">
        <v>0.660377358490566</v>
      </c>
    </row>
    <row r="338" spans="2:26" x14ac:dyDescent="0.25">
      <c r="B338">
        <v>506</v>
      </c>
      <c r="C338">
        <v>510</v>
      </c>
      <c r="D338" t="str">
        <v xml:space="preserve">At the summit of Mount Fuji, a breathtaking sunrise that paints the sky with hues of accomplishment. </v>
      </c>
      <c r="E338" t="str">
        <v xml:space="preserve"> Accomplishment </v>
      </c>
      <c r="F338">
        <v>43936.229166666664</v>
      </c>
      <c r="G338" t="str">
        <v xml:space="preserve"> FujiSummitAchiever </v>
      </c>
      <c r="H338" t="str">
        <v xml:space="preserve"> Facebook </v>
      </c>
      <c r="I338" t="str">
        <v xml:space="preserve"> #Accomplishment #SunriseHues </v>
      </c>
      <c r="J338">
        <v>28</v>
      </c>
      <c r="K338">
        <v>55</v>
      </c>
      <c r="L338" t="str">
        <v xml:space="preserve"> Japan </v>
      </c>
      <c r="M338">
        <v>2020</v>
      </c>
      <c r="N338">
        <v>4</v>
      </c>
      <c r="O338">
        <v>15</v>
      </c>
      <c r="P338">
        <v>5</v>
      </c>
      <c r="Q338" t="str">
        <v>At the summit of Mount Fuji, a breathtaking sunrise that paints the sky with hues of accomplishment.</v>
      </c>
      <c r="R338" t="str">
        <v>Accomplishment</v>
      </c>
      <c r="S338" t="str">
        <v>FujiSummitAchiever</v>
      </c>
      <c r="T338" t="str">
        <v>Facebook</v>
      </c>
      <c r="U338" t="str">
        <v>#Accomplishment,#SunriseHues</v>
      </c>
      <c r="V338" t="str">
        <v>Japan</v>
      </c>
      <c r="W338">
        <v>43936.229166666664</v>
      </c>
      <c r="X338" t="b">
        <v>0</v>
      </c>
      <c r="Y338">
        <v>83</v>
      </c>
      <c r="Z338">
        <v>0.66265060240963858</v>
      </c>
    </row>
    <row r="339" spans="2:26" x14ac:dyDescent="0.25">
      <c r="B339">
        <v>507</v>
      </c>
      <c r="C339">
        <v>511</v>
      </c>
      <c r="D339" t="str">
        <v xml:space="preserve">Exploring the ancient ruins of Angkor Wat, each stone whispering stories of Khmer civilization. </v>
      </c>
      <c r="E339" t="str">
        <v xml:space="preserve"> Exploration </v>
      </c>
      <c r="F339">
        <v>42696.541666666664</v>
      </c>
      <c r="G339" t="str">
        <v xml:space="preserve"> AngkorWatAdventurer </v>
      </c>
      <c r="H339" t="str">
        <v xml:space="preserve"> Instagram </v>
      </c>
      <c r="I339" t="str">
        <v xml:space="preserve"> #Exploration #KhmerStories </v>
      </c>
      <c r="J339">
        <v>20</v>
      </c>
      <c r="K339">
        <v>40</v>
      </c>
      <c r="L339" t="str">
        <v xml:space="preserve"> Cambodia </v>
      </c>
      <c r="M339">
        <v>2016</v>
      </c>
      <c r="N339">
        <v>11</v>
      </c>
      <c r="O339">
        <v>22</v>
      </c>
      <c r="P339">
        <v>13</v>
      </c>
      <c r="Q339" t="str">
        <v>Exploring the ancient ruins of Angkor Wat, each stone whispering stories of Khmer civilization.</v>
      </c>
      <c r="R339" t="str">
        <v>Exploration</v>
      </c>
      <c r="S339" t="str">
        <v>AngkorWatAdventurer</v>
      </c>
      <c r="T339" t="str">
        <v>Instagram</v>
      </c>
      <c r="U339" t="str">
        <v>#Exploration,#KhmerStories</v>
      </c>
      <c r="V339" t="str">
        <v>Cambodia</v>
      </c>
      <c r="W339">
        <v>42696.541666666664</v>
      </c>
      <c r="X339" t="b">
        <v>0</v>
      </c>
      <c r="Y339">
        <v>60</v>
      </c>
      <c r="Z339">
        <v>0.66666666666666663</v>
      </c>
    </row>
    <row r="340" spans="2:26" x14ac:dyDescent="0.25">
      <c r="B340">
        <v>508</v>
      </c>
      <c r="C340">
        <v>512</v>
      </c>
      <c r="D340" t="str">
        <v xml:space="preserve">Skiing down the slopes of the Swiss Alps, each turn a dance with the majesty of snow-capped peaks. </v>
      </c>
      <c r="E340" t="str">
        <v xml:space="preserve"> Adventure </v>
      </c>
      <c r="F340">
        <v>43475.614583333336</v>
      </c>
      <c r="G340" t="str">
        <v xml:space="preserve"> AlpsSkiAdventurer </v>
      </c>
      <c r="H340" t="str">
        <v xml:space="preserve"> Twitter </v>
      </c>
      <c r="I340" t="str">
        <v xml:space="preserve"> #Adventure #SnowPeakDance </v>
      </c>
      <c r="J340">
        <v>22</v>
      </c>
      <c r="K340">
        <v>45</v>
      </c>
      <c r="L340" t="str">
        <v xml:space="preserve"> Switzerland </v>
      </c>
      <c r="M340">
        <v>2019</v>
      </c>
      <c r="N340">
        <v>1</v>
      </c>
      <c r="O340">
        <v>10</v>
      </c>
      <c r="P340">
        <v>14</v>
      </c>
      <c r="Q340" t="str">
        <v>Skiing down the slopes of the Swiss Alps, each turn a dance with the majesty of snow-capped peaks.</v>
      </c>
      <c r="R340" t="str">
        <v>Adventure</v>
      </c>
      <c r="S340" t="str">
        <v>AlpsSkiAdventurer</v>
      </c>
      <c r="T340" t="str">
        <v>Twitter</v>
      </c>
      <c r="U340" t="str">
        <v>#Adventure,#SnowPeakDance</v>
      </c>
      <c r="V340" t="str">
        <v>Switzerland</v>
      </c>
      <c r="W340">
        <v>43475.614583333336</v>
      </c>
      <c r="X340" t="b">
        <v>0</v>
      </c>
      <c r="Y340">
        <v>67</v>
      </c>
      <c r="Z340">
        <v>0.67164179104477617</v>
      </c>
    </row>
    <row r="341" spans="2:26" x14ac:dyDescent="0.25">
      <c r="B341">
        <v>509</v>
      </c>
      <c r="C341">
        <v>513</v>
      </c>
      <c r="D341" t="str">
        <v xml:space="preserve">In the tranquility of Kyoto's bamboo forest, whispers of ancient Zen wisdom echo through the groves. </v>
      </c>
      <c r="E341" t="str">
        <v xml:space="preserve"> Tranquility </v>
      </c>
      <c r="F341">
        <v>44985.680555555555</v>
      </c>
      <c r="G341" t="str">
        <v xml:space="preserve"> KyotoBambooSeeker </v>
      </c>
      <c r="H341" t="str">
        <v xml:space="preserve"> Facebook </v>
      </c>
      <c r="I341" t="str">
        <v xml:space="preserve"> #Tranquility #ZenWisdom </v>
      </c>
      <c r="J341">
        <v>25</v>
      </c>
      <c r="K341">
        <v>50</v>
      </c>
      <c r="L341" t="str">
        <v xml:space="preserve"> Japan </v>
      </c>
      <c r="M341">
        <v>2023</v>
      </c>
      <c r="N341">
        <v>2</v>
      </c>
      <c r="O341">
        <v>28</v>
      </c>
      <c r="P341">
        <v>16</v>
      </c>
      <c r="Q341" t="str">
        <v>In the tranquility of Kyoto's bamboo forest, whispers of ancient Zen wisdom echo through the groves.</v>
      </c>
      <c r="R341" t="str">
        <v>Tranquility</v>
      </c>
      <c r="S341" t="str">
        <v>KyotoBambooSeeker</v>
      </c>
      <c r="T341" t="str">
        <v>Facebook</v>
      </c>
      <c r="U341" t="str">
        <v>#Tranquility,#ZenWisdom</v>
      </c>
      <c r="V341" t="str">
        <v>Japan</v>
      </c>
      <c r="W341">
        <v>44985.680555555555</v>
      </c>
      <c r="X341" t="b">
        <v>0</v>
      </c>
      <c r="Y341">
        <v>75</v>
      </c>
      <c r="Z341">
        <v>0.66666666666666663</v>
      </c>
    </row>
    <row r="342" spans="2:26" x14ac:dyDescent="0.25">
      <c r="B342">
        <v>510</v>
      </c>
      <c r="C342">
        <v>514</v>
      </c>
      <c r="D342" t="str">
        <v xml:space="preserve">Cruising the fjords of Norway, each icy landscape a breathtaking masterpiece of nature's grandeur. </v>
      </c>
      <c r="E342" t="str">
        <v xml:space="preserve"> Grandeur </v>
      </c>
      <c r="F342">
        <v>43248.770833333336</v>
      </c>
      <c r="G342" t="str">
        <v xml:space="preserve"> NorwayFjordExplorer </v>
      </c>
      <c r="H342" t="str">
        <v xml:space="preserve"> Instagram </v>
      </c>
      <c r="I342" t="str">
        <v xml:space="preserve"> #Grandeur #IcyMasterpiece </v>
      </c>
      <c r="J342">
        <v>22</v>
      </c>
      <c r="K342">
        <v>45</v>
      </c>
      <c r="L342" t="str">
        <v xml:space="preserve"> Norway </v>
      </c>
      <c r="M342">
        <v>2018</v>
      </c>
      <c r="N342">
        <v>5</v>
      </c>
      <c r="O342">
        <v>28</v>
      </c>
      <c r="P342">
        <v>18</v>
      </c>
      <c r="Q342" t="str">
        <v>Cruising the fjords of Norway, each icy landscape a breathtaking masterpiece of nature's grandeur.</v>
      </c>
      <c r="R342" t="str">
        <v>Grandeur</v>
      </c>
      <c r="S342" t="str">
        <v>NorwayFjordExplorer</v>
      </c>
      <c r="T342" t="str">
        <v>Instagram</v>
      </c>
      <c r="U342" t="str">
        <v>#Grandeur,#IcyMasterpiece</v>
      </c>
      <c r="V342" t="str">
        <v>Norway</v>
      </c>
      <c r="W342">
        <v>43248.770833333336</v>
      </c>
      <c r="X342" t="b">
        <v>0</v>
      </c>
      <c r="Y342">
        <v>67</v>
      </c>
      <c r="Z342">
        <v>0.67164179104477617</v>
      </c>
    </row>
    <row r="343" spans="2:26" x14ac:dyDescent="0.25">
      <c r="B343">
        <v>511</v>
      </c>
      <c r="C343">
        <v>515</v>
      </c>
      <c r="D343" t="str">
        <v xml:space="preserve">At the front row of Adele's concert, each note of 'Someone Like You' resonates with soul-stirring emotion. </v>
      </c>
      <c r="E343" t="str">
        <v xml:space="preserve"> Emotion </v>
      </c>
      <c r="F343">
        <v>44819.833333333336</v>
      </c>
      <c r="G343" t="str">
        <v xml:space="preserve"> AdeleConcertGoer </v>
      </c>
      <c r="H343" t="str">
        <v xml:space="preserve"> Instagram </v>
      </c>
      <c r="I343" t="str">
        <v xml:space="preserve"> #Emotion #AdeleConcert </v>
      </c>
      <c r="J343">
        <v>40</v>
      </c>
      <c r="K343">
        <v>80</v>
      </c>
      <c r="L343" t="str">
        <v xml:space="preserve"> USA </v>
      </c>
      <c r="M343">
        <v>2022</v>
      </c>
      <c r="N343">
        <v>9</v>
      </c>
      <c r="O343">
        <v>15</v>
      </c>
      <c r="P343">
        <v>20</v>
      </c>
      <c r="Q343" t="str">
        <v>At the front row of Adele's concert, each note of 'Someone Like You' resonates with soul-stirring emotion.</v>
      </c>
      <c r="R343" t="str">
        <v>Emotion</v>
      </c>
      <c r="S343" t="str">
        <v>AdeleConcertGoer</v>
      </c>
      <c r="T343" t="str">
        <v>Instagram</v>
      </c>
      <c r="U343" t="str">
        <v>#Emotion,#AdeleConcert</v>
      </c>
      <c r="V343" t="str">
        <v>USA</v>
      </c>
      <c r="W343">
        <v>44819.833333333336</v>
      </c>
      <c r="X343" t="b">
        <v>0</v>
      </c>
      <c r="Y343">
        <v>120</v>
      </c>
      <c r="Z343">
        <v>0.66666666666666663</v>
      </c>
    </row>
    <row r="344" spans="2:26" x14ac:dyDescent="0.25">
      <c r="B344">
        <v>512</v>
      </c>
      <c r="C344">
        <v>516</v>
      </c>
      <c r="D344" t="str">
        <v xml:space="preserve">Dancing under the stars at BeyoncÃ©'s live show, feeling the power of 'Single Ladies' in every move. </v>
      </c>
      <c r="E344" t="str">
        <v xml:space="preserve"> Energy </v>
      </c>
      <c r="F344">
        <v>43674.895833333336</v>
      </c>
      <c r="G344" t="str">
        <v xml:space="preserve"> BeyonceDancer </v>
      </c>
      <c r="H344" t="str">
        <v xml:space="preserve"> Twitter </v>
      </c>
      <c r="I344" t="str">
        <v xml:space="preserve"> #Energy #BeyonceConcert </v>
      </c>
      <c r="J344">
        <v>35</v>
      </c>
      <c r="K344">
        <v>70</v>
      </c>
      <c r="L344" t="str">
        <v xml:space="preserve"> USA </v>
      </c>
      <c r="M344">
        <v>2019</v>
      </c>
      <c r="N344">
        <v>7</v>
      </c>
      <c r="O344">
        <v>28</v>
      </c>
      <c r="P344">
        <v>21</v>
      </c>
      <c r="Q344" t="str">
        <v>Dancing under the stars at BeyoncÃ©'s live show, feeling the power of 'Single Ladies' in every move.</v>
      </c>
      <c r="R344" t="str">
        <v>Energy</v>
      </c>
      <c r="S344" t="str">
        <v>BeyonceDancer</v>
      </c>
      <c r="T344" t="str">
        <v>Twitter</v>
      </c>
      <c r="U344" t="str">
        <v>#Energy,#BeyonceConcert</v>
      </c>
      <c r="V344" t="str">
        <v>USA</v>
      </c>
      <c r="W344">
        <v>43674.895833333336</v>
      </c>
      <c r="X344" t="b">
        <v>0</v>
      </c>
      <c r="Y344">
        <v>105</v>
      </c>
      <c r="Z344">
        <v>0.66666666666666663</v>
      </c>
    </row>
    <row r="345" spans="2:26" x14ac:dyDescent="0.25">
      <c r="B345">
        <v>513</v>
      </c>
      <c r="C345">
        <v>517</v>
      </c>
      <c r="D345" t="str">
        <v xml:space="preserve">In the crowd of a Taylor Swift concert, the lyrics of 'Love Story' create an enchanting fairy tale. </v>
      </c>
      <c r="E345" t="str">
        <v xml:space="preserve"> Enchantment </v>
      </c>
      <c r="F345">
        <v>44326.822916666664</v>
      </c>
      <c r="G345" t="str">
        <v xml:space="preserve"> SwiftieDreamer </v>
      </c>
      <c r="H345" t="str">
        <v xml:space="preserve"> Facebook </v>
      </c>
      <c r="I345" t="str">
        <v xml:space="preserve"> #Enchantment #TaylorSwift </v>
      </c>
      <c r="J345">
        <v>30</v>
      </c>
      <c r="K345">
        <v>60</v>
      </c>
      <c r="L345" t="str">
        <v xml:space="preserve"> USA </v>
      </c>
      <c r="M345">
        <v>2021</v>
      </c>
      <c r="N345">
        <v>5</v>
      </c>
      <c r="O345">
        <v>10</v>
      </c>
      <c r="P345">
        <v>19</v>
      </c>
      <c r="Q345" t="str">
        <v>In the crowd of a Taylor Swift concert, the lyrics of 'Love Story' create an enchanting fairy tale.</v>
      </c>
      <c r="R345" t="str">
        <v>Enchantment</v>
      </c>
      <c r="S345" t="str">
        <v>SwiftieDreamer</v>
      </c>
      <c r="T345" t="str">
        <v>Facebook</v>
      </c>
      <c r="U345" t="str">
        <v>#Enchantment,#TaylorSwift</v>
      </c>
      <c r="V345" t="str">
        <v>USA</v>
      </c>
      <c r="W345">
        <v>44326.822916666664</v>
      </c>
      <c r="X345" t="b">
        <v>0</v>
      </c>
      <c r="Y345">
        <v>90</v>
      </c>
      <c r="Z345">
        <v>0.66666666666666663</v>
      </c>
    </row>
    <row r="346" spans="2:26" x14ac:dyDescent="0.25">
      <c r="B346">
        <v>514</v>
      </c>
      <c r="C346">
        <v>518</v>
      </c>
      <c r="D346" t="str">
        <v xml:space="preserve">Rocking out to the guitar solos at a Queen tribute concert, a journey back in time with Freddie's spirit. </v>
      </c>
      <c r="E346" t="str">
        <v xml:space="preserve"> Nostalgia </v>
      </c>
      <c r="F346">
        <v>43436.927083333336</v>
      </c>
      <c r="G346" t="str">
        <v xml:space="preserve"> QueenTributeFan </v>
      </c>
      <c r="H346" t="str">
        <v xml:space="preserve"> Instagram </v>
      </c>
      <c r="I346" t="str">
        <v xml:space="preserve"> #Nostalgia #QueenTribute </v>
      </c>
      <c r="J346">
        <v>22</v>
      </c>
      <c r="K346">
        <v>45</v>
      </c>
      <c r="L346" t="str">
        <v xml:space="preserve"> UK </v>
      </c>
      <c r="M346">
        <v>2018</v>
      </c>
      <c r="N346">
        <v>12</v>
      </c>
      <c r="O346">
        <v>2</v>
      </c>
      <c r="P346">
        <v>22</v>
      </c>
      <c r="Q346" t="str">
        <v>Rocking out to the guitar solos at a Queen tribute concert, a journey back in time with Freddie's spirit.</v>
      </c>
      <c r="R346" t="str">
        <v>Nostalgia</v>
      </c>
      <c r="S346" t="str">
        <v>QueenTributeFan</v>
      </c>
      <c r="T346" t="str">
        <v>Instagram</v>
      </c>
      <c r="U346" t="str">
        <v>#Nostalgia,#QueenTribute</v>
      </c>
      <c r="V346" t="str">
        <v>UK</v>
      </c>
      <c r="W346">
        <v>43436.927083333336</v>
      </c>
      <c r="X346" t="b">
        <v>0</v>
      </c>
      <c r="Y346">
        <v>67</v>
      </c>
      <c r="Z346">
        <v>0.67164179104477617</v>
      </c>
    </row>
    <row r="347" spans="2:26" x14ac:dyDescent="0.25">
      <c r="B347">
        <v>515</v>
      </c>
      <c r="C347">
        <v>519</v>
      </c>
      <c r="D347" t="str">
        <v xml:space="preserve">Swaying to Ed Sheeran's acoustic melodies, a serene evening filled with 'Perfect' moments. </v>
      </c>
      <c r="E347" t="str">
        <v xml:space="preserve"> Serenity </v>
      </c>
      <c r="F347">
        <v>44061.791666666664</v>
      </c>
      <c r="G347" t="str">
        <v xml:space="preserve"> SheeranMelodyLover </v>
      </c>
      <c r="H347" t="str">
        <v xml:space="preserve"> Twitter </v>
      </c>
      <c r="I347" t="str">
        <v xml:space="preserve"> #Serenity #EdSheeranConcert </v>
      </c>
      <c r="J347">
        <v>18</v>
      </c>
      <c r="K347">
        <v>35</v>
      </c>
      <c r="L347" t="str">
        <v xml:space="preserve"> UK </v>
      </c>
      <c r="M347">
        <v>2020</v>
      </c>
      <c r="N347">
        <v>8</v>
      </c>
      <c r="O347">
        <v>18</v>
      </c>
      <c r="P347">
        <v>19</v>
      </c>
      <c r="Q347" t="str">
        <v>Swaying to Ed Sheeran's acoustic melodies, a serene evening filled with 'Perfect' moments.</v>
      </c>
      <c r="R347" t="str">
        <v>Serenity</v>
      </c>
      <c r="S347" t="str">
        <v>SheeranMelodyLover</v>
      </c>
      <c r="T347" t="str">
        <v>Twitter</v>
      </c>
      <c r="U347" t="str">
        <v>#Serenity,#EdSheeranConcert</v>
      </c>
      <c r="V347" t="str">
        <v>UK</v>
      </c>
      <c r="W347">
        <v>44061.791666666664</v>
      </c>
      <c r="X347" t="b">
        <v>0</v>
      </c>
      <c r="Y347">
        <v>53</v>
      </c>
      <c r="Z347">
        <v>0.660377358490566</v>
      </c>
    </row>
    <row r="348" spans="2:26" x14ac:dyDescent="0.25">
      <c r="B348">
        <v>516</v>
      </c>
      <c r="C348">
        <v>520</v>
      </c>
      <c r="D348" t="str">
        <v xml:space="preserve">Immersed in the pulsating beats of a Bruno Mars concert, where 'Uptown Funk' becomes a city of joy. </v>
      </c>
      <c r="E348" t="str">
        <v xml:space="preserve"> Joy </v>
      </c>
      <c r="F348">
        <v>42822.854166666664</v>
      </c>
      <c r="G348" t="str">
        <v xml:space="preserve"> MarsJoyExplorer </v>
      </c>
      <c r="H348" t="str">
        <v xml:space="preserve"> Facebook </v>
      </c>
      <c r="I348" t="str">
        <v xml:space="preserve"> #Joy #BrunoMars </v>
      </c>
      <c r="J348">
        <v>28</v>
      </c>
      <c r="K348">
        <v>55</v>
      </c>
      <c r="L348" t="str">
        <v xml:space="preserve"> USA </v>
      </c>
      <c r="M348">
        <v>2017</v>
      </c>
      <c r="N348">
        <v>3</v>
      </c>
      <c r="O348">
        <v>28</v>
      </c>
      <c r="P348">
        <v>20</v>
      </c>
      <c r="Q348" t="str">
        <v>Immersed in the pulsating beats of a Bruno Mars concert, where 'Uptown Funk' becomes a city of joy.</v>
      </c>
      <c r="R348" t="str">
        <v>Joy</v>
      </c>
      <c r="S348" t="str">
        <v>MarsJoyExplorer</v>
      </c>
      <c r="T348" t="str">
        <v>Facebook</v>
      </c>
      <c r="U348" t="str">
        <v>#Joy,#BrunoMars</v>
      </c>
      <c r="V348" t="str">
        <v>USA</v>
      </c>
      <c r="W348">
        <v>42822.854166666664</v>
      </c>
      <c r="X348" t="b">
        <v>0</v>
      </c>
      <c r="Y348">
        <v>83</v>
      </c>
      <c r="Z348">
        <v>0.66265060240963858</v>
      </c>
    </row>
    <row r="349" spans="2:26" x14ac:dyDescent="0.25">
      <c r="B349">
        <v>517</v>
      </c>
      <c r="C349">
        <v>521</v>
      </c>
      <c r="D349" t="str">
        <v xml:space="preserve">At a Michael Jackson tribute show, moonwalking through the hits, a celebration of the King of Pop. </v>
      </c>
      <c r="E349" t="str">
        <v xml:space="preserve"> Celebration </v>
      </c>
      <c r="F349">
        <v>44576.885416666664</v>
      </c>
      <c r="G349" t="str">
        <v xml:space="preserve"> MJTributeDancer </v>
      </c>
      <c r="H349" t="str">
        <v xml:space="preserve"> Instagram </v>
      </c>
      <c r="I349" t="str">
        <v xml:space="preserve"> #Celebration #MJTribute </v>
      </c>
      <c r="J349">
        <v>25</v>
      </c>
      <c r="K349">
        <v>50</v>
      </c>
      <c r="L349" t="str">
        <v xml:space="preserve"> USA </v>
      </c>
      <c r="M349">
        <v>2022</v>
      </c>
      <c r="N349">
        <v>1</v>
      </c>
      <c r="O349">
        <v>15</v>
      </c>
      <c r="P349">
        <v>21</v>
      </c>
      <c r="Q349" t="str">
        <v>At a Michael Jackson tribute show, moonwalking through the hits, a celebration of the King of Pop.</v>
      </c>
      <c r="R349" t="str">
        <v>Celebration</v>
      </c>
      <c r="S349" t="str">
        <v>MJTributeDancer</v>
      </c>
      <c r="T349" t="str">
        <v>Instagram</v>
      </c>
      <c r="U349" t="str">
        <v>#Celebration,#MJTribute</v>
      </c>
      <c r="V349" t="str">
        <v>USA</v>
      </c>
      <c r="W349">
        <v>44576.885416666664</v>
      </c>
      <c r="X349" t="b">
        <v>0</v>
      </c>
      <c r="Y349">
        <v>75</v>
      </c>
      <c r="Z349">
        <v>0.66666666666666663</v>
      </c>
    </row>
    <row r="350" spans="2:26" x14ac:dyDescent="0.25">
      <c r="B350">
        <v>518</v>
      </c>
      <c r="C350">
        <v>522</v>
      </c>
      <c r="D350" t="str">
        <v xml:space="preserve">Swinging to the rhythms of a Frank Sinatra tribute, feeling the timeless charm of 'Fly Me to the Moon'. </v>
      </c>
      <c r="E350" t="str">
        <v xml:space="preserve"> Charm </v>
      </c>
      <c r="F350">
        <v>43626.78125</v>
      </c>
      <c r="G350" t="str">
        <v xml:space="preserve"> SinatraCharmListener </v>
      </c>
      <c r="H350" t="str">
        <v xml:space="preserve"> Twitter </v>
      </c>
      <c r="I350" t="str">
        <v xml:space="preserve"> #Charm #SinatraTribute </v>
      </c>
      <c r="J350">
        <v>22</v>
      </c>
      <c r="K350">
        <v>45</v>
      </c>
      <c r="L350" t="str">
        <v xml:space="preserve"> USA </v>
      </c>
      <c r="M350">
        <v>2019</v>
      </c>
      <c r="N350">
        <v>6</v>
      </c>
      <c r="O350">
        <v>10</v>
      </c>
      <c r="P350">
        <v>18</v>
      </c>
      <c r="Q350" t="str">
        <v>Swinging to the rhythms of a Frank Sinatra tribute, feeling the timeless charm of 'Fly Me to the Moon'.</v>
      </c>
      <c r="R350" t="str">
        <v>Charm</v>
      </c>
      <c r="S350" t="str">
        <v>SinatraCharmListener</v>
      </c>
      <c r="T350" t="str">
        <v>Twitter</v>
      </c>
      <c r="U350" t="str">
        <v>#Charm,#SinatraTribute</v>
      </c>
      <c r="V350" t="str">
        <v>USA</v>
      </c>
      <c r="W350">
        <v>43626.78125</v>
      </c>
      <c r="X350" t="b">
        <v>0</v>
      </c>
      <c r="Y350">
        <v>67</v>
      </c>
      <c r="Z350">
        <v>0.67164179104477617</v>
      </c>
    </row>
    <row r="351" spans="2:26" x14ac:dyDescent="0.25">
      <c r="B351">
        <v>519</v>
      </c>
      <c r="C351">
        <v>523</v>
      </c>
      <c r="D351" t="str">
        <v xml:space="preserve">In the mosh pit of a Metallica concert, the thunderous chords create a symphony of headbanging ecstasy. </v>
      </c>
      <c r="E351" t="str">
        <v xml:space="preserve"> Ecstasy </v>
      </c>
      <c r="F351">
        <v>45005.9375</v>
      </c>
      <c r="G351" t="str">
        <v xml:space="preserve"> MetallicaMoshWarrior </v>
      </c>
      <c r="H351" t="str">
        <v xml:space="preserve"> Facebook </v>
      </c>
      <c r="I351" t="str">
        <v xml:space="preserve"> #Ecstasy #MetallicaConcert </v>
      </c>
      <c r="J351">
        <v>35</v>
      </c>
      <c r="K351">
        <v>70</v>
      </c>
      <c r="L351" t="str">
        <v xml:space="preserve"> USA </v>
      </c>
      <c r="M351">
        <v>2023</v>
      </c>
      <c r="N351">
        <v>3</v>
      </c>
      <c r="O351">
        <v>20</v>
      </c>
      <c r="P351">
        <v>22</v>
      </c>
      <c r="Q351" t="str">
        <v>In the mosh pit of a Metallica concert, the thunderous chords create a symphony of headbanging ecstasy.</v>
      </c>
      <c r="R351" t="str">
        <v>Ecstasy</v>
      </c>
      <c r="S351" t="str">
        <v>MetallicaMoshWarrior</v>
      </c>
      <c r="T351" t="str">
        <v>Facebook</v>
      </c>
      <c r="U351" t="str">
        <v>#Ecstasy,#MetallicaConcert</v>
      </c>
      <c r="V351" t="str">
        <v>USA</v>
      </c>
      <c r="W351">
        <v>45005.9375</v>
      </c>
      <c r="X351" t="b">
        <v>0</v>
      </c>
      <c r="Y351">
        <v>105</v>
      </c>
      <c r="Z351">
        <v>0.66666666666666663</v>
      </c>
    </row>
    <row r="352" spans="2:26" x14ac:dyDescent="0.25">
      <c r="B352">
        <v>520</v>
      </c>
      <c r="C352">
        <v>524</v>
      </c>
      <c r="D352" t="str">
        <v xml:space="preserve">Experiencing the magic of a Coldplay concert, where 'Fix You' becomes a beacon of hope in the night. </v>
      </c>
      <c r="E352" t="str">
        <v xml:space="preserve"> Hope </v>
      </c>
      <c r="F352">
        <v>42702.791666666664</v>
      </c>
      <c r="G352" t="str">
        <v xml:space="preserve"> ColdplayHopeSeeker </v>
      </c>
      <c r="H352" t="str">
        <v xml:space="preserve"> Instagram </v>
      </c>
      <c r="I352" t="str">
        <v xml:space="preserve"> #Hope #ColdplayMagic </v>
      </c>
      <c r="J352">
        <v>30</v>
      </c>
      <c r="K352">
        <v>60</v>
      </c>
      <c r="L352" t="str">
        <v xml:space="preserve"> UK </v>
      </c>
      <c r="M352">
        <v>2016</v>
      </c>
      <c r="N352">
        <v>11</v>
      </c>
      <c r="O352">
        <v>28</v>
      </c>
      <c r="P352">
        <v>19</v>
      </c>
      <c r="Q352" t="str">
        <v>Experiencing the magic of a Coldplay concert, where 'Fix You' becomes a beacon of hope in the night.</v>
      </c>
      <c r="R352" t="str">
        <v>Hope</v>
      </c>
      <c r="S352" t="str">
        <v>ColdplayHopeSeeker</v>
      </c>
      <c r="T352" t="str">
        <v>Instagram</v>
      </c>
      <c r="U352" t="str">
        <v>#Hope,#ColdplayMagic</v>
      </c>
      <c r="V352" t="str">
        <v>UK</v>
      </c>
      <c r="W352">
        <v>42702.791666666664</v>
      </c>
      <c r="X352" t="b">
        <v>0</v>
      </c>
      <c r="Y352">
        <v>90</v>
      </c>
      <c r="Z352">
        <v>0.66666666666666663</v>
      </c>
    </row>
    <row r="353" spans="2:26" x14ac:dyDescent="0.25">
      <c r="B353">
        <v>521</v>
      </c>
      <c r="C353">
        <v>525</v>
      </c>
      <c r="D353" t="str">
        <v xml:space="preserve">At a Justin Bieber concert, the infectious beats of 'Baby' create a dance floor of unbridled enthusiasm. </v>
      </c>
      <c r="E353" t="str">
        <v xml:space="preserve"> Enthusiasm </v>
      </c>
      <c r="F353">
        <v>43317.833333333336</v>
      </c>
      <c r="G353" t="str">
        <v xml:space="preserve"> BieberDanceEnthusiast </v>
      </c>
      <c r="H353" t="str">
        <v xml:space="preserve"> Instagram </v>
      </c>
      <c r="I353" t="str">
        <v xml:space="preserve"> #Enthusiasm #JustinBieber </v>
      </c>
      <c r="J353">
        <v>40</v>
      </c>
      <c r="K353">
        <v>80</v>
      </c>
      <c r="L353" t="str">
        <v xml:space="preserve"> Canada </v>
      </c>
      <c r="M353">
        <v>2018</v>
      </c>
      <c r="N353">
        <v>8</v>
      </c>
      <c r="O353">
        <v>5</v>
      </c>
      <c r="P353">
        <v>20</v>
      </c>
      <c r="Q353" t="str">
        <v>At a Justin Bieber concert, the infectious beats of 'Baby' create a dance floor of unbridled enthusiasm.</v>
      </c>
      <c r="R353" t="str">
        <v>Enthusiasm</v>
      </c>
      <c r="S353" t="str">
        <v>BieberDanceEnthusiast</v>
      </c>
      <c r="T353" t="str">
        <v>Instagram</v>
      </c>
      <c r="U353" t="str">
        <v>#Enthusiasm,#JustinBieber</v>
      </c>
      <c r="V353" t="str">
        <v>Canada</v>
      </c>
      <c r="W353">
        <v>43317.833333333336</v>
      </c>
      <c r="X353" t="b">
        <v>0</v>
      </c>
      <c r="Y353">
        <v>120</v>
      </c>
      <c r="Z353">
        <v>0.66666666666666663</v>
      </c>
    </row>
    <row r="354" spans="2:26" x14ac:dyDescent="0.25">
      <c r="B354">
        <v>522</v>
      </c>
      <c r="C354">
        <v>526</v>
      </c>
      <c r="D354" t="str">
        <v xml:space="preserve">In the spotlight at a Lady Gaga show, each costume change is a metamorphosis of creativity and artistry. </v>
      </c>
      <c r="E354" t="str">
        <v xml:space="preserve"> Creativity </v>
      </c>
      <c r="F354">
        <v>44301.895833333336</v>
      </c>
      <c r="G354" t="str">
        <v xml:space="preserve"> GagaArtisticChameleon </v>
      </c>
      <c r="H354" t="str">
        <v xml:space="preserve"> Twitter </v>
      </c>
      <c r="I354" t="str">
        <v xml:space="preserve"> #Creativity #LadyGaga </v>
      </c>
      <c r="J354">
        <v>35</v>
      </c>
      <c r="K354">
        <v>70</v>
      </c>
      <c r="L354" t="str">
        <v xml:space="preserve"> USA </v>
      </c>
      <c r="M354">
        <v>2021</v>
      </c>
      <c r="N354">
        <v>4</v>
      </c>
      <c r="O354">
        <v>15</v>
      </c>
      <c r="P354">
        <v>21</v>
      </c>
      <c r="Q354" t="str">
        <v>In the spotlight at a Lady Gaga show, each costume change is a metamorphosis of creativity and artistry.</v>
      </c>
      <c r="R354" t="str">
        <v>Creativity</v>
      </c>
      <c r="S354" t="str">
        <v>GagaArtisticChameleon</v>
      </c>
      <c r="T354" t="str">
        <v>Twitter</v>
      </c>
      <c r="U354" t="str">
        <v>#Creativity,#LadyGaga</v>
      </c>
      <c r="V354" t="str">
        <v>USA</v>
      </c>
      <c r="W354">
        <v>44301.895833333336</v>
      </c>
      <c r="X354" t="b">
        <v>0</v>
      </c>
      <c r="Y354">
        <v>105</v>
      </c>
      <c r="Z354">
        <v>0.66666666666666663</v>
      </c>
    </row>
    <row r="355" spans="2:26" x14ac:dyDescent="0.25">
      <c r="B355">
        <v>523</v>
      </c>
      <c r="C355">
        <v>527</v>
      </c>
      <c r="D355" t="str">
        <v xml:space="preserve">Immersed in the soulful melodies of Adele, tears flow freely, moved by the emotion of 'Hello'. </v>
      </c>
      <c r="E355" t="str">
        <v xml:space="preserve"> Emotion </v>
      </c>
      <c r="F355">
        <v>43797.822916666664</v>
      </c>
      <c r="G355" t="str">
        <v xml:space="preserve"> AdeleMelodyTearjerker </v>
      </c>
      <c r="H355" t="str">
        <v xml:space="preserve"> Facebook </v>
      </c>
      <c r="I355" t="str">
        <v xml:space="preserve"> #Emotion #AdeleMelodies </v>
      </c>
      <c r="J355">
        <v>30</v>
      </c>
      <c r="K355">
        <v>60</v>
      </c>
      <c r="L355" t="str">
        <v xml:space="preserve"> UK </v>
      </c>
      <c r="M355">
        <v>2019</v>
      </c>
      <c r="N355">
        <v>11</v>
      </c>
      <c r="O355">
        <v>28</v>
      </c>
      <c r="P355">
        <v>19</v>
      </c>
      <c r="Q355" t="str">
        <v>Immersed in the soulful melodies of Adele, tears flow freely, moved by the emotion of 'Hello'.</v>
      </c>
      <c r="R355" t="str">
        <v>Emotion</v>
      </c>
      <c r="S355" t="str">
        <v>AdeleMelodyTearjerker</v>
      </c>
      <c r="T355" t="str">
        <v>Facebook</v>
      </c>
      <c r="U355" t="str">
        <v>#Emotion,#AdeleMelodies</v>
      </c>
      <c r="V355" t="str">
        <v>UK</v>
      </c>
      <c r="W355">
        <v>43797.822916666664</v>
      </c>
      <c r="X355" t="b">
        <v>0</v>
      </c>
      <c r="Y355">
        <v>90</v>
      </c>
      <c r="Z355">
        <v>0.66666666666666663</v>
      </c>
    </row>
    <row r="356" spans="2:26" x14ac:dyDescent="0.25">
      <c r="B356">
        <v>524</v>
      </c>
      <c r="C356">
        <v>528</v>
      </c>
      <c r="D356" t="str">
        <v xml:space="preserve">Drenched in confetti at a Katy Perry concert, a kaleidoscope of colors igniting the night sky. </v>
      </c>
      <c r="E356" t="str">
        <v xml:space="preserve"> Colorful </v>
      </c>
      <c r="F356">
        <v>44004.916666666664</v>
      </c>
      <c r="G356" t="str">
        <v xml:space="preserve"> KatyPerryColorExplosion </v>
      </c>
      <c r="H356" t="str">
        <v xml:space="preserve"> Instagram </v>
      </c>
      <c r="I356" t="str">
        <v xml:space="preserve"> #Colorful #KatyPerry </v>
      </c>
      <c r="J356">
        <v>22</v>
      </c>
      <c r="K356">
        <v>45</v>
      </c>
      <c r="L356" t="str">
        <v xml:space="preserve"> USA </v>
      </c>
      <c r="M356">
        <v>2020</v>
      </c>
      <c r="N356">
        <v>6</v>
      </c>
      <c r="O356">
        <v>22</v>
      </c>
      <c r="P356">
        <v>22</v>
      </c>
      <c r="Q356" t="str">
        <v>Drenched in confetti at a Katy Perry concert, a kaleidoscope of colors igniting the night sky.</v>
      </c>
      <c r="R356" t="str">
        <v>Colorful</v>
      </c>
      <c r="S356" t="str">
        <v>KatyPerryColorExplosion</v>
      </c>
      <c r="T356" t="str">
        <v>Instagram</v>
      </c>
      <c r="U356" t="str">
        <v>#Colorful,#KatyPerry</v>
      </c>
      <c r="V356" t="str">
        <v>USA</v>
      </c>
      <c r="W356">
        <v>44004.916666666664</v>
      </c>
      <c r="X356" t="b">
        <v>0</v>
      </c>
      <c r="Y356">
        <v>67</v>
      </c>
      <c r="Z356">
        <v>0.67164179104477617</v>
      </c>
    </row>
    <row r="357" spans="2:26" x14ac:dyDescent="0.25">
      <c r="B357">
        <v>525</v>
      </c>
      <c r="C357">
        <v>529</v>
      </c>
      <c r="D357" t="str">
        <v xml:space="preserve">In the audience of a Jay-Z performance, the lyrics of 'Empire State of Mind' become an anthem of pride. </v>
      </c>
      <c r="E357" t="str">
        <v xml:space="preserve"> Pride </v>
      </c>
      <c r="F357">
        <v>42988.84375</v>
      </c>
      <c r="G357" t="str">
        <v xml:space="preserve"> JayZEmpireListener </v>
      </c>
      <c r="H357" t="str">
        <v xml:space="preserve"> Twitter </v>
      </c>
      <c r="I357" t="str">
        <v xml:space="preserve"> #Pride #JayZAnthem </v>
      </c>
      <c r="J357">
        <v>18</v>
      </c>
      <c r="K357">
        <v>35</v>
      </c>
      <c r="L357" t="str">
        <v xml:space="preserve"> USA </v>
      </c>
      <c r="M357">
        <v>2017</v>
      </c>
      <c r="N357">
        <v>9</v>
      </c>
      <c r="O357">
        <v>10</v>
      </c>
      <c r="P357">
        <v>20</v>
      </c>
      <c r="Q357" t="str">
        <v>In the audience of a Jay-Z performance, the lyrics of 'Empire State of Mind' become an anthem of pride.</v>
      </c>
      <c r="R357" t="str">
        <v>Pride</v>
      </c>
      <c r="S357" t="str">
        <v>JayZEmpireListener</v>
      </c>
      <c r="T357" t="str">
        <v>Twitter</v>
      </c>
      <c r="U357" t="str">
        <v>#Pride,#JayZAnthem</v>
      </c>
      <c r="V357" t="str">
        <v>USA</v>
      </c>
      <c r="W357">
        <v>42988.84375</v>
      </c>
      <c r="X357" t="b">
        <v>0</v>
      </c>
      <c r="Y357">
        <v>53</v>
      </c>
      <c r="Z357">
        <v>0.660377358490566</v>
      </c>
    </row>
    <row r="358" spans="2:26" x14ac:dyDescent="0.25">
      <c r="B358">
        <v>526</v>
      </c>
      <c r="C358">
        <v>530</v>
      </c>
      <c r="D358" t="str">
        <v xml:space="preserve">Dancing to Shakira's rhythmic beats, hips swaying to the hypnotic charm of 'Hips Don't Lie'. </v>
      </c>
      <c r="E358" t="str">
        <v xml:space="preserve"> Hypnotic </v>
      </c>
      <c r="F358">
        <v>44620.885416666664</v>
      </c>
      <c r="G358" t="str">
        <v xml:space="preserve"> ShakiraHipsDancer </v>
      </c>
      <c r="H358" t="str">
        <v xml:space="preserve"> Facebook </v>
      </c>
      <c r="I358" t="str">
        <v xml:space="preserve"> #Hypnotic #ShakiraRhythms </v>
      </c>
      <c r="J358">
        <v>28</v>
      </c>
      <c r="K358">
        <v>55</v>
      </c>
      <c r="L358" t="str">
        <v xml:space="preserve"> Colombia </v>
      </c>
      <c r="M358">
        <v>2022</v>
      </c>
      <c r="N358">
        <v>2</v>
      </c>
      <c r="O358">
        <v>28</v>
      </c>
      <c r="P358">
        <v>21</v>
      </c>
      <c r="Q358" t="str">
        <v>Dancing to Shakira's rhythmic beats, hips swaying to the hypnotic charm of 'Hips Don't Lie'.</v>
      </c>
      <c r="R358" t="str">
        <v>Hypnotic</v>
      </c>
      <c r="S358" t="str">
        <v>ShakiraHipsDancer</v>
      </c>
      <c r="T358" t="str">
        <v>Facebook</v>
      </c>
      <c r="U358" t="str">
        <v>#Hypnotic,#ShakiraRhythms</v>
      </c>
      <c r="V358" t="str">
        <v>Colombia</v>
      </c>
      <c r="W358">
        <v>44620.885416666664</v>
      </c>
      <c r="X358" t="b">
        <v>0</v>
      </c>
      <c r="Y358">
        <v>83</v>
      </c>
      <c r="Z358">
        <v>0.66265060240963858</v>
      </c>
    </row>
    <row r="359" spans="2:26" x14ac:dyDescent="0.25">
      <c r="B359">
        <v>527</v>
      </c>
      <c r="C359">
        <v>531</v>
      </c>
      <c r="D359" t="str">
        <v xml:space="preserve">At a U2 concert, the anthemic chords of 'With or Without You' create a timeless moment of connection. </v>
      </c>
      <c r="E359" t="str">
        <v xml:space="preserve"> Connection </v>
      </c>
      <c r="F359">
        <v>42505.8125</v>
      </c>
      <c r="G359" t="str">
        <v xml:space="preserve"> U2ConnectionSeeker </v>
      </c>
      <c r="H359" t="str">
        <v xml:space="preserve"> Instagram </v>
      </c>
      <c r="I359" t="str">
        <v xml:space="preserve"> #Connection #U2Anthem </v>
      </c>
      <c r="J359">
        <v>25</v>
      </c>
      <c r="K359">
        <v>50</v>
      </c>
      <c r="L359" t="str">
        <v xml:space="preserve"> Ireland </v>
      </c>
      <c r="M359">
        <v>2016</v>
      </c>
      <c r="N359">
        <v>5</v>
      </c>
      <c r="O359">
        <v>15</v>
      </c>
      <c r="P359">
        <v>19</v>
      </c>
      <c r="Q359" t="str">
        <v>At a U2 concert, the anthemic chords of 'With or Without You' create a timeless moment of connection.</v>
      </c>
      <c r="R359" t="str">
        <v>Connection</v>
      </c>
      <c r="S359" t="str">
        <v>U2ConnectionSeeker</v>
      </c>
      <c r="T359" t="str">
        <v>Instagram</v>
      </c>
      <c r="U359" t="str">
        <v>#Connection,#U2Anthem</v>
      </c>
      <c r="V359" t="str">
        <v>Ireland</v>
      </c>
      <c r="W359">
        <v>42505.8125</v>
      </c>
      <c r="X359" t="b">
        <v>0</v>
      </c>
      <c r="Y359">
        <v>75</v>
      </c>
      <c r="Z359">
        <v>0.66666666666666663</v>
      </c>
    </row>
    <row r="360" spans="2:26" x14ac:dyDescent="0.25">
      <c r="B360">
        <v>528</v>
      </c>
      <c r="C360">
        <v>532</v>
      </c>
      <c r="D360" t="str">
        <v xml:space="preserve">Rocking out at a Guns N' Roses show, the iconic riffs of 'Sweet Child o' Mine' echoing in the night. </v>
      </c>
      <c r="E360" t="str">
        <v xml:space="preserve"> Iconic </v>
      </c>
      <c r="F360">
        <v>43444.9375</v>
      </c>
      <c r="G360" t="str">
        <v xml:space="preserve"> GunsNRosesRiffRockstar </v>
      </c>
      <c r="H360" t="str">
        <v xml:space="preserve"> Twitter </v>
      </c>
      <c r="I360" t="str">
        <v xml:space="preserve"> #Iconic #GNRConcert </v>
      </c>
      <c r="J360">
        <v>22</v>
      </c>
      <c r="K360">
        <v>45</v>
      </c>
      <c r="L360" t="str">
        <v xml:space="preserve"> USA </v>
      </c>
      <c r="M360">
        <v>2018</v>
      </c>
      <c r="N360">
        <v>12</v>
      </c>
      <c r="O360">
        <v>10</v>
      </c>
      <c r="P360">
        <v>22</v>
      </c>
      <c r="Q360" t="str">
        <v>Rocking out at a Guns N' Roses show, the iconic riffs of 'Sweet Child o' Mine' echoing in the night.</v>
      </c>
      <c r="R360" t="str">
        <v>Iconic</v>
      </c>
      <c r="S360" t="str">
        <v>GunsNRosesRiffRockstar</v>
      </c>
      <c r="T360" t="str">
        <v>Twitter</v>
      </c>
      <c r="U360" t="str">
        <v>#Iconic,#GNRConcert</v>
      </c>
      <c r="V360" t="str">
        <v>USA</v>
      </c>
      <c r="W360">
        <v>43444.9375</v>
      </c>
      <c r="X360" t="b">
        <v>0</v>
      </c>
      <c r="Y360">
        <v>67</v>
      </c>
      <c r="Z360">
        <v>0.67164179104477617</v>
      </c>
    </row>
    <row r="361" spans="2:26" x14ac:dyDescent="0.25">
      <c r="B361">
        <v>529</v>
      </c>
      <c r="C361">
        <v>533</v>
      </c>
      <c r="D361" t="str">
        <v xml:space="preserve">In the crowd of an Ariana Grande concert, the high notes of 'Into You' create a euphoric symphony. </v>
      </c>
      <c r="E361" t="str">
        <v xml:space="preserve"> Euphoria </v>
      </c>
      <c r="F361">
        <v>44948.833333333336</v>
      </c>
      <c r="G361" t="str">
        <v xml:space="preserve"> ArianaEuphoriaChaser </v>
      </c>
      <c r="H361" t="str">
        <v xml:space="preserve"> Facebook </v>
      </c>
      <c r="I361" t="str">
        <v xml:space="preserve"> #Euphoria #ArianaGrande </v>
      </c>
      <c r="J361">
        <v>35</v>
      </c>
      <c r="K361">
        <v>70</v>
      </c>
      <c r="L361" t="str">
        <v xml:space="preserve"> USA </v>
      </c>
      <c r="M361">
        <v>2023</v>
      </c>
      <c r="N361">
        <v>1</v>
      </c>
      <c r="O361">
        <v>22</v>
      </c>
      <c r="P361">
        <v>20</v>
      </c>
      <c r="Q361" t="str">
        <v>In the crowd of an Ariana Grande concert, the high notes of 'Into You' create a euphoric symphony.</v>
      </c>
      <c r="R361" t="str">
        <v>Euphoria</v>
      </c>
      <c r="S361" t="str">
        <v>ArianaEuphoriaChaser</v>
      </c>
      <c r="T361" t="str">
        <v>Facebook</v>
      </c>
      <c r="U361" t="str">
        <v>#Euphoria,#ArianaGrande</v>
      </c>
      <c r="V361" t="str">
        <v>USA</v>
      </c>
      <c r="W361">
        <v>44948.833333333336</v>
      </c>
      <c r="X361" t="b">
        <v>0</v>
      </c>
      <c r="Y361">
        <v>105</v>
      </c>
      <c r="Z361">
        <v>0.66666666666666663</v>
      </c>
    </row>
    <row r="362" spans="2:26" x14ac:dyDescent="0.25">
      <c r="B362">
        <v>530</v>
      </c>
      <c r="C362">
        <v>534</v>
      </c>
      <c r="D362" t="str">
        <v xml:space="preserve">Swaying to the reggae vibes of Bob Marley's tribute concert, each chord a journey to Jamaica's soul. </v>
      </c>
      <c r="E362" t="str">
        <v xml:space="preserve"> Journey </v>
      </c>
      <c r="F362">
        <v>43895.78125</v>
      </c>
      <c r="G362" t="str">
        <v xml:space="preserve"> MarleyReggaeTraveler </v>
      </c>
      <c r="H362" t="str">
        <v xml:space="preserve"> Instagram </v>
      </c>
      <c r="I362" t="str">
        <v xml:space="preserve"> #Journey #BobMarleyTribute </v>
      </c>
      <c r="J362">
        <v>30</v>
      </c>
      <c r="K362">
        <v>60</v>
      </c>
      <c r="L362" t="str">
        <v xml:space="preserve"> Jamaica </v>
      </c>
      <c r="M362">
        <v>2020</v>
      </c>
      <c r="N362">
        <v>3</v>
      </c>
      <c r="O362">
        <v>5</v>
      </c>
      <c r="P362">
        <v>18</v>
      </c>
      <c r="Q362" t="str">
        <v>Swaying to the reggae vibes of Bob Marley's tribute concert, each chord a journey to Jamaica's soul.</v>
      </c>
      <c r="R362" t="str">
        <v>Journey</v>
      </c>
      <c r="S362" t="str">
        <v>MarleyReggaeTraveler</v>
      </c>
      <c r="T362" t="str">
        <v>Instagram</v>
      </c>
      <c r="U362" t="str">
        <v>#Journey,#BobMarleyTribute</v>
      </c>
      <c r="V362" t="str">
        <v>Jamaica</v>
      </c>
      <c r="W362">
        <v>43895.78125</v>
      </c>
      <c r="X362" t="b">
        <v>0</v>
      </c>
      <c r="Y362">
        <v>90</v>
      </c>
      <c r="Z362">
        <v>0.66666666666666663</v>
      </c>
    </row>
    <row r="363" spans="2:26" x14ac:dyDescent="0.25">
      <c r="B363">
        <v>531</v>
      </c>
      <c r="C363">
        <v>535</v>
      </c>
      <c r="D363" t="str">
        <v xml:space="preserve">Captivated by the spellbinding plot twists, the audience applauds, experiencing a rollercoaster of emotions at the movie premiere. </v>
      </c>
      <c r="E363" t="str">
        <v xml:space="preserve"> Excitement </v>
      </c>
      <c r="F363">
        <v>43385.833333333336</v>
      </c>
      <c r="G363" t="str">
        <v xml:space="preserve"> MovieEnthusiastPremiereAttendee </v>
      </c>
      <c r="H363" t="str">
        <v xml:space="preserve"> Twitter </v>
      </c>
      <c r="I363" t="str">
        <v xml:space="preserve"> #Excitement #MoviePremiereThrills </v>
      </c>
      <c r="J363">
        <v>40</v>
      </c>
      <c r="K363">
        <v>80</v>
      </c>
      <c r="L363" t="str">
        <v xml:space="preserve"> USA </v>
      </c>
      <c r="M363">
        <v>2018</v>
      </c>
      <c r="N363">
        <v>10</v>
      </c>
      <c r="O363">
        <v>12</v>
      </c>
      <c r="P363">
        <v>20</v>
      </c>
      <c r="Q363" t="str">
        <v>Captivated by the spellbinding plot twists, the audience applauds, experiencing a rollercoaster of emotions at the movie premiere.</v>
      </c>
      <c r="R363" t="str">
        <v>Excitement</v>
      </c>
      <c r="S363" t="str">
        <v>MovieEnthusiastPremiereAttendee</v>
      </c>
      <c r="T363" t="str">
        <v>Twitter</v>
      </c>
      <c r="U363" t="str">
        <v>#Excitement,#MoviePremiereThrills</v>
      </c>
      <c r="V363" t="str">
        <v>USA</v>
      </c>
      <c r="W363">
        <v>43385.833333333336</v>
      </c>
      <c r="X363" t="b">
        <v>0</v>
      </c>
      <c r="Y363">
        <v>120</v>
      </c>
      <c r="Z363">
        <v>0.66666666666666663</v>
      </c>
    </row>
    <row r="364" spans="2:26" x14ac:dyDescent="0.25">
      <c r="B364">
        <v>532</v>
      </c>
      <c r="C364">
        <v>536</v>
      </c>
      <c r="D364" t="str">
        <v xml:space="preserve">As the credits roll, a profound sense of nostalgia washes over, reminiscent of cherished moments in classic films. </v>
      </c>
      <c r="E364" t="str">
        <v xml:space="preserve"> Nostalgia </v>
      </c>
      <c r="F364">
        <v>43641.927083333336</v>
      </c>
      <c r="G364" t="str">
        <v xml:space="preserve"> FilmLoverNostalgiaSeeker </v>
      </c>
      <c r="H364" t="str">
        <v xml:space="preserve"> Instagram </v>
      </c>
      <c r="I364" t="str">
        <v xml:space="preserve"> #Nostalgia #ClassicFilmMoments </v>
      </c>
      <c r="J364">
        <v>35</v>
      </c>
      <c r="K364">
        <v>70</v>
      </c>
      <c r="L364" t="str">
        <v xml:space="preserve"> UK </v>
      </c>
      <c r="M364">
        <v>2019</v>
      </c>
      <c r="N364">
        <v>6</v>
      </c>
      <c r="O364">
        <v>25</v>
      </c>
      <c r="P364">
        <v>22</v>
      </c>
      <c r="Q364" t="str">
        <v>As the credits roll, a profound sense of nostalgia washes over, reminiscent of cherished moments in classic films.</v>
      </c>
      <c r="R364" t="str">
        <v>Nostalgia</v>
      </c>
      <c r="S364" t="str">
        <v>FilmLoverNostalgiaSeeker</v>
      </c>
      <c r="T364" t="str">
        <v>Instagram</v>
      </c>
      <c r="U364" t="str">
        <v>#Nostalgia,#ClassicFilmMoments</v>
      </c>
      <c r="V364" t="str">
        <v>UK</v>
      </c>
      <c r="W364">
        <v>43641.927083333336</v>
      </c>
      <c r="X364" t="b">
        <v>0</v>
      </c>
      <c r="Y364">
        <v>105</v>
      </c>
      <c r="Z364">
        <v>0.66666666666666663</v>
      </c>
    </row>
    <row r="365" spans="2:26" x14ac:dyDescent="0.25">
      <c r="B365">
        <v>533</v>
      </c>
      <c r="C365">
        <v>537</v>
      </c>
      <c r="D365" t="str">
        <v xml:space="preserve">Streaming the latest web series, the viewer is engrossed in the characters' journey, feeling a sense of connection and empathy. </v>
      </c>
      <c r="E365" t="str">
        <v xml:space="preserve"> Engagement </v>
      </c>
      <c r="F365">
        <v>44020.8125</v>
      </c>
      <c r="G365" t="str">
        <v xml:space="preserve"> WebSeriesViewerCharacterConnection </v>
      </c>
      <c r="H365" t="str">
        <v xml:space="preserve"> Facebook </v>
      </c>
      <c r="I365" t="str">
        <v xml:space="preserve"> #Engagement #WebSeriesJourney </v>
      </c>
      <c r="J365">
        <v>30</v>
      </c>
      <c r="K365">
        <v>60</v>
      </c>
      <c r="L365" t="str">
        <v xml:space="preserve"> Canada </v>
      </c>
      <c r="M365">
        <v>2020</v>
      </c>
      <c r="N365">
        <v>7</v>
      </c>
      <c r="O365">
        <v>8</v>
      </c>
      <c r="P365">
        <v>19</v>
      </c>
      <c r="Q365" t="str">
        <v>Streaming the latest web series, the viewer is engrossed in the characters' journey, feeling a sense of connection and empathy.</v>
      </c>
      <c r="R365" t="str">
        <v>Engagement</v>
      </c>
      <c r="S365" t="str">
        <v>WebSeriesViewerCharacterConnection</v>
      </c>
      <c r="T365" t="str">
        <v>Facebook</v>
      </c>
      <c r="U365" t="str">
        <v>#Engagement,#WebSeriesJourney</v>
      </c>
      <c r="V365" t="str">
        <v>Canada</v>
      </c>
      <c r="W365">
        <v>44020.8125</v>
      </c>
      <c r="X365" t="b">
        <v>0</v>
      </c>
      <c r="Y365">
        <v>90</v>
      </c>
      <c r="Z365">
        <v>0.66666666666666663</v>
      </c>
    </row>
    <row r="366" spans="2:26" x14ac:dyDescent="0.25">
      <c r="B366">
        <v>534</v>
      </c>
      <c r="C366">
        <v>538</v>
      </c>
      <c r="D366" t="str">
        <v xml:space="preserve">At the film festival, the indie filmmaker's creation receives a standing ovation, evoking pride and a sense of accomplishment. </v>
      </c>
      <c r="E366" t="str">
        <v xml:space="preserve"> Pride </v>
      </c>
      <c r="F366">
        <v>42996.90625</v>
      </c>
      <c r="G366" t="str">
        <v xml:space="preserve"> IndieFilmmakerFestivalSuccess </v>
      </c>
      <c r="H366" t="str">
        <v xml:space="preserve"> Twitter </v>
      </c>
      <c r="I366" t="str">
        <v xml:space="preserve"> #Pride #IndieFilmSuccess </v>
      </c>
      <c r="J366">
        <v>22</v>
      </c>
      <c r="K366">
        <v>45</v>
      </c>
      <c r="L366" t="str">
        <v xml:space="preserve"> Australia </v>
      </c>
      <c r="M366">
        <v>2017</v>
      </c>
      <c r="N366">
        <v>9</v>
      </c>
      <c r="O366">
        <v>18</v>
      </c>
      <c r="P366">
        <v>21</v>
      </c>
      <c r="Q366" t="str">
        <v>At the film festival, the indie filmmaker's creation receives a standing ovation, evoking pride and a sense of accomplishment.</v>
      </c>
      <c r="R366" t="str">
        <v>Pride</v>
      </c>
      <c r="S366" t="str">
        <v>IndieFilmmakerFestivalSuccess</v>
      </c>
      <c r="T366" t="str">
        <v>Twitter</v>
      </c>
      <c r="U366" t="str">
        <v>#Pride,#IndieFilmSuccess</v>
      </c>
      <c r="V366" t="str">
        <v>Australia</v>
      </c>
      <c r="W366">
        <v>42996.90625</v>
      </c>
      <c r="X366" t="b">
        <v>0</v>
      </c>
      <c r="Y366">
        <v>67</v>
      </c>
      <c r="Z366">
        <v>0.67164179104477617</v>
      </c>
    </row>
    <row r="367" spans="2:26" x14ac:dyDescent="0.25">
      <c r="B367">
        <v>535</v>
      </c>
      <c r="C367">
        <v>539</v>
      </c>
      <c r="D367" t="str">
        <v xml:space="preserve">Watching a heartwarming family drama, tears flow freely as the characters overcome challenges, leaving the viewer with a warm glow. </v>
      </c>
      <c r="E367" t="str">
        <v xml:space="preserve"> Touched </v>
      </c>
      <c r="F367">
        <v>44211.75</v>
      </c>
      <c r="G367" t="str">
        <v xml:space="preserve"> DramaEnthusiastHeartwarmingMoments </v>
      </c>
      <c r="H367" t="str">
        <v xml:space="preserve"> Instagram </v>
      </c>
      <c r="I367" t="str">
        <v xml:space="preserve"> #Touched #FamilyDramaMoments </v>
      </c>
      <c r="J367">
        <v>28</v>
      </c>
      <c r="K367">
        <v>55</v>
      </c>
      <c r="L367" t="str">
        <v xml:space="preserve"> India </v>
      </c>
      <c r="M367">
        <v>2021</v>
      </c>
      <c r="N367">
        <v>1</v>
      </c>
      <c r="O367">
        <v>15</v>
      </c>
      <c r="P367">
        <v>18</v>
      </c>
      <c r="Q367" t="str">
        <v>Watching a heartwarming family drama, tears flow freely as the characters overcome challenges, leaving the viewer with a warm glow.</v>
      </c>
      <c r="R367" t="str">
        <v>Touched</v>
      </c>
      <c r="S367" t="str">
        <v>DramaEnthusiastHeartwarmingMoments</v>
      </c>
      <c r="T367" t="str">
        <v>Instagram</v>
      </c>
      <c r="U367" t="str">
        <v>#Touched,#FamilyDramaMoments</v>
      </c>
      <c r="V367" t="str">
        <v>India</v>
      </c>
      <c r="W367">
        <v>44211.75</v>
      </c>
      <c r="X367" t="b">
        <v>0</v>
      </c>
      <c r="Y367">
        <v>83</v>
      </c>
      <c r="Z367">
        <v>0.66265060240963858</v>
      </c>
    </row>
    <row r="368" spans="2:26" x14ac:dyDescent="0.25">
      <c r="B368">
        <v>536</v>
      </c>
      <c r="C368">
        <v>540</v>
      </c>
      <c r="D368" t="str">
        <v xml:space="preserve">At the Oscars, the actor graciously accepts an award, radiating joy and gratitude for the recognition of their outstanding performance. </v>
      </c>
      <c r="E368" t="str">
        <v xml:space="preserve"> Gratitude </v>
      </c>
      <c r="F368">
        <v>42428.854166666664</v>
      </c>
      <c r="G368" t="str">
        <v xml:space="preserve"> AwardWinningActorOscarsRecipient </v>
      </c>
      <c r="H368" t="str">
        <v xml:space="preserve"> Facebook </v>
      </c>
      <c r="I368" t="str">
        <v xml:space="preserve"> #Gratitude #OscarWinningMoment </v>
      </c>
      <c r="J368">
        <v>18</v>
      </c>
      <c r="K368">
        <v>35</v>
      </c>
      <c r="L368" t="str">
        <v xml:space="preserve"> USA </v>
      </c>
      <c r="M368">
        <v>2016</v>
      </c>
      <c r="N368">
        <v>2</v>
      </c>
      <c r="O368">
        <v>28</v>
      </c>
      <c r="P368">
        <v>20</v>
      </c>
      <c r="Q368" t="str">
        <v>At the Oscars, the actor graciously accepts an award, radiating joy and gratitude for the recognition of their outstanding performance.</v>
      </c>
      <c r="R368" t="str">
        <v>Gratitude</v>
      </c>
      <c r="S368" t="str">
        <v>AwardWinningActorOscarsRecipient</v>
      </c>
      <c r="T368" t="str">
        <v>Facebook</v>
      </c>
      <c r="U368" t="str">
        <v>#Gratitude,#OscarWinningMoment</v>
      </c>
      <c r="V368" t="str">
        <v>USA</v>
      </c>
      <c r="W368">
        <v>42428.854166666664</v>
      </c>
      <c r="X368" t="b">
        <v>0</v>
      </c>
      <c r="Y368">
        <v>53</v>
      </c>
      <c r="Z368">
        <v>0.660377358490566</v>
      </c>
    </row>
    <row r="369" spans="2:26" x14ac:dyDescent="0.25">
      <c r="B369">
        <v>537</v>
      </c>
      <c r="C369">
        <v>541</v>
      </c>
      <c r="D369" t="str">
        <v xml:space="preserve">Discovering a hidden gem in the world of documentaries, the viewer is enlightened and inspired, feeling a renewed sense of curiosity. </v>
      </c>
      <c r="E369" t="str">
        <v xml:space="preserve"> Inspiration </v>
      </c>
      <c r="F369">
        <v>44671.729166666664</v>
      </c>
      <c r="G369" t="str">
        <v xml:space="preserve"> DocumentaryEnthusiastHiddenGemFinder </v>
      </c>
      <c r="H369" t="str">
        <v xml:space="preserve"> Twitter </v>
      </c>
      <c r="I369" t="str">
        <v xml:space="preserve"> #Inspiration #HiddenGemDiscovery </v>
      </c>
      <c r="J369">
        <v>22</v>
      </c>
      <c r="K369">
        <v>45</v>
      </c>
      <c r="L369" t="str">
        <v xml:space="preserve"> France </v>
      </c>
      <c r="M369">
        <v>2022</v>
      </c>
      <c r="N369">
        <v>4</v>
      </c>
      <c r="O369">
        <v>20</v>
      </c>
      <c r="P369">
        <v>17</v>
      </c>
      <c r="Q369" t="str">
        <v>Discovering a hidden gem in the world of documentaries, the viewer is enlightened and inspired, feeling a renewed sense of curiosity.</v>
      </c>
      <c r="R369" t="str">
        <v>Inspiration</v>
      </c>
      <c r="S369" t="str">
        <v>DocumentaryEnthusiastHiddenGemFinder</v>
      </c>
      <c r="T369" t="str">
        <v>Twitter</v>
      </c>
      <c r="U369" t="str">
        <v>#Inspiration,#HiddenGemDiscovery</v>
      </c>
      <c r="V369" t="str">
        <v>France</v>
      </c>
      <c r="W369">
        <v>44671.729166666664</v>
      </c>
      <c r="X369" t="b">
        <v>0</v>
      </c>
      <c r="Y369">
        <v>67</v>
      </c>
      <c r="Z369">
        <v>0.67164179104477617</v>
      </c>
    </row>
    <row r="370" spans="2:26" x14ac:dyDescent="0.25">
      <c r="B370">
        <v>538</v>
      </c>
      <c r="C370">
        <v>542</v>
      </c>
      <c r="D370" t="str">
        <v xml:space="preserve">As the movie credits roll, the viewer experiences a mix of awe and contemplation, pondering the deeper meanings woven into the storyline. </v>
      </c>
      <c r="E370" t="str">
        <v xml:space="preserve"> Contemplation </v>
      </c>
      <c r="F370">
        <v>43774.885416666664</v>
      </c>
      <c r="G370" t="str">
        <v xml:space="preserve"> FilmBuffContemplativeViewer </v>
      </c>
      <c r="H370" t="str">
        <v xml:space="preserve"> Instagram </v>
      </c>
      <c r="I370" t="str">
        <v xml:space="preserve"> #Contemplation #DeepMeanings </v>
      </c>
      <c r="J370">
        <v>28</v>
      </c>
      <c r="K370">
        <v>55</v>
      </c>
      <c r="L370" t="str">
        <v xml:space="preserve"> Germany </v>
      </c>
      <c r="M370">
        <v>2019</v>
      </c>
      <c r="N370">
        <v>11</v>
      </c>
      <c r="O370">
        <v>5</v>
      </c>
      <c r="P370">
        <v>21</v>
      </c>
      <c r="Q370" t="str">
        <v>As the movie credits roll, the viewer experiences a mix of awe and contemplation, pondering the deeper meanings woven into the storyline.</v>
      </c>
      <c r="R370" t="str">
        <v>Contemplation</v>
      </c>
      <c r="S370" t="str">
        <v>FilmBuffContemplativeViewer</v>
      </c>
      <c r="T370" t="str">
        <v>Instagram</v>
      </c>
      <c r="U370" t="str">
        <v>#Contemplation,#DeepMeanings</v>
      </c>
      <c r="V370" t="str">
        <v>Germany</v>
      </c>
      <c r="W370">
        <v>43774.885416666664</v>
      </c>
      <c r="X370" t="b">
        <v>0</v>
      </c>
      <c r="Y370">
        <v>83</v>
      </c>
      <c r="Z370">
        <v>0.66265060240963858</v>
      </c>
    </row>
    <row r="371" spans="2:26" x14ac:dyDescent="0.25">
      <c r="B371">
        <v>539</v>
      </c>
      <c r="C371">
        <v>543</v>
      </c>
      <c r="D371" t="str">
        <v xml:space="preserve">Binge-watching a thrilling crime series, the suspense keeps the viewer on the edge of their seat, creating a rush of adrenaline. </v>
      </c>
      <c r="E371" t="str">
        <v xml:space="preserve"> Suspense </v>
      </c>
      <c r="F371">
        <v>42197.916666666664</v>
      </c>
      <c r="G371" t="str">
        <v xml:space="preserve"> CrimeSeriesEnthusiastThrillSeeker </v>
      </c>
      <c r="H371" t="str">
        <v xml:space="preserve"> Facebook </v>
      </c>
      <c r="I371" t="str">
        <v xml:space="preserve"> #Suspense #CrimeSeriesThrills </v>
      </c>
      <c r="J371">
        <v>35</v>
      </c>
      <c r="K371">
        <v>70</v>
      </c>
      <c r="L371" t="str">
        <v xml:space="preserve"> Japan </v>
      </c>
      <c r="M371">
        <v>2015</v>
      </c>
      <c r="N371">
        <v>7</v>
      </c>
      <c r="O371">
        <v>12</v>
      </c>
      <c r="P371">
        <v>22</v>
      </c>
      <c r="Q371" t="str">
        <v>Binge-watching a thrilling crime series, the suspense keeps the viewer on the edge of their seat, creating a rush of adrenaline.</v>
      </c>
      <c r="R371" t="str">
        <v>Suspense</v>
      </c>
      <c r="S371" t="str">
        <v>CrimeSeriesEnthusiastThrillSeeker</v>
      </c>
      <c r="T371" t="str">
        <v>Facebook</v>
      </c>
      <c r="U371" t="str">
        <v>#Suspense,#CrimeSeriesThrills</v>
      </c>
      <c r="V371" t="str">
        <v>Japan</v>
      </c>
      <c r="W371">
        <v>42197.916666666664</v>
      </c>
      <c r="X371" t="b">
        <v>0</v>
      </c>
      <c r="Y371">
        <v>105</v>
      </c>
      <c r="Z371">
        <v>0.66666666666666663</v>
      </c>
    </row>
    <row r="372" spans="2:26" x14ac:dyDescent="0.25">
      <c r="B372">
        <v>540</v>
      </c>
      <c r="C372">
        <v>544</v>
      </c>
      <c r="D372" t="str">
        <v xml:space="preserve">As the closing scene unfolds, a sense of satisfaction washes over, completing the cinematic journey with a profound and fulfilling ending. </v>
      </c>
      <c r="E372" t="str">
        <v xml:space="preserve"> Satisfaction </v>
      </c>
      <c r="F372">
        <v>44084.822916666664</v>
      </c>
      <c r="G372" t="str">
        <v xml:space="preserve"> FilmCriticSatisfactionSeeker </v>
      </c>
      <c r="H372" t="str">
        <v xml:space="preserve"> Twitter </v>
      </c>
      <c r="I372" t="str">
        <v xml:space="preserve"> #Satisfaction #FulfillingEnding </v>
      </c>
      <c r="J372">
        <v>22</v>
      </c>
      <c r="K372">
        <v>45</v>
      </c>
      <c r="L372" t="str">
        <v xml:space="preserve"> Brazil </v>
      </c>
      <c r="M372">
        <v>2020</v>
      </c>
      <c r="N372">
        <v>9</v>
      </c>
      <c r="O372">
        <v>10</v>
      </c>
      <c r="P372">
        <v>19</v>
      </c>
      <c r="Q372" t="str">
        <v>As the closing scene unfolds, a sense of satisfaction washes over, completing the cinematic journey with a profound and fulfilling ending.</v>
      </c>
      <c r="R372" t="str">
        <v>Satisfaction</v>
      </c>
      <c r="S372" t="str">
        <v>FilmCriticSatisfactionSeeker</v>
      </c>
      <c r="T372" t="str">
        <v>Twitter</v>
      </c>
      <c r="U372" t="str">
        <v>#Satisfaction,#FulfillingEnding</v>
      </c>
      <c r="V372" t="str">
        <v>Brazil</v>
      </c>
      <c r="W372">
        <v>44084.822916666664</v>
      </c>
      <c r="X372" t="b">
        <v>0</v>
      </c>
      <c r="Y372">
        <v>67</v>
      </c>
      <c r="Z372">
        <v>0.67164179104477617</v>
      </c>
    </row>
    <row r="373" spans="2:26" x14ac:dyDescent="0.25">
      <c r="B373">
        <v>541</v>
      </c>
      <c r="C373">
        <v>545</v>
      </c>
      <c r="D373" t="str">
        <v xml:space="preserve">Celebrating a historic victory in the World Cup, the nation erupts in joy, united by the triumph of their football team. </v>
      </c>
      <c r="E373" t="str">
        <v xml:space="preserve"> Joy </v>
      </c>
      <c r="F373">
        <v>43296.895833333336</v>
      </c>
      <c r="G373" t="str">
        <v xml:space="preserve"> FootballFanWorldCupCelebration </v>
      </c>
      <c r="H373" t="str">
        <v xml:space="preserve"> Instagram </v>
      </c>
      <c r="I373" t="str">
        <v xml:space="preserve"> #Joy #WorldCupTriumph </v>
      </c>
      <c r="J373">
        <v>40</v>
      </c>
      <c r="K373">
        <v>80</v>
      </c>
      <c r="L373" t="str">
        <v xml:space="preserve"> Brazil </v>
      </c>
      <c r="M373">
        <v>2018</v>
      </c>
      <c r="N373">
        <v>7</v>
      </c>
      <c r="O373">
        <v>15</v>
      </c>
      <c r="P373">
        <v>21</v>
      </c>
      <c r="Q373" t="str">
        <v>Celebrating a historic victory in the World Cup, the nation erupts in joy, united by the triumph of their football team.</v>
      </c>
      <c r="R373" t="str">
        <v>Joy</v>
      </c>
      <c r="S373" t="str">
        <v>FootballFanWorldCupCelebration</v>
      </c>
      <c r="T373" t="str">
        <v>Instagram</v>
      </c>
      <c r="U373" t="str">
        <v>#Joy,#WorldCupTriumph</v>
      </c>
      <c r="V373" t="str">
        <v>Brazil</v>
      </c>
      <c r="W373">
        <v>43296.895833333336</v>
      </c>
      <c r="X373" t="b">
        <v>0</v>
      </c>
      <c r="Y373">
        <v>120</v>
      </c>
      <c r="Z373">
        <v>0.66666666666666663</v>
      </c>
    </row>
    <row r="374" spans="2:26" x14ac:dyDescent="0.25">
      <c r="B374">
        <v>542</v>
      </c>
      <c r="C374">
        <v>546</v>
      </c>
      <c r="D374" t="str">
        <v xml:space="preserve">At the Olympics, the athlete's perseverance shines through, earning a gold medal and inspiring a generation with their remarkable achievement. </v>
      </c>
      <c r="E374" t="str">
        <v xml:space="preserve"> Inspiration </v>
      </c>
      <c r="F374">
        <v>44051.822916666664</v>
      </c>
      <c r="G374" t="str">
        <v xml:space="preserve"> OlympicsEnthusiastGoldMedalWinner </v>
      </c>
      <c r="H374" t="str">
        <v xml:space="preserve"> Twitter </v>
      </c>
      <c r="I374" t="str">
        <v xml:space="preserve"> #Inspiration #OlympicAchievement </v>
      </c>
      <c r="J374">
        <v>35</v>
      </c>
      <c r="K374">
        <v>70</v>
      </c>
      <c r="L374" t="str">
        <v xml:space="preserve"> USA </v>
      </c>
      <c r="M374">
        <v>2020</v>
      </c>
      <c r="N374">
        <v>8</v>
      </c>
      <c r="O374">
        <v>8</v>
      </c>
      <c r="P374">
        <v>19</v>
      </c>
      <c r="Q374" t="str">
        <v>At the Olympics, the athlete's perseverance shines through, earning a gold medal and inspiring a generation with their remarkable achievement.</v>
      </c>
      <c r="R374" t="str">
        <v>Inspiration</v>
      </c>
      <c r="S374" t="str">
        <v>OlympicsEnthusiastGoldMedalWinner</v>
      </c>
      <c r="T374" t="str">
        <v>Twitter</v>
      </c>
      <c r="U374" t="str">
        <v>#Inspiration,#OlympicAchievement</v>
      </c>
      <c r="V374" t="str">
        <v>USA</v>
      </c>
      <c r="W374">
        <v>44051.822916666664</v>
      </c>
      <c r="X374" t="b">
        <v>0</v>
      </c>
      <c r="Y374">
        <v>105</v>
      </c>
      <c r="Z374">
        <v>0.66666666666666663</v>
      </c>
    </row>
    <row r="375" spans="2:26" x14ac:dyDescent="0.25">
      <c r="B375">
        <v>543</v>
      </c>
      <c r="C375">
        <v>547</v>
      </c>
      <c r="D375" t="str">
        <v xml:space="preserve">In the cricket championship, a nail-biting finish leaves fans on the edge of their seats, experiencing a rollercoaster of emotions. </v>
      </c>
      <c r="E375" t="str">
        <v xml:space="preserve"> Excitement </v>
      </c>
      <c r="F375">
        <v>43641.927083333336</v>
      </c>
      <c r="G375" t="str">
        <v xml:space="preserve"> CricketFanChampionshipThrills </v>
      </c>
      <c r="H375" t="str">
        <v xml:space="preserve"> Facebook </v>
      </c>
      <c r="I375" t="str">
        <v xml:space="preserve"> #Excitement #CricketChampionship </v>
      </c>
      <c r="J375">
        <v>30</v>
      </c>
      <c r="K375">
        <v>60</v>
      </c>
      <c r="L375" t="str">
        <v xml:space="preserve"> India </v>
      </c>
      <c r="M375">
        <v>2019</v>
      </c>
      <c r="N375">
        <v>6</v>
      </c>
      <c r="O375">
        <v>25</v>
      </c>
      <c r="P375">
        <v>22</v>
      </c>
      <c r="Q375" t="str">
        <v>In the cricket championship, a nail-biting finish leaves fans on the edge of their seats, experiencing a rollercoaster of emotions.</v>
      </c>
      <c r="R375" t="str">
        <v>Excitement</v>
      </c>
      <c r="S375" t="str">
        <v>CricketFanChampionshipThrills</v>
      </c>
      <c r="T375" t="str">
        <v>Facebook</v>
      </c>
      <c r="U375" t="str">
        <v>#Excitement,#CricketChampionship</v>
      </c>
      <c r="V375" t="str">
        <v>India</v>
      </c>
      <c r="W375">
        <v>43641.927083333336</v>
      </c>
      <c r="X375" t="b">
        <v>0</v>
      </c>
      <c r="Y375">
        <v>90</v>
      </c>
      <c r="Z375">
        <v>0.66666666666666663</v>
      </c>
    </row>
    <row r="376" spans="2:26" x14ac:dyDescent="0.25">
      <c r="B376">
        <v>544</v>
      </c>
      <c r="C376">
        <v>548</v>
      </c>
      <c r="D376" t="str">
        <v xml:space="preserve">Witnessing a record-breaking marathon, spectators are filled with awe and admiration for the endurance and dedication of the runners. </v>
      </c>
      <c r="E376" t="str">
        <v xml:space="preserve"> Admiration </v>
      </c>
      <c r="F376">
        <v>44507.729166666664</v>
      </c>
      <c r="G376" t="str">
        <v xml:space="preserve"> MarathonSpectatorRecordBreaking </v>
      </c>
      <c r="H376" t="str">
        <v xml:space="preserve"> Instagram </v>
      </c>
      <c r="I376" t="str">
        <v xml:space="preserve"> #Admiration #MarathonRecords </v>
      </c>
      <c r="J376">
        <v>22</v>
      </c>
      <c r="K376">
        <v>45</v>
      </c>
      <c r="L376" t="str">
        <v xml:space="preserve"> Kenya </v>
      </c>
      <c r="M376">
        <v>2021</v>
      </c>
      <c r="N376">
        <v>11</v>
      </c>
      <c r="O376">
        <v>7</v>
      </c>
      <c r="P376">
        <v>17</v>
      </c>
      <c r="Q376" t="str">
        <v>Witnessing a record-breaking marathon, spectators are filled with awe and admiration for the endurance and dedication of the runners.</v>
      </c>
      <c r="R376" t="str">
        <v>Admiration</v>
      </c>
      <c r="S376" t="str">
        <v>MarathonSpectatorRecordBreaking</v>
      </c>
      <c r="T376" t="str">
        <v>Instagram</v>
      </c>
      <c r="U376" t="str">
        <v>#Admiration,#MarathonRecords</v>
      </c>
      <c r="V376" t="str">
        <v>Kenya</v>
      </c>
      <c r="W376">
        <v>44507.729166666664</v>
      </c>
      <c r="X376" t="b">
        <v>0</v>
      </c>
      <c r="Y376">
        <v>67</v>
      </c>
      <c r="Z376">
        <v>0.67164179104477617</v>
      </c>
    </row>
    <row r="377" spans="2:26" x14ac:dyDescent="0.25">
      <c r="B377">
        <v>545</v>
      </c>
      <c r="C377">
        <v>549</v>
      </c>
      <c r="D377" t="str">
        <v xml:space="preserve">In the tennis grand slam, a fierce rivalry unfolds, captivating fans with a display of skill and sportsmanship on the world stage. </v>
      </c>
      <c r="E377" t="str">
        <v xml:space="preserve"> Captivation </v>
      </c>
      <c r="F377">
        <v>42988.84375</v>
      </c>
      <c r="G377" t="str">
        <v xml:space="preserve"> TennisEnthusiastGrandSlamDrama </v>
      </c>
      <c r="H377" t="str">
        <v xml:space="preserve"> Twitter </v>
      </c>
      <c r="I377" t="str">
        <v xml:space="preserve"> #Captivation #TennisRivalry </v>
      </c>
      <c r="J377">
        <v>28</v>
      </c>
      <c r="K377">
        <v>55</v>
      </c>
      <c r="L377" t="str">
        <v xml:space="preserve"> UK </v>
      </c>
      <c r="M377">
        <v>2017</v>
      </c>
      <c r="N377">
        <v>9</v>
      </c>
      <c r="O377">
        <v>10</v>
      </c>
      <c r="P377">
        <v>20</v>
      </c>
      <c r="Q377" t="str">
        <v>In the tennis grand slam, a fierce rivalry unfolds, captivating fans with a display of skill and sportsmanship on the world stage.</v>
      </c>
      <c r="R377" t="str">
        <v>Captivation</v>
      </c>
      <c r="S377" t="str">
        <v>TennisEnthusiastGrandSlamDrama</v>
      </c>
      <c r="T377" t="str">
        <v>Twitter</v>
      </c>
      <c r="U377" t="str">
        <v>#Captivation,#TennisRivalry</v>
      </c>
      <c r="V377" t="str">
        <v>UK</v>
      </c>
      <c r="W377">
        <v>42988.84375</v>
      </c>
      <c r="X377" t="b">
        <v>0</v>
      </c>
      <c r="Y377">
        <v>83</v>
      </c>
      <c r="Z377">
        <v>0.66265060240963858</v>
      </c>
    </row>
    <row r="378" spans="2:26" x14ac:dyDescent="0.25">
      <c r="B378">
        <v>546</v>
      </c>
      <c r="C378">
        <v>550</v>
      </c>
      <c r="D378" t="str">
        <v xml:space="preserve">Cheering for the underdog in the basketball finals, the crowd erupts in applause as the team defies odds to claim the championship title. </v>
      </c>
      <c r="E378" t="str">
        <v xml:space="preserve"> Triumph </v>
      </c>
      <c r="F378">
        <v>44732.875</v>
      </c>
      <c r="G378" t="str">
        <v xml:space="preserve"> BasketballFanUnderdogTriumph </v>
      </c>
      <c r="H378" t="str">
        <v xml:space="preserve"> Facebook </v>
      </c>
      <c r="I378" t="str">
        <v xml:space="preserve"> #Triumph #BasketballFinals </v>
      </c>
      <c r="J378">
        <v>18</v>
      </c>
      <c r="K378">
        <v>35</v>
      </c>
      <c r="L378" t="str">
        <v xml:space="preserve"> USA </v>
      </c>
      <c r="M378">
        <v>2022</v>
      </c>
      <c r="N378">
        <v>6</v>
      </c>
      <c r="O378">
        <v>20</v>
      </c>
      <c r="P378">
        <v>21</v>
      </c>
      <c r="Q378" t="str">
        <v>Cheering for the underdog in the basketball finals, the crowd erupts in applause as the team defies odds to claim the championship title.</v>
      </c>
      <c r="R378" t="str">
        <v>Triumph</v>
      </c>
      <c r="S378" t="str">
        <v>BasketballFanUnderdogTriumph</v>
      </c>
      <c r="T378" t="str">
        <v>Facebook</v>
      </c>
      <c r="U378" t="str">
        <v>#Triumph,#BasketballFinals</v>
      </c>
      <c r="V378" t="str">
        <v>USA</v>
      </c>
      <c r="W378">
        <v>44732.875</v>
      </c>
      <c r="X378" t="b">
        <v>0</v>
      </c>
      <c r="Y378">
        <v>53</v>
      </c>
      <c r="Z378">
        <v>0.660377358490566</v>
      </c>
    </row>
    <row r="379" spans="2:26" x14ac:dyDescent="0.25">
      <c r="B379">
        <v>547</v>
      </c>
      <c r="C379">
        <v>551</v>
      </c>
      <c r="D379" t="str">
        <v xml:space="preserve">At the golf tournament, the golfer's precision and focus lead to a stunning victory, leaving spectators in awe of their exceptional skill. </v>
      </c>
      <c r="E379" t="str">
        <v xml:space="preserve"> Awe </v>
      </c>
      <c r="F379">
        <v>42470.770833333336</v>
      </c>
      <c r="G379" t="str">
        <v xml:space="preserve"> GolfEnthusiastPrecisionVictory </v>
      </c>
      <c r="H379" t="str">
        <v xml:space="preserve"> Instagram </v>
      </c>
      <c r="I379" t="str">
        <v xml:space="preserve"> #Awe #GolfVictory </v>
      </c>
      <c r="J379">
        <v>22</v>
      </c>
      <c r="K379">
        <v>45</v>
      </c>
      <c r="L379" t="str">
        <v xml:space="preserve"> Scotland </v>
      </c>
      <c r="M379">
        <v>2016</v>
      </c>
      <c r="N379">
        <v>4</v>
      </c>
      <c r="O379">
        <v>10</v>
      </c>
      <c r="P379">
        <v>18</v>
      </c>
      <c r="Q379" t="str">
        <v>At the golf tournament, the golfer's precision and focus lead to a stunning victory, leaving spectators in awe of their exceptional skill.</v>
      </c>
      <c r="R379" t="str">
        <v>Awe</v>
      </c>
      <c r="S379" t="str">
        <v>GolfEnthusiastPrecisionVictory</v>
      </c>
      <c r="T379" t="str">
        <v>Instagram</v>
      </c>
      <c r="U379" t="str">
        <v>#Awe,#GolfVictory</v>
      </c>
      <c r="V379" t="str">
        <v>Scotland</v>
      </c>
      <c r="W379">
        <v>42470.770833333336</v>
      </c>
      <c r="X379" t="b">
        <v>0</v>
      </c>
      <c r="Y379">
        <v>67</v>
      </c>
      <c r="Z379">
        <v>0.67164179104477617</v>
      </c>
    </row>
    <row r="380" spans="2:26" x14ac:dyDescent="0.25">
      <c r="B380">
        <v>548</v>
      </c>
      <c r="C380">
        <v>552</v>
      </c>
      <c r="D380" t="str">
        <v xml:space="preserve">Experiencing the thrill of a high-speed Formula 1 race, fans are on the edge of their seats as drivers compete for the championship. </v>
      </c>
      <c r="E380" t="str">
        <v xml:space="preserve"> Thrill </v>
      </c>
      <c r="F380">
        <v>43793.822916666664</v>
      </c>
      <c r="G380" t="str">
        <v xml:space="preserve"> F1FanHighSpeedRaceExcitement </v>
      </c>
      <c r="H380" t="str">
        <v xml:space="preserve"> Twitter </v>
      </c>
      <c r="I380" t="str">
        <v xml:space="preserve"> #Thrill #Formula1Championship </v>
      </c>
      <c r="J380">
        <v>28</v>
      </c>
      <c r="K380">
        <v>55</v>
      </c>
      <c r="L380" t="str">
        <v xml:space="preserve"> Germany </v>
      </c>
      <c r="M380">
        <v>2019</v>
      </c>
      <c r="N380">
        <v>11</v>
      </c>
      <c r="O380">
        <v>24</v>
      </c>
      <c r="P380">
        <v>19</v>
      </c>
      <c r="Q380" t="str">
        <v>Experiencing the thrill of a high-speed Formula 1 race, fans are on the edge of their seats as drivers compete for the championship.</v>
      </c>
      <c r="R380" t="str">
        <v>Thrill</v>
      </c>
      <c r="S380" t="str">
        <v>F1FanHighSpeedRaceExcitement</v>
      </c>
      <c r="T380" t="str">
        <v>Twitter</v>
      </c>
      <c r="U380" t="str">
        <v>#Thrill,#Formula1Championship</v>
      </c>
      <c r="V380" t="str">
        <v>Germany</v>
      </c>
      <c r="W380">
        <v>43793.822916666664</v>
      </c>
      <c r="X380" t="b">
        <v>0</v>
      </c>
      <c r="Y380">
        <v>83</v>
      </c>
      <c r="Z380">
        <v>0.66265060240963858</v>
      </c>
    </row>
    <row r="381" spans="2:26" x14ac:dyDescent="0.25">
      <c r="B381">
        <v>549</v>
      </c>
      <c r="C381">
        <v>553</v>
      </c>
      <c r="D381" t="str">
        <v xml:space="preserve">In the cycling world championship, the climber conquers challenging terrains, symbolizing determination and achievement against all odds. </v>
      </c>
      <c r="E381" t="str">
        <v xml:space="preserve"> Determination </v>
      </c>
      <c r="F381">
        <v>42275.9375</v>
      </c>
      <c r="G381" t="str">
        <v xml:space="preserve"> CyclingEnthusiastWorldChampion </v>
      </c>
      <c r="H381" t="str">
        <v xml:space="preserve"> Facebook </v>
      </c>
      <c r="I381" t="str">
        <v xml:space="preserve"> #Determination #CyclingChampion </v>
      </c>
      <c r="J381">
        <v>35</v>
      </c>
      <c r="K381">
        <v>70</v>
      </c>
      <c r="L381" t="str">
        <v xml:space="preserve"> Italy </v>
      </c>
      <c r="M381">
        <v>2015</v>
      </c>
      <c r="N381">
        <v>9</v>
      </c>
      <c r="O381">
        <v>28</v>
      </c>
      <c r="P381">
        <v>22</v>
      </c>
      <c r="Q381" t="str">
        <v>In the cycling world championship, the climber conquers challenging terrains, symbolizing determination and achievement against all odds.</v>
      </c>
      <c r="R381" t="str">
        <v>Determination</v>
      </c>
      <c r="S381" t="str">
        <v>CyclingEnthusiastWorldChampion</v>
      </c>
      <c r="T381" t="str">
        <v>Facebook</v>
      </c>
      <c r="U381" t="str">
        <v>#Determination,#CyclingChampion</v>
      </c>
      <c r="V381" t="str">
        <v>Italy</v>
      </c>
      <c r="W381">
        <v>42275.9375</v>
      </c>
      <c r="X381" t="b">
        <v>0</v>
      </c>
      <c r="Y381">
        <v>105</v>
      </c>
      <c r="Z381">
        <v>0.66666666666666663</v>
      </c>
    </row>
    <row r="382" spans="2:26" x14ac:dyDescent="0.25">
      <c r="B382">
        <v>550</v>
      </c>
      <c r="C382">
        <v>554</v>
      </c>
      <c r="D382" t="str">
        <v xml:space="preserve">Witnessing a heartwarming comeback in the hockey finals, fans share tears of joy as the team secures a historic victory after adversity. </v>
      </c>
      <c r="E382" t="str">
        <v xml:space="preserve"> Heartwarming </v>
      </c>
      <c r="F382">
        <v>44177.833333333336</v>
      </c>
      <c r="G382" t="str">
        <v xml:space="preserve"> HockeyFanComebackVictory </v>
      </c>
      <c r="H382" t="str">
        <v xml:space="preserve"> Instagram </v>
      </c>
      <c r="I382" t="str">
        <v xml:space="preserve"> #Heartwarming #HockeyFinalsComeback </v>
      </c>
      <c r="J382">
        <v>22</v>
      </c>
      <c r="K382">
        <v>45</v>
      </c>
      <c r="L382" t="str">
        <v xml:space="preserve"> Canada </v>
      </c>
      <c r="M382">
        <v>2020</v>
      </c>
      <c r="N382">
        <v>12</v>
      </c>
      <c r="O382">
        <v>12</v>
      </c>
      <c r="P382">
        <v>20</v>
      </c>
      <c r="Q382" t="str">
        <v>Witnessing a heartwarming comeback in the hockey finals, fans share tears of joy as the team secures a historic victory after adversity.</v>
      </c>
      <c r="R382" t="str">
        <v>Heartwarming</v>
      </c>
      <c r="S382" t="str">
        <v>HockeyFanComebackVictory</v>
      </c>
      <c r="T382" t="str">
        <v>Instagram</v>
      </c>
      <c r="U382" t="str">
        <v>#Heartwarming,#HockeyFinalsComeback</v>
      </c>
      <c r="V382" t="str">
        <v>Canada</v>
      </c>
      <c r="W382">
        <v>44177.833333333336</v>
      </c>
      <c r="X382" t="b">
        <v>0</v>
      </c>
      <c r="Y382">
        <v>67</v>
      </c>
      <c r="Z382">
        <v>0.67164179104477617</v>
      </c>
    </row>
    <row r="383" spans="2:26" x14ac:dyDescent="0.25">
      <c r="B383">
        <v>551</v>
      </c>
      <c r="C383">
        <v>555</v>
      </c>
      <c r="D383" t="str">
        <v xml:space="preserve">After a series of defeats, the soccer team faces disappointment, struggling to find the silver lining in a challenging season. </v>
      </c>
      <c r="E383" t="str">
        <v xml:space="preserve"> Disappointment </v>
      </c>
      <c r="F383">
        <v>43771.78125</v>
      </c>
      <c r="G383" t="str">
        <v xml:space="preserve"> SoccerFanTeamDefeats </v>
      </c>
      <c r="H383" t="str">
        <v xml:space="preserve"> Twitter </v>
      </c>
      <c r="I383" t="str">
        <v xml:space="preserve"> #Disappointment #SoccerDefeats </v>
      </c>
      <c r="J383">
        <v>40</v>
      </c>
      <c r="K383">
        <v>80</v>
      </c>
      <c r="L383" t="str">
        <v xml:space="preserve"> Brazil </v>
      </c>
      <c r="M383">
        <v>2019</v>
      </c>
      <c r="N383">
        <v>11</v>
      </c>
      <c r="O383">
        <v>2</v>
      </c>
      <c r="P383">
        <v>18</v>
      </c>
      <c r="Q383" t="str">
        <v>After a series of defeats, the soccer team faces disappointment, struggling to find the silver lining in a challenging season.</v>
      </c>
      <c r="R383" t="str">
        <v>Disappointment</v>
      </c>
      <c r="S383" t="str">
        <v>SoccerFanTeamDefeats</v>
      </c>
      <c r="T383" t="str">
        <v>Twitter</v>
      </c>
      <c r="U383" t="str">
        <v>#Disappointment,#SoccerDefeats</v>
      </c>
      <c r="V383" t="str">
        <v>Brazil</v>
      </c>
      <c r="W383">
        <v>43771.78125</v>
      </c>
      <c r="X383" t="b">
        <v>0</v>
      </c>
      <c r="Y383">
        <v>120</v>
      </c>
      <c r="Z383">
        <v>0.66666666666666663</v>
      </c>
    </row>
    <row r="384" spans="2:26" x14ac:dyDescent="0.25">
      <c r="B384">
        <v>552</v>
      </c>
      <c r="C384">
        <v>556</v>
      </c>
      <c r="D384" t="str">
        <v xml:space="preserve">In the tennis tournament, a highly anticipated player experiences a setback, leaving fans in shock and questioning the unforeseen turn of events. </v>
      </c>
      <c r="E384" t="str">
        <v xml:space="preserve"> Frustration </v>
      </c>
      <c r="F384">
        <v>43291.885416666664</v>
      </c>
      <c r="G384" t="str">
        <v xml:space="preserve"> TennisEnthusiastUnexpectedSetback </v>
      </c>
      <c r="H384" t="str">
        <v xml:space="preserve"> Instagram </v>
      </c>
      <c r="I384" t="str">
        <v xml:space="preserve"> #Frustration #TennisSetback </v>
      </c>
      <c r="J384">
        <v>35</v>
      </c>
      <c r="K384">
        <v>70</v>
      </c>
      <c r="L384" t="str">
        <v xml:space="preserve"> USA </v>
      </c>
      <c r="M384">
        <v>2018</v>
      </c>
      <c r="N384">
        <v>7</v>
      </c>
      <c r="O384">
        <v>10</v>
      </c>
      <c r="P384">
        <v>21</v>
      </c>
      <c r="Q384" t="str">
        <v>In the tennis tournament, a highly anticipated player experiences a setback, leaving fans in shock and questioning the unforeseen turn of events.</v>
      </c>
      <c r="R384" t="str">
        <v>Frustration</v>
      </c>
      <c r="S384" t="str">
        <v>TennisEnthusiastUnexpectedSetback</v>
      </c>
      <c r="T384" t="str">
        <v>Instagram</v>
      </c>
      <c r="U384" t="str">
        <v>#Frustration,#TennisSetback</v>
      </c>
      <c r="V384" t="str">
        <v>USA</v>
      </c>
      <c r="W384">
        <v>43291.885416666664</v>
      </c>
      <c r="X384" t="b">
        <v>0</v>
      </c>
      <c r="Y384">
        <v>105</v>
      </c>
      <c r="Z384">
        <v>0.66666666666666663</v>
      </c>
    </row>
    <row r="385" spans="2:26" x14ac:dyDescent="0.25">
      <c r="B385">
        <v>553</v>
      </c>
      <c r="C385">
        <v>557</v>
      </c>
      <c r="D385" t="str">
        <v xml:space="preserve">Facing a defeat in the championship, the boxer reflects on the challenges, vowing to return stronger and more determined in the next bout. </v>
      </c>
      <c r="E385" t="str">
        <v xml:space="preserve"> Reflection </v>
      </c>
      <c r="F385">
        <v>44092.8125</v>
      </c>
      <c r="G385" t="str">
        <v xml:space="preserve"> BoxingFanChampionshipDefeat </v>
      </c>
      <c r="H385" t="str">
        <v xml:space="preserve"> Facebook </v>
      </c>
      <c r="I385" t="str">
        <v xml:space="preserve"> #Reflection #BoxingDefeat </v>
      </c>
      <c r="J385">
        <v>30</v>
      </c>
      <c r="K385">
        <v>60</v>
      </c>
      <c r="L385" t="str">
        <v xml:space="preserve"> UK </v>
      </c>
      <c r="M385">
        <v>2020</v>
      </c>
      <c r="N385">
        <v>9</v>
      </c>
      <c r="O385">
        <v>18</v>
      </c>
      <c r="P385">
        <v>19</v>
      </c>
      <c r="Q385" t="str">
        <v>Facing a defeat in the championship, the boxer reflects on the challenges, vowing to return stronger and more determined in the next bout.</v>
      </c>
      <c r="R385" t="str">
        <v>Reflection</v>
      </c>
      <c r="S385" t="str">
        <v>BoxingFanChampionshipDefeat</v>
      </c>
      <c r="T385" t="str">
        <v>Facebook</v>
      </c>
      <c r="U385" t="str">
        <v>#Reflection,#BoxingDefeat</v>
      </c>
      <c r="V385" t="str">
        <v>UK</v>
      </c>
      <c r="W385">
        <v>44092.8125</v>
      </c>
      <c r="X385" t="b">
        <v>0</v>
      </c>
      <c r="Y385">
        <v>90</v>
      </c>
      <c r="Z385">
        <v>0.66666666666666663</v>
      </c>
    </row>
    <row r="386" spans="2:26" x14ac:dyDescent="0.25">
      <c r="B386">
        <v>554</v>
      </c>
      <c r="C386">
        <v>558</v>
      </c>
      <c r="D386" t="str">
        <v xml:space="preserve">In the midst of a cycling race, a tire blowout leads to frustration for the cyclist, who valiantly tries to overcome the unexpected obstacle. </v>
      </c>
      <c r="E386" t="str">
        <v xml:space="preserve"> Obstacle </v>
      </c>
      <c r="F386">
        <v>42870.916666666664</v>
      </c>
      <c r="G386" t="str">
        <v xml:space="preserve"> CyclingEnthusiastTireBlowout </v>
      </c>
      <c r="H386" t="str">
        <v xml:space="preserve"> Twitter </v>
      </c>
      <c r="I386" t="str">
        <v xml:space="preserve"> #Obstacle #CyclingFrustration </v>
      </c>
      <c r="J386">
        <v>22</v>
      </c>
      <c r="K386">
        <v>45</v>
      </c>
      <c r="L386" t="str">
        <v xml:space="preserve"> France </v>
      </c>
      <c r="M386">
        <v>2017</v>
      </c>
      <c r="N386">
        <v>5</v>
      </c>
      <c r="O386">
        <v>15</v>
      </c>
      <c r="P386">
        <v>22</v>
      </c>
      <c r="Q386" t="str">
        <v>In the midst of a cycling race, a tire blowout leads to frustration for the cyclist, who valiantly tries to overcome the unexpected obstacle.</v>
      </c>
      <c r="R386" t="str">
        <v>Obstacle</v>
      </c>
      <c r="S386" t="str">
        <v>CyclingEnthusiastTireBlowout</v>
      </c>
      <c r="T386" t="str">
        <v>Twitter</v>
      </c>
      <c r="U386" t="str">
        <v>#Obstacle,#CyclingFrustration</v>
      </c>
      <c r="V386" t="str">
        <v>France</v>
      </c>
      <c r="W386">
        <v>42870.916666666664</v>
      </c>
      <c r="X386" t="b">
        <v>0</v>
      </c>
      <c r="Y386">
        <v>67</v>
      </c>
      <c r="Z386">
        <v>0.67164179104477617</v>
      </c>
    </row>
    <row r="387" spans="2:26" x14ac:dyDescent="0.25">
      <c r="B387">
        <v>555</v>
      </c>
      <c r="C387">
        <v>559</v>
      </c>
      <c r="D387" t="str">
        <v xml:space="preserve">The gymnast's unexpected fall during a routine sparks a wave of sympathy from the audience, highlighting the vulnerability of sports. </v>
      </c>
      <c r="E387" t="str">
        <v xml:space="preserve"> Sympathy </v>
      </c>
      <c r="F387">
        <v>44291.84375</v>
      </c>
      <c r="G387" t="str">
        <v xml:space="preserve"> GymnasticsFanRoutineFall </v>
      </c>
      <c r="H387" t="str">
        <v xml:space="preserve"> Instagram </v>
      </c>
      <c r="I387" t="str">
        <v xml:space="preserve"> #Sympathy #GymnasticsFall </v>
      </c>
      <c r="J387">
        <v>28</v>
      </c>
      <c r="K387">
        <v>55</v>
      </c>
      <c r="L387" t="str">
        <v xml:space="preserve"> Japan </v>
      </c>
      <c r="M387">
        <v>2021</v>
      </c>
      <c r="N387">
        <v>4</v>
      </c>
      <c r="O387">
        <v>5</v>
      </c>
      <c r="P387">
        <v>20</v>
      </c>
      <c r="Q387" t="str">
        <v>The gymnast's unexpected fall during a routine sparks a wave of sympathy from the audience, highlighting the vulnerability of sports.</v>
      </c>
      <c r="R387" t="str">
        <v>Sympathy</v>
      </c>
      <c r="S387" t="str">
        <v>GymnasticsFanRoutineFall</v>
      </c>
      <c r="T387" t="str">
        <v>Instagram</v>
      </c>
      <c r="U387" t="str">
        <v>#Sympathy,#GymnasticsFall</v>
      </c>
      <c r="V387" t="str">
        <v>Japan</v>
      </c>
      <c r="W387">
        <v>44291.84375</v>
      </c>
      <c r="X387" t="b">
        <v>0</v>
      </c>
      <c r="Y387">
        <v>83</v>
      </c>
      <c r="Z387">
        <v>0.66265060240963858</v>
      </c>
    </row>
    <row r="388" spans="2:26" x14ac:dyDescent="0.25">
      <c r="B388">
        <v>556</v>
      </c>
      <c r="C388">
        <v>560</v>
      </c>
      <c r="D388" t="str">
        <v xml:space="preserve">In the golf tournament, a missed crucial putt results in defeat, causing the golfer to reflect on the pressure of high-stakes competition. </v>
      </c>
      <c r="E388" t="str">
        <v xml:space="preserve"> Pressure </v>
      </c>
      <c r="F388">
        <v>42602.770833333336</v>
      </c>
      <c r="G388" t="str">
        <v xml:space="preserve"> GolfEnthusiastMissedPutt </v>
      </c>
      <c r="H388" t="str">
        <v xml:space="preserve"> Facebook </v>
      </c>
      <c r="I388" t="str">
        <v xml:space="preserve"> #Pressure #GolfDefeat </v>
      </c>
      <c r="J388">
        <v>18</v>
      </c>
      <c r="K388">
        <v>35</v>
      </c>
      <c r="L388" t="str">
        <v xml:space="preserve"> USA </v>
      </c>
      <c r="M388">
        <v>2016</v>
      </c>
      <c r="N388">
        <v>8</v>
      </c>
      <c r="O388">
        <v>20</v>
      </c>
      <c r="P388">
        <v>18</v>
      </c>
      <c r="Q388" t="str">
        <v>In the golf tournament, a missed crucial putt results in defeat, causing the golfer to reflect on the pressure of high-stakes competition.</v>
      </c>
      <c r="R388" t="str">
        <v>Pressure</v>
      </c>
      <c r="S388" t="str">
        <v>GolfEnthusiastMissedPutt</v>
      </c>
      <c r="T388" t="str">
        <v>Facebook</v>
      </c>
      <c r="U388" t="str">
        <v>#Pressure,#GolfDefeat</v>
      </c>
      <c r="V388" t="str">
        <v>USA</v>
      </c>
      <c r="W388">
        <v>42602.770833333336</v>
      </c>
      <c r="X388" t="b">
        <v>0</v>
      </c>
      <c r="Y388">
        <v>53</v>
      </c>
      <c r="Z388">
        <v>0.660377358490566</v>
      </c>
    </row>
    <row r="389" spans="2:26" x14ac:dyDescent="0.25">
      <c r="B389">
        <v>557</v>
      </c>
      <c r="C389">
        <v>561</v>
      </c>
      <c r="D389" t="str">
        <v xml:space="preserve">Experiencing a series of losses in the basketball season, the team grapples with frustration, determined to turn the tide with renewed effort. </v>
      </c>
      <c r="E389" t="str">
        <v xml:space="preserve"> Renewed Effort </v>
      </c>
      <c r="F389">
        <v>43508.822916666664</v>
      </c>
      <c r="G389" t="str">
        <v xml:space="preserve"> BasketballFanTeamLosses </v>
      </c>
      <c r="H389" t="str">
        <v xml:space="preserve"> Twitter </v>
      </c>
      <c r="I389" t="str">
        <v xml:space="preserve"> #RenewedEffort #BasketballStruggles </v>
      </c>
      <c r="J389">
        <v>22</v>
      </c>
      <c r="K389">
        <v>45</v>
      </c>
      <c r="L389" t="str">
        <v xml:space="preserve"> Canada </v>
      </c>
      <c r="M389">
        <v>2019</v>
      </c>
      <c r="N389">
        <v>2</v>
      </c>
      <c r="O389">
        <v>12</v>
      </c>
      <c r="P389">
        <v>19</v>
      </c>
      <c r="Q389" t="str">
        <v>Experiencing a series of losses in the basketball season, the team grapples with frustration, determined to turn the tide with renewed effort.</v>
      </c>
      <c r="R389" t="str">
        <v>Renewed Effort</v>
      </c>
      <c r="S389" t="str">
        <v>BasketballFanTeamLosses</v>
      </c>
      <c r="T389" t="str">
        <v>Twitter</v>
      </c>
      <c r="U389" t="str">
        <v>#RenewedEffort,#BasketballStruggles</v>
      </c>
      <c r="V389" t="str">
        <v>Canada</v>
      </c>
      <c r="W389">
        <v>43508.822916666664</v>
      </c>
      <c r="X389" t="b">
        <v>0</v>
      </c>
      <c r="Y389">
        <v>67</v>
      </c>
      <c r="Z389">
        <v>0.67164179104477617</v>
      </c>
    </row>
    <row r="390" spans="2:26" x14ac:dyDescent="0.25">
      <c r="B390">
        <v>558</v>
      </c>
      <c r="C390">
        <v>562</v>
      </c>
      <c r="D390" t="str">
        <v xml:space="preserve">Despite meticulous training, the swimmer faces disappointment as a split-second miscalculation costs them the lead in a crucial race. </v>
      </c>
      <c r="E390" t="str">
        <v xml:space="preserve"> Miscalculation </v>
      </c>
      <c r="F390">
        <v>42183.833333333336</v>
      </c>
      <c r="G390" t="str">
        <v xml:space="preserve"> SwimmingEnthusiastRaceSetback </v>
      </c>
      <c r="H390" t="str">
        <v xml:space="preserve"> Instagram </v>
      </c>
      <c r="I390" t="str">
        <v xml:space="preserve"> #Miscalculation #SwimmingDisappointment </v>
      </c>
      <c r="J390">
        <v>28</v>
      </c>
      <c r="K390">
        <v>55</v>
      </c>
      <c r="L390" t="str">
        <v xml:space="preserve"> Australia </v>
      </c>
      <c r="M390">
        <v>2015</v>
      </c>
      <c r="N390">
        <v>6</v>
      </c>
      <c r="O390">
        <v>28</v>
      </c>
      <c r="P390">
        <v>20</v>
      </c>
      <c r="Q390" t="str">
        <v>Despite meticulous training, the swimmer faces disappointment as a split-second miscalculation costs them the lead in a crucial race.</v>
      </c>
      <c r="R390" t="str">
        <v>Miscalculation</v>
      </c>
      <c r="S390" t="str">
        <v>SwimmingEnthusiastRaceSetback</v>
      </c>
      <c r="T390" t="str">
        <v>Instagram</v>
      </c>
      <c r="U390" t="str">
        <v>#Miscalculation,#SwimmingDisappointment</v>
      </c>
      <c r="V390" t="str">
        <v>Australia</v>
      </c>
      <c r="W390">
        <v>42183.833333333336</v>
      </c>
      <c r="X390" t="b">
        <v>0</v>
      </c>
      <c r="Y390">
        <v>83</v>
      </c>
      <c r="Z390">
        <v>0.66265060240963858</v>
      </c>
    </row>
    <row r="391" spans="2:26" x14ac:dyDescent="0.25">
      <c r="B391">
        <v>559</v>
      </c>
      <c r="C391">
        <v>563</v>
      </c>
      <c r="D391" t="str">
        <v xml:space="preserve">The weightlifter's failed attempt at a personal record results in frustration, highlighting the challenging nature of pushing physical limits. </v>
      </c>
      <c r="E391" t="str">
        <v xml:space="preserve"> Challenge </v>
      </c>
      <c r="F391">
        <v>44569.895833333336</v>
      </c>
      <c r="G391" t="str">
        <v xml:space="preserve"> WeightliftingFanFailedRecord </v>
      </c>
      <c r="H391" t="str">
        <v xml:space="preserve"> Facebook </v>
      </c>
      <c r="I391" t="str">
        <v xml:space="preserve"> #Challenge #WeightliftingFailure </v>
      </c>
      <c r="J391">
        <v>35</v>
      </c>
      <c r="K391">
        <v>70</v>
      </c>
      <c r="L391" t="str">
        <v xml:space="preserve"> Germany </v>
      </c>
      <c r="M391">
        <v>2022</v>
      </c>
      <c r="N391">
        <v>1</v>
      </c>
      <c r="O391">
        <v>8</v>
      </c>
      <c r="P391">
        <v>21</v>
      </c>
      <c r="Q391" t="str">
        <v>The weightlifter's failed attempt at a personal record results in frustration, highlighting the challenging nature of pushing physical limits.</v>
      </c>
      <c r="R391" t="str">
        <v>Challenge</v>
      </c>
      <c r="S391" t="str">
        <v>WeightliftingFanFailedRecord</v>
      </c>
      <c r="T391" t="str">
        <v>Facebook</v>
      </c>
      <c r="U391" t="str">
        <v>#Challenge,#WeightliftingFailure</v>
      </c>
      <c r="V391" t="str">
        <v>Germany</v>
      </c>
      <c r="W391">
        <v>44569.895833333336</v>
      </c>
      <c r="X391" t="b">
        <v>0</v>
      </c>
      <c r="Y391">
        <v>105</v>
      </c>
      <c r="Z391">
        <v>0.66666666666666663</v>
      </c>
    </row>
    <row r="392" spans="2:26" x14ac:dyDescent="0.25">
      <c r="B392">
        <v>560</v>
      </c>
      <c r="C392">
        <v>564</v>
      </c>
      <c r="D392" t="str">
        <v xml:space="preserve">In the midst of a soccer match, an unexpected own goal creates a moment of despair for the player, as teammates console and encourage them. </v>
      </c>
      <c r="E392" t="str">
        <v xml:space="preserve"> Despair </v>
      </c>
      <c r="F392">
        <v>43449.84375</v>
      </c>
      <c r="G392" t="str">
        <v xml:space="preserve"> SoccerPlayerOwnGoalMoment </v>
      </c>
      <c r="H392" t="str">
        <v xml:space="preserve"> Twitter </v>
      </c>
      <c r="I392" t="str">
        <v xml:space="preserve"> #Despair #OwnGoal </v>
      </c>
      <c r="J392">
        <v>22</v>
      </c>
      <c r="K392">
        <v>45</v>
      </c>
      <c r="L392" t="str">
        <v xml:space="preserve"> Spain </v>
      </c>
      <c r="M392">
        <v>2018</v>
      </c>
      <c r="N392">
        <v>12</v>
      </c>
      <c r="O392">
        <v>15</v>
      </c>
      <c r="P392">
        <v>20</v>
      </c>
      <c r="Q392" t="str">
        <v>In the midst of a soccer match, an unexpected own goal creates a moment of despair for the player, as teammates console and encourage them.</v>
      </c>
      <c r="R392" t="str">
        <v>Despair</v>
      </c>
      <c r="S392" t="str">
        <v>SoccerPlayerOwnGoalMoment</v>
      </c>
      <c r="T392" t="str">
        <v>Twitter</v>
      </c>
      <c r="U392" t="str">
        <v>#Despair,#OwnGoal</v>
      </c>
      <c r="V392" t="str">
        <v>Spain</v>
      </c>
      <c r="W392">
        <v>43449.84375</v>
      </c>
      <c r="X392" t="b">
        <v>0</v>
      </c>
      <c r="Y392">
        <v>67</v>
      </c>
      <c r="Z392">
        <v>0.67164179104477617</v>
      </c>
    </row>
    <row r="393" spans="2:26" x14ac:dyDescent="0.25">
      <c r="B393">
        <v>561</v>
      </c>
      <c r="C393">
        <v>565</v>
      </c>
      <c r="D393" t="str">
        <v xml:space="preserve">In the serene beauty of a sunset, nature unfolds a canvas of colors, evoking a sense of tranquility and wonder. </v>
      </c>
      <c r="E393" t="str">
        <v xml:space="preserve"> Tranquility </v>
      </c>
      <c r="F393">
        <v>44387.791666666664</v>
      </c>
      <c r="G393" t="str">
        <v xml:space="preserve"> NatureEnthusiastSunsetWonder </v>
      </c>
      <c r="H393" t="str">
        <v xml:space="preserve"> Instagram </v>
      </c>
      <c r="I393" t="str">
        <v xml:space="preserve"> #Tranquility #SunsetBeauty </v>
      </c>
      <c r="J393">
        <v>40</v>
      </c>
      <c r="K393">
        <v>80</v>
      </c>
      <c r="L393" t="str">
        <v xml:space="preserve"> Canada </v>
      </c>
      <c r="M393">
        <v>2021</v>
      </c>
      <c r="N393">
        <v>7</v>
      </c>
      <c r="O393">
        <v>10</v>
      </c>
      <c r="P393">
        <v>19</v>
      </c>
      <c r="Q393" t="str">
        <v>In the serene beauty of a sunset, nature unfolds a canvas of colors, evoking a sense of tranquility and wonder.</v>
      </c>
      <c r="R393" t="str">
        <v>Tranquility</v>
      </c>
      <c r="S393" t="str">
        <v>NatureEnthusiastSunsetWonder</v>
      </c>
      <c r="T393" t="str">
        <v>Instagram</v>
      </c>
      <c r="U393" t="str">
        <v>#Tranquility,#SunsetBeauty</v>
      </c>
      <c r="V393" t="str">
        <v>Canada</v>
      </c>
      <c r="W393">
        <v>44387.791666666664</v>
      </c>
      <c r="X393" t="b">
        <v>0</v>
      </c>
      <c r="Y393">
        <v>120</v>
      </c>
      <c r="Z393">
        <v>0.66666666666666663</v>
      </c>
    </row>
    <row r="394" spans="2:26" x14ac:dyDescent="0.25">
      <c r="B394">
        <v>562</v>
      </c>
      <c r="C394">
        <v>566</v>
      </c>
      <c r="D394" t="str">
        <v xml:space="preserve">Embarking on a spontaneous road trip, the traveler discovers hidden gems, creating memories that will be cherished for a lifetime. </v>
      </c>
      <c r="E394" t="str">
        <v xml:space="preserve"> Adventure </v>
      </c>
      <c r="F394">
        <v>43736.854166666664</v>
      </c>
      <c r="G394" t="str">
        <v xml:space="preserve"> TravelEnthusiastRoadTripDiscovery </v>
      </c>
      <c r="H394" t="str">
        <v xml:space="preserve"> Twitter </v>
      </c>
      <c r="I394" t="str">
        <v xml:space="preserve"> #Adventure #RoadTripMemories </v>
      </c>
      <c r="J394">
        <v>35</v>
      </c>
      <c r="K394">
        <v>70</v>
      </c>
      <c r="L394" t="str">
        <v xml:space="preserve"> USA </v>
      </c>
      <c r="M394">
        <v>2019</v>
      </c>
      <c r="N394">
        <v>9</v>
      </c>
      <c r="O394">
        <v>28</v>
      </c>
      <c r="P394">
        <v>20</v>
      </c>
      <c r="Q394" t="str">
        <v>Embarking on a spontaneous road trip, the traveler discovers hidden gems, creating memories that will be cherished for a lifetime.</v>
      </c>
      <c r="R394" t="str">
        <v>Adventure</v>
      </c>
      <c r="S394" t="str">
        <v>TravelEnthusiastRoadTripDiscovery</v>
      </c>
      <c r="T394" t="str">
        <v>Twitter</v>
      </c>
      <c r="U394" t="str">
        <v>#Adventure,#RoadTripMemories</v>
      </c>
      <c r="V394" t="str">
        <v>USA</v>
      </c>
      <c r="W394">
        <v>43736.854166666664</v>
      </c>
      <c r="X394" t="b">
        <v>0</v>
      </c>
      <c r="Y394">
        <v>105</v>
      </c>
      <c r="Z394">
        <v>0.66666666666666663</v>
      </c>
    </row>
    <row r="395" spans="2:26" x14ac:dyDescent="0.25">
      <c r="B395">
        <v>563</v>
      </c>
      <c r="C395">
        <v>567</v>
      </c>
      <c r="D395" t="str">
        <v xml:space="preserve">Amidst the bustling city, a quiet cafÃ© becomes a sanctuary for reflection, where a cup of coffee brings solace to the wandering mind. </v>
      </c>
      <c r="E395" t="str">
        <v xml:space="preserve"> Solace </v>
      </c>
      <c r="F395">
        <v>44635.78125</v>
      </c>
      <c r="G395" t="str">
        <v xml:space="preserve"> UrbanExplorerCafeSolitude </v>
      </c>
      <c r="H395" t="str">
        <v xml:space="preserve"> Facebook </v>
      </c>
      <c r="I395" t="str">
        <v xml:space="preserve"> #Solace #CafeReflection </v>
      </c>
      <c r="J395">
        <v>30</v>
      </c>
      <c r="K395">
        <v>60</v>
      </c>
      <c r="L395" t="str">
        <v xml:space="preserve"> France </v>
      </c>
      <c r="M395">
        <v>2022</v>
      </c>
      <c r="N395">
        <v>3</v>
      </c>
      <c r="O395">
        <v>15</v>
      </c>
      <c r="P395">
        <v>18</v>
      </c>
      <c r="Q395" t="str">
        <v>Amidst the bustling city, a quiet cafÃ© becomes a sanctuary for reflection, where a cup of coffee brings solace to the wandering mind.</v>
      </c>
      <c r="R395" t="str">
        <v>Solace</v>
      </c>
      <c r="S395" t="str">
        <v>UrbanExplorerCafeSolitude</v>
      </c>
      <c r="T395" t="str">
        <v>Facebook</v>
      </c>
      <c r="U395" t="str">
        <v>#Solace,#CafeReflection</v>
      </c>
      <c r="V395" t="str">
        <v>France</v>
      </c>
      <c r="W395">
        <v>44635.78125</v>
      </c>
      <c r="X395" t="b">
        <v>0</v>
      </c>
      <c r="Y395">
        <v>90</v>
      </c>
      <c r="Z395">
        <v>0.66666666666666663</v>
      </c>
    </row>
    <row r="396" spans="2:26" x14ac:dyDescent="0.25">
      <c r="B396">
        <v>564</v>
      </c>
      <c r="C396">
        <v>568</v>
      </c>
      <c r="D396" t="str">
        <v xml:space="preserve">Exploring the vibrant street art of a cultural neighborhood, each mural tells a story, infusing the city with creativity and expression. </v>
      </c>
      <c r="E396" t="str">
        <v xml:space="preserve"> Creativity </v>
      </c>
      <c r="F396">
        <v>43044.885416666664</v>
      </c>
      <c r="G396" t="str">
        <v xml:space="preserve"> ArtEnthusiastStreetArtExploration </v>
      </c>
      <c r="H396" t="str">
        <v xml:space="preserve"> Instagram </v>
      </c>
      <c r="I396" t="str">
        <v xml:space="preserve"> #Creativity #StreetArtVibes </v>
      </c>
      <c r="J396">
        <v>22</v>
      </c>
      <c r="K396">
        <v>45</v>
      </c>
      <c r="L396" t="str">
        <v xml:space="preserve"> Brazil </v>
      </c>
      <c r="M396">
        <v>2017</v>
      </c>
      <c r="N396">
        <v>11</v>
      </c>
      <c r="O396">
        <v>5</v>
      </c>
      <c r="P396">
        <v>21</v>
      </c>
      <c r="Q396" t="str">
        <v>Exploring the vibrant street art of a cultural neighborhood, each mural tells a story, infusing the city with creativity and expression.</v>
      </c>
      <c r="R396" t="str">
        <v>Creativity</v>
      </c>
      <c r="S396" t="str">
        <v>ArtEnthusiastStreetArtExploration</v>
      </c>
      <c r="T396" t="str">
        <v>Instagram</v>
      </c>
      <c r="U396" t="str">
        <v>#Creativity,#StreetArtVibes</v>
      </c>
      <c r="V396" t="str">
        <v>Brazil</v>
      </c>
      <c r="W396">
        <v>43044.885416666664</v>
      </c>
      <c r="X396" t="b">
        <v>0</v>
      </c>
      <c r="Y396">
        <v>67</v>
      </c>
      <c r="Z396">
        <v>0.67164179104477617</v>
      </c>
    </row>
    <row r="397" spans="2:26" x14ac:dyDescent="0.25">
      <c r="B397">
        <v>565</v>
      </c>
      <c r="C397">
        <v>569</v>
      </c>
      <c r="D397" t="str">
        <v xml:space="preserve">In the world of science, a breakthrough discovery unfolds, pushing the boundaries of knowledge and opening new frontiers of exploration. </v>
      </c>
      <c r="E397" t="str">
        <v xml:space="preserve"> Breakthrough </v>
      </c>
      <c r="F397">
        <v>43971.6875</v>
      </c>
      <c r="G397" t="str">
        <v xml:space="preserve"> ScienceEnthusiastDiscoveryMoment </v>
      </c>
      <c r="H397" t="str">
        <v xml:space="preserve"> Twitter </v>
      </c>
      <c r="I397" t="str">
        <v xml:space="preserve"> #Breakthrough #ScientificDiscovery </v>
      </c>
      <c r="J397">
        <v>28</v>
      </c>
      <c r="K397">
        <v>55</v>
      </c>
      <c r="L397" t="str">
        <v xml:space="preserve"> Germany </v>
      </c>
      <c r="M397">
        <v>2020</v>
      </c>
      <c r="N397">
        <v>5</v>
      </c>
      <c r="O397">
        <v>20</v>
      </c>
      <c r="P397">
        <v>16</v>
      </c>
      <c r="Q397" t="str">
        <v>In the world of science, a breakthrough discovery unfolds, pushing the boundaries of knowledge and opening new frontiers of exploration.</v>
      </c>
      <c r="R397" t="str">
        <v>Breakthrough</v>
      </c>
      <c r="S397" t="str">
        <v>ScienceEnthusiastDiscoveryMoment</v>
      </c>
      <c r="T397" t="str">
        <v>Twitter</v>
      </c>
      <c r="U397" t="str">
        <v>#Breakthrough,#ScientificDiscovery</v>
      </c>
      <c r="V397" t="str">
        <v>Germany</v>
      </c>
      <c r="W397">
        <v>43971.6875</v>
      </c>
      <c r="X397" t="b">
        <v>0</v>
      </c>
      <c r="Y397">
        <v>83</v>
      </c>
      <c r="Z397">
        <v>0.66265060240963858</v>
      </c>
    </row>
    <row r="398" spans="2:26" x14ac:dyDescent="0.25">
      <c r="B398">
        <v>566</v>
      </c>
      <c r="C398">
        <v>570</v>
      </c>
      <c r="D398" t="str">
        <v xml:space="preserve">Connecting with the melody of a live orchestra, the music enthusiast experiences a symphony that resonates deep within the soul. </v>
      </c>
      <c r="E398" t="str">
        <v xml:space="preserve"> Harmony </v>
      </c>
      <c r="F398">
        <v>42604.822916666664</v>
      </c>
      <c r="G398" t="str">
        <v xml:space="preserve"> MusicLoverLiveOrchestraExperience </v>
      </c>
      <c r="H398" t="str">
        <v xml:space="preserve"> Facebook </v>
      </c>
      <c r="I398" t="str">
        <v xml:space="preserve"> #Harmony #OrchestraMelody </v>
      </c>
      <c r="J398">
        <v>18</v>
      </c>
      <c r="K398">
        <v>35</v>
      </c>
      <c r="L398" t="str">
        <v xml:space="preserve"> UK </v>
      </c>
      <c r="M398">
        <v>2016</v>
      </c>
      <c r="N398">
        <v>8</v>
      </c>
      <c r="O398">
        <v>22</v>
      </c>
      <c r="P398">
        <v>19</v>
      </c>
      <c r="Q398" t="str">
        <v>Connecting with the melody of a live orchestra, the music enthusiast experiences a symphony that resonates deep within the soul.</v>
      </c>
      <c r="R398" t="str">
        <v>Harmony</v>
      </c>
      <c r="S398" t="str">
        <v>MusicLoverLiveOrchestraExperience</v>
      </c>
      <c r="T398" t="str">
        <v>Facebook</v>
      </c>
      <c r="U398" t="str">
        <v>#Harmony,#OrchestraMelody</v>
      </c>
      <c r="V398" t="str">
        <v>UK</v>
      </c>
      <c r="W398">
        <v>42604.822916666664</v>
      </c>
      <c r="X398" t="b">
        <v>0</v>
      </c>
      <c r="Y398">
        <v>53</v>
      </c>
      <c r="Z398">
        <v>0.660377358490566</v>
      </c>
    </row>
    <row r="399" spans="2:26" x14ac:dyDescent="0.25">
      <c r="B399">
        <v>567</v>
      </c>
      <c r="C399">
        <v>571</v>
      </c>
      <c r="D399" t="str">
        <v xml:space="preserve">Embracing the aroma of freshly baked bread, the home chef finds joy in the art of baking, creating delicious memories for loved ones. </v>
      </c>
      <c r="E399" t="str">
        <v xml:space="preserve"> Joy in Baking </v>
      </c>
      <c r="F399">
        <v>45026.71875</v>
      </c>
      <c r="G399" t="str">
        <v xml:space="preserve"> HomeBakerDeliciousMemories </v>
      </c>
      <c r="H399" t="str">
        <v xml:space="preserve"> Instagram </v>
      </c>
      <c r="I399" t="str">
        <v xml:space="preserve"> #JoyInBaking #HomemadeDelights </v>
      </c>
      <c r="J399">
        <v>22</v>
      </c>
      <c r="K399">
        <v>45</v>
      </c>
      <c r="L399" t="str">
        <v xml:space="preserve"> India </v>
      </c>
      <c r="M399">
        <v>2023</v>
      </c>
      <c r="N399">
        <v>4</v>
      </c>
      <c r="O399">
        <v>10</v>
      </c>
      <c r="P399">
        <v>17</v>
      </c>
      <c r="Q399" t="str">
        <v>Embracing the aroma of freshly baked bread, the home chef finds joy in the art of baking, creating delicious memories for loved ones.</v>
      </c>
      <c r="R399" t="str">
        <v>Joy In Baking</v>
      </c>
      <c r="S399" t="str">
        <v>HomeBakerDeliciousMemories</v>
      </c>
      <c r="T399" t="str">
        <v>Instagram</v>
      </c>
      <c r="U399" t="str">
        <v>#JoyInBaking,#HomemadeDelights</v>
      </c>
      <c r="V399" t="str">
        <v>India</v>
      </c>
      <c r="W399">
        <v>45026.71875</v>
      </c>
      <c r="X399" t="b">
        <v>0</v>
      </c>
      <c r="Y399">
        <v>67</v>
      </c>
      <c r="Z399">
        <v>0.67164179104477617</v>
      </c>
    </row>
    <row r="400" spans="2:26" x14ac:dyDescent="0.25">
      <c r="B400">
        <v>568</v>
      </c>
      <c r="C400">
        <v>572</v>
      </c>
      <c r="D400" t="str">
        <v xml:space="preserve">Wandering through a historical museum, the history enthusiast becomes immersed in the tales of the past, envisioning bygone eras. </v>
      </c>
      <c r="E400" t="str">
        <v xml:space="preserve"> Envisioning History </v>
      </c>
      <c r="F400">
        <v>42356.75</v>
      </c>
      <c r="G400" t="str">
        <v xml:space="preserve"> HistoryBuffMuseumExploration </v>
      </c>
      <c r="H400" t="str">
        <v xml:space="preserve"> Twitter </v>
      </c>
      <c r="I400" t="str">
        <v xml:space="preserve"> #EnvisioningHistory #MuseumTales </v>
      </c>
      <c r="J400">
        <v>28</v>
      </c>
      <c r="K400">
        <v>55</v>
      </c>
      <c r="L400" t="str">
        <v xml:space="preserve"> Italy </v>
      </c>
      <c r="M400">
        <v>2015</v>
      </c>
      <c r="N400">
        <v>12</v>
      </c>
      <c r="O400">
        <v>18</v>
      </c>
      <c r="P400">
        <v>18</v>
      </c>
      <c r="Q400" t="str">
        <v>Wandering through a historical museum, the history enthusiast becomes immersed in the tales of the past, envisioning bygone eras.</v>
      </c>
      <c r="R400" t="str">
        <v>Envisioning History</v>
      </c>
      <c r="S400" t="str">
        <v>HistoryBuffMuseumExploration</v>
      </c>
      <c r="T400" t="str">
        <v>Twitter</v>
      </c>
      <c r="U400" t="str">
        <v>#EnvisioningHistory,#MuseumTales</v>
      </c>
      <c r="V400" t="str">
        <v>Italy</v>
      </c>
      <c r="W400">
        <v>42356.75</v>
      </c>
      <c r="X400" t="b">
        <v>0</v>
      </c>
      <c r="Y400">
        <v>83</v>
      </c>
      <c r="Z400">
        <v>0.66265060240963858</v>
      </c>
    </row>
    <row r="401" spans="2:26" x14ac:dyDescent="0.25">
      <c r="B401">
        <v>569</v>
      </c>
      <c r="C401">
        <v>573</v>
      </c>
      <c r="D401" t="str">
        <v xml:space="preserve">In the realm of literature, a captivating novel transports the reader to distant lands, weaving a tapestry of imagination and escape. </v>
      </c>
      <c r="E401" t="str">
        <v xml:space="preserve"> Imagination </v>
      </c>
      <c r="F401">
        <v>44477.854166666664</v>
      </c>
      <c r="G401" t="str">
        <v xml:space="preserve"> BookwormCaptivatingNovelEscape </v>
      </c>
      <c r="H401" t="str">
        <v xml:space="preserve"> Facebook </v>
      </c>
      <c r="I401" t="str">
        <v xml:space="preserve"> #Imagination #LiteraryEscape </v>
      </c>
      <c r="J401">
        <v>35</v>
      </c>
      <c r="K401">
        <v>70</v>
      </c>
      <c r="L401" t="str">
        <v xml:space="preserve"> Japan </v>
      </c>
      <c r="M401">
        <v>2021</v>
      </c>
      <c r="N401">
        <v>10</v>
      </c>
      <c r="O401">
        <v>8</v>
      </c>
      <c r="P401">
        <v>20</v>
      </c>
      <c r="Q401" t="str">
        <v>In the realm of literature, a captivating novel transports the reader to distant lands, weaving a tapestry of imagination and escape.</v>
      </c>
      <c r="R401" t="str">
        <v>Imagination</v>
      </c>
      <c r="S401" t="str">
        <v>BookwormCaptivatingNovelEscape</v>
      </c>
      <c r="T401" t="str">
        <v>Facebook</v>
      </c>
      <c r="U401" t="str">
        <v>#Imagination,#LiteraryEscape</v>
      </c>
      <c r="V401" t="str">
        <v>Japan</v>
      </c>
      <c r="W401">
        <v>44477.854166666664</v>
      </c>
      <c r="X401" t="b">
        <v>0</v>
      </c>
      <c r="Y401">
        <v>105</v>
      </c>
      <c r="Z401">
        <v>0.66666666666666663</v>
      </c>
    </row>
    <row r="402" spans="2:26" x14ac:dyDescent="0.25">
      <c r="B402">
        <v>570</v>
      </c>
      <c r="C402">
        <v>574</v>
      </c>
      <c r="D402" t="str">
        <v xml:space="preserve">Capturing the essence of a bustling market, the photographer freezes moments in time, each frame telling a unique and vibrant story. </v>
      </c>
      <c r="E402" t="str">
        <v xml:space="preserve"> Vibrancy </v>
      </c>
      <c r="F402">
        <v>43546.90625</v>
      </c>
      <c r="G402" t="str">
        <v xml:space="preserve"> PhotographyEnthusiastMarketMoments </v>
      </c>
      <c r="H402" t="str">
        <v xml:space="preserve"> Instagram </v>
      </c>
      <c r="I402" t="str">
        <v xml:space="preserve"> #Vibrancy #MarketStories </v>
      </c>
      <c r="J402">
        <v>22</v>
      </c>
      <c r="K402">
        <v>45</v>
      </c>
      <c r="L402" t="str">
        <v xml:space="preserve"> Australia </v>
      </c>
      <c r="M402">
        <v>2019</v>
      </c>
      <c r="N402">
        <v>3</v>
      </c>
      <c r="O402">
        <v>22</v>
      </c>
      <c r="P402">
        <v>21</v>
      </c>
      <c r="Q402" t="str">
        <v>Capturing the essence of a bustling market, the photographer freezes moments in time, each frame telling a unique and vibrant story.</v>
      </c>
      <c r="R402" t="str">
        <v>Vibrancy</v>
      </c>
      <c r="S402" t="str">
        <v>PhotographyEnthusiastMarketMoments</v>
      </c>
      <c r="T402" t="str">
        <v>Instagram</v>
      </c>
      <c r="U402" t="str">
        <v>#Vibrancy,#MarketStories</v>
      </c>
      <c r="V402" t="str">
        <v>Australia</v>
      </c>
      <c r="W402">
        <v>43546.90625</v>
      </c>
      <c r="X402" t="b">
        <v>0</v>
      </c>
      <c r="Y402">
        <v>67</v>
      </c>
      <c r="Z402">
        <v>0.67164179104477617</v>
      </c>
    </row>
    <row r="403" spans="2:26" x14ac:dyDescent="0.25">
      <c r="B403">
        <v>571</v>
      </c>
      <c r="C403">
        <v>575</v>
      </c>
      <c r="D403" t="str">
        <v xml:space="preserve">Underneath the city lights, the dancer expresses emotions through graceful movements, creating a mesmerizing performance under the night sky. </v>
      </c>
      <c r="E403" t="str">
        <v xml:space="preserve"> Mesmerizing </v>
      </c>
      <c r="F403">
        <v>43266.916666666664</v>
      </c>
      <c r="G403" t="str">
        <v xml:space="preserve"> DanceEnthusiastCityNightPerformance </v>
      </c>
      <c r="H403" t="str">
        <v xml:space="preserve"> Twitter </v>
      </c>
      <c r="I403" t="str">
        <v xml:space="preserve"> #Mesmerizing #NightDancePerformance </v>
      </c>
      <c r="J403">
        <v>40</v>
      </c>
      <c r="K403">
        <v>80</v>
      </c>
      <c r="L403" t="str">
        <v xml:space="preserve"> USA </v>
      </c>
      <c r="M403">
        <v>2018</v>
      </c>
      <c r="N403">
        <v>6</v>
      </c>
      <c r="O403">
        <v>15</v>
      </c>
      <c r="P403">
        <v>22</v>
      </c>
      <c r="Q403" t="str">
        <v>Underneath the city lights, the dancer expresses emotions through graceful movements, creating a mesmerizing performance under the night sky.</v>
      </c>
      <c r="R403" t="str">
        <v>Mesmerizing</v>
      </c>
      <c r="S403" t="str">
        <v>DanceEnthusiastCityNightPerformance</v>
      </c>
      <c r="T403" t="str">
        <v>Twitter</v>
      </c>
      <c r="U403" t="str">
        <v>#Mesmerizing,#NightDancePerformance</v>
      </c>
      <c r="V403" t="str">
        <v>USA</v>
      </c>
      <c r="W403">
        <v>43266.916666666664</v>
      </c>
      <c r="X403" t="b">
        <v>0</v>
      </c>
      <c r="Y403">
        <v>120</v>
      </c>
      <c r="Z403">
        <v>0.66666666666666663</v>
      </c>
    </row>
    <row r="404" spans="2:26" x14ac:dyDescent="0.25">
      <c r="B404">
        <v>572</v>
      </c>
      <c r="C404">
        <v>576</v>
      </c>
      <c r="D404" t="str">
        <v xml:space="preserve">In the heart of a bustling market, the street food connoisseur indulges in a culinary adventure, savoring diverse flavors and aromas. </v>
      </c>
      <c r="E404" t="str">
        <v xml:space="preserve"> Culinary Adventure </v>
      </c>
      <c r="F404">
        <v>43705.8125</v>
      </c>
      <c r="G404" t="str">
        <v xml:space="preserve"> FoodieMarketStreetFoodExploration </v>
      </c>
      <c r="H404" t="str">
        <v xml:space="preserve"> Instagram </v>
      </c>
      <c r="I404" t="str">
        <v xml:space="preserve"> #CulinaryAdventure #StreetFoodDelights </v>
      </c>
      <c r="J404">
        <v>35</v>
      </c>
      <c r="K404">
        <v>70</v>
      </c>
      <c r="L404" t="str">
        <v xml:space="preserve"> Thailand </v>
      </c>
      <c r="M404">
        <v>2019</v>
      </c>
      <c r="N404">
        <v>8</v>
      </c>
      <c r="O404">
        <v>28</v>
      </c>
      <c r="P404">
        <v>19</v>
      </c>
      <c r="Q404" t="str">
        <v>In the heart of a bustling market, the street food connoisseur indulges in a culinary adventure, savoring diverse flavors and aromas.</v>
      </c>
      <c r="R404" t="str">
        <v>Culinary Adventure</v>
      </c>
      <c r="S404" t="str">
        <v>FoodieMarketStreetFoodExploration</v>
      </c>
      <c r="T404" t="str">
        <v>Instagram</v>
      </c>
      <c r="U404" t="str">
        <v>#CulinaryAdventure,#StreetFoodDelights</v>
      </c>
      <c r="V404" t="str">
        <v>Thailand</v>
      </c>
      <c r="W404">
        <v>43705.8125</v>
      </c>
      <c r="X404" t="b">
        <v>0</v>
      </c>
      <c r="Y404">
        <v>105</v>
      </c>
      <c r="Z404">
        <v>0.66666666666666663</v>
      </c>
    </row>
    <row r="405" spans="2:26" x14ac:dyDescent="0.25">
      <c r="B405">
        <v>573</v>
      </c>
      <c r="C405">
        <v>577</v>
      </c>
      <c r="D405" t="str">
        <v xml:space="preserve">As the first snowflake descends, the winter enthusiast eagerly prepares for a season of frosty delights, anticipating the magic of snow-covered landscapes. </v>
      </c>
      <c r="E405" t="str">
        <v xml:space="preserve"> Winter Magic </v>
      </c>
      <c r="F405">
        <v>44896.739583333336</v>
      </c>
      <c r="G405" t="str">
        <v xml:space="preserve"> SnowLoverWinterEnthusiast </v>
      </c>
      <c r="H405" t="str">
        <v xml:space="preserve"> Facebook </v>
      </c>
      <c r="I405" t="str">
        <v xml:space="preserve"> #WinterMagic #SnowyLandscapes </v>
      </c>
      <c r="J405">
        <v>30</v>
      </c>
      <c r="K405">
        <v>60</v>
      </c>
      <c r="L405" t="str">
        <v xml:space="preserve"> Canada </v>
      </c>
      <c r="M405">
        <v>2022</v>
      </c>
      <c r="N405">
        <v>12</v>
      </c>
      <c r="O405">
        <v>1</v>
      </c>
      <c r="P405">
        <v>17</v>
      </c>
      <c r="Q405" t="str">
        <v>As the first snowflake descends, the winter enthusiast eagerly prepares for a season of frosty delights, anticipating the magic of snow-covered landscapes.</v>
      </c>
      <c r="R405" t="str">
        <v>Winter Magic</v>
      </c>
      <c r="S405" t="str">
        <v>SnowLoverWinterEnthusiast</v>
      </c>
      <c r="T405" t="str">
        <v>Facebook</v>
      </c>
      <c r="U405" t="str">
        <v>#WinterMagic,#SnowyLandscapes</v>
      </c>
      <c r="V405" t="str">
        <v>Canada</v>
      </c>
      <c r="W405">
        <v>44896.739583333336</v>
      </c>
      <c r="X405" t="b">
        <v>0</v>
      </c>
      <c r="Y405">
        <v>90</v>
      </c>
      <c r="Z405">
        <v>0.66666666666666663</v>
      </c>
    </row>
    <row r="406" spans="2:26" x14ac:dyDescent="0.25">
      <c r="B406">
        <v>574</v>
      </c>
      <c r="C406">
        <v>578</v>
      </c>
      <c r="D406" t="str">
        <v xml:space="preserve">Amidst the pages of a captivating mystery novel, the reader unravels clues and secrets, experiencing a thrilling journey of suspense and revelation. </v>
      </c>
      <c r="E406" t="str">
        <v xml:space="preserve"> Thrilling Journey </v>
      </c>
      <c r="F406">
        <v>42835.885416666664</v>
      </c>
      <c r="G406" t="str">
        <v xml:space="preserve"> MysteryBookwormSuspensefulRead </v>
      </c>
      <c r="H406" t="str">
        <v xml:space="preserve"> Twitter </v>
      </c>
      <c r="I406" t="str">
        <v xml:space="preserve"> #ThrillingJourney #MysteryNovel </v>
      </c>
      <c r="J406">
        <v>22</v>
      </c>
      <c r="K406">
        <v>45</v>
      </c>
      <c r="L406" t="str">
        <v xml:space="preserve"> UK </v>
      </c>
      <c r="M406">
        <v>2017</v>
      </c>
      <c r="N406">
        <v>4</v>
      </c>
      <c r="O406">
        <v>10</v>
      </c>
      <c r="P406">
        <v>21</v>
      </c>
      <c r="Q406" t="str">
        <v>Amidst the pages of a captivating mystery novel, the reader unravels clues and secrets, experiencing a thrilling journey of suspense and revelation.</v>
      </c>
      <c r="R406" t="str">
        <v>Thrilling Journey</v>
      </c>
      <c r="S406" t="str">
        <v>MysteryBookwormSuspensefulRead</v>
      </c>
      <c r="T406" t="str">
        <v>Twitter</v>
      </c>
      <c r="U406" t="str">
        <v>#ThrillingJourney,#MysteryNovel</v>
      </c>
      <c r="V406" t="str">
        <v>UK</v>
      </c>
      <c r="W406">
        <v>42835.885416666664</v>
      </c>
      <c r="X406" t="b">
        <v>0</v>
      </c>
      <c r="Y406">
        <v>67</v>
      </c>
      <c r="Z406">
        <v>0.67164179104477617</v>
      </c>
    </row>
    <row r="407" spans="2:26" x14ac:dyDescent="0.25">
      <c r="B407">
        <v>575</v>
      </c>
      <c r="C407">
        <v>579</v>
      </c>
      <c r="D407" t="str">
        <v xml:space="preserve">Surrounded by the vibrant colors of a flower garden, the gardener nurtures blossoms, finding joy in the beauty of nature's ever-changing canvas. </v>
      </c>
      <c r="E407" t="str">
        <v xml:space="preserve"> Nature's Beauty </v>
      </c>
      <c r="F407">
        <v>43966.770833333336</v>
      </c>
      <c r="G407" t="str">
        <v xml:space="preserve"> GardeningEnthusiastFlowerGarden </v>
      </c>
      <c r="H407" t="str">
        <v xml:space="preserve"> Instagram </v>
      </c>
      <c r="I407" t="str">
        <v xml:space="preserve"> #NaturesBeauty #FloralJoy </v>
      </c>
      <c r="J407">
        <v>28</v>
      </c>
      <c r="K407">
        <v>55</v>
      </c>
      <c r="L407" t="str">
        <v xml:space="preserve"> Australia </v>
      </c>
      <c r="M407">
        <v>2020</v>
      </c>
      <c r="N407">
        <v>5</v>
      </c>
      <c r="O407">
        <v>15</v>
      </c>
      <c r="P407">
        <v>18</v>
      </c>
      <c r="Q407" t="str">
        <v>Surrounded by the vibrant colors of a flower garden, the gardener nurtures blossoms, finding joy in the beauty of nature's ever-changing canvas.</v>
      </c>
      <c r="R407" t="str">
        <v>Nature'S Beauty</v>
      </c>
      <c r="S407" t="str">
        <v>GardeningEnthusiastFlowerGarden</v>
      </c>
      <c r="T407" t="str">
        <v>Instagram</v>
      </c>
      <c r="U407" t="str">
        <v>#NaturesBeauty,#FloralJoy</v>
      </c>
      <c r="V407" t="str">
        <v>Australia</v>
      </c>
      <c r="W407">
        <v>43966.770833333336</v>
      </c>
      <c r="X407" t="b">
        <v>0</v>
      </c>
      <c r="Y407">
        <v>83</v>
      </c>
      <c r="Z407">
        <v>0.66265060240963858</v>
      </c>
    </row>
    <row r="408" spans="2:26" x14ac:dyDescent="0.25">
      <c r="B408">
        <v>576</v>
      </c>
      <c r="C408">
        <v>580</v>
      </c>
      <c r="D408" t="str">
        <v xml:space="preserve">At the astronomy observatory, the stargazer marvels at the vastness of the cosmos, contemplating the mysteries hidden within the celestial expanse. </v>
      </c>
      <c r="E408" t="str">
        <v xml:space="preserve"> Celestial Wonder </v>
      </c>
      <c r="F408">
        <v>42635.833333333336</v>
      </c>
      <c r="G408" t="str">
        <v xml:space="preserve"> AstronomyEnthusiastStargazing </v>
      </c>
      <c r="H408" t="str">
        <v xml:space="preserve"> Facebook </v>
      </c>
      <c r="I408" t="str">
        <v xml:space="preserve"> #CelestialWonder #Stargazing </v>
      </c>
      <c r="J408">
        <v>18</v>
      </c>
      <c r="K408">
        <v>35</v>
      </c>
      <c r="L408" t="str">
        <v xml:space="preserve"> USA </v>
      </c>
      <c r="M408">
        <v>2016</v>
      </c>
      <c r="N408">
        <v>9</v>
      </c>
      <c r="O408">
        <v>22</v>
      </c>
      <c r="P408">
        <v>20</v>
      </c>
      <c r="Q408" t="str">
        <v>At the astronomy observatory, the stargazer marvels at the vastness of the cosmos, contemplating the mysteries hidden within the celestial expanse.</v>
      </c>
      <c r="R408" t="str">
        <v>Celestial Wonder</v>
      </c>
      <c r="S408" t="str">
        <v>AstronomyEnthusiastStargazing</v>
      </c>
      <c r="T408" t="str">
        <v>Facebook</v>
      </c>
      <c r="U408" t="str">
        <v>#CelestialWonder,#Stargazing</v>
      </c>
      <c r="V408" t="str">
        <v>USA</v>
      </c>
      <c r="W408">
        <v>42635.833333333336</v>
      </c>
      <c r="X408" t="b">
        <v>0</v>
      </c>
      <c r="Y408">
        <v>53</v>
      </c>
      <c r="Z408">
        <v>0.660377358490566</v>
      </c>
    </row>
    <row r="409" spans="2:26" x14ac:dyDescent="0.25">
      <c r="B409">
        <v>577</v>
      </c>
      <c r="C409">
        <v>581</v>
      </c>
      <c r="D409" t="str">
        <v xml:space="preserve">Engulfed in the aroma of freshly brewed coffee, the writer finds inspiration in every sip, embarking on a journey of creativity and prose. </v>
      </c>
      <c r="E409" t="str">
        <v xml:space="preserve"> Creative Inspiration </v>
      </c>
      <c r="F409">
        <v>44969.822916666664</v>
      </c>
      <c r="G409" t="str">
        <v xml:space="preserve"> CoffeeLoverWritersRetreat </v>
      </c>
      <c r="H409" t="str">
        <v xml:space="preserve"> Twitter </v>
      </c>
      <c r="I409" t="str">
        <v xml:space="preserve"> #CreativeInspiration #CoffeeJourney </v>
      </c>
      <c r="J409">
        <v>22</v>
      </c>
      <c r="K409">
        <v>45</v>
      </c>
      <c r="L409" t="str">
        <v xml:space="preserve"> France </v>
      </c>
      <c r="M409">
        <v>2023</v>
      </c>
      <c r="N409">
        <v>2</v>
      </c>
      <c r="O409">
        <v>12</v>
      </c>
      <c r="P409">
        <v>19</v>
      </c>
      <c r="Q409" t="str">
        <v>Engulfed in the aroma of freshly brewed coffee, the writer finds inspiration in every sip, embarking on a journey of creativity and prose.</v>
      </c>
      <c r="R409" t="str">
        <v>Creative Inspiration</v>
      </c>
      <c r="S409" t="str">
        <v>CoffeeLoverWritersRetreat</v>
      </c>
      <c r="T409" t="str">
        <v>Twitter</v>
      </c>
      <c r="U409" t="str">
        <v>#CreativeInspiration,#CoffeeJourney</v>
      </c>
      <c r="V409" t="str">
        <v>France</v>
      </c>
      <c r="W409">
        <v>44969.822916666664</v>
      </c>
      <c r="X409" t="b">
        <v>0</v>
      </c>
      <c r="Y409">
        <v>67</v>
      </c>
      <c r="Z409">
        <v>0.67164179104477617</v>
      </c>
    </row>
    <row r="410" spans="2:26" x14ac:dyDescent="0.25">
      <c r="B410">
        <v>578</v>
      </c>
      <c r="C410">
        <v>582</v>
      </c>
      <c r="D410" t="str">
        <v xml:space="preserve">In the realm of fashion, the designer unveils a collection that tells a story, blending innovation and tradition on the runway of creativity. </v>
      </c>
      <c r="E410" t="str">
        <v xml:space="preserve"> Runway Creativity </v>
      </c>
      <c r="F410">
        <v>42318.875</v>
      </c>
      <c r="G410" t="str">
        <v xml:space="preserve"> FashionEnthusiastDesignerShowcase </v>
      </c>
      <c r="H410" t="str">
        <v xml:space="preserve"> Instagram </v>
      </c>
      <c r="I410" t="str">
        <v xml:space="preserve"> #RunwayCreativity #FashionInnovation </v>
      </c>
      <c r="J410">
        <v>28</v>
      </c>
      <c r="K410">
        <v>55</v>
      </c>
      <c r="L410" t="str">
        <v xml:space="preserve"> Italy </v>
      </c>
      <c r="M410">
        <v>2015</v>
      </c>
      <c r="N410">
        <v>11</v>
      </c>
      <c r="O410">
        <v>10</v>
      </c>
      <c r="P410">
        <v>21</v>
      </c>
      <c r="Q410" t="str">
        <v>In the realm of fashion, the designer unveils a collection that tells a story, blending innovation and tradition on the runway of creativity.</v>
      </c>
      <c r="R410" t="str">
        <v>Runway Creativity</v>
      </c>
      <c r="S410" t="str">
        <v>FashionEnthusiastDesignerShowcase</v>
      </c>
      <c r="T410" t="str">
        <v>Instagram</v>
      </c>
      <c r="U410" t="str">
        <v>#RunwayCreativity,#FashionInnovation</v>
      </c>
      <c r="V410" t="str">
        <v>Italy</v>
      </c>
      <c r="W410">
        <v>42318.875</v>
      </c>
      <c r="X410" t="b">
        <v>0</v>
      </c>
      <c r="Y410">
        <v>83</v>
      </c>
      <c r="Z410">
        <v>0.66265060240963858</v>
      </c>
    </row>
    <row r="411" spans="2:26" x14ac:dyDescent="0.25">
      <c r="B411">
        <v>579</v>
      </c>
      <c r="C411">
        <v>583</v>
      </c>
      <c r="D411" t="str">
        <v xml:space="preserve">As the waves crash against the shore, the surfer embraces the thrill of riding the ocean's energy, capturing the essence of freedom in each wave. </v>
      </c>
      <c r="E411" t="str">
        <v xml:space="preserve"> Ocean's Freedom </v>
      </c>
      <c r="F411">
        <v>44397.760416666664</v>
      </c>
      <c r="G411" t="str">
        <v xml:space="preserve"> SurfingEnthusiastWaveRider </v>
      </c>
      <c r="H411" t="str">
        <v xml:space="preserve"> Facebook </v>
      </c>
      <c r="I411" t="str">
        <v xml:space="preserve"> #OceansFreedom #SurfingThrills </v>
      </c>
      <c r="J411">
        <v>22</v>
      </c>
      <c r="K411">
        <v>45</v>
      </c>
      <c r="L411" t="str">
        <v xml:space="preserve"> Brazil </v>
      </c>
      <c r="M411">
        <v>2021</v>
      </c>
      <c r="N411">
        <v>7</v>
      </c>
      <c r="O411">
        <v>20</v>
      </c>
      <c r="P411">
        <v>18</v>
      </c>
      <c r="Q411" t="str">
        <v>As the waves crash against the shore, the surfer embraces the thrill of riding the ocean's energy, capturing the essence of freedom in each wave.</v>
      </c>
      <c r="R411" t="str">
        <v>Ocean'S Freedom</v>
      </c>
      <c r="S411" t="str">
        <v>SurfingEnthusiastWaveRider</v>
      </c>
      <c r="T411" t="str">
        <v>Facebook</v>
      </c>
      <c r="U411" t="str">
        <v>#OceansFreedom,#SurfingThrills</v>
      </c>
      <c r="V411" t="str">
        <v>Brazil</v>
      </c>
      <c r="W411">
        <v>44397.760416666664</v>
      </c>
      <c r="X411" t="b">
        <v>0</v>
      </c>
      <c r="Y411">
        <v>67</v>
      </c>
      <c r="Z411">
        <v>0.67164179104477617</v>
      </c>
    </row>
    <row r="412" spans="2:26" x14ac:dyDescent="0.25">
      <c r="B412">
        <v>580</v>
      </c>
      <c r="C412">
        <v>584</v>
      </c>
      <c r="D412" t="str">
        <v xml:space="preserve">Exploring the historical architecture of an ancient city, the traveler is transported to a bygone era, where each monument whispers tales of the past. </v>
      </c>
      <c r="E412" t="str">
        <v xml:space="preserve"> Whispers of the Past </v>
      </c>
      <c r="F412">
        <v>43573.854166666664</v>
      </c>
      <c r="G412" t="str">
        <v xml:space="preserve"> HistoryExplorerAncientCityTour </v>
      </c>
      <c r="H412" t="str">
        <v xml:space="preserve"> Twitter </v>
      </c>
      <c r="I412" t="str">
        <v xml:space="preserve"> #WhispersOfThePast #HistoricalTour </v>
      </c>
      <c r="J412">
        <v>35</v>
      </c>
      <c r="K412">
        <v>70</v>
      </c>
      <c r="L412" t="str">
        <v xml:space="preserve"> Greece </v>
      </c>
      <c r="M412">
        <v>2019</v>
      </c>
      <c r="N412">
        <v>4</v>
      </c>
      <c r="O412">
        <v>18</v>
      </c>
      <c r="P412">
        <v>20</v>
      </c>
      <c r="Q412" t="str">
        <v>Exploring the historical architecture of an ancient city, the traveler is transported to a bygone era, where each monument whispers tales of the past.</v>
      </c>
      <c r="R412" t="str">
        <v>Whispers Of The Past</v>
      </c>
      <c r="S412" t="str">
        <v>HistoryExplorerAncientCityTour</v>
      </c>
      <c r="T412" t="str">
        <v>Twitter</v>
      </c>
      <c r="U412" t="str">
        <v>#WhispersOfThePast,#HistoricalTour</v>
      </c>
      <c r="V412" t="str">
        <v>Greece</v>
      </c>
      <c r="W412">
        <v>43573.854166666664</v>
      </c>
      <c r="X412" t="b">
        <v>0</v>
      </c>
      <c r="Y412">
        <v>105</v>
      </c>
      <c r="Z412">
        <v>0.66666666666666663</v>
      </c>
    </row>
    <row r="413" spans="2:26" x14ac:dyDescent="0.25">
      <c r="B413">
        <v>582</v>
      </c>
      <c r="C413">
        <v>586</v>
      </c>
      <c r="D413" t="str">
        <v xml:space="preserve">Ran out of snacks during a movie marathon. Crisis level: Emergency! #MovieNightStruggles #TeenProblems </v>
      </c>
      <c r="E413" t="str">
        <v xml:space="preserve"> Boredom </v>
      </c>
      <c r="F413">
        <v>45067.875</v>
      </c>
      <c r="G413" t="str">
        <v xml:space="preserve"> MovieBuff </v>
      </c>
      <c r="H413" t="str">
        <v xml:space="preserve"> Instagram </v>
      </c>
      <c r="I413" t="str">
        <v xml:space="preserve"> #SnackCrisis #TeenLife </v>
      </c>
      <c r="J413">
        <v>18</v>
      </c>
      <c r="K413">
        <v>35</v>
      </c>
      <c r="L413" t="str">
        <v xml:space="preserve"> Canada</v>
      </c>
      <c r="M413">
        <v>2023</v>
      </c>
      <c r="N413">
        <v>5</v>
      </c>
      <c r="O413">
        <v>21</v>
      </c>
      <c r="P413">
        <v>21</v>
      </c>
      <c r="Q413" t="str">
        <v>Ran out of snacks during a movie marathon. Crisis level: Emergency! #MovieNightStruggles #TeenProblems</v>
      </c>
      <c r="R413" t="str">
        <v>Boredom</v>
      </c>
      <c r="S413" t="str">
        <v>MovieBuff</v>
      </c>
      <c r="T413" t="str">
        <v>Instagram</v>
      </c>
      <c r="U413" t="str">
        <v>#SnackCrisis,#TeenLife</v>
      </c>
      <c r="V413" t="str">
        <v>Canada</v>
      </c>
      <c r="W413">
        <v>45067.875</v>
      </c>
      <c r="X413" t="b">
        <v>0</v>
      </c>
      <c r="Y413">
        <v>53</v>
      </c>
      <c r="Z413">
        <v>0.660377358490566</v>
      </c>
    </row>
    <row r="414" spans="2:26" x14ac:dyDescent="0.25">
      <c r="B414">
        <v>583</v>
      </c>
      <c r="C414">
        <v>587</v>
      </c>
      <c r="D414" t="str">
        <v xml:space="preserve">Spent an hour choosing the perfect filter for a selfie. The struggle for that Instagram aesthetic is real. #SelfieQueen #TeenVibes </v>
      </c>
      <c r="E414" t="str">
        <v xml:space="preserve"> Joy </v>
      </c>
      <c r="F414">
        <v>45068.604166666664</v>
      </c>
      <c r="G414" t="str">
        <v xml:space="preserve"> SelfieAddict </v>
      </c>
      <c r="H414" t="str">
        <v xml:space="preserve"> Facebook </v>
      </c>
      <c r="I414" t="str">
        <v xml:space="preserve"> #SelfieStruggle #TeenConfessions </v>
      </c>
      <c r="J414">
        <v>22</v>
      </c>
      <c r="K414">
        <v>45</v>
      </c>
      <c r="L414" t="str">
        <v xml:space="preserve"> UK</v>
      </c>
      <c r="M414">
        <v>2023</v>
      </c>
      <c r="N414">
        <v>5</v>
      </c>
      <c r="O414">
        <v>22</v>
      </c>
      <c r="P414">
        <v>14</v>
      </c>
      <c r="Q414" t="str">
        <v>Spent an hour choosing the perfect filter for a selfie. The struggle for that Instagram aesthetic is real. #SelfieQueen #TeenVibes</v>
      </c>
      <c r="R414" t="str">
        <v>Joy</v>
      </c>
      <c r="S414" t="str">
        <v>SelfieAddict</v>
      </c>
      <c r="T414" t="str">
        <v>Facebook</v>
      </c>
      <c r="U414" t="str">
        <v>#SelfieStruggle,#TeenConfessions</v>
      </c>
      <c r="V414" t="str">
        <v>UK</v>
      </c>
      <c r="W414">
        <v>45068.604166666664</v>
      </c>
      <c r="X414" t="b">
        <v>0</v>
      </c>
      <c r="Y414">
        <v>67</v>
      </c>
      <c r="Z414">
        <v>0.67164179104477617</v>
      </c>
    </row>
    <row r="415" spans="2:26" x14ac:dyDescent="0.25">
      <c r="B415">
        <v>584</v>
      </c>
      <c r="C415">
        <v>588</v>
      </c>
      <c r="D415" t="str">
        <v xml:space="preserve">Lost my headphones again. How do they vanish into thin air? #HeadphoneMystery #TeenLife </v>
      </c>
      <c r="E415" t="str">
        <v xml:space="preserve"> Frustration </v>
      </c>
      <c r="F415">
        <v>45069.697916666664</v>
      </c>
      <c r="G415" t="str">
        <v xml:space="preserve"> AudioExplorer </v>
      </c>
      <c r="H415" t="str">
        <v xml:space="preserve"> Twitter </v>
      </c>
      <c r="I415" t="str">
        <v xml:space="preserve"> #TeenProblems #LostHeadphones </v>
      </c>
      <c r="J415">
        <v>20</v>
      </c>
      <c r="K415">
        <v>40</v>
      </c>
      <c r="L415" t="str">
        <v xml:space="preserve"> USA</v>
      </c>
      <c r="M415">
        <v>2023</v>
      </c>
      <c r="N415">
        <v>5</v>
      </c>
      <c r="O415">
        <v>23</v>
      </c>
      <c r="P415">
        <v>16</v>
      </c>
      <c r="Q415" t="str">
        <v>Lost my headphones again. How do they vanish into thin air? #HeadphoneMystery #TeenLife</v>
      </c>
      <c r="R415" t="str">
        <v>Frustration</v>
      </c>
      <c r="S415" t="str">
        <v>AudioExplorer</v>
      </c>
      <c r="T415" t="str">
        <v>Twitter</v>
      </c>
      <c r="U415" t="str">
        <v>#TeenProblems,#LostHeadphones</v>
      </c>
      <c r="V415" t="str">
        <v>USA</v>
      </c>
      <c r="W415">
        <v>45069.697916666664</v>
      </c>
      <c r="X415" t="b">
        <v>0</v>
      </c>
      <c r="Y415">
        <v>60</v>
      </c>
      <c r="Z415">
        <v>0.66666666666666663</v>
      </c>
    </row>
    <row r="416" spans="2:26" x14ac:dyDescent="0.25">
      <c r="B416">
        <v>585</v>
      </c>
      <c r="C416">
        <v>589</v>
      </c>
      <c r="D416" t="str">
        <v xml:space="preserve">Decided to study for exams but ended up making memes about studying instead. Procrastination level: Expert. #ProcrastinationNation #TeenConfessions </v>
      </c>
      <c r="E416" t="str">
        <v xml:space="preserve"> Surprise </v>
      </c>
      <c r="F416">
        <v>45070.552083333336</v>
      </c>
      <c r="G416" t="str">
        <v xml:space="preserve"> MemeCreator </v>
      </c>
      <c r="H416" t="str">
        <v xml:space="preserve"> Instagram </v>
      </c>
      <c r="I416" t="str">
        <v xml:space="preserve"> #StudyingMemes #TeenLife </v>
      </c>
      <c r="J416">
        <v>25</v>
      </c>
      <c r="K416">
        <v>50</v>
      </c>
      <c r="L416" t="str">
        <v xml:space="preserve"> Canada</v>
      </c>
      <c r="M416">
        <v>2023</v>
      </c>
      <c r="N416">
        <v>5</v>
      </c>
      <c r="O416">
        <v>24</v>
      </c>
      <c r="P416">
        <v>13</v>
      </c>
      <c r="Q416" t="str">
        <v>Decided to study for exams but ended up making memes about studying instead. Procrastination level: Expert. #ProcrastinationNation #TeenConfessions</v>
      </c>
      <c r="R416" t="str">
        <v>Surprise</v>
      </c>
      <c r="S416" t="str">
        <v>MemeCreator</v>
      </c>
      <c r="T416" t="str">
        <v>Instagram</v>
      </c>
      <c r="U416" t="str">
        <v>#StudyingMemes,#TeenLife</v>
      </c>
      <c r="V416" t="str">
        <v>Canada</v>
      </c>
      <c r="W416">
        <v>45070.552083333336</v>
      </c>
      <c r="X416" t="b">
        <v>0</v>
      </c>
      <c r="Y416">
        <v>75</v>
      </c>
      <c r="Z416">
        <v>0.66666666666666663</v>
      </c>
    </row>
    <row r="417" spans="2:26" x14ac:dyDescent="0.25">
      <c r="B417">
        <v>586</v>
      </c>
      <c r="C417">
        <v>590</v>
      </c>
      <c r="D417" t="str">
        <v xml:space="preserve">Got dressed for the day, then remembered it's Saturday. Oops. #WeekendVibes #TeenStruggles </v>
      </c>
      <c r="E417" t="str">
        <v xml:space="preserve"> Indifference </v>
      </c>
      <c r="F417">
        <v>45071.791666666664</v>
      </c>
      <c r="G417" t="str">
        <v xml:space="preserve"> FashionBlunder </v>
      </c>
      <c r="H417" t="str">
        <v xml:space="preserve"> Facebook </v>
      </c>
      <c r="I417" t="str">
        <v xml:space="preserve"> #WeekendOops #TeenFashion </v>
      </c>
      <c r="J417">
        <v>20</v>
      </c>
      <c r="K417">
        <v>40</v>
      </c>
      <c r="L417" t="str">
        <v xml:space="preserve"> USA</v>
      </c>
      <c r="M417">
        <v>2023</v>
      </c>
      <c r="N417">
        <v>5</v>
      </c>
      <c r="O417">
        <v>25</v>
      </c>
      <c r="P417">
        <v>19</v>
      </c>
      <c r="Q417" t="str">
        <v>Got dressed for the day, then remembered it's Saturday. Oops. #WeekendVibes #TeenStruggles</v>
      </c>
      <c r="R417" t="str">
        <v>Indifference</v>
      </c>
      <c r="S417" t="str">
        <v>FashionBlunder</v>
      </c>
      <c r="T417" t="str">
        <v>Facebook</v>
      </c>
      <c r="U417" t="str">
        <v>#WeekendOops,#TeenFashion</v>
      </c>
      <c r="V417" t="str">
        <v>USA</v>
      </c>
      <c r="W417">
        <v>45071.791666666664</v>
      </c>
      <c r="X417" t="b">
        <v>0</v>
      </c>
      <c r="Y417">
        <v>60</v>
      </c>
      <c r="Z417">
        <v>0.66666666666666663</v>
      </c>
    </row>
    <row r="418" spans="2:26" x14ac:dyDescent="0.25">
      <c r="B418">
        <v>587</v>
      </c>
      <c r="C418">
        <v>591</v>
      </c>
      <c r="D418" t="str">
        <v xml:space="preserve">Survived a group project without any drama. Miracles do happen. #GroupProjectSuccess #TeenAchievements </v>
      </c>
      <c r="E418" t="str">
        <v xml:space="preserve"> Satisfaction </v>
      </c>
      <c r="F418">
        <v>45072.597222222219</v>
      </c>
      <c r="G418" t="str">
        <v xml:space="preserve"> GroupGenius </v>
      </c>
      <c r="H418" t="str">
        <v xml:space="preserve"> Twitter </v>
      </c>
      <c r="I418" t="str">
        <v xml:space="preserve"> #TeenSuccess #ProjectMiracle </v>
      </c>
      <c r="J418">
        <v>28</v>
      </c>
      <c r="K418">
        <v>55</v>
      </c>
      <c r="L418" t="str">
        <v xml:space="preserve"> UK</v>
      </c>
      <c r="M418">
        <v>2023</v>
      </c>
      <c r="N418">
        <v>5</v>
      </c>
      <c r="O418">
        <v>26</v>
      </c>
      <c r="P418">
        <v>14</v>
      </c>
      <c r="Q418" t="str">
        <v>Survived a group project without any drama. Miracles do happen. #GroupProjectSuccess #TeenAchievements</v>
      </c>
      <c r="R418" t="str">
        <v>Satisfaction</v>
      </c>
      <c r="S418" t="str">
        <v>GroupGenius</v>
      </c>
      <c r="T418" t="str">
        <v>Twitter</v>
      </c>
      <c r="U418" t="str">
        <v>#TeenSuccess,#ProjectMiracle</v>
      </c>
      <c r="V418" t="str">
        <v>UK</v>
      </c>
      <c r="W418">
        <v>45072.597222222219</v>
      </c>
      <c r="X418" t="b">
        <v>0</v>
      </c>
      <c r="Y418">
        <v>83</v>
      </c>
      <c r="Z418">
        <v>0.66265060240963858</v>
      </c>
    </row>
    <row r="419" spans="2:26" x14ac:dyDescent="0.25">
      <c r="B419">
        <v>588</v>
      </c>
      <c r="C419">
        <v>592</v>
      </c>
      <c r="D419" t="str">
        <v xml:space="preserve">Entered the kitchen with the intention to cook. Left with a bag of chips. Cooking is overrated, anyway. #MasterChefInTraining #TeenHumor </v>
      </c>
      <c r="E419" t="str">
        <v xml:space="preserve"> Disgust </v>
      </c>
      <c r="F419">
        <v>45073.885416666664</v>
      </c>
      <c r="G419" t="str">
        <v xml:space="preserve"> ChipExplorer </v>
      </c>
      <c r="H419" t="str">
        <v xml:space="preserve"> Instagram </v>
      </c>
      <c r="I419" t="str">
        <v xml:space="preserve"> #TeenChef #CookingFail </v>
      </c>
      <c r="J419">
        <v>22</v>
      </c>
      <c r="K419">
        <v>45</v>
      </c>
      <c r="L419" t="str">
        <v xml:space="preserve"> Canada</v>
      </c>
      <c r="M419">
        <v>2023</v>
      </c>
      <c r="N419">
        <v>5</v>
      </c>
      <c r="O419">
        <v>27</v>
      </c>
      <c r="P419">
        <v>21</v>
      </c>
      <c r="Q419" t="str">
        <v>Entered the kitchen with the intention to cook. Left with a bag of chips. Cooking is overrated, anyway. #MasterChefInTraining #TeenHumor</v>
      </c>
      <c r="R419" t="str">
        <v>Disgust</v>
      </c>
      <c r="S419" t="str">
        <v>ChipExplorer</v>
      </c>
      <c r="T419" t="str">
        <v>Instagram</v>
      </c>
      <c r="U419" t="str">
        <v>#TeenChef,#CookingFail</v>
      </c>
      <c r="V419" t="str">
        <v>Canada</v>
      </c>
      <c r="W419">
        <v>45073.885416666664</v>
      </c>
      <c r="X419" t="b">
        <v>0</v>
      </c>
      <c r="Y419">
        <v>67</v>
      </c>
      <c r="Z419">
        <v>0.67164179104477617</v>
      </c>
    </row>
    <row r="420" spans="2:26" x14ac:dyDescent="0.25">
      <c r="B420">
        <v>589</v>
      </c>
      <c r="C420">
        <v>593</v>
      </c>
      <c r="D420" t="str">
        <v xml:space="preserve">Staring at the clock in class, waiting for the bell to ring like it's the most exciting event of the day. #ClassCountdown #TeenLife </v>
      </c>
      <c r="E420" t="str">
        <v xml:space="preserve"> Surprise </v>
      </c>
      <c r="F420">
        <v>45074.5</v>
      </c>
      <c r="G420" t="str">
        <v xml:space="preserve"> ExcitementSeeker </v>
      </c>
      <c r="H420" t="str">
        <v xml:space="preserve"> Facebook </v>
      </c>
      <c r="I420" t="str">
        <v xml:space="preserve"> #ClassEvent #TeenExcitement </v>
      </c>
      <c r="J420">
        <v>18</v>
      </c>
      <c r="K420">
        <v>35</v>
      </c>
      <c r="L420" t="str">
        <v xml:space="preserve"> USA</v>
      </c>
      <c r="M420">
        <v>2023</v>
      </c>
      <c r="N420">
        <v>5</v>
      </c>
      <c r="O420">
        <v>28</v>
      </c>
      <c r="P420">
        <v>12</v>
      </c>
      <c r="Q420" t="str">
        <v>Staring at the clock in class, waiting for the bell to ring like it's the most exciting event of the day. #ClassCountdown #TeenLife</v>
      </c>
      <c r="R420" t="str">
        <v>Surprise</v>
      </c>
      <c r="S420" t="str">
        <v>ExcitementSeeker</v>
      </c>
      <c r="T420" t="str">
        <v>Facebook</v>
      </c>
      <c r="U420" t="str">
        <v>#ClassEvent,#TeenExcitement</v>
      </c>
      <c r="V420" t="str">
        <v>USA</v>
      </c>
      <c r="W420">
        <v>45074.5</v>
      </c>
      <c r="X420" t="b">
        <v>0</v>
      </c>
      <c r="Y420">
        <v>53</v>
      </c>
      <c r="Z420">
        <v>0.660377358490566</v>
      </c>
    </row>
    <row r="421" spans="2:26" x14ac:dyDescent="0.25">
      <c r="B421">
        <v>590</v>
      </c>
      <c r="C421">
        <v>594</v>
      </c>
      <c r="D421" t="str">
        <v xml:space="preserve">Discovered a new book series and spent the whole night reading. Who needs sleep, anyway? #BookwormLife #LateNightReading </v>
      </c>
      <c r="E421" t="str">
        <v xml:space="preserve"> Joy </v>
      </c>
      <c r="F421">
        <v>45075.979166666664</v>
      </c>
      <c r="G421" t="str">
        <v xml:space="preserve"> NightReader </v>
      </c>
      <c r="H421" t="str">
        <v xml:space="preserve"> Twitter </v>
      </c>
      <c r="I421" t="str">
        <v xml:space="preserve"> #BookDiscoveries #TeenReading </v>
      </c>
      <c r="J421">
        <v>30</v>
      </c>
      <c r="K421">
        <v>60</v>
      </c>
      <c r="L421" t="str">
        <v xml:space="preserve"> UK</v>
      </c>
      <c r="M421">
        <v>2023</v>
      </c>
      <c r="N421">
        <v>5</v>
      </c>
      <c r="O421">
        <v>29</v>
      </c>
      <c r="P421">
        <v>23</v>
      </c>
      <c r="Q421" t="str">
        <v>Discovered a new book series and spent the whole night reading. Who needs sleep, anyway? #BookwormLife #LateNightReading</v>
      </c>
      <c r="R421" t="str">
        <v>Joy</v>
      </c>
      <c r="S421" t="str">
        <v>NightReader</v>
      </c>
      <c r="T421" t="str">
        <v>Twitter</v>
      </c>
      <c r="U421" t="str">
        <v>#BookDiscoveries,#TeenReading</v>
      </c>
      <c r="V421" t="str">
        <v>UK</v>
      </c>
      <c r="W421">
        <v>45075.979166666664</v>
      </c>
      <c r="X421" t="b">
        <v>0</v>
      </c>
      <c r="Y421">
        <v>90</v>
      </c>
      <c r="Z421">
        <v>0.66666666666666663</v>
      </c>
    </row>
    <row r="422" spans="2:26" x14ac:dyDescent="0.25">
      <c r="B422">
        <v>591</v>
      </c>
      <c r="C422">
        <v>595</v>
      </c>
      <c r="D422" t="str">
        <v xml:space="preserve">Bought a new video game, played for hours, forgot to eat. The ultimate gaming session. #GamerLife #NoFoodGaming </v>
      </c>
      <c r="E422" t="str">
        <v xml:space="preserve"> Excitement </v>
      </c>
      <c r="F422">
        <v>45076.864583333336</v>
      </c>
      <c r="G422" t="str">
        <v xml:space="preserve"> GamingEnthusiast </v>
      </c>
      <c r="H422" t="str">
        <v xml:space="preserve"> Instagram </v>
      </c>
      <c r="I422" t="str">
        <v xml:space="preserve"> #GameOn #TeenGamer </v>
      </c>
      <c r="J422">
        <v>22</v>
      </c>
      <c r="K422">
        <v>45</v>
      </c>
      <c r="L422" t="str">
        <v xml:space="preserve"> USA</v>
      </c>
      <c r="M422">
        <v>2023</v>
      </c>
      <c r="N422">
        <v>5</v>
      </c>
      <c r="O422">
        <v>30</v>
      </c>
      <c r="P422">
        <v>20</v>
      </c>
      <c r="Q422" t="str">
        <v>Bought a new video game, played for hours, forgot to eat. The ultimate gaming session. #GamerLife #NoFoodGaming</v>
      </c>
      <c r="R422" t="str">
        <v>Excitement</v>
      </c>
      <c r="S422" t="str">
        <v>GamingEnthusiast</v>
      </c>
      <c r="T422" t="str">
        <v>Instagram</v>
      </c>
      <c r="U422" t="str">
        <v>#GameOn,#TeenGamer</v>
      </c>
      <c r="V422" t="str">
        <v>USA</v>
      </c>
      <c r="W422">
        <v>45076.864583333336</v>
      </c>
      <c r="X422" t="b">
        <v>0</v>
      </c>
      <c r="Y422">
        <v>67</v>
      </c>
      <c r="Z422">
        <v>0.67164179104477617</v>
      </c>
    </row>
    <row r="423" spans="2:26" x14ac:dyDescent="0.25">
      <c r="B423">
        <v>592</v>
      </c>
      <c r="C423">
        <v>596</v>
      </c>
      <c r="D423" t="str">
        <v xml:space="preserve">Spent the day binge-watching a new series. Productivity level: Zero. #LazyDay #TVSeriesMarathon </v>
      </c>
      <c r="E423" t="str">
        <v xml:space="preserve"> Joy </v>
      </c>
      <c r="F423">
        <v>45077.645833333336</v>
      </c>
      <c r="G423" t="str">
        <v xml:space="preserve"> LazyWatcher </v>
      </c>
      <c r="H423" t="str">
        <v xml:space="preserve"> Facebook </v>
      </c>
      <c r="I423" t="str">
        <v xml:space="preserve"> #BingeWatchDay #TeenLife </v>
      </c>
      <c r="J423">
        <v>35</v>
      </c>
      <c r="K423">
        <v>70</v>
      </c>
      <c r="L423" t="str">
        <v xml:space="preserve"> Canada</v>
      </c>
      <c r="M423">
        <v>2023</v>
      </c>
      <c r="N423">
        <v>5</v>
      </c>
      <c r="O423">
        <v>31</v>
      </c>
      <c r="P423">
        <v>15</v>
      </c>
      <c r="Q423" t="str">
        <v>Spent the day binge-watching a new series. Productivity level: Zero. #LazyDay #TVSeriesMarathon</v>
      </c>
      <c r="R423" t="str">
        <v>Joy</v>
      </c>
      <c r="S423" t="str">
        <v>LazyWatcher</v>
      </c>
      <c r="T423" t="str">
        <v>Facebook</v>
      </c>
      <c r="U423" t="str">
        <v>#BingeWatchDay,#TeenLife</v>
      </c>
      <c r="V423" t="str">
        <v>Canada</v>
      </c>
      <c r="W423">
        <v>45077.645833333336</v>
      </c>
      <c r="X423" t="b">
        <v>0</v>
      </c>
      <c r="Y423">
        <v>105</v>
      </c>
      <c r="Z423">
        <v>0.66666666666666663</v>
      </c>
    </row>
    <row r="424" spans="2:26" x14ac:dyDescent="0.25">
      <c r="B424">
        <v>593</v>
      </c>
      <c r="C424">
        <v>597</v>
      </c>
      <c r="D424" t="str">
        <v xml:space="preserve">Caught up on the latest fashion trends and now planning a shopping spree. #Fashionista #TrendyTeen </v>
      </c>
      <c r="E424" t="str">
        <v xml:space="preserve"> Excitement </v>
      </c>
      <c r="F424">
        <v>45078.75</v>
      </c>
      <c r="G424" t="str">
        <v xml:space="preserve"> TrendExplorer </v>
      </c>
      <c r="H424" t="str">
        <v xml:space="preserve"> Twitter </v>
      </c>
      <c r="I424" t="str">
        <v xml:space="preserve"> #FashionGoals #TeenStyle </v>
      </c>
      <c r="J424">
        <v>20</v>
      </c>
      <c r="K424">
        <v>40</v>
      </c>
      <c r="L424" t="str">
        <v xml:space="preserve"> USA</v>
      </c>
      <c r="M424">
        <v>2023</v>
      </c>
      <c r="N424">
        <v>6</v>
      </c>
      <c r="O424">
        <v>1</v>
      </c>
      <c r="P424">
        <v>18</v>
      </c>
      <c r="Q424" t="str">
        <v>Caught up on the latest fashion trends and now planning a shopping spree. #Fashionista #TrendyTeen</v>
      </c>
      <c r="R424" t="str">
        <v>Excitement</v>
      </c>
      <c r="S424" t="str">
        <v>TrendExplorer</v>
      </c>
      <c r="T424" t="str">
        <v>Twitter</v>
      </c>
      <c r="U424" t="str">
        <v>#FashionGoals,#TeenStyle</v>
      </c>
      <c r="V424" t="str">
        <v>USA</v>
      </c>
      <c r="W424">
        <v>45078.75</v>
      </c>
      <c r="X424" t="b">
        <v>0</v>
      </c>
      <c r="Y424">
        <v>60</v>
      </c>
      <c r="Z424">
        <v>0.66666666666666663</v>
      </c>
    </row>
    <row r="425" spans="2:26" x14ac:dyDescent="0.25">
      <c r="B425">
        <v>594</v>
      </c>
      <c r="C425">
        <v>598</v>
      </c>
      <c r="D425" t="str">
        <v xml:space="preserve">Decided to learn a new instrument. Day one: Still trying to figure out how to hold it. #MusicNovice #LearningJourney </v>
      </c>
      <c r="E425" t="str">
        <v xml:space="preserve"> Frustration </v>
      </c>
      <c r="F425">
        <v>45079.604166666664</v>
      </c>
      <c r="G425" t="str">
        <v xml:space="preserve"> MusicalExplorer </v>
      </c>
      <c r="H425" t="str">
        <v xml:space="preserve"> Instagram </v>
      </c>
      <c r="I425" t="str">
        <v xml:space="preserve"> #InstrumentLearning #TeenMusic </v>
      </c>
      <c r="J425">
        <v>28</v>
      </c>
      <c r="K425">
        <v>55</v>
      </c>
      <c r="L425" t="str">
        <v xml:space="preserve"> UK</v>
      </c>
      <c r="M425">
        <v>2023</v>
      </c>
      <c r="N425">
        <v>6</v>
      </c>
      <c r="O425">
        <v>2</v>
      </c>
      <c r="P425">
        <v>14</v>
      </c>
      <c r="Q425" t="str">
        <v>Decided to learn a new instrument. Day one: Still trying to figure out how to hold it. #MusicNovice #LearningJourney</v>
      </c>
      <c r="R425" t="str">
        <v>Frustration</v>
      </c>
      <c r="S425" t="str">
        <v>MusicalExplorer</v>
      </c>
      <c r="T425" t="str">
        <v>Instagram</v>
      </c>
      <c r="U425" t="str">
        <v>#InstrumentLearning,#TeenMusic</v>
      </c>
      <c r="V425" t="str">
        <v>UK</v>
      </c>
      <c r="W425">
        <v>45079.604166666664</v>
      </c>
      <c r="X425" t="b">
        <v>0</v>
      </c>
      <c r="Y425">
        <v>83</v>
      </c>
      <c r="Z425">
        <v>0.66265060240963858</v>
      </c>
    </row>
    <row r="426" spans="2:26" x14ac:dyDescent="0.25">
      <c r="B426">
        <v>595</v>
      </c>
      <c r="C426">
        <v>599</v>
      </c>
      <c r="D426" t="str">
        <v xml:space="preserve">Spent hours creating the perfect playlist for every mood. Music is my therapy. #PlaylistMaker #TeenMusicLover </v>
      </c>
      <c r="E426" t="str">
        <v xml:space="preserve"> Joy </v>
      </c>
      <c r="F426">
        <v>45080.885416666664</v>
      </c>
      <c r="G426" t="str">
        <v xml:space="preserve"> MusicAficionado </v>
      </c>
      <c r="H426" t="str">
        <v xml:space="preserve"> Facebook </v>
      </c>
      <c r="I426" t="str">
        <v xml:space="preserve"> #MusicTherapy #TeenPlaylist </v>
      </c>
      <c r="J426">
        <v>22</v>
      </c>
      <c r="K426">
        <v>45</v>
      </c>
      <c r="L426" t="str">
        <v xml:space="preserve"> Canada</v>
      </c>
      <c r="M426">
        <v>2023</v>
      </c>
      <c r="N426">
        <v>6</v>
      </c>
      <c r="O426">
        <v>3</v>
      </c>
      <c r="P426">
        <v>21</v>
      </c>
      <c r="Q426" t="str">
        <v>Spent hours creating the perfect playlist for every mood. Music is my therapy. #PlaylistMaker #TeenMusicLover</v>
      </c>
      <c r="R426" t="str">
        <v>Joy</v>
      </c>
      <c r="S426" t="str">
        <v>MusicAficionado</v>
      </c>
      <c r="T426" t="str">
        <v>Facebook</v>
      </c>
      <c r="U426" t="str">
        <v>#MusicTherapy,#TeenPlaylist</v>
      </c>
      <c r="V426" t="str">
        <v>Canada</v>
      </c>
      <c r="W426">
        <v>45080.885416666664</v>
      </c>
      <c r="X426" t="b">
        <v>0</v>
      </c>
      <c r="Y426">
        <v>67</v>
      </c>
      <c r="Z426">
        <v>0.67164179104477617</v>
      </c>
    </row>
    <row r="427" spans="2:26" x14ac:dyDescent="0.25">
      <c r="B427">
        <v>596</v>
      </c>
      <c r="C427">
        <v>600</v>
      </c>
      <c r="D427" t="str">
        <v xml:space="preserve">Successfully cooked a gourmet meal for the family. Chef skills unlocked! #ChefMode #TeenChef </v>
      </c>
      <c r="E427" t="str">
        <v xml:space="preserve"> Pride </v>
      </c>
      <c r="F427">
        <v>45081.8125</v>
      </c>
      <c r="G427" t="str">
        <v xml:space="preserve"> HomeChef </v>
      </c>
      <c r="H427" t="str">
        <v xml:space="preserve"> Twitter </v>
      </c>
      <c r="I427" t="str">
        <v xml:space="preserve"> #CookingSuccess #TeenCook </v>
      </c>
      <c r="J427">
        <v>25</v>
      </c>
      <c r="K427">
        <v>50</v>
      </c>
      <c r="L427" t="str">
        <v xml:space="preserve"> USA</v>
      </c>
      <c r="M427">
        <v>2023</v>
      </c>
      <c r="N427">
        <v>6</v>
      </c>
      <c r="O427">
        <v>4</v>
      </c>
      <c r="P427">
        <v>19</v>
      </c>
      <c r="Q427" t="str">
        <v>Successfully cooked a gourmet meal for the family. Chef skills unlocked! #ChefMode #TeenChef</v>
      </c>
      <c r="R427" t="str">
        <v>Pride</v>
      </c>
      <c r="S427" t="str">
        <v>HomeChef</v>
      </c>
      <c r="T427" t="str">
        <v>Twitter</v>
      </c>
      <c r="U427" t="str">
        <v>#CookingSuccess,#TeenCook</v>
      </c>
      <c r="V427" t="str">
        <v>USA</v>
      </c>
      <c r="W427">
        <v>45081.8125</v>
      </c>
      <c r="X427" t="b">
        <v>0</v>
      </c>
      <c r="Y427">
        <v>75</v>
      </c>
      <c r="Z427">
        <v>0.66666666666666663</v>
      </c>
    </row>
    <row r="428" spans="2:26" x14ac:dyDescent="0.25">
      <c r="B428">
        <v>597</v>
      </c>
      <c r="C428">
        <v>601</v>
      </c>
      <c r="D428" t="str">
        <v xml:space="preserve">Spontaneously booked a weekend getaway. Adventure awaits! #TravelBug #WeekendEscape </v>
      </c>
      <c r="E428" t="str">
        <v xml:space="preserve"> Excitement </v>
      </c>
      <c r="F428">
        <v>45082.416666666664</v>
      </c>
      <c r="G428" t="str">
        <v xml:space="preserve"> AdventureSeeker </v>
      </c>
      <c r="H428" t="str">
        <v xml:space="preserve"> Instagram </v>
      </c>
      <c r="I428" t="str">
        <v xml:space="preserve"> #GetawayGoals #TeenTravel </v>
      </c>
      <c r="J428">
        <v>18</v>
      </c>
      <c r="K428">
        <v>35</v>
      </c>
      <c r="L428" t="str">
        <v xml:space="preserve"> UK</v>
      </c>
      <c r="M428">
        <v>2023</v>
      </c>
      <c r="N428">
        <v>6</v>
      </c>
      <c r="O428">
        <v>5</v>
      </c>
      <c r="P428">
        <v>10</v>
      </c>
      <c r="Q428" t="str">
        <v>Spontaneously booked a weekend getaway. Adventure awaits! #TravelBug #WeekendEscape</v>
      </c>
      <c r="R428" t="str">
        <v>Excitement</v>
      </c>
      <c r="S428" t="str">
        <v>AdventureSeeker</v>
      </c>
      <c r="T428" t="str">
        <v>Instagram</v>
      </c>
      <c r="U428" t="str">
        <v>#GetawayGoals,#TeenTravel</v>
      </c>
      <c r="V428" t="str">
        <v>UK</v>
      </c>
      <c r="W428">
        <v>45082.416666666664</v>
      </c>
      <c r="X428" t="b">
        <v>0</v>
      </c>
      <c r="Y428">
        <v>53</v>
      </c>
      <c r="Z428">
        <v>0.660377358490566</v>
      </c>
    </row>
    <row r="429" spans="2:26" x14ac:dyDescent="0.25">
      <c r="B429">
        <v>598</v>
      </c>
      <c r="C429">
        <v>602</v>
      </c>
      <c r="D429" t="str">
        <v xml:space="preserve">Attended a concert and danced the night away. Music is the heartbeat of life. #ConcertVibes #DanceAllNight </v>
      </c>
      <c r="E429" t="str">
        <v xml:space="preserve"> Joy </v>
      </c>
      <c r="F429">
        <v>45083.9375</v>
      </c>
      <c r="G429" t="str">
        <v xml:space="preserve"> DanceEnthusiast </v>
      </c>
      <c r="H429" t="str">
        <v xml:space="preserve"> Facebook </v>
      </c>
      <c r="I429" t="str">
        <v xml:space="preserve"> #MusicMagic #TeenConcert </v>
      </c>
      <c r="J429">
        <v>28</v>
      </c>
      <c r="K429">
        <v>55</v>
      </c>
      <c r="L429" t="str">
        <v xml:space="preserve"> Canada</v>
      </c>
      <c r="M429">
        <v>2023</v>
      </c>
      <c r="N429">
        <v>6</v>
      </c>
      <c r="O429">
        <v>6</v>
      </c>
      <c r="P429">
        <v>22</v>
      </c>
      <c r="Q429" t="str">
        <v>Attended a concert and danced the night away. Music is the heartbeat of life. #ConcertVibes #DanceAllNight</v>
      </c>
      <c r="R429" t="str">
        <v>Joy</v>
      </c>
      <c r="S429" t="str">
        <v>DanceEnthusiast</v>
      </c>
      <c r="T429" t="str">
        <v>Facebook</v>
      </c>
      <c r="U429" t="str">
        <v>#MusicMagic,#TeenConcert</v>
      </c>
      <c r="V429" t="str">
        <v>Canada</v>
      </c>
      <c r="W429">
        <v>45083.9375</v>
      </c>
      <c r="X429" t="b">
        <v>0</v>
      </c>
      <c r="Y429">
        <v>83</v>
      </c>
      <c r="Z429">
        <v>0.66265060240963858</v>
      </c>
    </row>
    <row r="430" spans="2:26" x14ac:dyDescent="0.25">
      <c r="B430">
        <v>599</v>
      </c>
      <c r="C430">
        <v>603</v>
      </c>
      <c r="D430" t="str">
        <v xml:space="preserve">Rediscovered childhood cartoons and had a nostalgia-filled marathon. #CartoonNostalgia #TeenMemories </v>
      </c>
      <c r="E430" t="str">
        <v xml:space="preserve"> Joy </v>
      </c>
      <c r="F430">
        <v>45084.53125</v>
      </c>
      <c r="G430" t="str">
        <v xml:space="preserve"> NostalgiaExplorer </v>
      </c>
      <c r="H430" t="str">
        <v xml:space="preserve"> Twitter </v>
      </c>
      <c r="I430" t="str">
        <v xml:space="preserve"> #ChildhoodMemories #TeenCartoons </v>
      </c>
      <c r="J430">
        <v>22</v>
      </c>
      <c r="K430">
        <v>45</v>
      </c>
      <c r="L430" t="str">
        <v xml:space="preserve"> USA</v>
      </c>
      <c r="M430">
        <v>2023</v>
      </c>
      <c r="N430">
        <v>6</v>
      </c>
      <c r="O430">
        <v>7</v>
      </c>
      <c r="P430">
        <v>12</v>
      </c>
      <c r="Q430" t="str">
        <v>Rediscovered childhood cartoons and had a nostalgia-filled marathon. #CartoonNostalgia #TeenMemories</v>
      </c>
      <c r="R430" t="str">
        <v>Joy</v>
      </c>
      <c r="S430" t="str">
        <v>NostalgiaExplorer</v>
      </c>
      <c r="T430" t="str">
        <v>Twitter</v>
      </c>
      <c r="U430" t="str">
        <v>#ChildhoodMemories,#TeenCartoons</v>
      </c>
      <c r="V430" t="str">
        <v>USA</v>
      </c>
      <c r="W430">
        <v>45084.53125</v>
      </c>
      <c r="X430" t="b">
        <v>0</v>
      </c>
      <c r="Y430">
        <v>67</v>
      </c>
      <c r="Z430">
        <v>0.67164179104477617</v>
      </c>
    </row>
    <row r="431" spans="2:26" x14ac:dyDescent="0.25">
      <c r="B431">
        <v>600</v>
      </c>
      <c r="C431">
        <v>604</v>
      </c>
      <c r="D431" t="str">
        <v xml:space="preserve">Embarked on a DIY home decor project. Let's hope it turns out better than last time. #DIYAdventure #TeenHomeDecor </v>
      </c>
      <c r="E431" t="str">
        <v xml:space="preserve"> Excitement </v>
      </c>
      <c r="F431">
        <v>45085.666666666664</v>
      </c>
      <c r="G431" t="str">
        <v xml:space="preserve"> HomeDecorator </v>
      </c>
      <c r="H431" t="str">
        <v xml:space="preserve"> Instagram </v>
      </c>
      <c r="I431" t="str">
        <v xml:space="preserve"> #DIYGoals #TeenCreative </v>
      </c>
      <c r="J431">
        <v>35</v>
      </c>
      <c r="K431">
        <v>70</v>
      </c>
      <c r="L431" t="str">
        <v xml:space="preserve"> UK</v>
      </c>
      <c r="M431">
        <v>2023</v>
      </c>
      <c r="N431">
        <v>6</v>
      </c>
      <c r="O431">
        <v>8</v>
      </c>
      <c r="P431">
        <v>16</v>
      </c>
      <c r="Q431" t="str">
        <v>Embarked on a DIY home decor project. Let's hope it turns out better than last time. #DIYAdventure #TeenHomeDecor</v>
      </c>
      <c r="R431" t="str">
        <v>Excitement</v>
      </c>
      <c r="S431" t="str">
        <v>HomeDecorator</v>
      </c>
      <c r="T431" t="str">
        <v>Instagram</v>
      </c>
      <c r="U431" t="str">
        <v>#DIYGoals,#TeenCreative</v>
      </c>
      <c r="V431" t="str">
        <v>UK</v>
      </c>
      <c r="W431">
        <v>45085.666666666664</v>
      </c>
      <c r="X431" t="b">
        <v>0</v>
      </c>
      <c r="Y431">
        <v>105</v>
      </c>
      <c r="Z431">
        <v>0.66666666666666663</v>
      </c>
    </row>
    <row r="432" spans="2:26" x14ac:dyDescent="0.25">
      <c r="B432">
        <v>601</v>
      </c>
      <c r="C432">
        <v>605</v>
      </c>
      <c r="D432" t="str">
        <v xml:space="preserve">Spent the afternoon at a museum, pretending to be cultured. Art enthusiast in the making. #MuseumDay #TeenArtLover </v>
      </c>
      <c r="E432" t="str">
        <v xml:space="preserve"> Curiosity </v>
      </c>
      <c r="F432">
        <v>45086.583333333336</v>
      </c>
      <c r="G432" t="str">
        <v xml:space="preserve"> ArtExplorer </v>
      </c>
      <c r="H432" t="str">
        <v xml:space="preserve"> Facebook </v>
      </c>
      <c r="I432" t="str">
        <v xml:space="preserve"> #CulturalDay #TeenCuriosity </v>
      </c>
      <c r="J432">
        <v>20</v>
      </c>
      <c r="K432">
        <v>40</v>
      </c>
      <c r="L432" t="str">
        <v xml:space="preserve"> USA</v>
      </c>
      <c r="M432">
        <v>2023</v>
      </c>
      <c r="N432">
        <v>6</v>
      </c>
      <c r="O432">
        <v>9</v>
      </c>
      <c r="P432">
        <v>14</v>
      </c>
      <c r="Q432" t="str">
        <v>Spent the afternoon at a museum, pretending to be cultured. Art enthusiast in the making. #MuseumDay #TeenArtLover</v>
      </c>
      <c r="R432" t="str">
        <v>Curiosity</v>
      </c>
      <c r="S432" t="str">
        <v>ArtExplorer</v>
      </c>
      <c r="T432" t="str">
        <v>Facebook</v>
      </c>
      <c r="U432" t="str">
        <v>#CulturalDay,#TeenCuriosity</v>
      </c>
      <c r="V432" t="str">
        <v>USA</v>
      </c>
      <c r="W432">
        <v>45086.583333333336</v>
      </c>
      <c r="X432" t="b">
        <v>0</v>
      </c>
      <c r="Y432">
        <v>60</v>
      </c>
      <c r="Z432">
        <v>0.66666666666666663</v>
      </c>
    </row>
    <row r="433" spans="2:26" x14ac:dyDescent="0.25">
      <c r="B433">
        <v>602</v>
      </c>
      <c r="C433">
        <v>606</v>
      </c>
      <c r="D433" t="str">
        <v xml:space="preserve">Started a blog about random thoughts and musings. Blogging is the new diary. #BloggerLife #TeenBlogger </v>
      </c>
      <c r="E433" t="str">
        <v xml:space="preserve"> Curiosity </v>
      </c>
      <c r="F433">
        <v>45087.729166666664</v>
      </c>
      <c r="G433" t="str">
        <v xml:space="preserve"> ThoughtfulBlogger </v>
      </c>
      <c r="H433" t="str">
        <v xml:space="preserve"> Twitter </v>
      </c>
      <c r="I433" t="str">
        <v xml:space="preserve"> #BloggingJourney #TeenThoughts </v>
      </c>
      <c r="J433">
        <v>30</v>
      </c>
      <c r="K433">
        <v>60</v>
      </c>
      <c r="L433" t="str">
        <v xml:space="preserve"> Canada</v>
      </c>
      <c r="M433">
        <v>2023</v>
      </c>
      <c r="N433">
        <v>6</v>
      </c>
      <c r="O433">
        <v>10</v>
      </c>
      <c r="P433">
        <v>17</v>
      </c>
      <c r="Q433" t="str">
        <v>Started a blog about random thoughts and musings. Blogging is the new diary. #BloggerLife #TeenBlogger</v>
      </c>
      <c r="R433" t="str">
        <v>Curiosity</v>
      </c>
      <c r="S433" t="str">
        <v>ThoughtfulBlogger</v>
      </c>
      <c r="T433" t="str">
        <v>Twitter</v>
      </c>
      <c r="U433" t="str">
        <v>#BloggingJourney,#TeenThoughts</v>
      </c>
      <c r="V433" t="str">
        <v>Canada</v>
      </c>
      <c r="W433">
        <v>45087.729166666664</v>
      </c>
      <c r="X433" t="b">
        <v>0</v>
      </c>
      <c r="Y433">
        <v>90</v>
      </c>
      <c r="Z433">
        <v>0.66666666666666663</v>
      </c>
    </row>
    <row r="434" spans="2:26" x14ac:dyDescent="0.25">
      <c r="B434">
        <v>603</v>
      </c>
      <c r="C434">
        <v>607</v>
      </c>
      <c r="D434" t="str">
        <v xml:space="preserve">Relishing a peaceful afternoon with a classic novel. Quiet moments are the best moments. #BookLover #PeacefulAfternoon </v>
      </c>
      <c r="E434" t="str">
        <v xml:space="preserve"> Contentment </v>
      </c>
      <c r="F434">
        <v>45088.645833333336</v>
      </c>
      <c r="G434" t="str">
        <v xml:space="preserve"> NovelEnthusiast </v>
      </c>
      <c r="H434" t="str">
        <v xml:space="preserve"> Instagram </v>
      </c>
      <c r="I434" t="str">
        <v xml:space="preserve"> #QuietMoments #BookishEscape </v>
      </c>
      <c r="J434">
        <v>35</v>
      </c>
      <c r="K434">
        <v>70</v>
      </c>
      <c r="L434" t="str">
        <v xml:space="preserve"> USA</v>
      </c>
      <c r="M434">
        <v>2023</v>
      </c>
      <c r="N434">
        <v>6</v>
      </c>
      <c r="O434">
        <v>11</v>
      </c>
      <c r="P434">
        <v>15</v>
      </c>
      <c r="Q434" t="str">
        <v>Relishing a peaceful afternoon with a classic novel. Quiet moments are the best moments. #BookLover #PeacefulAfternoon</v>
      </c>
      <c r="R434" t="str">
        <v>Contentment</v>
      </c>
      <c r="S434" t="str">
        <v>NovelEnthusiast</v>
      </c>
      <c r="T434" t="str">
        <v>Instagram</v>
      </c>
      <c r="U434" t="str">
        <v>#QuietMoments,#BookishEscape</v>
      </c>
      <c r="V434" t="str">
        <v>USA</v>
      </c>
      <c r="W434">
        <v>45088.645833333336</v>
      </c>
      <c r="X434" t="b">
        <v>0</v>
      </c>
      <c r="Y434">
        <v>105</v>
      </c>
      <c r="Z434">
        <v>0.66666666666666663</v>
      </c>
    </row>
    <row r="435" spans="2:26" x14ac:dyDescent="0.25">
      <c r="B435">
        <v>604</v>
      </c>
      <c r="C435">
        <v>608</v>
      </c>
      <c r="D435" t="str">
        <v xml:space="preserve">Reflecting on a lifetime of memories, each wrinkle tells a story. Embracing the beauty of aging. #LifeReflections #BeautyInAging </v>
      </c>
      <c r="E435" t="str">
        <v xml:space="preserve"> Gratitude </v>
      </c>
      <c r="F435">
        <v>45089.75</v>
      </c>
      <c r="G435" t="str">
        <v xml:space="preserve"> WiseSoul </v>
      </c>
      <c r="H435" t="str">
        <v xml:space="preserve"> Twitter </v>
      </c>
      <c r="I435" t="str">
        <v xml:space="preserve"> #AgingGracefully #Memories </v>
      </c>
      <c r="J435">
        <v>28</v>
      </c>
      <c r="K435">
        <v>55</v>
      </c>
      <c r="L435" t="str">
        <v xml:space="preserve"> UK</v>
      </c>
      <c r="M435">
        <v>2023</v>
      </c>
      <c r="N435">
        <v>6</v>
      </c>
      <c r="O435">
        <v>12</v>
      </c>
      <c r="P435">
        <v>18</v>
      </c>
      <c r="Q435" t="str">
        <v>Reflecting on a lifetime of memories, each wrinkle tells a story. Embracing the beauty of aging. #LifeReflections #BeautyInAging</v>
      </c>
      <c r="R435" t="str">
        <v>Gratitude</v>
      </c>
      <c r="S435" t="str">
        <v>WiseSoul</v>
      </c>
      <c r="T435" t="str">
        <v>Twitter</v>
      </c>
      <c r="U435" t="str">
        <v>#AgingGracefully,#Memories</v>
      </c>
      <c r="V435" t="str">
        <v>UK</v>
      </c>
      <c r="W435">
        <v>45089.75</v>
      </c>
      <c r="X435" t="b">
        <v>0</v>
      </c>
      <c r="Y435">
        <v>83</v>
      </c>
      <c r="Z435">
        <v>0.66265060240963858</v>
      </c>
    </row>
    <row r="436" spans="2:26" x14ac:dyDescent="0.25">
      <c r="B436">
        <v>605</v>
      </c>
      <c r="C436">
        <v>609</v>
      </c>
      <c r="D436" t="str">
        <v xml:space="preserve">Exploring the world of digital art. It's never too late to discover new passions. #DigitalArtistry #LateBloomer </v>
      </c>
      <c r="E436" t="str">
        <v xml:space="preserve"> Curiosity </v>
      </c>
      <c r="F436">
        <v>45090.614583333336</v>
      </c>
      <c r="G436" t="str">
        <v xml:space="preserve"> ArtAdventurer </v>
      </c>
      <c r="H436" t="str">
        <v xml:space="preserve"> Facebook </v>
      </c>
      <c r="I436" t="str">
        <v xml:space="preserve"> #ArtDiscovery #SeniorArtist </v>
      </c>
      <c r="J436">
        <v>22</v>
      </c>
      <c r="K436">
        <v>45</v>
      </c>
      <c r="L436" t="str">
        <v xml:space="preserve"> Canada</v>
      </c>
      <c r="M436">
        <v>2023</v>
      </c>
      <c r="N436">
        <v>6</v>
      </c>
      <c r="O436">
        <v>13</v>
      </c>
      <c r="P436">
        <v>14</v>
      </c>
      <c r="Q436" t="str">
        <v>Exploring the world of digital art. It's never too late to discover new passions. #DigitalArtistry #LateBloomer</v>
      </c>
      <c r="R436" t="str">
        <v>Curiosity</v>
      </c>
      <c r="S436" t="str">
        <v>ArtAdventurer</v>
      </c>
      <c r="T436" t="str">
        <v>Facebook</v>
      </c>
      <c r="U436" t="str">
        <v>#ArtDiscovery,#SeniorArtist</v>
      </c>
      <c r="V436" t="str">
        <v>Canada</v>
      </c>
      <c r="W436">
        <v>45090.614583333336</v>
      </c>
      <c r="X436" t="b">
        <v>0</v>
      </c>
      <c r="Y436">
        <v>67</v>
      </c>
      <c r="Z436">
        <v>0.67164179104477617</v>
      </c>
    </row>
    <row r="437" spans="2:26" x14ac:dyDescent="0.25">
      <c r="B437">
        <v>606</v>
      </c>
      <c r="C437">
        <v>610</v>
      </c>
      <c r="D437" t="str">
        <v xml:space="preserve">Savoring the flavors of a home-cooked meal. Simple joys are the heart of happiness. #HomeCooking #SimpleJoys </v>
      </c>
      <c r="E437" t="str">
        <v xml:space="preserve"> Contentment </v>
      </c>
      <c r="F437">
        <v>45091.8125</v>
      </c>
      <c r="G437" t="str">
        <v xml:space="preserve"> HomeChefSenior </v>
      </c>
      <c r="H437" t="str">
        <v xml:space="preserve"> Instagram </v>
      </c>
      <c r="I437" t="str">
        <v xml:space="preserve"> #HappinessInFood #SeniorLife </v>
      </c>
      <c r="J437">
        <v>25</v>
      </c>
      <c r="K437">
        <v>50</v>
      </c>
      <c r="L437" t="str">
        <v xml:space="preserve"> USA</v>
      </c>
      <c r="M437">
        <v>2023</v>
      </c>
      <c r="N437">
        <v>6</v>
      </c>
      <c r="O437">
        <v>14</v>
      </c>
      <c r="P437">
        <v>19</v>
      </c>
      <c r="Q437" t="str">
        <v>Savoring the flavors of a home-cooked meal. Simple joys are the heart of happiness. #HomeCooking #SimpleJoys</v>
      </c>
      <c r="R437" t="str">
        <v>Contentment</v>
      </c>
      <c r="S437" t="str">
        <v>HomeChefSenior</v>
      </c>
      <c r="T437" t="str">
        <v>Instagram</v>
      </c>
      <c r="U437" t="str">
        <v>#HappinessInFood,#SeniorLife</v>
      </c>
      <c r="V437" t="str">
        <v>USA</v>
      </c>
      <c r="W437">
        <v>45091.8125</v>
      </c>
      <c r="X437" t="b">
        <v>0</v>
      </c>
      <c r="Y437">
        <v>75</v>
      </c>
      <c r="Z437">
        <v>0.66666666666666663</v>
      </c>
    </row>
    <row r="438" spans="2:26" x14ac:dyDescent="0.25">
      <c r="B438">
        <v>607</v>
      </c>
      <c r="C438">
        <v>611</v>
      </c>
      <c r="D438" t="str">
        <v xml:space="preserve">Embarking on a journey of learning a new language. The mind stays young with every new word. #LanguageLearning #NeverTooLate </v>
      </c>
      <c r="E438" t="str">
        <v xml:space="preserve"> Curiosity </v>
      </c>
      <c r="F438">
        <v>45092.510416666664</v>
      </c>
      <c r="G438" t="str">
        <v xml:space="preserve"> LinguisticExplorer </v>
      </c>
      <c r="H438" t="str">
        <v xml:space="preserve"> Twitter </v>
      </c>
      <c r="I438" t="str">
        <v xml:space="preserve"> #MindEnrichment #SeniorLearning </v>
      </c>
      <c r="J438">
        <v>30</v>
      </c>
      <c r="K438">
        <v>60</v>
      </c>
      <c r="L438" t="str">
        <v xml:space="preserve"> UK</v>
      </c>
      <c r="M438">
        <v>2023</v>
      </c>
      <c r="N438">
        <v>6</v>
      </c>
      <c r="O438">
        <v>15</v>
      </c>
      <c r="P438">
        <v>12</v>
      </c>
      <c r="Q438" t="str">
        <v>Embarking on a journey of learning a new language. The mind stays young with every new word. #LanguageLearning #NeverTooLate</v>
      </c>
      <c r="R438" t="str">
        <v>Curiosity</v>
      </c>
      <c r="S438" t="str">
        <v>LinguisticExplorer</v>
      </c>
      <c r="T438" t="str">
        <v>Twitter</v>
      </c>
      <c r="U438" t="str">
        <v>#MindEnrichment,#SeniorLearning</v>
      </c>
      <c r="V438" t="str">
        <v>UK</v>
      </c>
      <c r="W438">
        <v>45092.510416666664</v>
      </c>
      <c r="X438" t="b">
        <v>0</v>
      </c>
      <c r="Y438">
        <v>90</v>
      </c>
      <c r="Z438">
        <v>0.66666666666666663</v>
      </c>
    </row>
    <row r="439" spans="2:26" x14ac:dyDescent="0.25">
      <c r="B439">
        <v>608</v>
      </c>
      <c r="C439">
        <v>612</v>
      </c>
      <c r="D439" t="str">
        <v xml:space="preserve">Attended a classical music concert, feeling the timeless melodies resonate. Music transcends generations. #ClassicalMusic #TimelessMelodies </v>
      </c>
      <c r="E439" t="str">
        <v xml:space="preserve"> Joy </v>
      </c>
      <c r="F439">
        <v>45093.90625</v>
      </c>
      <c r="G439" t="str">
        <v xml:space="preserve"> MusicConnoisseur </v>
      </c>
      <c r="H439" t="str">
        <v xml:space="preserve"> Facebook </v>
      </c>
      <c r="I439" t="str">
        <v xml:space="preserve"> #MusicLover #SeniorConcert </v>
      </c>
      <c r="J439">
        <v>18</v>
      </c>
      <c r="K439">
        <v>35</v>
      </c>
      <c r="L439" t="str">
        <v xml:space="preserve"> Canada</v>
      </c>
      <c r="M439">
        <v>2023</v>
      </c>
      <c r="N439">
        <v>6</v>
      </c>
      <c r="O439">
        <v>16</v>
      </c>
      <c r="P439">
        <v>21</v>
      </c>
      <c r="Q439" t="str">
        <v>Attended a classical music concert, feeling the timeless melodies resonate. Music transcends generations. #ClassicalMusic #TimelessMelodies</v>
      </c>
      <c r="R439" t="str">
        <v>Joy</v>
      </c>
      <c r="S439" t="str">
        <v>MusicConnoisseur</v>
      </c>
      <c r="T439" t="str">
        <v>Facebook</v>
      </c>
      <c r="U439" t="str">
        <v>#MusicLover,#SeniorConcert</v>
      </c>
      <c r="V439" t="str">
        <v>Canada</v>
      </c>
      <c r="W439">
        <v>45093.90625</v>
      </c>
      <c r="X439" t="b">
        <v>0</v>
      </c>
      <c r="Y439">
        <v>53</v>
      </c>
      <c r="Z439">
        <v>0.660377358490566</v>
      </c>
    </row>
    <row r="440" spans="2:26" x14ac:dyDescent="0.25">
      <c r="B440">
        <v>609</v>
      </c>
      <c r="C440">
        <v>613</v>
      </c>
      <c r="D440" t="str">
        <v xml:space="preserve">Capturing the beauty of nature through photography. Every snapshot is a treasure. #NaturePhotography #SeniorPhotographer </v>
      </c>
      <c r="E440" t="str">
        <v xml:space="preserve"> Joy </v>
      </c>
      <c r="F440">
        <v>45094.625</v>
      </c>
      <c r="G440" t="str">
        <v xml:space="preserve"> PhotographySenior </v>
      </c>
      <c r="H440" t="str">
        <v xml:space="preserve"> Instagram </v>
      </c>
      <c r="I440" t="str">
        <v xml:space="preserve"> #NatureCapture #SeniorMoments </v>
      </c>
      <c r="J440">
        <v>35</v>
      </c>
      <c r="K440">
        <v>70</v>
      </c>
      <c r="L440" t="str">
        <v xml:space="preserve"> USA</v>
      </c>
      <c r="M440">
        <v>2023</v>
      </c>
      <c r="N440">
        <v>6</v>
      </c>
      <c r="O440">
        <v>17</v>
      </c>
      <c r="P440">
        <v>15</v>
      </c>
      <c r="Q440" t="str">
        <v>Capturing the beauty of nature through photography. Every snapshot is a treasure. #NaturePhotography #SeniorPhotographer</v>
      </c>
      <c r="R440" t="str">
        <v>Joy</v>
      </c>
      <c r="S440" t="str">
        <v>PhotographySenior</v>
      </c>
      <c r="T440" t="str">
        <v>Instagram</v>
      </c>
      <c r="U440" t="str">
        <v>#NatureCapture,#SeniorMoments</v>
      </c>
      <c r="V440" t="str">
        <v>USA</v>
      </c>
      <c r="W440">
        <v>45094.625</v>
      </c>
      <c r="X440" t="b">
        <v>0</v>
      </c>
      <c r="Y440">
        <v>105</v>
      </c>
      <c r="Z440">
        <v>0.66666666666666663</v>
      </c>
    </row>
    <row r="441" spans="2:26" x14ac:dyDescent="0.25">
      <c r="B441">
        <v>610</v>
      </c>
      <c r="C441">
        <v>614</v>
      </c>
      <c r="D441" t="str">
        <v xml:space="preserve">Reconnecting with old friends over a cup of tea. Friendship, the true essence of companionship. #OldFriends #Companionship </v>
      </c>
      <c r="E441" t="str">
        <v xml:space="preserve"> Contentment </v>
      </c>
      <c r="F441">
        <v>45095.479166666664</v>
      </c>
      <c r="G441" t="str">
        <v xml:space="preserve"> TeaTimeSenior </v>
      </c>
      <c r="H441" t="str">
        <v xml:space="preserve"> Twitter </v>
      </c>
      <c r="I441" t="str">
        <v xml:space="preserve"> #FriendshipGoals #SeniorBonding </v>
      </c>
      <c r="J441">
        <v>28</v>
      </c>
      <c r="K441">
        <v>55</v>
      </c>
      <c r="L441" t="str">
        <v xml:space="preserve"> UK</v>
      </c>
      <c r="M441">
        <v>2023</v>
      </c>
      <c r="N441">
        <v>6</v>
      </c>
      <c r="O441">
        <v>18</v>
      </c>
      <c r="P441">
        <v>11</v>
      </c>
      <c r="Q441" t="str">
        <v>Reconnecting with old friends over a cup of tea. Friendship, the true essence of companionship. #OldFriends #Companionship</v>
      </c>
      <c r="R441" t="str">
        <v>Contentment</v>
      </c>
      <c r="S441" t="str">
        <v>TeaTimeSenior</v>
      </c>
      <c r="T441" t="str">
        <v>Twitter</v>
      </c>
      <c r="U441" t="str">
        <v>#FriendshipGoals,#SeniorBonding</v>
      </c>
      <c r="V441" t="str">
        <v>UK</v>
      </c>
      <c r="W441">
        <v>45095.479166666664</v>
      </c>
      <c r="X441" t="b">
        <v>0</v>
      </c>
      <c r="Y441">
        <v>83</v>
      </c>
      <c r="Z441">
        <v>0.66265060240963858</v>
      </c>
    </row>
    <row r="442" spans="2:26" x14ac:dyDescent="0.25">
      <c r="B442">
        <v>611</v>
      </c>
      <c r="C442">
        <v>615</v>
      </c>
      <c r="D442" t="str">
        <v xml:space="preserve">Embarked on a road trip to revisit cherished places from the past. Nostalgia, the ultimate travel companion. #RoadTrip #NostalgiaTour </v>
      </c>
      <c r="E442" t="str">
        <v xml:space="preserve"> Joy </v>
      </c>
      <c r="F442">
        <v>45096.6875</v>
      </c>
      <c r="G442" t="str">
        <v xml:space="preserve"> RoadTripSenior </v>
      </c>
      <c r="H442" t="str">
        <v xml:space="preserve"> Facebook </v>
      </c>
      <c r="I442" t="str">
        <v xml:space="preserve"> #CherishedPlaces #SeniorTravel </v>
      </c>
      <c r="J442">
        <v>22</v>
      </c>
      <c r="K442">
        <v>45</v>
      </c>
      <c r="L442" t="str">
        <v xml:space="preserve"> Canada</v>
      </c>
      <c r="M442">
        <v>2023</v>
      </c>
      <c r="N442">
        <v>6</v>
      </c>
      <c r="O442">
        <v>19</v>
      </c>
      <c r="P442">
        <v>16</v>
      </c>
      <c r="Q442" t="str">
        <v>Embarked on a road trip to revisit cherished places from the past. Nostalgia, the ultimate travel companion. #RoadTrip #NostalgiaTour</v>
      </c>
      <c r="R442" t="str">
        <v>Joy</v>
      </c>
      <c r="S442" t="str">
        <v>RoadTripSenior</v>
      </c>
      <c r="T442" t="str">
        <v>Facebook</v>
      </c>
      <c r="U442" t="str">
        <v>#CherishedPlaces,#SeniorTravel</v>
      </c>
      <c r="V442" t="str">
        <v>Canada</v>
      </c>
      <c r="W442">
        <v>45096.6875</v>
      </c>
      <c r="X442" t="b">
        <v>0</v>
      </c>
      <c r="Y442">
        <v>67</v>
      </c>
      <c r="Z442">
        <v>0.67164179104477617</v>
      </c>
    </row>
    <row r="443" spans="2:26" x14ac:dyDescent="0.25">
      <c r="B443">
        <v>612</v>
      </c>
      <c r="C443">
        <v>616</v>
      </c>
      <c r="D443" t="str">
        <v xml:space="preserve">Joined a community choir, harmonizing with fellow voices. Music creates bonds that withstand time. #CommunityChoir #HarmonyInAging </v>
      </c>
      <c r="E443" t="str">
        <v xml:space="preserve"> Joy </v>
      </c>
      <c r="F443">
        <v>45097.597222222219</v>
      </c>
      <c r="G443" t="str">
        <v xml:space="preserve"> ChoirEnthusiast </v>
      </c>
      <c r="H443" t="str">
        <v xml:space="preserve"> Instagram </v>
      </c>
      <c r="I443" t="str">
        <v xml:space="preserve"> #MusicHarmony #SeniorVoices </v>
      </c>
      <c r="J443">
        <v>20</v>
      </c>
      <c r="K443">
        <v>40</v>
      </c>
      <c r="L443" t="str">
        <v xml:space="preserve"> USA</v>
      </c>
      <c r="M443">
        <v>2023</v>
      </c>
      <c r="N443">
        <v>6</v>
      </c>
      <c r="O443">
        <v>20</v>
      </c>
      <c r="P443">
        <v>14</v>
      </c>
      <c r="Q443" t="str">
        <v>Joined a community choir, harmonizing with fellow voices. Music creates bonds that withstand time. #CommunityChoir #HarmonyInAging</v>
      </c>
      <c r="R443" t="str">
        <v>Joy</v>
      </c>
      <c r="S443" t="str">
        <v>ChoirEnthusiast</v>
      </c>
      <c r="T443" t="str">
        <v>Instagram</v>
      </c>
      <c r="U443" t="str">
        <v>#MusicHarmony,#SeniorVoices</v>
      </c>
      <c r="V443" t="str">
        <v>USA</v>
      </c>
      <c r="W443">
        <v>45097.597222222219</v>
      </c>
      <c r="X443" t="b">
        <v>0</v>
      </c>
      <c r="Y443">
        <v>60</v>
      </c>
      <c r="Z443">
        <v>0.66666666666666663</v>
      </c>
    </row>
    <row r="444" spans="2:26" x14ac:dyDescent="0.25">
      <c r="B444">
        <v>613</v>
      </c>
      <c r="C444">
        <v>617</v>
      </c>
      <c r="D444" t="str">
        <v xml:space="preserve">Exploring the art of meditation, finding tranquility in the stillness of the mind. #MeditationJourney #TranquilMind </v>
      </c>
      <c r="E444" t="str">
        <v xml:space="preserve"> Contentment </v>
      </c>
      <c r="F444">
        <v>45098.791666666664</v>
      </c>
      <c r="G444" t="str">
        <v xml:space="preserve"> MeditationSenior </v>
      </c>
      <c r="H444" t="str">
        <v xml:space="preserve"> Twitter </v>
      </c>
      <c r="I444" t="str">
        <v xml:space="preserve"> #MindfulLiving #SeniorCalm </v>
      </c>
      <c r="J444">
        <v>18</v>
      </c>
      <c r="K444">
        <v>35</v>
      </c>
      <c r="L444" t="str">
        <v xml:space="preserve"> UK</v>
      </c>
      <c r="M444">
        <v>2023</v>
      </c>
      <c r="N444">
        <v>6</v>
      </c>
      <c r="O444">
        <v>21</v>
      </c>
      <c r="P444">
        <v>19</v>
      </c>
      <c r="Q444" t="str">
        <v>Exploring the art of meditation, finding tranquility in the stillness of the mind. #MeditationJourney #TranquilMind</v>
      </c>
      <c r="R444" t="str">
        <v>Contentment</v>
      </c>
      <c r="S444" t="str">
        <v>MeditationSenior</v>
      </c>
      <c r="T444" t="str">
        <v>Twitter</v>
      </c>
      <c r="U444" t="str">
        <v>#MindfulLiving,#SeniorCalm</v>
      </c>
      <c r="V444" t="str">
        <v>UK</v>
      </c>
      <c r="W444">
        <v>45098.791666666664</v>
      </c>
      <c r="X444" t="b">
        <v>0</v>
      </c>
      <c r="Y444">
        <v>53</v>
      </c>
      <c r="Z444">
        <v>0.660377358490566</v>
      </c>
    </row>
    <row r="445" spans="2:26" x14ac:dyDescent="0.25">
      <c r="B445">
        <v>614</v>
      </c>
      <c r="C445">
        <v>618</v>
      </c>
      <c r="D445" t="str">
        <v xml:space="preserve">Taking a stroll in the garden, appreciating the beauty of blooming flowers. Nature's wonders never cease. #GardenWalk #FloralBeauty </v>
      </c>
      <c r="E445" t="str">
        <v xml:space="preserve"> Contentment </v>
      </c>
      <c r="F445">
        <v>45099.572916666664</v>
      </c>
      <c r="G445" t="str">
        <v xml:space="preserve"> GardenEnthusiast </v>
      </c>
      <c r="H445" t="str">
        <v xml:space="preserve"> Facebook </v>
      </c>
      <c r="I445" t="str">
        <v xml:space="preserve"> #NatureWonders #SeniorGarden </v>
      </c>
      <c r="J445">
        <v>25</v>
      </c>
      <c r="K445">
        <v>50</v>
      </c>
      <c r="L445" t="str">
        <v xml:space="preserve"> USA</v>
      </c>
      <c r="M445">
        <v>2023</v>
      </c>
      <c r="N445">
        <v>6</v>
      </c>
      <c r="O445">
        <v>22</v>
      </c>
      <c r="P445">
        <v>13</v>
      </c>
      <c r="Q445" t="str">
        <v>Taking a stroll in the garden, appreciating the beauty of blooming flowers. Nature's wonders never cease. #GardenWalk #FloralBeauty</v>
      </c>
      <c r="R445" t="str">
        <v>Contentment</v>
      </c>
      <c r="S445" t="str">
        <v>GardenEnthusiast</v>
      </c>
      <c r="T445" t="str">
        <v>Facebook</v>
      </c>
      <c r="U445" t="str">
        <v>#NatureWonders,#SeniorGarden</v>
      </c>
      <c r="V445" t="str">
        <v>USA</v>
      </c>
      <c r="W445">
        <v>45099.572916666664</v>
      </c>
      <c r="X445" t="b">
        <v>0</v>
      </c>
      <c r="Y445">
        <v>75</v>
      </c>
      <c r="Z445">
        <v>0.66666666666666663</v>
      </c>
    </row>
    <row r="446" spans="2:26" x14ac:dyDescent="0.25">
      <c r="B446">
        <v>615</v>
      </c>
      <c r="C446">
        <v>619</v>
      </c>
      <c r="D446" t="str">
        <v xml:space="preserve">Sipping on a favorite vintage wine, each sip telling a story of the years gone by. Cheers to a life well-lived. #WineLover #VintageCheers </v>
      </c>
      <c r="E446" t="str">
        <v xml:space="preserve"> Contentment </v>
      </c>
      <c r="F446">
        <v>45100.78125</v>
      </c>
      <c r="G446" t="str">
        <v xml:space="preserve"> WineConnoisseur </v>
      </c>
      <c r="H446" t="str">
        <v xml:space="preserve"> Instagram </v>
      </c>
      <c r="I446" t="str">
        <v xml:space="preserve"> #LifeWellLived #SeniorWine </v>
      </c>
      <c r="J446">
        <v>28</v>
      </c>
      <c r="K446">
        <v>55</v>
      </c>
      <c r="L446" t="str">
        <v xml:space="preserve"> UK</v>
      </c>
      <c r="M446">
        <v>2023</v>
      </c>
      <c r="N446">
        <v>6</v>
      </c>
      <c r="O446">
        <v>23</v>
      </c>
      <c r="P446">
        <v>18</v>
      </c>
      <c r="Q446" t="str">
        <v>Sipping on a favorite vintage wine, each sip telling a story of the years gone by. Cheers to a life well-lived. #WineLover #VintageCheers</v>
      </c>
      <c r="R446" t="str">
        <v>Contentment</v>
      </c>
      <c r="S446" t="str">
        <v>WineConnoisseur</v>
      </c>
      <c r="T446" t="str">
        <v>Instagram</v>
      </c>
      <c r="U446" t="str">
        <v>#LifeWellLived,#SeniorWine</v>
      </c>
      <c r="V446" t="str">
        <v>UK</v>
      </c>
      <c r="W446">
        <v>45100.78125</v>
      </c>
      <c r="X446" t="b">
        <v>0</v>
      </c>
      <c r="Y446">
        <v>83</v>
      </c>
      <c r="Z446">
        <v>0.66265060240963858</v>
      </c>
    </row>
    <row r="447" spans="2:26" x14ac:dyDescent="0.25">
      <c r="B447">
        <v>616</v>
      </c>
      <c r="C447">
        <v>620</v>
      </c>
      <c r="D447" t="str">
        <v xml:space="preserve">Participated in a community art class, unleashing creativity in the golden years. Art has no age limit. #ArtClass #SeniorArtistry </v>
      </c>
      <c r="E447" t="str">
        <v xml:space="preserve"> Joy </v>
      </c>
      <c r="F447">
        <v>45101.677083333336</v>
      </c>
      <c r="G447" t="str">
        <v xml:space="preserve"> ArtisticSenior </v>
      </c>
      <c r="H447" t="str">
        <v xml:space="preserve"> Twitter </v>
      </c>
      <c r="I447" t="str">
        <v xml:space="preserve"> #CreativityAtAnyAge #SeniorCreativity </v>
      </c>
      <c r="J447">
        <v>22</v>
      </c>
      <c r="K447">
        <v>45</v>
      </c>
      <c r="L447" t="str">
        <v xml:space="preserve"> Canada</v>
      </c>
      <c r="M447">
        <v>2023</v>
      </c>
      <c r="N447">
        <v>6</v>
      </c>
      <c r="O447">
        <v>24</v>
      </c>
      <c r="P447">
        <v>16</v>
      </c>
      <c r="Q447" t="str">
        <v>Participated in a community art class, unleashing creativity in the golden years. Art has no age limit. #ArtClass #SeniorArtistry</v>
      </c>
      <c r="R447" t="str">
        <v>Joy</v>
      </c>
      <c r="S447" t="str">
        <v>ArtisticSenior</v>
      </c>
      <c r="T447" t="str">
        <v>Twitter</v>
      </c>
      <c r="U447" t="str">
        <v>#CreativityAtAnyAge,#SeniorCreativity</v>
      </c>
      <c r="V447" t="str">
        <v>Canada</v>
      </c>
      <c r="W447">
        <v>45101.677083333336</v>
      </c>
      <c r="X447" t="b">
        <v>0</v>
      </c>
      <c r="Y447">
        <v>67</v>
      </c>
      <c r="Z447">
        <v>0.67164179104477617</v>
      </c>
    </row>
    <row r="448" spans="2:26" x14ac:dyDescent="0.25">
      <c r="B448">
        <v>617</v>
      </c>
      <c r="C448">
        <v>621</v>
      </c>
      <c r="D448" t="str">
        <v xml:space="preserve">Embarking on a journey of writing a memoir, documenting a lifetime of experiences. Every story matters. #MemoirWriting #SeniorStories </v>
      </c>
      <c r="E448" t="str">
        <v xml:space="preserve"> Gratitude </v>
      </c>
      <c r="F448">
        <v>45102.854166666664</v>
      </c>
      <c r="G448" t="str">
        <v xml:space="preserve"> MemoiristSenior </v>
      </c>
      <c r="H448" t="str">
        <v xml:space="preserve"> Facebook </v>
      </c>
      <c r="I448" t="str">
        <v xml:space="preserve"> #LifetimeExperiences #SeniorMemoir </v>
      </c>
      <c r="J448">
        <v>35</v>
      </c>
      <c r="K448">
        <v>70</v>
      </c>
      <c r="L448" t="str">
        <v xml:space="preserve"> USA</v>
      </c>
      <c r="M448">
        <v>2023</v>
      </c>
      <c r="N448">
        <v>6</v>
      </c>
      <c r="O448">
        <v>25</v>
      </c>
      <c r="P448">
        <v>20</v>
      </c>
      <c r="Q448" t="str">
        <v>Embarking on a journey of writing a memoir, documenting a lifetime of experiences. Every story matters. #MemoirWriting #SeniorStories</v>
      </c>
      <c r="R448" t="str">
        <v>Gratitude</v>
      </c>
      <c r="S448" t="str">
        <v>MemoiristSenior</v>
      </c>
      <c r="T448" t="str">
        <v>Facebook</v>
      </c>
      <c r="U448" t="str">
        <v>#LifetimeExperiences,#SeniorMemoir</v>
      </c>
      <c r="V448" t="str">
        <v>USA</v>
      </c>
      <c r="W448">
        <v>45102.854166666664</v>
      </c>
      <c r="X448" t="b">
        <v>0</v>
      </c>
      <c r="Y448">
        <v>105</v>
      </c>
      <c r="Z448">
        <v>0.66666666666666663</v>
      </c>
    </row>
    <row r="449" spans="2:26" x14ac:dyDescent="0.25">
      <c r="B449">
        <v>618</v>
      </c>
      <c r="C449">
        <v>622</v>
      </c>
      <c r="D449" t="str">
        <v xml:space="preserve">Attended a lecture on history, always fascinated by the lessons from the past. Learning is a lifelong adventure. #HistoryLecture #SeniorLearning </v>
      </c>
      <c r="E449" t="str">
        <v xml:space="preserve"> Curiosity </v>
      </c>
      <c r="F449">
        <v>45103.583333333336</v>
      </c>
      <c r="G449" t="str">
        <v xml:space="preserve"> HistoryEnthusiast </v>
      </c>
      <c r="H449" t="str">
        <v xml:space="preserve"> Instagram </v>
      </c>
      <c r="I449" t="str">
        <v xml:space="preserve"> #LifetimeAdventure #SeniorCuriosity </v>
      </c>
      <c r="J449">
        <v>30</v>
      </c>
      <c r="K449">
        <v>60</v>
      </c>
      <c r="L449" t="str">
        <v xml:space="preserve"> UK</v>
      </c>
      <c r="M449">
        <v>2023</v>
      </c>
      <c r="N449">
        <v>6</v>
      </c>
      <c r="O449">
        <v>26</v>
      </c>
      <c r="P449">
        <v>14</v>
      </c>
      <c r="Q449" t="str">
        <v>Attended a lecture on history, always fascinated by the lessons from the past. Learning is a lifelong adventure. #HistoryLecture #SeniorLearning</v>
      </c>
      <c r="R449" t="str">
        <v>Curiosity</v>
      </c>
      <c r="S449" t="str">
        <v>HistoryEnthusiast</v>
      </c>
      <c r="T449" t="str">
        <v>Instagram</v>
      </c>
      <c r="U449" t="str">
        <v>#LifetimeAdventure,#SeniorCuriosity</v>
      </c>
      <c r="V449" t="str">
        <v>UK</v>
      </c>
      <c r="W449">
        <v>45103.583333333336</v>
      </c>
      <c r="X449" t="b">
        <v>0</v>
      </c>
      <c r="Y449">
        <v>90</v>
      </c>
      <c r="Z449">
        <v>0.66666666666666663</v>
      </c>
    </row>
    <row r="450" spans="2:26" x14ac:dyDescent="0.25">
      <c r="B450">
        <v>619</v>
      </c>
      <c r="C450">
        <v>623</v>
      </c>
      <c r="D450" t="str">
        <v xml:space="preserve">Rediscovered the joy of cooking traditional family recipes. The kitchen, a place of cherished memories. #FamilyRecipes #SeniorCooking </v>
      </c>
      <c r="E450" t="str">
        <v xml:space="preserve"> Contentment </v>
      </c>
      <c r="F450">
        <v>45104.739583333336</v>
      </c>
      <c r="G450" t="str">
        <v xml:space="preserve"> FamilyChefSenior </v>
      </c>
      <c r="H450" t="str">
        <v xml:space="preserve"> Twitter </v>
      </c>
      <c r="I450" t="str">
        <v xml:space="preserve"> #KitchenMemories #SeniorCulinary </v>
      </c>
      <c r="J450">
        <v>20</v>
      </c>
      <c r="K450">
        <v>40</v>
      </c>
      <c r="L450" t="str">
        <v xml:space="preserve"> USA</v>
      </c>
      <c r="M450">
        <v>2023</v>
      </c>
      <c r="N450">
        <v>6</v>
      </c>
      <c r="O450">
        <v>27</v>
      </c>
      <c r="P450">
        <v>17</v>
      </c>
      <c r="Q450" t="str">
        <v>Rediscovered the joy of cooking traditional family recipes. The kitchen, a place of cherished memories. #FamilyRecipes #SeniorCooking</v>
      </c>
      <c r="R450" t="str">
        <v>Contentment</v>
      </c>
      <c r="S450" t="str">
        <v>FamilyChefSenior</v>
      </c>
      <c r="T450" t="str">
        <v>Twitter</v>
      </c>
      <c r="U450" t="str">
        <v>#KitchenMemories,#SeniorCulinary</v>
      </c>
      <c r="V450" t="str">
        <v>USA</v>
      </c>
      <c r="W450">
        <v>45104.739583333336</v>
      </c>
      <c r="X450" t="b">
        <v>0</v>
      </c>
      <c r="Y450">
        <v>60</v>
      </c>
      <c r="Z450">
        <v>0.66666666666666663</v>
      </c>
    </row>
    <row r="451" spans="2:26" x14ac:dyDescent="0.25">
      <c r="B451">
        <v>620</v>
      </c>
      <c r="C451">
        <v>624</v>
      </c>
      <c r="D451" t="str">
        <v xml:space="preserve">Joined a nature photography club, capturing the beauty of the great outdoors. Every click is a connection to nature. #NaturePhotography #SeniorPhotographer </v>
      </c>
      <c r="E451" t="str">
        <v xml:space="preserve"> Joy </v>
      </c>
      <c r="F451">
        <v>45105.927083333336</v>
      </c>
      <c r="G451" t="str">
        <v xml:space="preserve"> NaturePhotographySenior </v>
      </c>
      <c r="H451" t="str">
        <v xml:space="preserve"> Facebook </v>
      </c>
      <c r="I451" t="str">
        <v xml:space="preserve"> #OutdoorBeauty #SeniorClicks </v>
      </c>
      <c r="J451">
        <v>18</v>
      </c>
      <c r="K451">
        <v>35</v>
      </c>
      <c r="L451" t="str">
        <v xml:space="preserve"> UK</v>
      </c>
      <c r="M451">
        <v>2023</v>
      </c>
      <c r="N451">
        <v>6</v>
      </c>
      <c r="O451">
        <v>28</v>
      </c>
      <c r="P451">
        <v>22</v>
      </c>
      <c r="Q451" t="str">
        <v>Joined a nature photography club, capturing the beauty of the great outdoors. Every click is a connection to nature. #NaturePhotography #SeniorPhotographer</v>
      </c>
      <c r="R451" t="str">
        <v>Joy</v>
      </c>
      <c r="S451" t="str">
        <v>NaturePhotographySenior</v>
      </c>
      <c r="T451" t="str">
        <v>Facebook</v>
      </c>
      <c r="U451" t="str">
        <v>#OutdoorBeauty,#SeniorClicks</v>
      </c>
      <c r="V451" t="str">
        <v>UK</v>
      </c>
      <c r="W451">
        <v>45105.927083333336</v>
      </c>
      <c r="X451" t="b">
        <v>0</v>
      </c>
      <c r="Y451">
        <v>53</v>
      </c>
      <c r="Z451">
        <v>0.660377358490566</v>
      </c>
    </row>
    <row r="452" spans="2:26" x14ac:dyDescent="0.25">
      <c r="B452">
        <v>621</v>
      </c>
      <c r="C452">
        <v>625</v>
      </c>
      <c r="D452" t="str">
        <v xml:space="preserve">Attended a jazz concert and swayed to the rhythm of timeless tunes. Music, a constant companion in the golden years. #JazzConcert #SeniorMusic </v>
      </c>
      <c r="E452" t="str">
        <v xml:space="preserve"> Joy </v>
      </c>
      <c r="F452">
        <v>45106.6875</v>
      </c>
      <c r="G452" t="str">
        <v xml:space="preserve"> JazzMusicLover </v>
      </c>
      <c r="H452" t="str">
        <v xml:space="preserve"> Instagram </v>
      </c>
      <c r="I452" t="str">
        <v xml:space="preserve"> #TimelessTunes #SeniorJazz </v>
      </c>
      <c r="J452">
        <v>25</v>
      </c>
      <c r="K452">
        <v>50</v>
      </c>
      <c r="L452" t="str">
        <v xml:space="preserve"> USA</v>
      </c>
      <c r="M452">
        <v>2023</v>
      </c>
      <c r="N452">
        <v>6</v>
      </c>
      <c r="O452">
        <v>29</v>
      </c>
      <c r="P452">
        <v>16</v>
      </c>
      <c r="Q452" t="str">
        <v>Attended a jazz concert and swayed to the rhythm of timeless tunes. Music, a constant companion in the golden years. #JazzConcert #SeniorMusic</v>
      </c>
      <c r="R452" t="str">
        <v>Joy</v>
      </c>
      <c r="S452" t="str">
        <v>JazzMusicLover</v>
      </c>
      <c r="T452" t="str">
        <v>Instagram</v>
      </c>
      <c r="U452" t="str">
        <v>#TimelessTunes,#SeniorJazz</v>
      </c>
      <c r="V452" t="str">
        <v>USA</v>
      </c>
      <c r="W452">
        <v>45106.6875</v>
      </c>
      <c r="X452" t="b">
        <v>0</v>
      </c>
      <c r="Y452">
        <v>75</v>
      </c>
      <c r="Z452">
        <v>0.66666666666666663</v>
      </c>
    </row>
    <row r="453" spans="2:26" x14ac:dyDescent="0.25">
      <c r="B453">
        <v>622</v>
      </c>
      <c r="C453">
        <v>626</v>
      </c>
      <c r="D453" t="str">
        <v xml:space="preserve">Joined a writing group, penning down thoughts and reflections. Writing, a journey into the depths of the soul. #WritingGroup #SeniorWriter </v>
      </c>
      <c r="E453" t="str">
        <v xml:space="preserve"> Gratitude </v>
      </c>
      <c r="F453">
        <v>45107.8125</v>
      </c>
      <c r="G453" t="str">
        <v xml:space="preserve"> SeniorWordsmith </v>
      </c>
      <c r="H453" t="str">
        <v xml:space="preserve"> Twitter </v>
      </c>
      <c r="I453" t="str">
        <v xml:space="preserve"> #SoulfulWriting #SeniorReflections </v>
      </c>
      <c r="J453">
        <v>28</v>
      </c>
      <c r="K453">
        <v>55</v>
      </c>
      <c r="L453" t="str">
        <v xml:space="preserve"> UK</v>
      </c>
      <c r="M453">
        <v>2023</v>
      </c>
      <c r="N453">
        <v>6</v>
      </c>
      <c r="O453">
        <v>30</v>
      </c>
      <c r="P453">
        <v>19</v>
      </c>
      <c r="Q453" t="str">
        <v>Joined a writing group, penning down thoughts and reflections. Writing, a journey into the depths of the soul. #WritingGroup #SeniorWriter</v>
      </c>
      <c r="R453" t="str">
        <v>Gratitude</v>
      </c>
      <c r="S453" t="str">
        <v>SeniorWordsmith</v>
      </c>
      <c r="T453" t="str">
        <v>Twitter</v>
      </c>
      <c r="U453" t="str">
        <v>#SoulfulWriting,#SeniorReflections</v>
      </c>
      <c r="V453" t="str">
        <v>UK</v>
      </c>
      <c r="W453">
        <v>45107.8125</v>
      </c>
      <c r="X453" t="b">
        <v>0</v>
      </c>
      <c r="Y453">
        <v>83</v>
      </c>
      <c r="Z453">
        <v>0.66265060240963858</v>
      </c>
    </row>
    <row r="454" spans="2:26" x14ac:dyDescent="0.25">
      <c r="B454">
        <v>623</v>
      </c>
      <c r="C454">
        <v>627</v>
      </c>
      <c r="D454" t="str">
        <v xml:space="preserve">Embarked on a solo travel adventure, discovering the beauty of new places at my own pace. #SoloTravel #SeniorExplorer </v>
      </c>
      <c r="E454" t="str">
        <v xml:space="preserve"> Excitement </v>
      </c>
      <c r="F454">
        <v>45108.583333333336</v>
      </c>
      <c r="G454" t="str">
        <v xml:space="preserve"> SoloAdventurer </v>
      </c>
      <c r="H454" t="str">
        <v xml:space="preserve"> Instagram </v>
      </c>
      <c r="I454" t="str">
        <v xml:space="preserve"> #DiscoverNewPlaces #SeniorTravel </v>
      </c>
      <c r="J454">
        <v>30</v>
      </c>
      <c r="K454">
        <v>60</v>
      </c>
      <c r="L454" t="str">
        <v xml:space="preserve"> USA</v>
      </c>
      <c r="M454">
        <v>2023</v>
      </c>
      <c r="N454">
        <v>7</v>
      </c>
      <c r="O454">
        <v>1</v>
      </c>
      <c r="P454">
        <v>14</v>
      </c>
      <c r="Q454" t="str">
        <v>Embarked on a solo travel adventure, discovering the beauty of new places at my own pace. #SoloTravel #SeniorExplorer</v>
      </c>
      <c r="R454" t="str">
        <v>Excitement</v>
      </c>
      <c r="S454" t="str">
        <v>SoloAdventurer</v>
      </c>
      <c r="T454" t="str">
        <v>Instagram</v>
      </c>
      <c r="U454" t="str">
        <v>#DiscoverNewPlaces,#SeniorTravel</v>
      </c>
      <c r="V454" t="str">
        <v>USA</v>
      </c>
      <c r="W454">
        <v>45108.583333333336</v>
      </c>
      <c r="X454" t="b">
        <v>0</v>
      </c>
      <c r="Y454">
        <v>90</v>
      </c>
      <c r="Z454">
        <v>0.66666666666666663</v>
      </c>
    </row>
    <row r="455" spans="2:26" x14ac:dyDescent="0.25">
      <c r="B455">
        <v>624</v>
      </c>
      <c r="C455">
        <v>628</v>
      </c>
      <c r="D455" t="str">
        <v xml:space="preserve">Attended a vintage car show, reminiscing about the classics that once ruled the roads. Nostalgia in every rev. #VintageCars #ClassicRides </v>
      </c>
      <c r="E455" t="str">
        <v xml:space="preserve"> Joy </v>
      </c>
      <c r="F455">
        <v>45109.770833333336</v>
      </c>
      <c r="G455" t="str">
        <v xml:space="preserve"> CarEnthusiastSenior </v>
      </c>
      <c r="H455" t="str">
        <v xml:space="preserve"> Facebook </v>
      </c>
      <c r="I455" t="str">
        <v xml:space="preserve"> #RoadTripDownMemoryLane #SeniorCars </v>
      </c>
      <c r="J455">
        <v>22</v>
      </c>
      <c r="K455">
        <v>45</v>
      </c>
      <c r="L455" t="str">
        <v xml:space="preserve"> UK</v>
      </c>
      <c r="M455">
        <v>2023</v>
      </c>
      <c r="N455">
        <v>7</v>
      </c>
      <c r="O455">
        <v>2</v>
      </c>
      <c r="P455">
        <v>18</v>
      </c>
      <c r="Q455" t="str">
        <v>Attended a vintage car show, reminiscing about the classics that once ruled the roads. Nostalgia in every rev. #VintageCars #ClassicRides</v>
      </c>
      <c r="R455" t="str">
        <v>Joy</v>
      </c>
      <c r="S455" t="str">
        <v>CarEnthusiastSenior</v>
      </c>
      <c r="T455" t="str">
        <v>Facebook</v>
      </c>
      <c r="U455" t="str">
        <v>#RoadTripDownMemoryLane,#SeniorCars</v>
      </c>
      <c r="V455" t="str">
        <v>UK</v>
      </c>
      <c r="W455">
        <v>45109.770833333336</v>
      </c>
      <c r="X455" t="b">
        <v>0</v>
      </c>
      <c r="Y455">
        <v>67</v>
      </c>
      <c r="Z455">
        <v>0.67164179104477617</v>
      </c>
    </row>
    <row r="456" spans="2:26" x14ac:dyDescent="0.25">
      <c r="B456">
        <v>625</v>
      </c>
      <c r="C456">
        <v>629</v>
      </c>
      <c r="D456" t="str">
        <v xml:space="preserve">Started a community garden, growing not just plants but friendships too. Green thumbs unite! #CommunityGarden #SeniorGardener </v>
      </c>
      <c r="E456" t="str">
        <v xml:space="preserve"> Joy </v>
      </c>
      <c r="F456">
        <v>45110.53125</v>
      </c>
      <c r="G456" t="str">
        <v xml:space="preserve"> GreenThumbSenior </v>
      </c>
      <c r="H456" t="str">
        <v xml:space="preserve"> Twitter </v>
      </c>
      <c r="I456" t="str">
        <v xml:space="preserve"> #GardenFriends #SeniorGreenThumb </v>
      </c>
      <c r="J456">
        <v>28</v>
      </c>
      <c r="K456">
        <v>55</v>
      </c>
      <c r="L456" t="str">
        <v xml:space="preserve"> Canada</v>
      </c>
      <c r="M456">
        <v>2023</v>
      </c>
      <c r="N456">
        <v>7</v>
      </c>
      <c r="O456">
        <v>3</v>
      </c>
      <c r="P456">
        <v>12</v>
      </c>
      <c r="Q456" t="str">
        <v>Started a community garden, growing not just plants but friendships too. Green thumbs unite! #CommunityGarden #SeniorGardener</v>
      </c>
      <c r="R456" t="str">
        <v>Joy</v>
      </c>
      <c r="S456" t="str">
        <v>GreenThumbSenior</v>
      </c>
      <c r="T456" t="str">
        <v>Twitter</v>
      </c>
      <c r="U456" t="str">
        <v>#GardenFriends,#SeniorGreenThumb</v>
      </c>
      <c r="V456" t="str">
        <v>Canada</v>
      </c>
      <c r="W456">
        <v>45110.53125</v>
      </c>
      <c r="X456" t="b">
        <v>0</v>
      </c>
      <c r="Y456">
        <v>83</v>
      </c>
      <c r="Z456">
        <v>0.66265060240963858</v>
      </c>
    </row>
    <row r="457" spans="2:26" x14ac:dyDescent="0.25">
      <c r="B457">
        <v>626</v>
      </c>
      <c r="C457">
        <v>630</v>
      </c>
      <c r="D457" t="str">
        <v xml:space="preserve">Hosted a family dinner, where laughter echoed louder than the clinking of utensils. Family, the heart of happiness. #FamilyDinner #SeniorHost </v>
      </c>
      <c r="E457" t="str">
        <v xml:space="preserve"> Contentment </v>
      </c>
      <c r="F457">
        <v>45111.708333333336</v>
      </c>
      <c r="G457" t="str">
        <v xml:space="preserve"> FamilyHostSenior </v>
      </c>
      <c r="H457" t="str">
        <v xml:space="preserve"> Instagram </v>
      </c>
      <c r="I457" t="str">
        <v xml:space="preserve"> #HeartwarmingMoments #SeniorFamily </v>
      </c>
      <c r="J457">
        <v>35</v>
      </c>
      <c r="K457">
        <v>70</v>
      </c>
      <c r="L457" t="str">
        <v xml:space="preserve"> USA</v>
      </c>
      <c r="M457">
        <v>2023</v>
      </c>
      <c r="N457">
        <v>7</v>
      </c>
      <c r="O457">
        <v>4</v>
      </c>
      <c r="P457">
        <v>17</v>
      </c>
      <c r="Q457" t="str">
        <v>Hosted a family dinner, where laughter echoed louder than the clinking of utensils. Family, the heart of happiness. #FamilyDinner #SeniorHost</v>
      </c>
      <c r="R457" t="str">
        <v>Contentment</v>
      </c>
      <c r="S457" t="str">
        <v>FamilyHostSenior</v>
      </c>
      <c r="T457" t="str">
        <v>Instagram</v>
      </c>
      <c r="U457" t="str">
        <v>#HeartwarmingMoments,#SeniorFamily</v>
      </c>
      <c r="V457" t="str">
        <v>USA</v>
      </c>
      <c r="W457">
        <v>45111.708333333336</v>
      </c>
      <c r="X457" t="b">
        <v>0</v>
      </c>
      <c r="Y457">
        <v>105</v>
      </c>
      <c r="Z457">
        <v>0.66666666666666663</v>
      </c>
    </row>
    <row r="458" spans="2:26" x14ac:dyDescent="0.25">
      <c r="B458">
        <v>627</v>
      </c>
      <c r="C458">
        <v>631</v>
      </c>
      <c r="D458" t="str">
        <v xml:space="preserve">Enrolled in a dance class for seniors, moving to the rhythm of life. Age is just a number on the dance floor. #DanceClass #SeniorDancer </v>
      </c>
      <c r="E458" t="str">
        <v xml:space="preserve"> Joy </v>
      </c>
      <c r="F458">
        <v>45112.84375</v>
      </c>
      <c r="G458" t="str">
        <v xml:space="preserve"> DanceEnthusiastSenior </v>
      </c>
      <c r="H458" t="str">
        <v xml:space="preserve"> Twitter </v>
      </c>
      <c r="I458" t="str">
        <v xml:space="preserve"> #DanceLife #SeniorMoves </v>
      </c>
      <c r="J458">
        <v>18</v>
      </c>
      <c r="K458">
        <v>35</v>
      </c>
      <c r="L458" t="str">
        <v xml:space="preserve"> UK</v>
      </c>
      <c r="M458">
        <v>2023</v>
      </c>
      <c r="N458">
        <v>7</v>
      </c>
      <c r="O458">
        <v>5</v>
      </c>
      <c r="P458">
        <v>20</v>
      </c>
      <c r="Q458" t="str">
        <v>Enrolled in a dance class for seniors, moving to the rhythm of life. Age is just a number on the dance floor. #DanceClass #SeniorDancer</v>
      </c>
      <c r="R458" t="str">
        <v>Joy</v>
      </c>
      <c r="S458" t="str">
        <v>DanceEnthusiastSenior</v>
      </c>
      <c r="T458" t="str">
        <v>Twitter</v>
      </c>
      <c r="U458" t="str">
        <v>#DanceLife,#SeniorMoves</v>
      </c>
      <c r="V458" t="str">
        <v>UK</v>
      </c>
      <c r="W458">
        <v>45112.84375</v>
      </c>
      <c r="X458" t="b">
        <v>0</v>
      </c>
      <c r="Y458">
        <v>53</v>
      </c>
      <c r="Z458">
        <v>0.660377358490566</v>
      </c>
    </row>
    <row r="459" spans="2:26" x14ac:dyDescent="0.25">
      <c r="B459">
        <v>628</v>
      </c>
      <c r="C459">
        <v>632</v>
      </c>
      <c r="D459" t="str">
        <v xml:space="preserve">Visited an art gallery, appreciating the brushstrokes that tell tales of creativity. Art, an eternal companion. #ArtGallery #SeniorArtLover </v>
      </c>
      <c r="E459" t="str">
        <v xml:space="preserve"> Joy </v>
      </c>
      <c r="F459">
        <v>45113.604166666664</v>
      </c>
      <c r="G459" t="str">
        <v xml:space="preserve"> ArtGalleryVisitor </v>
      </c>
      <c r="H459" t="str">
        <v xml:space="preserve"> Facebook </v>
      </c>
      <c r="I459" t="str">
        <v xml:space="preserve"> #CreativeExpressions #SeniorArt </v>
      </c>
      <c r="J459">
        <v>25</v>
      </c>
      <c r="K459">
        <v>50</v>
      </c>
      <c r="L459" t="str">
        <v xml:space="preserve"> USA</v>
      </c>
      <c r="M459">
        <v>2023</v>
      </c>
      <c r="N459">
        <v>7</v>
      </c>
      <c r="O459">
        <v>6</v>
      </c>
      <c r="P459">
        <v>14</v>
      </c>
      <c r="Q459" t="str">
        <v>Visited an art gallery, appreciating the brushstrokes that tell tales of creativity. Art, an eternal companion. #ArtGallery #SeniorArtLover</v>
      </c>
      <c r="R459" t="str">
        <v>Joy</v>
      </c>
      <c r="S459" t="str">
        <v>ArtGalleryVisitor</v>
      </c>
      <c r="T459" t="str">
        <v>Facebook</v>
      </c>
      <c r="U459" t="str">
        <v>#CreativeExpressions,#SeniorArt</v>
      </c>
      <c r="V459" t="str">
        <v>USA</v>
      </c>
      <c r="W459">
        <v>45113.604166666664</v>
      </c>
      <c r="X459" t="b">
        <v>0</v>
      </c>
      <c r="Y459">
        <v>75</v>
      </c>
      <c r="Z459">
        <v>0.66666666666666663</v>
      </c>
    </row>
    <row r="460" spans="2:26" x14ac:dyDescent="0.25">
      <c r="B460">
        <v>629</v>
      </c>
      <c r="C460">
        <v>633</v>
      </c>
      <c r="D460" t="str">
        <v xml:space="preserve">Started a book club for seniors, where discussions are as lively as the characters in the novels. #BookClub #SeniorReaders </v>
      </c>
      <c r="E460" t="str">
        <v xml:space="preserve"> Joy </v>
      </c>
      <c r="F460">
        <v>45114.822916666664</v>
      </c>
      <c r="G460" t="str">
        <v xml:space="preserve"> SeniorBookClub </v>
      </c>
      <c r="H460" t="str">
        <v xml:space="preserve"> Instagram </v>
      </c>
      <c r="I460" t="str">
        <v xml:space="preserve"> #BookishTalks #SeniorBookworms </v>
      </c>
      <c r="J460">
        <v>22</v>
      </c>
      <c r="K460">
        <v>45</v>
      </c>
      <c r="L460" t="str">
        <v xml:space="preserve"> UK</v>
      </c>
      <c r="M460">
        <v>2023</v>
      </c>
      <c r="N460">
        <v>7</v>
      </c>
      <c r="O460">
        <v>7</v>
      </c>
      <c r="P460">
        <v>19</v>
      </c>
      <c r="Q460" t="str">
        <v>Started a book club for seniors, where discussions are as lively as the characters in the novels. #BookClub #SeniorReaders</v>
      </c>
      <c r="R460" t="str">
        <v>Joy</v>
      </c>
      <c r="S460" t="str">
        <v>SeniorBookClub</v>
      </c>
      <c r="T460" t="str">
        <v>Instagram</v>
      </c>
      <c r="U460" t="str">
        <v>#BookishTalks,#SeniorBookworms</v>
      </c>
      <c r="V460" t="str">
        <v>UK</v>
      </c>
      <c r="W460">
        <v>45114.822916666664</v>
      </c>
      <c r="X460" t="b">
        <v>0</v>
      </c>
      <c r="Y460">
        <v>67</v>
      </c>
      <c r="Z460">
        <v>0.67164179104477617</v>
      </c>
    </row>
    <row r="461" spans="2:26" x14ac:dyDescent="0.25">
      <c r="B461">
        <v>630</v>
      </c>
      <c r="C461">
        <v>634</v>
      </c>
      <c r="D461" t="str">
        <v xml:space="preserve">Hosted a picnic in the park, basking in the warmth of friendship and sunshine. Simple joys, timeless memories. #ParkPicnic #SeniorJoy </v>
      </c>
      <c r="E461" t="str">
        <v xml:space="preserve"> Contentment </v>
      </c>
      <c r="F461">
        <v>45115.666666666664</v>
      </c>
      <c r="G461" t="str">
        <v xml:space="preserve"> SeniorPicnicHost </v>
      </c>
      <c r="H461" t="str">
        <v xml:space="preserve"> Twitter </v>
      </c>
      <c r="I461" t="str">
        <v xml:space="preserve"> #FriendshipSunshine #SeniorMemories </v>
      </c>
      <c r="J461">
        <v>30</v>
      </c>
      <c r="K461">
        <v>60</v>
      </c>
      <c r="L461" t="str">
        <v xml:space="preserve"> Canada</v>
      </c>
      <c r="M461">
        <v>2023</v>
      </c>
      <c r="N461">
        <v>7</v>
      </c>
      <c r="O461">
        <v>8</v>
      </c>
      <c r="P461">
        <v>16</v>
      </c>
      <c r="Q461" t="str">
        <v>Hosted a picnic in the park, basking in the warmth of friendship and sunshine. Simple joys, timeless memories. #ParkPicnic #SeniorJoy</v>
      </c>
      <c r="R461" t="str">
        <v>Contentment</v>
      </c>
      <c r="S461" t="str">
        <v>SeniorPicnicHost</v>
      </c>
      <c r="T461" t="str">
        <v>Twitter</v>
      </c>
      <c r="U461" t="str">
        <v>#FriendshipSunshine,#SeniorMemories</v>
      </c>
      <c r="V461" t="str">
        <v>Canada</v>
      </c>
      <c r="W461">
        <v>45115.666666666664</v>
      </c>
      <c r="X461" t="b">
        <v>0</v>
      </c>
      <c r="Y461">
        <v>90</v>
      </c>
      <c r="Z461">
        <v>0.66666666666666663</v>
      </c>
    </row>
    <row r="462" spans="2:26" x14ac:dyDescent="0.25">
      <c r="B462">
        <v>631</v>
      </c>
      <c r="C462">
        <v>635</v>
      </c>
      <c r="D462" t="str">
        <v xml:space="preserve">Participated in a local theater production, proving that the stage belongs to every age. #TheaterProduction #SeniorActor </v>
      </c>
      <c r="E462" t="str">
        <v xml:space="preserve"> Joy </v>
      </c>
      <c r="F462">
        <v>45116.9375</v>
      </c>
      <c r="G462" t="str">
        <v xml:space="preserve"> SeniorActor </v>
      </c>
      <c r="H462" t="str">
        <v xml:space="preserve"> Facebook </v>
      </c>
      <c r="I462" t="str">
        <v xml:space="preserve"> #StagePassion #SeniorTheater </v>
      </c>
      <c r="J462">
        <v>20</v>
      </c>
      <c r="K462">
        <v>40</v>
      </c>
      <c r="L462" t="str">
        <v xml:space="preserve"> USA</v>
      </c>
      <c r="M462">
        <v>2023</v>
      </c>
      <c r="N462">
        <v>7</v>
      </c>
      <c r="O462">
        <v>9</v>
      </c>
      <c r="P462">
        <v>22</v>
      </c>
      <c r="Q462" t="str">
        <v>Participated in a local theater production, proving that the stage belongs to every age. #TheaterProduction #SeniorActor</v>
      </c>
      <c r="R462" t="str">
        <v>Joy</v>
      </c>
      <c r="S462" t="str">
        <v>SeniorActor</v>
      </c>
      <c r="T462" t="str">
        <v>Facebook</v>
      </c>
      <c r="U462" t="str">
        <v>#StagePassion,#SeniorTheater</v>
      </c>
      <c r="V462" t="str">
        <v>USA</v>
      </c>
      <c r="W462">
        <v>45116.9375</v>
      </c>
      <c r="X462" t="b">
        <v>0</v>
      </c>
      <c r="Y462">
        <v>60</v>
      </c>
      <c r="Z462">
        <v>0.66666666666666663</v>
      </c>
    </row>
    <row r="463" spans="2:26" x14ac:dyDescent="0.25">
      <c r="B463">
        <v>632</v>
      </c>
      <c r="C463">
        <v>636</v>
      </c>
      <c r="D463" t="str">
        <v xml:space="preserve">Embarked on a hiking adventure, conquering trails and relishing the beauty of nature. Age is just a number on the mountaintop. #HikingAdventure #SeniorHiker </v>
      </c>
      <c r="E463" t="str">
        <v xml:space="preserve"> Excitement </v>
      </c>
      <c r="F463">
        <v>45117.597222222219</v>
      </c>
      <c r="G463" t="str">
        <v xml:space="preserve"> SeniorHikerExplorer </v>
      </c>
      <c r="H463" t="str">
        <v xml:space="preserve"> Instagram </v>
      </c>
      <c r="I463" t="str">
        <v xml:space="preserve"> #NatureTrailBlazer #SeniorExplorer </v>
      </c>
      <c r="J463">
        <v>28</v>
      </c>
      <c r="K463">
        <v>55</v>
      </c>
      <c r="L463" t="str">
        <v xml:space="preserve"> UK</v>
      </c>
      <c r="M463">
        <v>2023</v>
      </c>
      <c r="N463">
        <v>7</v>
      </c>
      <c r="O463">
        <v>10</v>
      </c>
      <c r="P463">
        <v>14</v>
      </c>
      <c r="Q463" t="str">
        <v>Embarked on a hiking adventure, conquering trails and relishing the beauty of nature. Age is just a number on the mountaintop. #HikingAdventure #SeniorHiker</v>
      </c>
      <c r="R463" t="str">
        <v>Excitement</v>
      </c>
      <c r="S463" t="str">
        <v>SeniorHikerExplorer</v>
      </c>
      <c r="T463" t="str">
        <v>Instagram</v>
      </c>
      <c r="U463" t="str">
        <v>#NatureTrailBlazer,#SeniorExplorer</v>
      </c>
      <c r="V463" t="str">
        <v>UK</v>
      </c>
      <c r="W463">
        <v>45117.597222222219</v>
      </c>
      <c r="X463" t="b">
        <v>0</v>
      </c>
      <c r="Y463">
        <v>83</v>
      </c>
      <c r="Z463">
        <v>0.66265060240963858</v>
      </c>
    </row>
    <row r="464" spans="2:26" x14ac:dyDescent="0.25">
      <c r="B464">
        <v>633</v>
      </c>
      <c r="C464">
        <v>637</v>
      </c>
      <c r="D464" t="str">
        <v xml:space="preserve">Hosted a photography exhibition featuring snapshots of a life well-lived. Every photo has a story to tell. #PhotographyExhibition #SeniorPhotographer </v>
      </c>
      <c r="E464" t="str">
        <v xml:space="preserve"> Gratitude </v>
      </c>
      <c r="F464">
        <v>45118.78125</v>
      </c>
      <c r="G464" t="str">
        <v xml:space="preserve"> SeniorPhotographerExhibitor </v>
      </c>
      <c r="H464" t="str">
        <v xml:space="preserve"> Twitter </v>
      </c>
      <c r="I464" t="str">
        <v xml:space="preserve"> #LifeInPictures #SeniorExhibition </v>
      </c>
      <c r="J464">
        <v>22</v>
      </c>
      <c r="K464">
        <v>45</v>
      </c>
      <c r="L464" t="str">
        <v xml:space="preserve"> Canada</v>
      </c>
      <c r="M464">
        <v>2023</v>
      </c>
      <c r="N464">
        <v>7</v>
      </c>
      <c r="O464">
        <v>11</v>
      </c>
      <c r="P464">
        <v>18</v>
      </c>
      <c r="Q464" t="str">
        <v>Hosted a photography exhibition featuring snapshots of a life well-lived. Every photo has a story to tell. #PhotographyExhibition #SeniorPhotographer</v>
      </c>
      <c r="R464" t="str">
        <v>Gratitude</v>
      </c>
      <c r="S464" t="str">
        <v>SeniorPhotographerExhibitor</v>
      </c>
      <c r="T464" t="str">
        <v>Twitter</v>
      </c>
      <c r="U464" t="str">
        <v>#LifeInPictures,#SeniorExhibition</v>
      </c>
      <c r="V464" t="str">
        <v>Canada</v>
      </c>
      <c r="W464">
        <v>45118.78125</v>
      </c>
      <c r="X464" t="b">
        <v>0</v>
      </c>
      <c r="Y464">
        <v>67</v>
      </c>
      <c r="Z464">
        <v>0.67164179104477617</v>
      </c>
    </row>
    <row r="465" spans="2:26" x14ac:dyDescent="0.25">
      <c r="B465">
        <v>634</v>
      </c>
      <c r="C465">
        <v>638</v>
      </c>
      <c r="D465" t="str">
        <v xml:space="preserve">Joined a seniors' cycling club, feeling the wind in my hair and the freedom of the open road. #CyclingClub #SeniorCyclist </v>
      </c>
      <c r="E465" t="str">
        <v xml:space="preserve"> Excitement </v>
      </c>
      <c r="F465">
        <v>45119.572916666664</v>
      </c>
      <c r="G465" t="str">
        <v xml:space="preserve"> SeniorCyclingEnthusiast </v>
      </c>
      <c r="H465" t="str">
        <v xml:space="preserve"> Facebook </v>
      </c>
      <c r="I465" t="str">
        <v xml:space="preserve"> #OpenRoadAdventures #SeniorCycling </v>
      </c>
      <c r="J465">
        <v>25</v>
      </c>
      <c r="K465">
        <v>50</v>
      </c>
      <c r="L465" t="str">
        <v xml:space="preserve"> USA</v>
      </c>
      <c r="M465">
        <v>2023</v>
      </c>
      <c r="N465">
        <v>7</v>
      </c>
      <c r="O465">
        <v>12</v>
      </c>
      <c r="P465">
        <v>13</v>
      </c>
      <c r="Q465" t="str">
        <v>Joined a seniors' cycling club, feeling the wind in my hair and the freedom of the open road. #CyclingClub #SeniorCyclist</v>
      </c>
      <c r="R465" t="str">
        <v>Excitement</v>
      </c>
      <c r="S465" t="str">
        <v>SeniorCyclingEnthusiast</v>
      </c>
      <c r="T465" t="str">
        <v>Facebook</v>
      </c>
      <c r="U465" t="str">
        <v>#OpenRoadAdventures,#SeniorCycling</v>
      </c>
      <c r="V465" t="str">
        <v>USA</v>
      </c>
      <c r="W465">
        <v>45119.572916666664</v>
      </c>
      <c r="X465" t="b">
        <v>0</v>
      </c>
      <c r="Y465">
        <v>75</v>
      </c>
      <c r="Z465">
        <v>0.66666666666666663</v>
      </c>
    </row>
    <row r="466" spans="2:26" x14ac:dyDescent="0.25">
      <c r="B466">
        <v>635</v>
      </c>
      <c r="C466">
        <v>639</v>
      </c>
      <c r="D466" t="str">
        <v xml:space="preserve">Attended a wine tasting event, savoring the richness of flavors that age like fine wine. Cheers to the golden years! #WineTasting #SeniorWineLover </v>
      </c>
      <c r="E466" t="str">
        <v xml:space="preserve"> Joy </v>
      </c>
      <c r="F466">
        <v>45120.833333333336</v>
      </c>
      <c r="G466" t="str">
        <v xml:space="preserve"> SeniorWineConnoisseur </v>
      </c>
      <c r="H466" t="str">
        <v xml:space="preserve"> Instagram </v>
      </c>
      <c r="I466" t="str">
        <v xml:space="preserve"> #AgedToPerfection #SeniorCheers </v>
      </c>
      <c r="J466">
        <v>35</v>
      </c>
      <c r="K466">
        <v>70</v>
      </c>
      <c r="L466" t="str">
        <v xml:space="preserve"> UK</v>
      </c>
      <c r="M466">
        <v>2023</v>
      </c>
      <c r="N466">
        <v>7</v>
      </c>
      <c r="O466">
        <v>13</v>
      </c>
      <c r="P466">
        <v>20</v>
      </c>
      <c r="Q466" t="str">
        <v>Attended a wine tasting event, savoring the richness of flavors that age like fine wine. Cheers to the golden years! #WineTasting #SeniorWineLover</v>
      </c>
      <c r="R466" t="str">
        <v>Joy</v>
      </c>
      <c r="S466" t="str">
        <v>SeniorWineConnoisseur</v>
      </c>
      <c r="T466" t="str">
        <v>Instagram</v>
      </c>
      <c r="U466" t="str">
        <v>#AgedToPerfection,#SeniorCheers</v>
      </c>
      <c r="V466" t="str">
        <v>UK</v>
      </c>
      <c r="W466">
        <v>45120.833333333336</v>
      </c>
      <c r="X466" t="b">
        <v>0</v>
      </c>
      <c r="Y466">
        <v>105</v>
      </c>
      <c r="Z466">
        <v>0.66666666666666663</v>
      </c>
    </row>
    <row r="467" spans="2:26" x14ac:dyDescent="0.25">
      <c r="B467">
        <v>636</v>
      </c>
      <c r="C467">
        <v>640</v>
      </c>
      <c r="D467" t="str">
        <v xml:space="preserve">Started learning ballroom dancing, gliding gracefully across the dance floor. Ageless elegance in every step. #BallroomDancing #SeniorDancer </v>
      </c>
      <c r="E467" t="str">
        <v xml:space="preserve"> Joy </v>
      </c>
      <c r="F467">
        <v>45121.677083333336</v>
      </c>
      <c r="G467" t="str">
        <v xml:space="preserve"> SeniorBallroomDancer </v>
      </c>
      <c r="H467" t="str">
        <v xml:space="preserve"> Twitter </v>
      </c>
      <c r="I467" t="str">
        <v xml:space="preserve"> #GracefulMoves #SeniorDance </v>
      </c>
      <c r="J467">
        <v>20</v>
      </c>
      <c r="K467">
        <v>40</v>
      </c>
      <c r="L467" t="str">
        <v xml:space="preserve"> USA</v>
      </c>
      <c r="M467">
        <v>2023</v>
      </c>
      <c r="N467">
        <v>7</v>
      </c>
      <c r="O467">
        <v>14</v>
      </c>
      <c r="P467">
        <v>16</v>
      </c>
      <c r="Q467" t="str">
        <v>Started learning ballroom dancing, gliding gracefully across the dance floor. Ageless elegance in every step. #BallroomDancing #SeniorDancer</v>
      </c>
      <c r="R467" t="str">
        <v>Joy</v>
      </c>
      <c r="S467" t="str">
        <v>SeniorBallroomDancer</v>
      </c>
      <c r="T467" t="str">
        <v>Twitter</v>
      </c>
      <c r="U467" t="str">
        <v>#GracefulMoves,#SeniorDance</v>
      </c>
      <c r="V467" t="str">
        <v>USA</v>
      </c>
      <c r="W467">
        <v>45121.677083333336</v>
      </c>
      <c r="X467" t="b">
        <v>0</v>
      </c>
      <c r="Y467">
        <v>60</v>
      </c>
      <c r="Z467">
        <v>0.66666666666666663</v>
      </c>
    </row>
    <row r="468" spans="2:26" x14ac:dyDescent="0.25">
      <c r="B468">
        <v>637</v>
      </c>
      <c r="C468">
        <v>641</v>
      </c>
      <c r="D468" t="str">
        <v xml:space="preserve">Organized a community painting event, turning blank canvases into a masterpiece of shared creativity. #PaintingEvent #SeniorArtist </v>
      </c>
      <c r="E468" t="str">
        <v xml:space="preserve"> Joy </v>
      </c>
      <c r="F468">
        <v>45122.8125</v>
      </c>
      <c r="G468" t="str">
        <v xml:space="preserve"> SeniorPaintingOrganizer </v>
      </c>
      <c r="H468" t="str">
        <v xml:space="preserve"> Facebook </v>
      </c>
      <c r="I468" t="str">
        <v xml:space="preserve"> #CommunityArt #SeniorCreativity </v>
      </c>
      <c r="J468">
        <v>28</v>
      </c>
      <c r="K468">
        <v>55</v>
      </c>
      <c r="L468" t="str">
        <v xml:space="preserve"> Canada</v>
      </c>
      <c r="M468">
        <v>2023</v>
      </c>
      <c r="N468">
        <v>7</v>
      </c>
      <c r="O468">
        <v>15</v>
      </c>
      <c r="P468">
        <v>19</v>
      </c>
      <c r="Q468" t="str">
        <v>Organized a community painting event, turning blank canvases into a masterpiece of shared creativity. #PaintingEvent #SeniorArtist</v>
      </c>
      <c r="R468" t="str">
        <v>Joy</v>
      </c>
      <c r="S468" t="str">
        <v>SeniorPaintingOrganizer</v>
      </c>
      <c r="T468" t="str">
        <v>Facebook</v>
      </c>
      <c r="U468" t="str">
        <v>#CommunityArt,#SeniorCreativity</v>
      </c>
      <c r="V468" t="str">
        <v>Canada</v>
      </c>
      <c r="W468">
        <v>45122.8125</v>
      </c>
      <c r="X468" t="b">
        <v>0</v>
      </c>
      <c r="Y468">
        <v>83</v>
      </c>
      <c r="Z468">
        <v>0.66265060240963858</v>
      </c>
    </row>
    <row r="469" spans="2:26" x14ac:dyDescent="0.25">
      <c r="B469">
        <v>638</v>
      </c>
      <c r="C469">
        <v>642</v>
      </c>
      <c r="D469" t="str">
        <v xml:space="preserve">Hosted a 'memory lane' evening with old friends, reminiscing about the adventures that shaped our lives. #MemoryLane #SeniorReminiscing </v>
      </c>
      <c r="E469" t="str">
        <v xml:space="preserve"> Gratitude </v>
      </c>
      <c r="F469">
        <v>45123.583333333336</v>
      </c>
      <c r="G469" t="str">
        <v xml:space="preserve"> SeniorMemoriesHost </v>
      </c>
      <c r="H469" t="str">
        <v xml:space="preserve"> Instagram </v>
      </c>
      <c r="I469" t="str">
        <v xml:space="preserve"> #FriendshipAdventures #SeniorNostalgia </v>
      </c>
      <c r="J469">
        <v>30</v>
      </c>
      <c r="K469">
        <v>60</v>
      </c>
      <c r="L469" t="str">
        <v xml:space="preserve"> USA</v>
      </c>
      <c r="M469">
        <v>2023</v>
      </c>
      <c r="N469">
        <v>7</v>
      </c>
      <c r="O469">
        <v>16</v>
      </c>
      <c r="P469">
        <v>14</v>
      </c>
      <c r="Q469" t="str">
        <v>Hosted a 'memory lane' evening with old friends, reminiscing about the adventures that shaped our lives. #MemoryLane #SeniorReminiscing</v>
      </c>
      <c r="R469" t="str">
        <v>Gratitude</v>
      </c>
      <c r="S469" t="str">
        <v>SeniorMemoriesHost</v>
      </c>
      <c r="T469" t="str">
        <v>Instagram</v>
      </c>
      <c r="U469" t="str">
        <v>#FriendshipAdventures,#SeniorNostalgia</v>
      </c>
      <c r="V469" t="str">
        <v>USA</v>
      </c>
      <c r="W469">
        <v>45123.583333333336</v>
      </c>
      <c r="X469" t="b">
        <v>0</v>
      </c>
      <c r="Y469">
        <v>90</v>
      </c>
      <c r="Z469">
        <v>0.66666666666666663</v>
      </c>
    </row>
    <row r="470" spans="2:26" x14ac:dyDescent="0.25">
      <c r="B470">
        <v>639</v>
      </c>
      <c r="C470">
        <v>643</v>
      </c>
      <c r="D470" t="str">
        <v xml:space="preserve">Joined a seniors' astronomy club, stargazing and finding wonder in the vastness of the cosmos. #AstronomyClub #SeniorStargazer </v>
      </c>
      <c r="E470" t="str">
        <v xml:space="preserve"> Curiosity </v>
      </c>
      <c r="F470">
        <v>45124.927083333336</v>
      </c>
      <c r="G470" t="str">
        <v xml:space="preserve"> SeniorStargazer </v>
      </c>
      <c r="H470" t="str">
        <v xml:space="preserve"> Twitter </v>
      </c>
      <c r="I470" t="str">
        <v xml:space="preserve"> #CelestialWonders #SeniorAstronomy </v>
      </c>
      <c r="J470">
        <v>18</v>
      </c>
      <c r="K470">
        <v>35</v>
      </c>
      <c r="L470" t="str">
        <v xml:space="preserve"> UK</v>
      </c>
      <c r="M470">
        <v>2023</v>
      </c>
      <c r="N470">
        <v>7</v>
      </c>
      <c r="O470">
        <v>17</v>
      </c>
      <c r="P470">
        <v>22</v>
      </c>
      <c r="Q470" t="str">
        <v>Joined a seniors' astronomy club, stargazing and finding wonder in the vastness of the cosmos. #AstronomyClub #SeniorStargazer</v>
      </c>
      <c r="R470" t="str">
        <v>Curiosity</v>
      </c>
      <c r="S470" t="str">
        <v>SeniorStargazer</v>
      </c>
      <c r="T470" t="str">
        <v>Twitter</v>
      </c>
      <c r="U470" t="str">
        <v>#CelestialWonders,#SeniorAstronomy</v>
      </c>
      <c r="V470" t="str">
        <v>UK</v>
      </c>
      <c r="W470">
        <v>45124.927083333336</v>
      </c>
      <c r="X470" t="b">
        <v>0</v>
      </c>
      <c r="Y470">
        <v>53</v>
      </c>
      <c r="Z470">
        <v>0.660377358490566</v>
      </c>
    </row>
    <row r="471" spans="2:26" x14ac:dyDescent="0.25">
      <c r="B471">
        <v>640</v>
      </c>
      <c r="C471">
        <v>644</v>
      </c>
      <c r="D471" t="str">
        <v xml:space="preserve">Attended a local jazz festival, tapping toes to the tunes that have stood the test of time. Music, a lifelong love affair. #JazzFestival #SeniorMusicLover </v>
      </c>
      <c r="E471" t="str">
        <v xml:space="preserve"> Joy </v>
      </c>
      <c r="F471">
        <v>45125.6875</v>
      </c>
      <c r="G471" t="str">
        <v xml:space="preserve"> SeniorJazzFestivalGoer </v>
      </c>
      <c r="H471" t="str">
        <v xml:space="preserve"> Facebook </v>
      </c>
      <c r="I471" t="str">
        <v xml:space="preserve"> #TimelessTunes #SeniorJazz </v>
      </c>
      <c r="J471">
        <v>25</v>
      </c>
      <c r="K471">
        <v>50</v>
      </c>
      <c r="L471" t="str">
        <v xml:space="preserve"> USA</v>
      </c>
      <c r="M471">
        <v>2023</v>
      </c>
      <c r="N471">
        <v>7</v>
      </c>
      <c r="O471">
        <v>18</v>
      </c>
      <c r="P471">
        <v>16</v>
      </c>
      <c r="Q471" t="str">
        <v>Attended a local jazz festival, tapping toes to the tunes that have stood the test of time. Music, a lifelong love affair. #JazzFestival #SeniorMusicLover</v>
      </c>
      <c r="R471" t="str">
        <v>Joy</v>
      </c>
      <c r="S471" t="str">
        <v>SeniorJazzFestivalGoer</v>
      </c>
      <c r="T471" t="str">
        <v>Facebook</v>
      </c>
      <c r="U471" t="str">
        <v>#TimelessTunes,#SeniorJazz</v>
      </c>
      <c r="V471" t="str">
        <v>USA</v>
      </c>
      <c r="W471">
        <v>45125.6875</v>
      </c>
      <c r="X471" t="b">
        <v>0</v>
      </c>
      <c r="Y471">
        <v>75</v>
      </c>
      <c r="Z471">
        <v>0.66666666666666663</v>
      </c>
    </row>
    <row r="472" spans="2:26" x14ac:dyDescent="0.25">
      <c r="B472">
        <v>641</v>
      </c>
      <c r="C472">
        <v>645</v>
      </c>
      <c r="D472" t="str">
        <v xml:space="preserve">Started a blog sharing the wisdom gained through the years, proving that every day is a chance to learn and grow. #SeniorWisdom #Blog </v>
      </c>
      <c r="E472" t="str">
        <v xml:space="preserve"> Gratitude </v>
      </c>
      <c r="F472">
        <v>45126.822916666664</v>
      </c>
      <c r="G472" t="str">
        <v xml:space="preserve"> WisdomBloggerSenior </v>
      </c>
      <c r="H472" t="str">
        <v xml:space="preserve"> Instagram </v>
      </c>
      <c r="I472" t="str">
        <v xml:space="preserve"> #LifeLessons #SeniorBlog </v>
      </c>
      <c r="J472">
        <v>22</v>
      </c>
      <c r="K472">
        <v>45</v>
      </c>
      <c r="L472" t="str">
        <v xml:space="preserve"> UK</v>
      </c>
      <c r="M472">
        <v>2023</v>
      </c>
      <c r="N472">
        <v>7</v>
      </c>
      <c r="O472">
        <v>19</v>
      </c>
      <c r="P472">
        <v>19</v>
      </c>
      <c r="Q472" t="str">
        <v>Started a blog sharing the wisdom gained through the years, proving that every day is a chance to learn and grow. #SeniorWisdom #Blog</v>
      </c>
      <c r="R472" t="str">
        <v>Gratitude</v>
      </c>
      <c r="S472" t="str">
        <v>WisdomBloggerSenior</v>
      </c>
      <c r="T472" t="str">
        <v>Instagram</v>
      </c>
      <c r="U472" t="str">
        <v>#LifeLessons,#SeniorBlog</v>
      </c>
      <c r="V472" t="str">
        <v>UK</v>
      </c>
      <c r="W472">
        <v>45126.822916666664</v>
      </c>
      <c r="X472" t="b">
        <v>0</v>
      </c>
      <c r="Y472">
        <v>67</v>
      </c>
      <c r="Z472">
        <v>0.67164179104477617</v>
      </c>
    </row>
    <row r="473" spans="2:26" x14ac:dyDescent="0.25">
      <c r="B473">
        <v>642</v>
      </c>
      <c r="C473">
        <v>646</v>
      </c>
      <c r="D473" t="str">
        <v xml:space="preserve">Participated in a charity run, proving that age is no barrier to supporting meaningful causes. #CharityRun #SeniorRunner </v>
      </c>
      <c r="E473" t="str">
        <v xml:space="preserve"> Excitement </v>
      </c>
      <c r="F473">
        <v>45127.708333333336</v>
      </c>
      <c r="G473" t="str">
        <v xml:space="preserve"> SeniorCharityRunner </v>
      </c>
      <c r="H473" t="str">
        <v xml:space="preserve"> Twitter </v>
      </c>
      <c r="I473" t="str">
        <v xml:space="preserve"> #RunForACause #SeniorSupport </v>
      </c>
      <c r="J473">
        <v>30</v>
      </c>
      <c r="K473">
        <v>60</v>
      </c>
      <c r="L473" t="str">
        <v xml:space="preserve"> Canada</v>
      </c>
      <c r="M473">
        <v>2023</v>
      </c>
      <c r="N473">
        <v>7</v>
      </c>
      <c r="O473">
        <v>20</v>
      </c>
      <c r="P473">
        <v>17</v>
      </c>
      <c r="Q473" t="str">
        <v>Participated in a charity run, proving that age is no barrier to supporting meaningful causes. #CharityRun #SeniorRunner</v>
      </c>
      <c r="R473" t="str">
        <v>Excitement</v>
      </c>
      <c r="S473" t="str">
        <v>SeniorCharityRunner</v>
      </c>
      <c r="T473" t="str">
        <v>Twitter</v>
      </c>
      <c r="U473" t="str">
        <v>#RunForACause,#SeniorSupport</v>
      </c>
      <c r="V473" t="str">
        <v>Canada</v>
      </c>
      <c r="W473">
        <v>45127.708333333336</v>
      </c>
      <c r="X473" t="b">
        <v>0</v>
      </c>
      <c r="Y473">
        <v>90</v>
      </c>
      <c r="Z473">
        <v>0.66666666666666663</v>
      </c>
    </row>
    <row r="474" spans="2:26" x14ac:dyDescent="0.25">
      <c r="B474">
        <v>643</v>
      </c>
      <c r="C474">
        <v>647</v>
      </c>
      <c r="D474" t="str">
        <v xml:space="preserve">Survived a challenging physics exam. Equations, you won't defeat me! </v>
      </c>
      <c r="E474" t="str">
        <v xml:space="preserve"> Relief </v>
      </c>
      <c r="F474">
        <v>45139.5625</v>
      </c>
      <c r="G474" t="str">
        <v xml:space="preserve"> PhysicsWhizHighSchool </v>
      </c>
      <c r="H474" t="str">
        <v xml:space="preserve"> Instagram </v>
      </c>
      <c r="I474" t="str">
        <v xml:space="preserve"> #PhysicsSurvivor #HighSchoolAdventures </v>
      </c>
      <c r="J474">
        <v>20</v>
      </c>
      <c r="K474">
        <v>40</v>
      </c>
      <c r="L474" t="str">
        <v xml:space="preserve"> USA</v>
      </c>
      <c r="M474">
        <v>2023</v>
      </c>
      <c r="N474">
        <v>8</v>
      </c>
      <c r="O474">
        <v>1</v>
      </c>
      <c r="P474">
        <v>13</v>
      </c>
      <c r="Q474" t="str">
        <v>Survived a challenging physics exam. Equations, you won't defeat me!</v>
      </c>
      <c r="R474" t="str">
        <v>Relief</v>
      </c>
      <c r="S474" t="str">
        <v>PhysicsWhizHighSchool</v>
      </c>
      <c r="T474" t="str">
        <v>Instagram</v>
      </c>
      <c r="U474" t="str">
        <v>#PhysicsSurvivor,#HighSchoolAdventures</v>
      </c>
      <c r="V474" t="str">
        <v>USA</v>
      </c>
      <c r="W474">
        <v>45139.5625</v>
      </c>
      <c r="X474" t="b">
        <v>0</v>
      </c>
      <c r="Y474">
        <v>60</v>
      </c>
      <c r="Z474">
        <v>0.66666666666666663</v>
      </c>
    </row>
    <row r="475" spans="2:26" x14ac:dyDescent="0.25">
      <c r="B475">
        <v>644</v>
      </c>
      <c r="C475">
        <v>648</v>
      </c>
      <c r="D475" t="str">
        <v xml:space="preserve">Exploring the world of coding. Debugging is an adventure on its own! #CodingJourney #HighSchoolCoder </v>
      </c>
      <c r="E475" t="str">
        <v xml:space="preserve"> Excitement </v>
      </c>
      <c r="F475">
        <v>45140.614583333336</v>
      </c>
      <c r="G475" t="str">
        <v xml:space="preserve"> CodeExplorerHighSchool </v>
      </c>
      <c r="H475" t="str">
        <v xml:space="preserve"> Twitter </v>
      </c>
      <c r="I475" t="str">
        <v xml:space="preserve"> #CodingAdventure #HighSchoolCoderLife </v>
      </c>
      <c r="J475">
        <v>25</v>
      </c>
      <c r="K475">
        <v>50</v>
      </c>
      <c r="L475" t="str">
        <v xml:space="preserve"> UK</v>
      </c>
      <c r="M475">
        <v>2023</v>
      </c>
      <c r="N475">
        <v>8</v>
      </c>
      <c r="O475">
        <v>2</v>
      </c>
      <c r="P475">
        <v>14</v>
      </c>
      <c r="Q475" t="str">
        <v>Exploring the world of coding. Debugging is an adventure on its own! #CodingJourney #HighSchoolCoder</v>
      </c>
      <c r="R475" t="str">
        <v>Excitement</v>
      </c>
      <c r="S475" t="str">
        <v>CodeExplorerHighSchool</v>
      </c>
      <c r="T475" t="str">
        <v>Twitter</v>
      </c>
      <c r="U475" t="str">
        <v>#CodingAdventure,#HighSchoolCoderLife</v>
      </c>
      <c r="V475" t="str">
        <v>UK</v>
      </c>
      <c r="W475">
        <v>45140.614583333336</v>
      </c>
      <c r="X475" t="b">
        <v>0</v>
      </c>
      <c r="Y475">
        <v>75</v>
      </c>
      <c r="Z475">
        <v>0.66666666666666663</v>
      </c>
    </row>
    <row r="476" spans="2:26" x14ac:dyDescent="0.25">
      <c r="B476">
        <v>645</v>
      </c>
      <c r="C476">
        <v>649</v>
      </c>
      <c r="D476" t="str">
        <v xml:space="preserve">Joined the school debate team. Words are my weapons, and I'm ready for battle! </v>
      </c>
      <c r="E476" t="str">
        <v xml:space="preserve"> Excitement </v>
      </c>
      <c r="F476">
        <v>45141.510416666664</v>
      </c>
      <c r="G476" t="str">
        <v xml:space="preserve"> DebateWarriorHighSchool </v>
      </c>
      <c r="H476" t="str">
        <v xml:space="preserve"> Facebook </v>
      </c>
      <c r="I476" t="str">
        <v xml:space="preserve"> #DebateWarrior #HighSchoolDebater </v>
      </c>
      <c r="J476">
        <v>18</v>
      </c>
      <c r="K476">
        <v>35</v>
      </c>
      <c r="L476" t="str">
        <v xml:space="preserve"> Canada</v>
      </c>
      <c r="M476">
        <v>2023</v>
      </c>
      <c r="N476">
        <v>8</v>
      </c>
      <c r="O476">
        <v>3</v>
      </c>
      <c r="P476">
        <v>12</v>
      </c>
      <c r="Q476" t="str">
        <v>Joined the school debate team. Words are my weapons, and I'm ready for battle!</v>
      </c>
      <c r="R476" t="str">
        <v>Excitement</v>
      </c>
      <c r="S476" t="str">
        <v>DebateWarriorHighSchool</v>
      </c>
      <c r="T476" t="str">
        <v>Facebook</v>
      </c>
      <c r="U476" t="str">
        <v>#DebateWarrior,#HighSchoolDebater</v>
      </c>
      <c r="V476" t="str">
        <v>Canada</v>
      </c>
      <c r="W476">
        <v>45141.510416666664</v>
      </c>
      <c r="X476" t="b">
        <v>0</v>
      </c>
      <c r="Y476">
        <v>53</v>
      </c>
      <c r="Z476">
        <v>0.660377358490566</v>
      </c>
    </row>
    <row r="477" spans="2:26" x14ac:dyDescent="0.25">
      <c r="B477">
        <v>646</v>
      </c>
      <c r="C477">
        <v>650</v>
      </c>
      <c r="D477" t="str">
        <v xml:space="preserve">Started a photography club at school. Capturing moments, one snapshot at a time! </v>
      </c>
      <c r="E477" t="str">
        <v xml:space="preserve"> Joy </v>
      </c>
      <c r="F477">
        <v>45142.6875</v>
      </c>
      <c r="G477" t="str">
        <v xml:space="preserve"> PhotoClubHighSchool </v>
      </c>
      <c r="H477" t="str">
        <v xml:space="preserve"> Instagram </v>
      </c>
      <c r="I477" t="str">
        <v xml:space="preserve"> #PhotographyClub #HighSchoolPhotographer </v>
      </c>
      <c r="J477">
        <v>22</v>
      </c>
      <c r="K477">
        <v>45</v>
      </c>
      <c r="L477" t="str">
        <v xml:space="preserve"> USA</v>
      </c>
      <c r="M477">
        <v>2023</v>
      </c>
      <c r="N477">
        <v>8</v>
      </c>
      <c r="O477">
        <v>4</v>
      </c>
      <c r="P477">
        <v>16</v>
      </c>
      <c r="Q477" t="str">
        <v>Started a photography club at school. Capturing moments, one snapshot at a time!</v>
      </c>
      <c r="R477" t="str">
        <v>Joy</v>
      </c>
      <c r="S477" t="str">
        <v>PhotoClubHighSchool</v>
      </c>
      <c r="T477" t="str">
        <v>Instagram</v>
      </c>
      <c r="U477" t="str">
        <v>#PhotographyClub,#HighSchoolPhotographer</v>
      </c>
      <c r="V477" t="str">
        <v>USA</v>
      </c>
      <c r="W477">
        <v>45142.6875</v>
      </c>
      <c r="X477" t="b">
        <v>0</v>
      </c>
      <c r="Y477">
        <v>67</v>
      </c>
      <c r="Z477">
        <v>0.67164179104477617</v>
      </c>
    </row>
    <row r="478" spans="2:26" x14ac:dyDescent="0.25">
      <c r="B478">
        <v>647</v>
      </c>
      <c r="C478">
        <v>651</v>
      </c>
      <c r="D478" t="str">
        <v xml:space="preserve">Daydreaming about the upcoming prom. The dress, the dance â€“ it's a fairytale in the making! </v>
      </c>
      <c r="E478" t="str">
        <v xml:space="preserve"> Excitement </v>
      </c>
      <c r="F478">
        <v>45143.822916666664</v>
      </c>
      <c r="G478" t="str">
        <v xml:space="preserve"> PromDreamerHighSchool </v>
      </c>
      <c r="H478" t="str">
        <v xml:space="preserve"> Twitter </v>
      </c>
      <c r="I478" t="str">
        <v xml:space="preserve"> #PromDreams #HighSchoolFairytale </v>
      </c>
      <c r="J478">
        <v>30</v>
      </c>
      <c r="K478">
        <v>60</v>
      </c>
      <c r="L478" t="str">
        <v xml:space="preserve"> Canada</v>
      </c>
      <c r="M478">
        <v>2023</v>
      </c>
      <c r="N478">
        <v>8</v>
      </c>
      <c r="O478">
        <v>5</v>
      </c>
      <c r="P478">
        <v>19</v>
      </c>
      <c r="Q478" t="str">
        <v>Daydreaming about the upcoming prom. The dress, the dance â€“ it's a fairytale in the making!</v>
      </c>
      <c r="R478" t="str">
        <v>Excitement</v>
      </c>
      <c r="S478" t="str">
        <v>PromDreamerHighSchool</v>
      </c>
      <c r="T478" t="str">
        <v>Twitter</v>
      </c>
      <c r="U478" t="str">
        <v>#PromDreams,#HighSchoolFairytale</v>
      </c>
      <c r="V478" t="str">
        <v>Canada</v>
      </c>
      <c r="W478">
        <v>45143.822916666664</v>
      </c>
      <c r="X478" t="b">
        <v>0</v>
      </c>
      <c r="Y478">
        <v>90</v>
      </c>
      <c r="Z478">
        <v>0.66666666666666663</v>
      </c>
    </row>
    <row r="479" spans="2:26" x14ac:dyDescent="0.25">
      <c r="B479">
        <v>648</v>
      </c>
      <c r="C479">
        <v>652</v>
      </c>
      <c r="D479" t="str">
        <v xml:space="preserve">Convinced the teacher to have class outdoors. Learning equations with a side of fresh air! </v>
      </c>
      <c r="E479" t="str">
        <v xml:space="preserve"> Positive </v>
      </c>
      <c r="F479">
        <v>45144.583333333336</v>
      </c>
      <c r="G479" t="str">
        <v xml:space="preserve"> OutdoorClassHighSchool </v>
      </c>
      <c r="H479" t="str">
        <v xml:space="preserve"> Facebook </v>
      </c>
      <c r="I479" t="str">
        <v xml:space="preserve"> #OutdoorClassroom #HighSchoolExplorer </v>
      </c>
      <c r="J479">
        <v>28</v>
      </c>
      <c r="K479">
        <v>55</v>
      </c>
      <c r="L479" t="str">
        <v xml:space="preserve"> USA</v>
      </c>
      <c r="M479">
        <v>2023</v>
      </c>
      <c r="N479">
        <v>8</v>
      </c>
      <c r="O479">
        <v>6</v>
      </c>
      <c r="P479">
        <v>14</v>
      </c>
      <c r="Q479" t="str">
        <v>Convinced the teacher to have class outdoors. Learning equations with a side of fresh air!</v>
      </c>
      <c r="R479" t="str">
        <v>Positive</v>
      </c>
      <c r="S479" t="str">
        <v>OutdoorClassHighSchool</v>
      </c>
      <c r="T479" t="str">
        <v>Facebook</v>
      </c>
      <c r="U479" t="str">
        <v>#OutdoorClassroom,#HighSchoolExplorer</v>
      </c>
      <c r="V479" t="str">
        <v>USA</v>
      </c>
      <c r="W479">
        <v>45144.583333333336</v>
      </c>
      <c r="X479" t="b">
        <v>0</v>
      </c>
      <c r="Y479">
        <v>83</v>
      </c>
      <c r="Z479">
        <v>0.66265060240963858</v>
      </c>
    </row>
    <row r="480" spans="2:26" x14ac:dyDescent="0.25">
      <c r="B480">
        <v>649</v>
      </c>
      <c r="C480">
        <v>653</v>
      </c>
      <c r="D480" t="str">
        <v xml:space="preserve">Accidentally spilled paint in art class. Abstract art, right? #ArtClassAdventures #HighSchoolArtist </v>
      </c>
      <c r="E480" t="str">
        <v xml:space="preserve"> Embarrassed </v>
      </c>
      <c r="F480">
        <v>45145.822916666664</v>
      </c>
      <c r="G480" t="str">
        <v xml:space="preserve"> PaintSpillHighSchool </v>
      </c>
      <c r="H480" t="str">
        <v xml:space="preserve"> Instagram </v>
      </c>
      <c r="I480" t="str">
        <v xml:space="preserve"> #ArtisticMishaps #HighSchoolArt </v>
      </c>
      <c r="J480">
        <v>22</v>
      </c>
      <c r="K480">
        <v>45</v>
      </c>
      <c r="L480" t="str">
        <v xml:space="preserve"> UK</v>
      </c>
      <c r="M480">
        <v>2023</v>
      </c>
      <c r="N480">
        <v>8</v>
      </c>
      <c r="O480">
        <v>7</v>
      </c>
      <c r="P480">
        <v>19</v>
      </c>
      <c r="Q480" t="str">
        <v>Accidentally spilled paint in art class. Abstract art, right? #ArtClassAdventures #HighSchoolArtist</v>
      </c>
      <c r="R480" t="str">
        <v>Embarrassed</v>
      </c>
      <c r="S480" t="str">
        <v>PaintSpillHighSchool</v>
      </c>
      <c r="T480" t="str">
        <v>Instagram</v>
      </c>
      <c r="U480" t="str">
        <v>#ArtisticMishaps,#HighSchoolArt</v>
      </c>
      <c r="V480" t="str">
        <v>UK</v>
      </c>
      <c r="W480">
        <v>45145.822916666664</v>
      </c>
      <c r="X480" t="b">
        <v>0</v>
      </c>
      <c r="Y480">
        <v>67</v>
      </c>
      <c r="Z480">
        <v>0.67164179104477617</v>
      </c>
    </row>
    <row r="481" spans="2:26" x14ac:dyDescent="0.25">
      <c r="B481">
        <v>650</v>
      </c>
      <c r="C481">
        <v>654</v>
      </c>
      <c r="D481" t="str">
        <v xml:space="preserve">Trying to master the perfect kickflip on my skateboard. Skating into the weekend like a pro! </v>
      </c>
      <c r="E481" t="str">
        <v xml:space="preserve"> Excitement </v>
      </c>
      <c r="F481">
        <v>45146.666666666664</v>
      </c>
      <c r="G481" t="str">
        <v xml:space="preserve"> SkateProHighSchool </v>
      </c>
      <c r="H481" t="str">
        <v xml:space="preserve"> Twitter </v>
      </c>
      <c r="I481" t="str">
        <v xml:space="preserve"> #SkaterLife #HighSchoolSkater </v>
      </c>
      <c r="J481">
        <v>30</v>
      </c>
      <c r="K481">
        <v>60</v>
      </c>
      <c r="L481" t="str">
        <v xml:space="preserve"> Canada</v>
      </c>
      <c r="M481">
        <v>2023</v>
      </c>
      <c r="N481">
        <v>8</v>
      </c>
      <c r="O481">
        <v>8</v>
      </c>
      <c r="P481">
        <v>16</v>
      </c>
      <c r="Q481" t="str">
        <v>Trying to master the perfect kickflip on my skateboard. Skating into the weekend like a pro!</v>
      </c>
      <c r="R481" t="str">
        <v>Excitement</v>
      </c>
      <c r="S481" t="str">
        <v>SkateProHighSchool</v>
      </c>
      <c r="T481" t="str">
        <v>Twitter</v>
      </c>
      <c r="U481" t="str">
        <v>#SkaterLife,#HighSchoolSkater</v>
      </c>
      <c r="V481" t="str">
        <v>Canada</v>
      </c>
      <c r="W481">
        <v>45146.666666666664</v>
      </c>
      <c r="X481" t="b">
        <v>0</v>
      </c>
      <c r="Y481">
        <v>90</v>
      </c>
      <c r="Z481">
        <v>0.66666666666666663</v>
      </c>
    </row>
    <row r="482" spans="2:26" x14ac:dyDescent="0.25">
      <c r="B482">
        <v>651</v>
      </c>
      <c r="C482">
        <v>655</v>
      </c>
      <c r="D482" t="str">
        <v xml:space="preserve">Bonding with friends over the latest K-pop sensation. Fangirling at its finest! </v>
      </c>
      <c r="E482" t="str">
        <v xml:space="preserve"> Joy </v>
      </c>
      <c r="F482">
        <v>45147.9375</v>
      </c>
      <c r="G482" t="str">
        <v xml:space="preserve"> KpopFangirlHighSchool </v>
      </c>
      <c r="H482" t="str">
        <v xml:space="preserve"> Facebook </v>
      </c>
      <c r="I482" t="str">
        <v xml:space="preserve"> #KpopFangirl #HighSchoolMusic </v>
      </c>
      <c r="J482">
        <v>20</v>
      </c>
      <c r="K482">
        <v>40</v>
      </c>
      <c r="L482" t="str">
        <v xml:space="preserve"> USA</v>
      </c>
      <c r="M482">
        <v>2023</v>
      </c>
      <c r="N482">
        <v>8</v>
      </c>
      <c r="O482">
        <v>9</v>
      </c>
      <c r="P482">
        <v>22</v>
      </c>
      <c r="Q482" t="str">
        <v>Bonding with friends over the latest K-pop sensation. Fangirling at its finest!</v>
      </c>
      <c r="R482" t="str">
        <v>Joy</v>
      </c>
      <c r="S482" t="str">
        <v>KpopFangirlHighSchool</v>
      </c>
      <c r="T482" t="str">
        <v>Facebook</v>
      </c>
      <c r="U482" t="str">
        <v>#KpopFangirl,#HighSchoolMusic</v>
      </c>
      <c r="V482" t="str">
        <v>USA</v>
      </c>
      <c r="W482">
        <v>45147.9375</v>
      </c>
      <c r="X482" t="b">
        <v>0</v>
      </c>
      <c r="Y482">
        <v>60</v>
      </c>
      <c r="Z482">
        <v>0.66666666666666663</v>
      </c>
    </row>
    <row r="483" spans="2:26" x14ac:dyDescent="0.25">
      <c r="B483">
        <v>652</v>
      </c>
      <c r="C483">
        <v>656</v>
      </c>
      <c r="D483" t="str">
        <v xml:space="preserve">Spent hours perfecting a chemistry experiment. Mixing potions like a wizard! </v>
      </c>
      <c r="E483" t="str">
        <v xml:space="preserve"> Joy </v>
      </c>
      <c r="F483">
        <v>45148.597222222219</v>
      </c>
      <c r="G483" t="str">
        <v xml:space="preserve"> ChemistryWizardHighSchool </v>
      </c>
      <c r="H483" t="str">
        <v xml:space="preserve"> Instagram </v>
      </c>
      <c r="I483" t="str">
        <v xml:space="preserve"> #ChemistryWizard #HighSchoolScientist </v>
      </c>
      <c r="J483">
        <v>28</v>
      </c>
      <c r="K483">
        <v>55</v>
      </c>
      <c r="L483" t="str">
        <v xml:space="preserve"> UK</v>
      </c>
      <c r="M483">
        <v>2023</v>
      </c>
      <c r="N483">
        <v>8</v>
      </c>
      <c r="O483">
        <v>10</v>
      </c>
      <c r="P483">
        <v>14</v>
      </c>
      <c r="Q483" t="str">
        <v>Spent hours perfecting a chemistry experiment. Mixing potions like a wizard!</v>
      </c>
      <c r="R483" t="str">
        <v>Joy</v>
      </c>
      <c r="S483" t="str">
        <v>ChemistryWizardHighSchool</v>
      </c>
      <c r="T483" t="str">
        <v>Instagram</v>
      </c>
      <c r="U483" t="str">
        <v>#ChemistryWizard,#HighSchoolScientist</v>
      </c>
      <c r="V483" t="str">
        <v>UK</v>
      </c>
      <c r="W483">
        <v>45148.597222222219</v>
      </c>
      <c r="X483" t="b">
        <v>0</v>
      </c>
      <c r="Y483">
        <v>83</v>
      </c>
      <c r="Z483">
        <v>0.66265060240963858</v>
      </c>
    </row>
    <row r="484" spans="2:26" x14ac:dyDescent="0.25">
      <c r="B484">
        <v>653</v>
      </c>
      <c r="C484">
        <v>657</v>
      </c>
      <c r="D484" t="str">
        <v xml:space="preserve">Successfully organized a surprise birthday party for a friend. Party planning expert mode: Achieved! </v>
      </c>
      <c r="E484" t="str">
        <v xml:space="preserve"> Joy </v>
      </c>
      <c r="F484">
        <v>45149.78125</v>
      </c>
      <c r="G484" t="str">
        <v xml:space="preserve"> BirthdayPartyPlannerHighSchool </v>
      </c>
      <c r="H484" t="str">
        <v xml:space="preserve"> Twitter </v>
      </c>
      <c r="I484" t="str">
        <v xml:space="preserve"> #BirthdayParty #HighSchoolCelebration </v>
      </c>
      <c r="J484">
        <v>22</v>
      </c>
      <c r="K484">
        <v>45</v>
      </c>
      <c r="L484" t="str">
        <v xml:space="preserve"> Canada</v>
      </c>
      <c r="M484">
        <v>2023</v>
      </c>
      <c r="N484">
        <v>8</v>
      </c>
      <c r="O484">
        <v>11</v>
      </c>
      <c r="P484">
        <v>18</v>
      </c>
      <c r="Q484" t="str">
        <v>Successfully organized a surprise birthday party for a friend. Party planning expert mode: Achieved!</v>
      </c>
      <c r="R484" t="str">
        <v>Joy</v>
      </c>
      <c r="S484" t="str">
        <v>BirthdayPartyPlannerHighSchool</v>
      </c>
      <c r="T484" t="str">
        <v>Twitter</v>
      </c>
      <c r="U484" t="str">
        <v>#BirthdayParty,#HighSchoolCelebration</v>
      </c>
      <c r="V484" t="str">
        <v>Canada</v>
      </c>
      <c r="W484">
        <v>45149.78125</v>
      </c>
      <c r="X484" t="b">
        <v>0</v>
      </c>
      <c r="Y484">
        <v>67</v>
      </c>
      <c r="Z484">
        <v>0.67164179104477617</v>
      </c>
    </row>
    <row r="485" spans="2:26" x14ac:dyDescent="0.25">
      <c r="B485">
        <v>654</v>
      </c>
      <c r="C485">
        <v>658</v>
      </c>
      <c r="D485" t="str">
        <v xml:space="preserve">Joined the drama club to unleash my inner actor. Lights, camera, action! </v>
      </c>
      <c r="E485" t="str">
        <v xml:space="preserve"> Excitement </v>
      </c>
      <c r="F485">
        <v>45150.572916666664</v>
      </c>
      <c r="G485" t="str">
        <v xml:space="preserve"> DramaClubStarHighSchool </v>
      </c>
      <c r="H485" t="str">
        <v xml:space="preserve"> Facebook </v>
      </c>
      <c r="I485" t="str">
        <v xml:space="preserve"> #DramaClubStar #HighSchoolActor </v>
      </c>
      <c r="J485">
        <v>25</v>
      </c>
      <c r="K485">
        <v>50</v>
      </c>
      <c r="L485" t="str">
        <v xml:space="preserve"> USA</v>
      </c>
      <c r="M485">
        <v>2023</v>
      </c>
      <c r="N485">
        <v>8</v>
      </c>
      <c r="O485">
        <v>12</v>
      </c>
      <c r="P485">
        <v>13</v>
      </c>
      <c r="Q485" t="str">
        <v>Joined the drama club to unleash my inner actor. Lights, camera, action!</v>
      </c>
      <c r="R485" t="str">
        <v>Excitement</v>
      </c>
      <c r="S485" t="str">
        <v>DramaClubStarHighSchool</v>
      </c>
      <c r="T485" t="str">
        <v>Facebook</v>
      </c>
      <c r="U485" t="str">
        <v>#DramaClubStar,#HighSchoolActor</v>
      </c>
      <c r="V485" t="str">
        <v>USA</v>
      </c>
      <c r="W485">
        <v>45150.572916666664</v>
      </c>
      <c r="X485" t="b">
        <v>0</v>
      </c>
      <c r="Y485">
        <v>75</v>
      </c>
      <c r="Z485">
        <v>0.66666666666666663</v>
      </c>
    </row>
    <row r="486" spans="2:26" x14ac:dyDescent="0.25">
      <c r="B486">
        <v>655</v>
      </c>
      <c r="C486">
        <v>659</v>
      </c>
      <c r="D486" t="str">
        <v xml:space="preserve">Got my hands on the latest fantasy novel. Diving into realms of magic and adventure! </v>
      </c>
      <c r="E486" t="str">
        <v xml:space="preserve"> Excitement </v>
      </c>
      <c r="F486">
        <v>45151.833333333336</v>
      </c>
      <c r="G486" t="str">
        <v xml:space="preserve"> FantasyBookNerdHighSchool </v>
      </c>
      <c r="H486" t="str">
        <v xml:space="preserve"> Instagram </v>
      </c>
      <c r="I486" t="str">
        <v xml:space="preserve"> #FantasyBookNerd #HighSchoolReader </v>
      </c>
      <c r="J486">
        <v>35</v>
      </c>
      <c r="K486">
        <v>70</v>
      </c>
      <c r="L486" t="str">
        <v xml:space="preserve"> UK</v>
      </c>
      <c r="M486">
        <v>2023</v>
      </c>
      <c r="N486">
        <v>8</v>
      </c>
      <c r="O486">
        <v>13</v>
      </c>
      <c r="P486">
        <v>20</v>
      </c>
      <c r="Q486" t="str">
        <v>Got my hands on the latest fantasy novel. Diving into realms of magic and adventure!</v>
      </c>
      <c r="R486" t="str">
        <v>Excitement</v>
      </c>
      <c r="S486" t="str">
        <v>FantasyBookNerdHighSchool</v>
      </c>
      <c r="T486" t="str">
        <v>Instagram</v>
      </c>
      <c r="U486" t="str">
        <v>#FantasyBookNerd,#HighSchoolReader</v>
      </c>
      <c r="V486" t="str">
        <v>UK</v>
      </c>
      <c r="W486">
        <v>45151.833333333336</v>
      </c>
      <c r="X486" t="b">
        <v>0</v>
      </c>
      <c r="Y486">
        <v>105</v>
      </c>
      <c r="Z486">
        <v>0.66666666666666663</v>
      </c>
    </row>
    <row r="487" spans="2:26" x14ac:dyDescent="0.25">
      <c r="B487">
        <v>656</v>
      </c>
      <c r="C487">
        <v>660</v>
      </c>
      <c r="D487" t="str">
        <v xml:space="preserve">Mastering the art of the perfect doodle during boring classes. Doodles: A+! </v>
      </c>
      <c r="E487" t="str">
        <v xml:space="preserve"> Joy </v>
      </c>
      <c r="F487">
        <v>45152.677083333336</v>
      </c>
      <c r="G487" t="str">
        <v xml:space="preserve"> DoodleMasterHighSchool </v>
      </c>
      <c r="H487" t="str">
        <v xml:space="preserve"> Twitter </v>
      </c>
      <c r="I487" t="str">
        <v xml:space="preserve"> #DoodleMaster #HighSchoolArt </v>
      </c>
      <c r="J487">
        <v>20</v>
      </c>
      <c r="K487">
        <v>40</v>
      </c>
      <c r="L487" t="str">
        <v xml:space="preserve"> USA</v>
      </c>
      <c r="M487">
        <v>2023</v>
      </c>
      <c r="N487">
        <v>8</v>
      </c>
      <c r="O487">
        <v>14</v>
      </c>
      <c r="P487">
        <v>16</v>
      </c>
      <c r="Q487" t="str">
        <v>Mastering the art of the perfect doodle during boring classes. Doodles: A+!</v>
      </c>
      <c r="R487" t="str">
        <v>Joy</v>
      </c>
      <c r="S487" t="str">
        <v>DoodleMasterHighSchool</v>
      </c>
      <c r="T487" t="str">
        <v>Twitter</v>
      </c>
      <c r="U487" t="str">
        <v>#DoodleMaster,#HighSchoolArt</v>
      </c>
      <c r="V487" t="str">
        <v>USA</v>
      </c>
      <c r="W487">
        <v>45152.677083333336</v>
      </c>
      <c r="X487" t="b">
        <v>0</v>
      </c>
      <c r="Y487">
        <v>60</v>
      </c>
      <c r="Z487">
        <v>0.66666666666666663</v>
      </c>
    </row>
    <row r="488" spans="2:26" x14ac:dyDescent="0.25">
      <c r="B488">
        <v>657</v>
      </c>
      <c r="C488">
        <v>661</v>
      </c>
      <c r="D488" t="str">
        <v xml:space="preserve">Attempting to break the school record for the longest handstand. Wish me luck! </v>
      </c>
      <c r="E488" t="str">
        <v xml:space="preserve"> Excitement </v>
      </c>
      <c r="F488">
        <v>45153.8125</v>
      </c>
      <c r="G488" t="str">
        <v xml:space="preserve"> HandstandChallengeHighSchool </v>
      </c>
      <c r="H488" t="str">
        <v xml:space="preserve"> Facebook </v>
      </c>
      <c r="I488" t="str">
        <v xml:space="preserve"> #HandstandChallenge #HighSchoolAthlete </v>
      </c>
      <c r="J488">
        <v>28</v>
      </c>
      <c r="K488">
        <v>55</v>
      </c>
      <c r="L488" t="str">
        <v xml:space="preserve"> Canada</v>
      </c>
      <c r="M488">
        <v>2023</v>
      </c>
      <c r="N488">
        <v>8</v>
      </c>
      <c r="O488">
        <v>15</v>
      </c>
      <c r="P488">
        <v>19</v>
      </c>
      <c r="Q488" t="str">
        <v>Attempting to break the school record for the longest handstand. Wish me luck!</v>
      </c>
      <c r="R488" t="str">
        <v>Excitement</v>
      </c>
      <c r="S488" t="str">
        <v>HandstandChallengeHighSchool</v>
      </c>
      <c r="T488" t="str">
        <v>Facebook</v>
      </c>
      <c r="U488" t="str">
        <v>#HandstandChallenge,#HighSchoolAthlete</v>
      </c>
      <c r="V488" t="str">
        <v>Canada</v>
      </c>
      <c r="W488">
        <v>45153.8125</v>
      </c>
      <c r="X488" t="b">
        <v>0</v>
      </c>
      <c r="Y488">
        <v>83</v>
      </c>
      <c r="Z488">
        <v>0.66265060240963858</v>
      </c>
    </row>
    <row r="489" spans="2:26" x14ac:dyDescent="0.25">
      <c r="B489">
        <v>658</v>
      </c>
      <c r="C489">
        <v>662</v>
      </c>
      <c r="D489" t="str">
        <v xml:space="preserve">Sneaking snacks into class like a pro. The art of snack-smuggling is a sacred skill! </v>
      </c>
      <c r="E489" t="str">
        <v xml:space="preserve"> Mischievous </v>
      </c>
      <c r="F489">
        <v>45154.583333333336</v>
      </c>
      <c r="G489" t="str">
        <v xml:space="preserve"> SnackSmugglerHighSchool </v>
      </c>
      <c r="H489" t="str">
        <v xml:space="preserve"> Instagram </v>
      </c>
      <c r="I489" t="str">
        <v xml:space="preserve"> #SnackSmuggler #HighSchoolSnacks </v>
      </c>
      <c r="J489">
        <v>30</v>
      </c>
      <c r="K489">
        <v>60</v>
      </c>
      <c r="L489" t="str">
        <v xml:space="preserve"> USA</v>
      </c>
      <c r="M489">
        <v>2023</v>
      </c>
      <c r="N489">
        <v>8</v>
      </c>
      <c r="O489">
        <v>16</v>
      </c>
      <c r="P489">
        <v>14</v>
      </c>
      <c r="Q489" t="str">
        <v>Sneaking snacks into class like a pro. The art of snack-smuggling is a sacred skill!</v>
      </c>
      <c r="R489" t="str">
        <v>Mischievous</v>
      </c>
      <c r="S489" t="str">
        <v>SnackSmugglerHighSchool</v>
      </c>
      <c r="T489" t="str">
        <v>Instagram</v>
      </c>
      <c r="U489" t="str">
        <v>#SnackSmuggler,#HighSchoolSnacks</v>
      </c>
      <c r="V489" t="str">
        <v>USA</v>
      </c>
      <c r="W489">
        <v>45154.583333333336</v>
      </c>
      <c r="X489" t="b">
        <v>0</v>
      </c>
      <c r="Y489">
        <v>90</v>
      </c>
      <c r="Z489">
        <v>0.66666666666666663</v>
      </c>
    </row>
    <row r="490" spans="2:26" x14ac:dyDescent="0.25">
      <c r="B490">
        <v>659</v>
      </c>
      <c r="C490">
        <v>663</v>
      </c>
      <c r="D490" t="str">
        <v xml:space="preserve">Hosting a sleepover with friends this weekend. Preparing for a night of laughter and memories! </v>
      </c>
      <c r="E490" t="str">
        <v xml:space="preserve"> Excitement </v>
      </c>
      <c r="F490">
        <v>45155.927083333336</v>
      </c>
      <c r="G490" t="str">
        <v xml:space="preserve"> SleepoverHostHighSchool </v>
      </c>
      <c r="H490" t="str">
        <v xml:space="preserve"> Twitter </v>
      </c>
      <c r="I490" t="str">
        <v xml:space="preserve"> #SleepoverFun #HighSchoolMemories </v>
      </c>
      <c r="J490">
        <v>18</v>
      </c>
      <c r="K490">
        <v>35</v>
      </c>
      <c r="L490" t="str">
        <v xml:space="preserve"> UK</v>
      </c>
      <c r="M490">
        <v>2023</v>
      </c>
      <c r="N490">
        <v>8</v>
      </c>
      <c r="O490">
        <v>17</v>
      </c>
      <c r="P490">
        <v>22</v>
      </c>
      <c r="Q490" t="str">
        <v>Hosting a sleepover with friends this weekend. Preparing for a night of laughter and memories!</v>
      </c>
      <c r="R490" t="str">
        <v>Excitement</v>
      </c>
      <c r="S490" t="str">
        <v>SleepoverHostHighSchool</v>
      </c>
      <c r="T490" t="str">
        <v>Twitter</v>
      </c>
      <c r="U490" t="str">
        <v>#SleepoverFun,#HighSchoolMemories</v>
      </c>
      <c r="V490" t="str">
        <v>UK</v>
      </c>
      <c r="W490">
        <v>45155.927083333336</v>
      </c>
      <c r="X490" t="b">
        <v>0</v>
      </c>
      <c r="Y490">
        <v>53</v>
      </c>
      <c r="Z490">
        <v>0.660377358490566</v>
      </c>
    </row>
    <row r="491" spans="2:26" x14ac:dyDescent="0.25">
      <c r="B491">
        <v>660</v>
      </c>
      <c r="C491">
        <v>664</v>
      </c>
      <c r="D491" t="str">
        <v xml:space="preserve">Spent hours on a TikTok dance, only to realize I have two left feet. Dance fail: Unleashed! </v>
      </c>
      <c r="E491" t="str">
        <v xml:space="preserve"> Embarrassed </v>
      </c>
      <c r="F491">
        <v>45156.6875</v>
      </c>
      <c r="G491" t="str">
        <v xml:space="preserve"> TikTokFailHighSchool </v>
      </c>
      <c r="H491" t="str">
        <v xml:space="preserve"> Facebook </v>
      </c>
      <c r="I491" t="str">
        <v xml:space="preserve"> #DanceFail #HighSchoolTikTok </v>
      </c>
      <c r="J491">
        <v>25</v>
      </c>
      <c r="K491">
        <v>50</v>
      </c>
      <c r="L491" t="str">
        <v xml:space="preserve"> USA</v>
      </c>
      <c r="M491">
        <v>2023</v>
      </c>
      <c r="N491">
        <v>8</v>
      </c>
      <c r="O491">
        <v>18</v>
      </c>
      <c r="P491">
        <v>16</v>
      </c>
      <c r="Q491" t="str">
        <v>Spent hours on a TikTok dance, only to realize I have two left feet. Dance fail: Unleashed!</v>
      </c>
      <c r="R491" t="str">
        <v>Embarrassed</v>
      </c>
      <c r="S491" t="str">
        <v>TikTokFailHighSchool</v>
      </c>
      <c r="T491" t="str">
        <v>Facebook</v>
      </c>
      <c r="U491" t="str">
        <v>#DanceFail,#HighSchoolTikTok</v>
      </c>
      <c r="V491" t="str">
        <v>USA</v>
      </c>
      <c r="W491">
        <v>45156.6875</v>
      </c>
      <c r="X491" t="b">
        <v>0</v>
      </c>
      <c r="Y491">
        <v>75</v>
      </c>
      <c r="Z491">
        <v>0.66666666666666663</v>
      </c>
    </row>
    <row r="492" spans="2:26" x14ac:dyDescent="0.25">
      <c r="B492">
        <v>661</v>
      </c>
      <c r="C492">
        <v>665</v>
      </c>
      <c r="D492" t="str">
        <v xml:space="preserve">Accidentally liked my crush's old photo while stalking their profile. Awkward level: Maximum! </v>
      </c>
      <c r="E492" t="str">
        <v xml:space="preserve"> Embarrassed </v>
      </c>
      <c r="F492">
        <v>45157.822916666664</v>
      </c>
      <c r="G492" t="str">
        <v xml:space="preserve"> SocialMediaBlunderHighSchool </v>
      </c>
      <c r="H492" t="str">
        <v xml:space="preserve"> Instagram </v>
      </c>
      <c r="I492" t="str">
        <v xml:space="preserve"> #SocialMediaBlunder #HighSchoolAwkward </v>
      </c>
      <c r="J492">
        <v>22</v>
      </c>
      <c r="K492">
        <v>45</v>
      </c>
      <c r="L492" t="str">
        <v xml:space="preserve"> UK</v>
      </c>
      <c r="M492">
        <v>2023</v>
      </c>
      <c r="N492">
        <v>8</v>
      </c>
      <c r="O492">
        <v>19</v>
      </c>
      <c r="P492">
        <v>19</v>
      </c>
      <c r="Q492" t="str">
        <v>Accidentally liked my crush's old photo while stalking their profile. Awkward level: Maximum!</v>
      </c>
      <c r="R492" t="str">
        <v>Embarrassed</v>
      </c>
      <c r="S492" t="str">
        <v>SocialMediaBlunderHighSchool</v>
      </c>
      <c r="T492" t="str">
        <v>Instagram</v>
      </c>
      <c r="U492" t="str">
        <v>#SocialMediaBlunder,#HighSchoolAwkward</v>
      </c>
      <c r="V492" t="str">
        <v>UK</v>
      </c>
      <c r="W492">
        <v>45157.822916666664</v>
      </c>
      <c r="X492" t="b">
        <v>0</v>
      </c>
      <c r="Y492">
        <v>67</v>
      </c>
      <c r="Z492">
        <v>0.67164179104477617</v>
      </c>
    </row>
    <row r="493" spans="2:26" x14ac:dyDescent="0.25">
      <c r="B493">
        <v>662</v>
      </c>
      <c r="C493">
        <v>666</v>
      </c>
      <c r="D493" t="str">
        <v xml:space="preserve">Tried to impress my crush with a smooth conversation. Ended up spilling my drink. Smooth level: Nonexistent! </v>
      </c>
      <c r="E493" t="str">
        <v xml:space="preserve"> Embarrassed </v>
      </c>
      <c r="F493">
        <v>45158.708333333336</v>
      </c>
      <c r="G493" t="str">
        <v xml:space="preserve"> CrushFailHighSchool </v>
      </c>
      <c r="H493" t="str">
        <v xml:space="preserve"> Twitter </v>
      </c>
      <c r="I493" t="str">
        <v xml:space="preserve"> #CrushFail #HighSchoolEmbarrassment </v>
      </c>
      <c r="J493">
        <v>30</v>
      </c>
      <c r="K493">
        <v>60</v>
      </c>
      <c r="L493" t="str">
        <v xml:space="preserve"> Canada</v>
      </c>
      <c r="M493">
        <v>2023</v>
      </c>
      <c r="N493">
        <v>8</v>
      </c>
      <c r="O493">
        <v>20</v>
      </c>
      <c r="P493">
        <v>17</v>
      </c>
      <c r="Q493" t="str">
        <v>Tried to impress my crush with a smooth conversation. Ended up spilling my drink. Smooth level: Nonexistent!</v>
      </c>
      <c r="R493" t="str">
        <v>Embarrassed</v>
      </c>
      <c r="S493" t="str">
        <v>CrushFailHighSchool</v>
      </c>
      <c r="T493" t="str">
        <v>Twitter</v>
      </c>
      <c r="U493" t="str">
        <v>#CrushFail,#HighSchoolEmbarrassment</v>
      </c>
      <c r="V493" t="str">
        <v>Canada</v>
      </c>
      <c r="W493">
        <v>45158.708333333336</v>
      </c>
      <c r="X493" t="b">
        <v>0</v>
      </c>
      <c r="Y493">
        <v>90</v>
      </c>
      <c r="Z493">
        <v>0.66666666666666663</v>
      </c>
    </row>
    <row r="494" spans="2:26" x14ac:dyDescent="0.25">
      <c r="B494">
        <v>664</v>
      </c>
      <c r="C494">
        <v>668</v>
      </c>
      <c r="D494" t="str">
        <v xml:space="preserve">Trying to set a new trend by juggling textbooks between classes. Academic juggling: A unique skill! </v>
      </c>
      <c r="E494" t="str">
        <v xml:space="preserve"> Excitement </v>
      </c>
      <c r="F494">
        <v>45160.520833333336</v>
      </c>
      <c r="G494" t="str">
        <v xml:space="preserve"> JugglingProHighSchool </v>
      </c>
      <c r="H494" t="str">
        <v xml:space="preserve"> Facebook </v>
      </c>
      <c r="I494" t="str">
        <v xml:space="preserve"> #TextbookJuggling #HighSchoolSkills </v>
      </c>
      <c r="J494">
        <v>22</v>
      </c>
      <c r="K494">
        <v>40</v>
      </c>
      <c r="L494" t="str">
        <v xml:space="preserve"> Canada</v>
      </c>
      <c r="M494">
        <v>2023</v>
      </c>
      <c r="N494">
        <v>8</v>
      </c>
      <c r="O494">
        <v>22</v>
      </c>
      <c r="P494">
        <v>12</v>
      </c>
      <c r="Q494" t="str">
        <v>Trying to set a new trend by juggling textbooks between classes. Academic juggling: A unique skill!</v>
      </c>
      <c r="R494" t="str">
        <v>Excitement</v>
      </c>
      <c r="S494" t="str">
        <v>JugglingProHighSchool</v>
      </c>
      <c r="T494" t="str">
        <v>Facebook</v>
      </c>
      <c r="U494" t="str">
        <v>#TextbookJuggling,#HighSchoolSkills</v>
      </c>
      <c r="V494" t="str">
        <v>Canada</v>
      </c>
      <c r="W494">
        <v>45160.520833333336</v>
      </c>
      <c r="X494" t="b">
        <v>0</v>
      </c>
      <c r="Y494">
        <v>62</v>
      </c>
      <c r="Z494">
        <v>0.64516129032258063</v>
      </c>
    </row>
    <row r="495" spans="2:26" x14ac:dyDescent="0.25">
      <c r="B495">
        <v>665</v>
      </c>
      <c r="C495">
        <v>669</v>
      </c>
      <c r="D495" t="str">
        <v xml:space="preserve">Hiding a snack stash in my backpack for emergency cravings. Snack ninja mode: Activated! </v>
      </c>
      <c r="E495" t="str">
        <v xml:space="preserve"> Mischievous </v>
      </c>
      <c r="F495">
        <v>45161.697916666664</v>
      </c>
      <c r="G495" t="str">
        <v xml:space="preserve"> SnackNinjaHighSchool </v>
      </c>
      <c r="H495" t="str">
        <v xml:space="preserve"> Twitter </v>
      </c>
      <c r="I495" t="str">
        <v xml:space="preserve"> #SnackNinja #HighSchoolSnacks </v>
      </c>
      <c r="J495">
        <v>28</v>
      </c>
      <c r="K495">
        <v>55</v>
      </c>
      <c r="L495" t="str">
        <v xml:space="preserve"> USA</v>
      </c>
      <c r="M495">
        <v>2023</v>
      </c>
      <c r="N495">
        <v>8</v>
      </c>
      <c r="O495">
        <v>23</v>
      </c>
      <c r="P495">
        <v>16</v>
      </c>
      <c r="Q495" t="str">
        <v>Hiding a snack stash in my backpack for emergency cravings. Snack ninja mode: Activated!</v>
      </c>
      <c r="R495" t="str">
        <v>Mischievous</v>
      </c>
      <c r="S495" t="str">
        <v>SnackNinjaHighSchool</v>
      </c>
      <c r="T495" t="str">
        <v>Twitter</v>
      </c>
      <c r="U495" t="str">
        <v>#SnackNinja,#HighSchoolSnacks</v>
      </c>
      <c r="V495" t="str">
        <v>USA</v>
      </c>
      <c r="W495">
        <v>45161.697916666664</v>
      </c>
      <c r="X495" t="b">
        <v>0</v>
      </c>
      <c r="Y495">
        <v>83</v>
      </c>
      <c r="Z495">
        <v>0.66265060240963858</v>
      </c>
    </row>
    <row r="496" spans="2:26" x14ac:dyDescent="0.25">
      <c r="B496">
        <v>666</v>
      </c>
      <c r="C496">
        <v>670</v>
      </c>
      <c r="D496" t="str">
        <v xml:space="preserve">Planning a surprise scavenger hunt for friends. Anticipating the thrill and excitement! </v>
      </c>
      <c r="E496" t="str">
        <v xml:space="preserve"> Excitement </v>
      </c>
      <c r="F496">
        <v>45162.763888888891</v>
      </c>
      <c r="G496" t="str">
        <v xml:space="preserve"> ScavengerHuntMasterHighSchool </v>
      </c>
      <c r="H496" t="str">
        <v xml:space="preserve"> Instagram </v>
      </c>
      <c r="I496" t="str">
        <v xml:space="preserve"> #SurpriseAdventure #HighSchoolFun </v>
      </c>
      <c r="J496">
        <v>20</v>
      </c>
      <c r="K496">
        <v>38</v>
      </c>
      <c r="L496" t="str">
        <v xml:space="preserve"> UK</v>
      </c>
      <c r="M496">
        <v>2023</v>
      </c>
      <c r="N496">
        <v>8</v>
      </c>
      <c r="O496">
        <v>24</v>
      </c>
      <c r="P496">
        <v>18</v>
      </c>
      <c r="Q496" t="str">
        <v>Planning a surprise scavenger hunt for friends. Anticipating the thrill and excitement!</v>
      </c>
      <c r="R496" t="str">
        <v>Excitement</v>
      </c>
      <c r="S496" t="str">
        <v>ScavengerHuntMasterHighSchool</v>
      </c>
      <c r="T496" t="str">
        <v>Instagram</v>
      </c>
      <c r="U496" t="str">
        <v>#SurpriseAdventure,#HighSchoolFun</v>
      </c>
      <c r="V496" t="str">
        <v>UK</v>
      </c>
      <c r="W496">
        <v>45162.763888888891</v>
      </c>
      <c r="X496" t="b">
        <v>0</v>
      </c>
      <c r="Y496">
        <v>58</v>
      </c>
      <c r="Z496">
        <v>0.65517241379310343</v>
      </c>
    </row>
    <row r="497" spans="2:26" x14ac:dyDescent="0.25">
      <c r="B497">
        <v>667</v>
      </c>
      <c r="C497">
        <v>671</v>
      </c>
      <c r="D497" t="str">
        <v xml:space="preserve">Danced in the rain to celebrate the end of exams. Rain dance: Unexpectedly refreshing! </v>
      </c>
      <c r="E497" t="str">
        <v xml:space="preserve"> Joy </v>
      </c>
      <c r="F497">
        <v>45163.59375</v>
      </c>
      <c r="G497" t="str">
        <v xml:space="preserve"> RainDanceCelebrationHighSchool </v>
      </c>
      <c r="H497" t="str">
        <v xml:space="preserve"> Facebook </v>
      </c>
      <c r="I497" t="str">
        <v xml:space="preserve"> #RainDance #HighSchoolJoy </v>
      </c>
      <c r="J497">
        <v>25</v>
      </c>
      <c r="K497">
        <v>50</v>
      </c>
      <c r="L497" t="str">
        <v xml:space="preserve"> Canada</v>
      </c>
      <c r="M497">
        <v>2023</v>
      </c>
      <c r="N497">
        <v>8</v>
      </c>
      <c r="O497">
        <v>25</v>
      </c>
      <c r="P497">
        <v>14</v>
      </c>
      <c r="Q497" t="str">
        <v>Danced in the rain to celebrate the end of exams. Rain dance: Unexpectedly refreshing!</v>
      </c>
      <c r="R497" t="str">
        <v>Joy</v>
      </c>
      <c r="S497" t="str">
        <v>RainDanceCelebrationHighSchool</v>
      </c>
      <c r="T497" t="str">
        <v>Facebook</v>
      </c>
      <c r="U497" t="str">
        <v>#RainDance,#HighSchoolJoy</v>
      </c>
      <c r="V497" t="str">
        <v>Canada</v>
      </c>
      <c r="W497">
        <v>45163.59375</v>
      </c>
      <c r="X497" t="b">
        <v>0</v>
      </c>
      <c r="Y497">
        <v>75</v>
      </c>
      <c r="Z497">
        <v>0.66666666666666663</v>
      </c>
    </row>
    <row r="498" spans="2:26" x14ac:dyDescent="0.25">
      <c r="B498">
        <v>668</v>
      </c>
      <c r="C498">
        <v>672</v>
      </c>
      <c r="D498" t="str">
        <v xml:space="preserve">Accidentally sent a text meant for a friend to the class group chat. Texting fail: Oops moment! </v>
      </c>
      <c r="E498" t="str">
        <v xml:space="preserve"> Embarrassed </v>
      </c>
      <c r="F498">
        <v>45164.729166666664</v>
      </c>
      <c r="G498" t="str">
        <v xml:space="preserve"> GroupChatBlunderHighSchool </v>
      </c>
      <c r="H498" t="str">
        <v xml:space="preserve"> Twitter </v>
      </c>
      <c r="I498" t="str">
        <v xml:space="preserve"> #TextingFail #HighSchoolAwkward </v>
      </c>
      <c r="J498">
        <v>18</v>
      </c>
      <c r="K498">
        <v>35</v>
      </c>
      <c r="L498" t="str">
        <v xml:space="preserve"> USA</v>
      </c>
      <c r="M498">
        <v>2023</v>
      </c>
      <c r="N498">
        <v>8</v>
      </c>
      <c r="O498">
        <v>26</v>
      </c>
      <c r="P498">
        <v>17</v>
      </c>
      <c r="Q498" t="str">
        <v>Accidentally sent a text meant for a friend to the class group chat. Texting fail: Oops moment!</v>
      </c>
      <c r="R498" t="str">
        <v>Embarrassed</v>
      </c>
      <c r="S498" t="str">
        <v>GroupChatBlunderHighSchool</v>
      </c>
      <c r="T498" t="str">
        <v>Twitter</v>
      </c>
      <c r="U498" t="str">
        <v>#TextingFail,#HighSchoolAwkward</v>
      </c>
      <c r="V498" t="str">
        <v>USA</v>
      </c>
      <c r="W498">
        <v>45164.729166666664</v>
      </c>
      <c r="X498" t="b">
        <v>0</v>
      </c>
      <c r="Y498">
        <v>53</v>
      </c>
      <c r="Z498">
        <v>0.660377358490566</v>
      </c>
    </row>
    <row r="499" spans="2:26" x14ac:dyDescent="0.25">
      <c r="B499">
        <v>669</v>
      </c>
      <c r="C499">
        <v>673</v>
      </c>
      <c r="D499" t="str">
        <v xml:space="preserve">Tried a magic trick to impress classmates. Magic fail: Where did that rabbit go? </v>
      </c>
      <c r="E499" t="str">
        <v xml:space="preserve"> Embarrassed </v>
      </c>
      <c r="F499">
        <v>45165.864583333336</v>
      </c>
      <c r="G499" t="str">
        <v xml:space="preserve"> MagicFailHighSchool </v>
      </c>
      <c r="H499" t="str">
        <v xml:space="preserve"> Instagram </v>
      </c>
      <c r="I499" t="str">
        <v xml:space="preserve"> #MagicFail #HighSchoolMagic </v>
      </c>
      <c r="J499">
        <v>22</v>
      </c>
      <c r="K499">
        <v>45</v>
      </c>
      <c r="L499" t="str">
        <v xml:space="preserve"> UK</v>
      </c>
      <c r="M499">
        <v>2023</v>
      </c>
      <c r="N499">
        <v>8</v>
      </c>
      <c r="O499">
        <v>27</v>
      </c>
      <c r="P499">
        <v>20</v>
      </c>
      <c r="Q499" t="str">
        <v>Tried a magic trick to impress classmates. Magic fail: Where did that rabbit go?</v>
      </c>
      <c r="R499" t="str">
        <v>Embarrassed</v>
      </c>
      <c r="S499" t="str">
        <v>MagicFailHighSchool</v>
      </c>
      <c r="T499" t="str">
        <v>Instagram</v>
      </c>
      <c r="U499" t="str">
        <v>#MagicFail,#HighSchoolMagic</v>
      </c>
      <c r="V499" t="str">
        <v>UK</v>
      </c>
      <c r="W499">
        <v>45165.864583333336</v>
      </c>
      <c r="X499" t="b">
        <v>0</v>
      </c>
      <c r="Y499">
        <v>67</v>
      </c>
      <c r="Z499">
        <v>0.67164179104477617</v>
      </c>
    </row>
    <row r="500" spans="2:26" x14ac:dyDescent="0.25">
      <c r="B500">
        <v>670</v>
      </c>
      <c r="C500">
        <v>674</v>
      </c>
      <c r="D500" t="str">
        <v xml:space="preserve">Perfecting the art of creating origami during a dull lecture. Origami mastery: A+! </v>
      </c>
      <c r="E500" t="str">
        <v xml:space="preserve"> Joy </v>
      </c>
      <c r="F500">
        <v>45166.666666666664</v>
      </c>
      <c r="G500" t="str">
        <v xml:space="preserve"> OrigamiProHighSchool </v>
      </c>
      <c r="H500" t="str">
        <v xml:space="preserve"> Twitter </v>
      </c>
      <c r="I500" t="str">
        <v xml:space="preserve"> #OrigamiMaster #HighSchoolArt </v>
      </c>
      <c r="J500">
        <v>18</v>
      </c>
      <c r="K500">
        <v>36</v>
      </c>
      <c r="L500" t="str">
        <v xml:space="preserve"> USA</v>
      </c>
      <c r="M500">
        <v>2023</v>
      </c>
      <c r="N500">
        <v>8</v>
      </c>
      <c r="O500">
        <v>28</v>
      </c>
      <c r="P500">
        <v>16</v>
      </c>
      <c r="Q500" t="str">
        <v>Perfecting the art of creating origami during a dull lecture. Origami mastery: A+!</v>
      </c>
      <c r="R500" t="str">
        <v>Joy</v>
      </c>
      <c r="S500" t="str">
        <v>OrigamiProHighSchool</v>
      </c>
      <c r="T500" t="str">
        <v>Twitter</v>
      </c>
      <c r="U500" t="str">
        <v>#OrigamiMaster,#HighSchoolArt</v>
      </c>
      <c r="V500" t="str">
        <v>USA</v>
      </c>
      <c r="W500">
        <v>45166.666666666664</v>
      </c>
      <c r="X500" t="b">
        <v>0</v>
      </c>
      <c r="Y500">
        <v>54</v>
      </c>
      <c r="Z500">
        <v>0.66666666666666663</v>
      </c>
    </row>
    <row r="501" spans="2:26" x14ac:dyDescent="0.25">
      <c r="B501">
        <v>671</v>
      </c>
      <c r="C501">
        <v>675</v>
      </c>
      <c r="D501" t="str">
        <v xml:space="preserve">Attempting to set a new record for the most consecutive hacky sack kicks. Hacky sack skills: Unleashed! </v>
      </c>
      <c r="E501" t="str">
        <v xml:space="preserve"> Excitement </v>
      </c>
      <c r="F501">
        <v>45167.572916666664</v>
      </c>
      <c r="G501" t="str">
        <v xml:space="preserve"> HackySackChampionHighSchool </v>
      </c>
      <c r="H501" t="str">
        <v xml:space="preserve"> Instagram </v>
      </c>
      <c r="I501" t="str">
        <v xml:space="preserve"> #HackySackChallenge #HighSchoolAthlete </v>
      </c>
      <c r="J501">
        <v>26</v>
      </c>
      <c r="K501">
        <v>48</v>
      </c>
      <c r="L501" t="str">
        <v xml:space="preserve"> Canada</v>
      </c>
      <c r="M501">
        <v>2023</v>
      </c>
      <c r="N501">
        <v>8</v>
      </c>
      <c r="O501">
        <v>29</v>
      </c>
      <c r="P501">
        <v>13</v>
      </c>
      <c r="Q501" t="str">
        <v>Attempting to set a new record for the most consecutive hacky sack kicks. Hacky sack skills: Unleashed!</v>
      </c>
      <c r="R501" t="str">
        <v>Excitement</v>
      </c>
      <c r="S501" t="str">
        <v>HackySackChampionHighSchool</v>
      </c>
      <c r="T501" t="str">
        <v>Instagram</v>
      </c>
      <c r="U501" t="str">
        <v>#HackySackChallenge,#HighSchoolAthlete</v>
      </c>
      <c r="V501" t="str">
        <v>Canada</v>
      </c>
      <c r="W501">
        <v>45167.572916666664</v>
      </c>
      <c r="X501" t="b">
        <v>0</v>
      </c>
      <c r="Y501">
        <v>74</v>
      </c>
      <c r="Z501">
        <v>0.64864864864864868</v>
      </c>
    </row>
    <row r="502" spans="2:26" x14ac:dyDescent="0.25">
      <c r="B502">
        <v>672</v>
      </c>
      <c r="C502">
        <v>676</v>
      </c>
      <c r="D502" t="str">
        <v xml:space="preserve">Creating a secret handshake with friends. Friendship level: Expert! </v>
      </c>
      <c r="E502" t="str">
        <v xml:space="preserve"> Joy </v>
      </c>
      <c r="F502">
        <v>45168.729166666664</v>
      </c>
      <c r="G502" t="str">
        <v xml:space="preserve"> SecretHandshakeHighSchool </v>
      </c>
      <c r="H502" t="str">
        <v xml:space="preserve"> Facebook </v>
      </c>
      <c r="I502" t="str">
        <v xml:space="preserve"> #FriendshipGoals #HighSchoolMemories </v>
      </c>
      <c r="J502">
        <v>20</v>
      </c>
      <c r="K502">
        <v>40</v>
      </c>
      <c r="L502" t="str">
        <v xml:space="preserve"> USA</v>
      </c>
      <c r="M502">
        <v>2023</v>
      </c>
      <c r="N502">
        <v>8</v>
      </c>
      <c r="O502">
        <v>30</v>
      </c>
      <c r="P502">
        <v>17</v>
      </c>
      <c r="Q502" t="str">
        <v>Creating a secret handshake with friends. Friendship level: Expert!</v>
      </c>
      <c r="R502" t="str">
        <v>Joy</v>
      </c>
      <c r="S502" t="str">
        <v>SecretHandshakeHighSchool</v>
      </c>
      <c r="T502" t="str">
        <v>Facebook</v>
      </c>
      <c r="U502" t="str">
        <v>#FriendshipGoals,#HighSchoolMemories</v>
      </c>
      <c r="V502" t="str">
        <v>USA</v>
      </c>
      <c r="W502">
        <v>45168.729166666664</v>
      </c>
      <c r="X502" t="b">
        <v>0</v>
      </c>
      <c r="Y502">
        <v>60</v>
      </c>
      <c r="Z502">
        <v>0.66666666666666663</v>
      </c>
    </row>
    <row r="503" spans="2:26" x14ac:dyDescent="0.25">
      <c r="B503">
        <v>673</v>
      </c>
      <c r="C503">
        <v>677</v>
      </c>
      <c r="D503" t="str">
        <v xml:space="preserve">Embarking on a mission to find the best burger joint in town. Burger connoisseur: Reporting for duty! </v>
      </c>
      <c r="E503" t="str">
        <v xml:space="preserve"> Excitement </v>
      </c>
      <c r="F503">
        <v>45169.84375</v>
      </c>
      <c r="G503" t="str">
        <v xml:space="preserve"> BurgerQuestHighSchool </v>
      </c>
      <c r="H503" t="str">
        <v xml:space="preserve"> Twitter </v>
      </c>
      <c r="I503" t="str">
        <v xml:space="preserve"> #BurgerQuest #HighSchoolFoodie </v>
      </c>
      <c r="J503">
        <v>24</v>
      </c>
      <c r="K503">
        <v>42</v>
      </c>
      <c r="L503" t="str">
        <v xml:space="preserve"> UK</v>
      </c>
      <c r="M503">
        <v>2023</v>
      </c>
      <c r="N503">
        <v>8</v>
      </c>
      <c r="O503">
        <v>31</v>
      </c>
      <c r="P503">
        <v>20</v>
      </c>
      <c r="Q503" t="str">
        <v>Embarking on a mission to find the best burger joint in town. Burger connoisseur: Reporting for duty!</v>
      </c>
      <c r="R503" t="str">
        <v>Excitement</v>
      </c>
      <c r="S503" t="str">
        <v>BurgerQuestHighSchool</v>
      </c>
      <c r="T503" t="str">
        <v>Twitter</v>
      </c>
      <c r="U503" t="str">
        <v>#BurgerQuest,#HighSchoolFoodie</v>
      </c>
      <c r="V503" t="str">
        <v>UK</v>
      </c>
      <c r="W503">
        <v>45169.84375</v>
      </c>
      <c r="X503" t="b">
        <v>0</v>
      </c>
      <c r="Y503">
        <v>66</v>
      </c>
      <c r="Z503">
        <v>0.63636363636363635</v>
      </c>
    </row>
    <row r="504" spans="2:26" x14ac:dyDescent="0.25">
      <c r="B504">
        <v>674</v>
      </c>
      <c r="C504">
        <v>678</v>
      </c>
      <c r="D504" t="str">
        <v xml:space="preserve">Practicing a stand-up comedy routine for the upcoming talent show. Comedy gig: In the making! </v>
      </c>
      <c r="E504" t="str">
        <v xml:space="preserve"> Joy </v>
      </c>
      <c r="F504">
        <v>45170.614583333336</v>
      </c>
      <c r="G504" t="str">
        <v xml:space="preserve"> ComedyGeniusHighSchool </v>
      </c>
      <c r="H504" t="str">
        <v xml:space="preserve"> Instagram </v>
      </c>
      <c r="I504" t="str">
        <v xml:space="preserve"> #StandUpComedy #HighSchoolTalent </v>
      </c>
      <c r="J504">
        <v>21</v>
      </c>
      <c r="K504">
        <v>39</v>
      </c>
      <c r="L504" t="str">
        <v xml:space="preserve"> Canada</v>
      </c>
      <c r="M504">
        <v>2023</v>
      </c>
      <c r="N504">
        <v>9</v>
      </c>
      <c r="O504">
        <v>1</v>
      </c>
      <c r="P504">
        <v>14</v>
      </c>
      <c r="Q504" t="str">
        <v>Practicing a stand-up comedy routine for the upcoming talent show. Comedy gig: In the making!</v>
      </c>
      <c r="R504" t="str">
        <v>Joy</v>
      </c>
      <c r="S504" t="str">
        <v>ComedyGeniusHighSchool</v>
      </c>
      <c r="T504" t="str">
        <v>Instagram</v>
      </c>
      <c r="U504" t="str">
        <v>#StandUpComedy,#HighSchoolTalent</v>
      </c>
      <c r="V504" t="str">
        <v>Canada</v>
      </c>
      <c r="W504">
        <v>45170.614583333336</v>
      </c>
      <c r="X504" t="b">
        <v>0</v>
      </c>
      <c r="Y504">
        <v>60</v>
      </c>
      <c r="Z504">
        <v>0.65</v>
      </c>
    </row>
    <row r="505" spans="2:26" x14ac:dyDescent="0.25">
      <c r="B505">
        <v>675</v>
      </c>
      <c r="C505">
        <v>679</v>
      </c>
      <c r="D505" t="str">
        <v xml:space="preserve">Accidentally sent a love letter to the wrong person. Love note fail: Maximum embarrassment! </v>
      </c>
      <c r="E505" t="str">
        <v xml:space="preserve"> Embarrassed </v>
      </c>
      <c r="F505">
        <v>45171.770833333336</v>
      </c>
      <c r="G505" t="str">
        <v xml:space="preserve"> LoveLetterBlunderHighSchool </v>
      </c>
      <c r="H505" t="str">
        <v xml:space="preserve"> Facebook </v>
      </c>
      <c r="I505" t="str">
        <v xml:space="preserve"> #LoveLetterFail #HighSchoolAwkward </v>
      </c>
      <c r="J505">
        <v>17</v>
      </c>
      <c r="K505">
        <v>33</v>
      </c>
      <c r="L505" t="str">
        <v xml:space="preserve"> USA</v>
      </c>
      <c r="M505">
        <v>2023</v>
      </c>
      <c r="N505">
        <v>9</v>
      </c>
      <c r="O505">
        <v>2</v>
      </c>
      <c r="P505">
        <v>18</v>
      </c>
      <c r="Q505" t="str">
        <v>Accidentally sent a love letter to the wrong person. Love note fail: Maximum embarrassment!</v>
      </c>
      <c r="R505" t="str">
        <v>Embarrassed</v>
      </c>
      <c r="S505" t="str">
        <v>LoveLetterBlunderHighSchool</v>
      </c>
      <c r="T505" t="str">
        <v>Facebook</v>
      </c>
      <c r="U505" t="str">
        <v>#LoveLetterFail,#HighSchoolAwkward</v>
      </c>
      <c r="V505" t="str">
        <v>USA</v>
      </c>
      <c r="W505">
        <v>45171.770833333336</v>
      </c>
      <c r="X505" t="b">
        <v>0</v>
      </c>
      <c r="Y505">
        <v>50</v>
      </c>
      <c r="Z505">
        <v>0.66</v>
      </c>
    </row>
    <row r="506" spans="2:26" x14ac:dyDescent="0.25">
      <c r="B506">
        <v>676</v>
      </c>
      <c r="C506">
        <v>680</v>
      </c>
      <c r="D506" t="str">
        <v xml:space="preserve">Attempting to impress the teacher with an elaborate science experiment. Science geek mode: Activated! </v>
      </c>
      <c r="E506" t="str">
        <v xml:space="preserve"> Excitement </v>
      </c>
      <c r="F506">
        <v>45172.916666666664</v>
      </c>
      <c r="G506" t="str">
        <v xml:space="preserve"> ScienceExperimentProHighSchool </v>
      </c>
      <c r="H506" t="str">
        <v xml:space="preserve"> Twitter </v>
      </c>
      <c r="I506" t="str">
        <v xml:space="preserve"> #ScienceGeek #HighSchoolExperiments </v>
      </c>
      <c r="J506">
        <v>23</v>
      </c>
      <c r="K506">
        <v>44</v>
      </c>
      <c r="L506" t="str">
        <v xml:space="preserve"> UK</v>
      </c>
      <c r="M506">
        <v>2023</v>
      </c>
      <c r="N506">
        <v>9</v>
      </c>
      <c r="O506">
        <v>3</v>
      </c>
      <c r="P506">
        <v>22</v>
      </c>
      <c r="Q506" t="str">
        <v>Attempting to impress the teacher with an elaborate science experiment. Science geek mode: Activated!</v>
      </c>
      <c r="R506" t="str">
        <v>Excitement</v>
      </c>
      <c r="S506" t="str">
        <v>ScienceExperimentProHighSchool</v>
      </c>
      <c r="T506" t="str">
        <v>Twitter</v>
      </c>
      <c r="U506" t="str">
        <v>#ScienceGeek,#HighSchoolExperiments</v>
      </c>
      <c r="V506" t="str">
        <v>UK</v>
      </c>
      <c r="W506">
        <v>45172.916666666664</v>
      </c>
      <c r="X506" t="b">
        <v>0</v>
      </c>
      <c r="Y506">
        <v>67</v>
      </c>
      <c r="Z506">
        <v>0.65671641791044777</v>
      </c>
    </row>
    <row r="507" spans="2:26" x14ac:dyDescent="0.25">
      <c r="B507">
        <v>677</v>
      </c>
      <c r="C507">
        <v>681</v>
      </c>
      <c r="D507" t="str">
        <v xml:space="preserve">Crafting intricate friendship bracelets for the whole squad. Friendship level: Expert weaver! </v>
      </c>
      <c r="E507" t="str">
        <v xml:space="preserve"> Joy </v>
      </c>
      <c r="F507">
        <v>45173.635416666664</v>
      </c>
      <c r="G507" t="str">
        <v xml:space="preserve"> BraceletCraftsmanHighSchool </v>
      </c>
      <c r="H507" t="str">
        <v xml:space="preserve"> Instagram </v>
      </c>
      <c r="I507" t="str">
        <v xml:space="preserve"> #FriendshipBracelets #HighSchoolCrafts </v>
      </c>
      <c r="J507">
        <v>19</v>
      </c>
      <c r="K507">
        <v>37</v>
      </c>
      <c r="L507" t="str">
        <v xml:space="preserve"> USA</v>
      </c>
      <c r="M507">
        <v>2023</v>
      </c>
      <c r="N507">
        <v>9</v>
      </c>
      <c r="O507">
        <v>4</v>
      </c>
      <c r="P507">
        <v>15</v>
      </c>
      <c r="Q507" t="str">
        <v>Crafting intricate friendship bracelets for the whole squad. Friendship level: Expert weaver!</v>
      </c>
      <c r="R507" t="str">
        <v>Joy</v>
      </c>
      <c r="S507" t="str">
        <v>BraceletCraftsmanHighSchool</v>
      </c>
      <c r="T507" t="str">
        <v>Instagram</v>
      </c>
      <c r="U507" t="str">
        <v>#FriendshipBracelets,#HighSchoolCrafts</v>
      </c>
      <c r="V507" t="str">
        <v>USA</v>
      </c>
      <c r="W507">
        <v>45173.635416666664</v>
      </c>
      <c r="X507" t="b">
        <v>0</v>
      </c>
      <c r="Y507">
        <v>56</v>
      </c>
      <c r="Z507">
        <v>0.6607142857142857</v>
      </c>
    </row>
    <row r="508" spans="2:26" x14ac:dyDescent="0.25">
      <c r="B508">
        <v>678</v>
      </c>
      <c r="C508">
        <v>682</v>
      </c>
      <c r="D508" t="str">
        <v xml:space="preserve">Attempting to beat the record for the most consecutive cartwheels. Cartwheel challenge: Underway! </v>
      </c>
      <c r="E508" t="str">
        <v xml:space="preserve"> Excitement </v>
      </c>
      <c r="F508">
        <v>45174.520833333336</v>
      </c>
      <c r="G508" t="str">
        <v xml:space="preserve"> CartwheelMasterHighSchool </v>
      </c>
      <c r="H508" t="str">
        <v xml:space="preserve"> Twitter </v>
      </c>
      <c r="I508" t="str">
        <v xml:space="preserve"> #CartwheelChallenge #HighSchoolAthlete </v>
      </c>
      <c r="J508">
        <v>27</v>
      </c>
      <c r="K508">
        <v>52</v>
      </c>
      <c r="L508" t="str">
        <v xml:space="preserve"> Canada</v>
      </c>
      <c r="M508">
        <v>2023</v>
      </c>
      <c r="N508">
        <v>9</v>
      </c>
      <c r="O508">
        <v>5</v>
      </c>
      <c r="P508">
        <v>12</v>
      </c>
      <c r="Q508" t="str">
        <v>Attempting to beat the record for the most consecutive cartwheels. Cartwheel challenge: Underway!</v>
      </c>
      <c r="R508" t="str">
        <v>Excitement</v>
      </c>
      <c r="S508" t="str">
        <v>CartwheelMasterHighSchool</v>
      </c>
      <c r="T508" t="str">
        <v>Twitter</v>
      </c>
      <c r="U508" t="str">
        <v>#CartwheelChallenge,#HighSchoolAthlete</v>
      </c>
      <c r="V508" t="str">
        <v>Canada</v>
      </c>
      <c r="W508">
        <v>45174.520833333336</v>
      </c>
      <c r="X508" t="b">
        <v>0</v>
      </c>
      <c r="Y508">
        <v>79</v>
      </c>
      <c r="Z508">
        <v>0.65822784810126578</v>
      </c>
    </row>
    <row r="509" spans="2:26" x14ac:dyDescent="0.25">
      <c r="B509">
        <v>679</v>
      </c>
      <c r="C509">
        <v>683</v>
      </c>
      <c r="D509" t="str">
        <v xml:space="preserve">Organizing a movie marathon with friends. Popcorn and cinematic adventures await! </v>
      </c>
      <c r="E509" t="str">
        <v xml:space="preserve"> Joy </v>
      </c>
      <c r="F509">
        <v>45175.697916666664</v>
      </c>
      <c r="G509" t="str">
        <v xml:space="preserve"> MovieMarathonHostHighSchool </v>
      </c>
      <c r="H509" t="str">
        <v xml:space="preserve"> Facebook </v>
      </c>
      <c r="I509" t="str">
        <v xml:space="preserve"> #MovieNight #HighSchoolMemories </v>
      </c>
      <c r="J509">
        <v>22</v>
      </c>
      <c r="K509">
        <v>43</v>
      </c>
      <c r="L509" t="str">
        <v xml:space="preserve"> UK</v>
      </c>
      <c r="M509">
        <v>2023</v>
      </c>
      <c r="N509">
        <v>9</v>
      </c>
      <c r="O509">
        <v>6</v>
      </c>
      <c r="P509">
        <v>16</v>
      </c>
      <c r="Q509" t="str">
        <v>Organizing a movie marathon with friends. Popcorn and cinematic adventures await!</v>
      </c>
      <c r="R509" t="str">
        <v>Joy</v>
      </c>
      <c r="S509" t="str">
        <v>MovieMarathonHostHighSchool</v>
      </c>
      <c r="T509" t="str">
        <v>Facebook</v>
      </c>
      <c r="U509" t="str">
        <v>#MovieNight,#HighSchoolMemories</v>
      </c>
      <c r="V509" t="str">
        <v>UK</v>
      </c>
      <c r="W509">
        <v>45175.697916666664</v>
      </c>
      <c r="X509" t="b">
        <v>0</v>
      </c>
      <c r="Y509">
        <v>65</v>
      </c>
      <c r="Z509">
        <v>0.66153846153846152</v>
      </c>
    </row>
    <row r="510" spans="2:26" x14ac:dyDescent="0.25">
      <c r="B510">
        <v>680</v>
      </c>
      <c r="C510">
        <v>684</v>
      </c>
      <c r="D510" t="str">
        <v xml:space="preserve">Experimenting with a new hair color. A bold change for a bold semester! </v>
      </c>
      <c r="E510" t="str">
        <v xml:space="preserve"> Excitement </v>
      </c>
      <c r="F510">
        <v>45176.763888888891</v>
      </c>
      <c r="G510" t="str">
        <v xml:space="preserve"> HairColorExperimentHighSchool </v>
      </c>
      <c r="H510" t="str">
        <v xml:space="preserve"> Instagram </v>
      </c>
      <c r="I510" t="str">
        <v xml:space="preserve"> #HairExperiment #HighSchoolStyle </v>
      </c>
      <c r="J510">
        <v>20</v>
      </c>
      <c r="K510">
        <v>39</v>
      </c>
      <c r="L510" t="str">
        <v xml:space="preserve"> USA</v>
      </c>
      <c r="M510">
        <v>2023</v>
      </c>
      <c r="N510">
        <v>9</v>
      </c>
      <c r="O510">
        <v>7</v>
      </c>
      <c r="P510">
        <v>18</v>
      </c>
      <c r="Q510" t="str">
        <v>Experimenting with a new hair color. A bold change for a bold semester!</v>
      </c>
      <c r="R510" t="str">
        <v>Excitement</v>
      </c>
      <c r="S510" t="str">
        <v>HairColorExperimentHighSchool</v>
      </c>
      <c r="T510" t="str">
        <v>Instagram</v>
      </c>
      <c r="U510" t="str">
        <v>#HairExperiment,#HighSchoolStyle</v>
      </c>
      <c r="V510" t="str">
        <v>USA</v>
      </c>
      <c r="W510">
        <v>45176.763888888891</v>
      </c>
      <c r="X510" t="b">
        <v>0</v>
      </c>
      <c r="Y510">
        <v>59</v>
      </c>
      <c r="Z510">
        <v>0.66101694915254239</v>
      </c>
    </row>
    <row r="511" spans="2:26" x14ac:dyDescent="0.25">
      <c r="B511">
        <v>681</v>
      </c>
      <c r="C511">
        <v>685</v>
      </c>
      <c r="D511" t="str">
        <v xml:space="preserve">Building a time capsule to capture memories for the future. Time-traveling emotions! </v>
      </c>
      <c r="E511" t="str">
        <v xml:space="preserve"> Joy </v>
      </c>
      <c r="F511">
        <v>45177.59375</v>
      </c>
      <c r="G511" t="str">
        <v xml:space="preserve"> TimeCapsuleCreatorHighSchool </v>
      </c>
      <c r="H511" t="str">
        <v xml:space="preserve"> Facebook </v>
      </c>
      <c r="I511" t="str">
        <v xml:space="preserve"> #TimeCapsule #HighSchoolNostalgia </v>
      </c>
      <c r="J511">
        <v>26</v>
      </c>
      <c r="K511">
        <v>48</v>
      </c>
      <c r="L511" t="str">
        <v xml:space="preserve"> Canada</v>
      </c>
      <c r="M511">
        <v>2023</v>
      </c>
      <c r="N511">
        <v>9</v>
      </c>
      <c r="O511">
        <v>8</v>
      </c>
      <c r="P511">
        <v>14</v>
      </c>
      <c r="Q511" t="str">
        <v>Building a time capsule to capture memories for the future. Time-traveling emotions!</v>
      </c>
      <c r="R511" t="str">
        <v>Joy</v>
      </c>
      <c r="S511" t="str">
        <v>TimeCapsuleCreatorHighSchool</v>
      </c>
      <c r="T511" t="str">
        <v>Facebook</v>
      </c>
      <c r="U511" t="str">
        <v>#TimeCapsule,#HighSchoolNostalgia</v>
      </c>
      <c r="V511" t="str">
        <v>Canada</v>
      </c>
      <c r="W511">
        <v>45177.59375</v>
      </c>
      <c r="X511" t="b">
        <v>0</v>
      </c>
      <c r="Y511">
        <v>74</v>
      </c>
      <c r="Z511">
        <v>0.64864864864864868</v>
      </c>
    </row>
    <row r="512" spans="2:26" x14ac:dyDescent="0.25">
      <c r="B512">
        <v>683</v>
      </c>
      <c r="C512">
        <v>687</v>
      </c>
      <c r="D512" t="str">
        <v xml:space="preserve">Trying out a new smoothie recipe for a healthy start to the week. Smoothie enthusiast: Level up! </v>
      </c>
      <c r="E512" t="str">
        <v xml:space="preserve"> Excitement </v>
      </c>
      <c r="F512">
        <v>45179.864583333336</v>
      </c>
      <c r="G512" t="str">
        <v xml:space="preserve"> SmoothieConnoisseurHighSchool </v>
      </c>
      <c r="H512" t="str">
        <v xml:space="preserve"> Instagram </v>
      </c>
      <c r="I512" t="str">
        <v xml:space="preserve"> #HealthyLiving #HighSchoolWellness </v>
      </c>
      <c r="J512">
        <v>23</v>
      </c>
      <c r="K512">
        <v>42</v>
      </c>
      <c r="L512" t="str">
        <v xml:space="preserve"> UK</v>
      </c>
      <c r="M512">
        <v>2023</v>
      </c>
      <c r="N512">
        <v>9</v>
      </c>
      <c r="O512">
        <v>10</v>
      </c>
      <c r="P512">
        <v>20</v>
      </c>
      <c r="Q512" t="str">
        <v>Trying out a new smoothie recipe for a healthy start to the week. Smoothie enthusiast: Level up!</v>
      </c>
      <c r="R512" t="str">
        <v>Excitement</v>
      </c>
      <c r="S512" t="str">
        <v>SmoothieConnoisseurHighSchool</v>
      </c>
      <c r="T512" t="str">
        <v>Instagram</v>
      </c>
      <c r="U512" t="str">
        <v>#HealthyLiving,#HighSchoolWellness</v>
      </c>
      <c r="V512" t="str">
        <v>UK</v>
      </c>
      <c r="W512">
        <v>45179.864583333336</v>
      </c>
      <c r="X512" t="b">
        <v>0</v>
      </c>
      <c r="Y512">
        <v>65</v>
      </c>
      <c r="Z512">
        <v>0.64615384615384619</v>
      </c>
    </row>
    <row r="513" spans="2:26" x14ac:dyDescent="0.25">
      <c r="B513">
        <v>685</v>
      </c>
      <c r="C513">
        <v>689</v>
      </c>
      <c r="D513" t="str">
        <v xml:space="preserve">Encountered some mean-spirited comments online. Dealing with online hate is never easy. </v>
      </c>
      <c r="E513" t="str">
        <v xml:space="preserve"> Hate </v>
      </c>
      <c r="F513">
        <v>45181.520833333336</v>
      </c>
      <c r="G513" t="str">
        <v xml:space="preserve"> DealingWithHateHighSchool </v>
      </c>
      <c r="H513" t="str">
        <v xml:space="preserve"> Instagram </v>
      </c>
      <c r="I513" t="str">
        <v xml:space="preserve"> #OnlineHate #HighSchoolReality </v>
      </c>
      <c r="J513">
        <v>18</v>
      </c>
      <c r="K513">
        <v>36</v>
      </c>
      <c r="L513" t="str">
        <v xml:space="preserve"> Canada</v>
      </c>
      <c r="M513">
        <v>2023</v>
      </c>
      <c r="N513">
        <v>9</v>
      </c>
      <c r="O513">
        <v>12</v>
      </c>
      <c r="P513">
        <v>12</v>
      </c>
      <c r="Q513" t="str">
        <v>Encountered some mean-spirited comments online. Dealing with online hate is never easy.</v>
      </c>
      <c r="R513" t="str">
        <v>Hate</v>
      </c>
      <c r="S513" t="str">
        <v>DealingWithHateHighSchool</v>
      </c>
      <c r="T513" t="str">
        <v>Instagram</v>
      </c>
      <c r="U513" t="str">
        <v>#OnlineHate,#HighSchoolReality</v>
      </c>
      <c r="V513" t="str">
        <v>Canada</v>
      </c>
      <c r="W513">
        <v>45181.520833333336</v>
      </c>
      <c r="X513" t="b">
        <v>0</v>
      </c>
      <c r="Y513">
        <v>54</v>
      </c>
      <c r="Z513">
        <v>0.66666666666666663</v>
      </c>
    </row>
    <row r="514" spans="2:26" x14ac:dyDescent="0.25">
      <c r="B514">
        <v>686</v>
      </c>
      <c r="C514">
        <v>690</v>
      </c>
      <c r="D514" t="str">
        <v xml:space="preserve">Had a bad day at school. Everything seems to be going wrong. </v>
      </c>
      <c r="E514" t="str">
        <v xml:space="preserve"> Bad </v>
      </c>
      <c r="F514">
        <v>45182.697916666664</v>
      </c>
      <c r="G514" t="str">
        <v xml:space="preserve"> ToughDayHighSchool </v>
      </c>
      <c r="H514" t="str">
        <v xml:space="preserve"> Facebook </v>
      </c>
      <c r="I514" t="str">
        <v xml:space="preserve"> #BadDay #HighSchoolBlues </v>
      </c>
      <c r="J514">
        <v>20</v>
      </c>
      <c r="K514">
        <v>40</v>
      </c>
      <c r="L514" t="str">
        <v xml:space="preserve"> UK</v>
      </c>
      <c r="M514">
        <v>2023</v>
      </c>
      <c r="N514">
        <v>9</v>
      </c>
      <c r="O514">
        <v>13</v>
      </c>
      <c r="P514">
        <v>16</v>
      </c>
      <c r="Q514" t="str">
        <v>Had a bad day at school. Everything seems to be going wrong.</v>
      </c>
      <c r="R514" t="str">
        <v>Bad</v>
      </c>
      <c r="S514" t="str">
        <v>ToughDayHighSchool</v>
      </c>
      <c r="T514" t="str">
        <v>Facebook</v>
      </c>
      <c r="U514" t="str">
        <v>#BadDay,#HighSchoolBlues</v>
      </c>
      <c r="V514" t="str">
        <v>UK</v>
      </c>
      <c r="W514">
        <v>45182.697916666664</v>
      </c>
      <c r="X514" t="b">
        <v>0</v>
      </c>
      <c r="Y514">
        <v>60</v>
      </c>
      <c r="Z514">
        <v>0.66666666666666663</v>
      </c>
    </row>
    <row r="515" spans="2:26" x14ac:dyDescent="0.25">
      <c r="B515">
        <v>687</v>
      </c>
      <c r="C515">
        <v>691</v>
      </c>
      <c r="D515" t="str">
        <v xml:space="preserve">Feeling down after not making the sports team. Disappointment lingers. </v>
      </c>
      <c r="E515" t="str">
        <v xml:space="preserve"> Sad </v>
      </c>
      <c r="F515">
        <v>45183.763888888891</v>
      </c>
      <c r="G515" t="str">
        <v xml:space="preserve"> SportsTeamRejectionHighSchool </v>
      </c>
      <c r="H515" t="str">
        <v xml:space="preserve"> Twitter </v>
      </c>
      <c r="I515" t="str">
        <v xml:space="preserve"> #Disappointment #HighSchoolSports </v>
      </c>
      <c r="J515">
        <v>17</v>
      </c>
      <c r="K515">
        <v>34</v>
      </c>
      <c r="L515" t="str">
        <v xml:space="preserve"> USA</v>
      </c>
      <c r="M515">
        <v>2023</v>
      </c>
      <c r="N515">
        <v>9</v>
      </c>
      <c r="O515">
        <v>14</v>
      </c>
      <c r="P515">
        <v>18</v>
      </c>
      <c r="Q515" t="str">
        <v>Feeling down after not making the sports team. Disappointment lingers.</v>
      </c>
      <c r="R515" t="str">
        <v>Sad</v>
      </c>
      <c r="S515" t="str">
        <v>SportsTeamRejectionHighSchool</v>
      </c>
      <c r="T515" t="str">
        <v>Twitter</v>
      </c>
      <c r="U515" t="str">
        <v>#Disappointment,#HighSchoolSports</v>
      </c>
      <c r="V515" t="str">
        <v>USA</v>
      </c>
      <c r="W515">
        <v>45183.763888888891</v>
      </c>
      <c r="X515" t="b">
        <v>0</v>
      </c>
      <c r="Y515">
        <v>51</v>
      </c>
      <c r="Z515">
        <v>0.66666666666666663</v>
      </c>
    </row>
    <row r="516" spans="2:26" x14ac:dyDescent="0.25">
      <c r="B516">
        <v>688</v>
      </c>
      <c r="C516">
        <v>692</v>
      </c>
      <c r="D516" t="str">
        <v xml:space="preserve">Witnessed a heated argument in the cafeteria. Unpleasant atmosphere at lunch. </v>
      </c>
      <c r="E516" t="str">
        <v xml:space="preserve"> Hate </v>
      </c>
      <c r="F516">
        <v>45184.59375</v>
      </c>
      <c r="G516" t="str">
        <v xml:space="preserve"> CafeteriaConflictHighSchool </v>
      </c>
      <c r="H516" t="str">
        <v xml:space="preserve"> Instagram </v>
      </c>
      <c r="I516" t="str">
        <v xml:space="preserve"> #CafeteriaDrama #HighSchoolTension </v>
      </c>
      <c r="J516">
        <v>21</v>
      </c>
      <c r="K516">
        <v>41</v>
      </c>
      <c r="L516" t="str">
        <v xml:space="preserve"> Canada</v>
      </c>
      <c r="M516">
        <v>2023</v>
      </c>
      <c r="N516">
        <v>9</v>
      </c>
      <c r="O516">
        <v>15</v>
      </c>
      <c r="P516">
        <v>14</v>
      </c>
      <c r="Q516" t="str">
        <v>Witnessed a heated argument in the cafeteria. Unpleasant atmosphere at lunch.</v>
      </c>
      <c r="R516" t="str">
        <v>Hate</v>
      </c>
      <c r="S516" t="str">
        <v>CafeteriaConflictHighSchool</v>
      </c>
      <c r="T516" t="str">
        <v>Instagram</v>
      </c>
      <c r="U516" t="str">
        <v>#CafeteriaDrama,#HighSchoolTension</v>
      </c>
      <c r="V516" t="str">
        <v>Canada</v>
      </c>
      <c r="W516">
        <v>45184.59375</v>
      </c>
      <c r="X516" t="b">
        <v>0</v>
      </c>
      <c r="Y516">
        <v>62</v>
      </c>
      <c r="Z516">
        <v>0.66129032258064513</v>
      </c>
    </row>
    <row r="517" spans="2:26" x14ac:dyDescent="0.25">
      <c r="B517">
        <v>689</v>
      </c>
      <c r="C517">
        <v>693</v>
      </c>
      <c r="D517" t="str">
        <v xml:space="preserve">Received a not-so-great grade on a major project. Academic frustration setting in. </v>
      </c>
      <c r="E517" t="str">
        <v xml:space="preserve"> Bad </v>
      </c>
      <c r="F517">
        <v>45185.729166666664</v>
      </c>
      <c r="G517" t="str">
        <v xml:space="preserve"> ProjectGradeDisappointmentHighSchool </v>
      </c>
      <c r="H517" t="str">
        <v xml:space="preserve"> Facebook </v>
      </c>
      <c r="I517" t="str">
        <v xml:space="preserve"> #AcademicFrustration #HighSchoolStress </v>
      </c>
      <c r="J517">
        <v>19</v>
      </c>
      <c r="K517">
        <v>38</v>
      </c>
      <c r="L517" t="str">
        <v xml:space="preserve"> UK</v>
      </c>
      <c r="M517">
        <v>2023</v>
      </c>
      <c r="N517">
        <v>9</v>
      </c>
      <c r="O517">
        <v>16</v>
      </c>
      <c r="P517">
        <v>17</v>
      </c>
      <c r="Q517" t="str">
        <v>Received a not-so-great grade on a major project. Academic frustration setting in.</v>
      </c>
      <c r="R517" t="str">
        <v>Bad</v>
      </c>
      <c r="S517" t="str">
        <v>ProjectGradeDisappointmentHighSchool</v>
      </c>
      <c r="T517" t="str">
        <v>Facebook</v>
      </c>
      <c r="U517" t="str">
        <v>#AcademicFrustration,#HighSchoolStress</v>
      </c>
      <c r="V517" t="str">
        <v>UK</v>
      </c>
      <c r="W517">
        <v>45185.729166666664</v>
      </c>
      <c r="X517" t="b">
        <v>0</v>
      </c>
      <c r="Y517">
        <v>57</v>
      </c>
      <c r="Z517">
        <v>0.66666666666666663</v>
      </c>
    </row>
    <row r="518" spans="2:26" x14ac:dyDescent="0.25">
      <c r="B518">
        <v>690</v>
      </c>
      <c r="C518">
        <v>694</v>
      </c>
      <c r="D518" t="str">
        <v xml:space="preserve">Dealing with a personal setback. Sometimes life throws unexpected challenges. </v>
      </c>
      <c r="E518" t="str">
        <v xml:space="preserve"> Sad </v>
      </c>
      <c r="F518">
        <v>45186.864583333336</v>
      </c>
      <c r="G518" t="str">
        <v xml:space="preserve"> PersonalSetbackHighSchool </v>
      </c>
      <c r="H518" t="str">
        <v xml:space="preserve"> Twitter </v>
      </c>
      <c r="I518" t="str">
        <v xml:space="preserve"> #LifeChallenges #HighSchoolStruggles </v>
      </c>
      <c r="J518">
        <v>22</v>
      </c>
      <c r="K518">
        <v>44</v>
      </c>
      <c r="L518" t="str">
        <v xml:space="preserve"> USA</v>
      </c>
      <c r="M518">
        <v>2023</v>
      </c>
      <c r="N518">
        <v>9</v>
      </c>
      <c r="O518">
        <v>17</v>
      </c>
      <c r="P518">
        <v>20</v>
      </c>
      <c r="Q518" t="str">
        <v>Dealing with a personal setback. Sometimes life throws unexpected challenges.</v>
      </c>
      <c r="R518" t="str">
        <v>Sad</v>
      </c>
      <c r="S518" t="str">
        <v>PersonalSetbackHighSchool</v>
      </c>
      <c r="T518" t="str">
        <v>Twitter</v>
      </c>
      <c r="U518" t="str">
        <v>#LifeChallenges,#HighSchoolStruggles</v>
      </c>
      <c r="V518" t="str">
        <v>USA</v>
      </c>
      <c r="W518">
        <v>45186.864583333336</v>
      </c>
      <c r="X518" t="b">
        <v>0</v>
      </c>
      <c r="Y518">
        <v>66</v>
      </c>
      <c r="Z518">
        <v>0.66666666666666663</v>
      </c>
    </row>
    <row r="519" spans="2:26" x14ac:dyDescent="0.25">
      <c r="B519">
        <v>693</v>
      </c>
      <c r="C519">
        <v>697</v>
      </c>
      <c r="D519" t="str">
        <v xml:space="preserve">Caught in a torrential rainstorm without an umbrella. Today's weather is just bad luck. </v>
      </c>
      <c r="E519" t="str">
        <v xml:space="preserve"> Bad </v>
      </c>
      <c r="F519">
        <v>45189.520833333336</v>
      </c>
      <c r="G519" t="str">
        <v xml:space="preserve"> RainyDayBluesHighSchool </v>
      </c>
      <c r="H519" t="str">
        <v xml:space="preserve"> Twitter </v>
      </c>
      <c r="I519" t="str">
        <v xml:space="preserve"> #BadLuck #HighSchoolWeather </v>
      </c>
      <c r="J519">
        <v>18</v>
      </c>
      <c r="K519">
        <v>35</v>
      </c>
      <c r="L519" t="str">
        <v xml:space="preserve"> USA</v>
      </c>
      <c r="M519">
        <v>2023</v>
      </c>
      <c r="N519">
        <v>9</v>
      </c>
      <c r="O519">
        <v>20</v>
      </c>
      <c r="P519">
        <v>12</v>
      </c>
      <c r="Q519" t="str">
        <v>Caught in a torrential rainstorm without an umbrella. Today's weather is just bad luck.</v>
      </c>
      <c r="R519" t="str">
        <v>Bad</v>
      </c>
      <c r="S519" t="str">
        <v>RainyDayBluesHighSchool</v>
      </c>
      <c r="T519" t="str">
        <v>Twitter</v>
      </c>
      <c r="U519" t="str">
        <v>#BadLuck,#HighSchoolWeather</v>
      </c>
      <c r="V519" t="str">
        <v>USA</v>
      </c>
      <c r="W519">
        <v>45189.520833333336</v>
      </c>
      <c r="X519" t="b">
        <v>0</v>
      </c>
      <c r="Y519">
        <v>53</v>
      </c>
      <c r="Z519">
        <v>0.660377358490566</v>
      </c>
    </row>
    <row r="520" spans="2:26" x14ac:dyDescent="0.25">
      <c r="B520">
        <v>694</v>
      </c>
      <c r="C520">
        <v>698</v>
      </c>
      <c r="D520" t="str">
        <v xml:space="preserve">Missing an important event due to unforeseen circumstances. A day filled with sadness. </v>
      </c>
      <c r="E520" t="str">
        <v xml:space="preserve"> Sad </v>
      </c>
      <c r="F520">
        <v>45190.697916666664</v>
      </c>
      <c r="G520" t="str">
        <v xml:space="preserve"> MissedOpportunityHighSchool </v>
      </c>
      <c r="H520" t="str">
        <v xml:space="preserve"> Instagram </v>
      </c>
      <c r="I520" t="str">
        <v xml:space="preserve"> #MissedChances #HighSchoolRegret </v>
      </c>
      <c r="J520">
        <v>20</v>
      </c>
      <c r="K520">
        <v>39</v>
      </c>
      <c r="L520" t="str">
        <v xml:space="preserve"> Canada</v>
      </c>
      <c r="M520">
        <v>2023</v>
      </c>
      <c r="N520">
        <v>9</v>
      </c>
      <c r="O520">
        <v>21</v>
      </c>
      <c r="P520">
        <v>16</v>
      </c>
      <c r="Q520" t="str">
        <v>Missing an important event due to unforeseen circumstances. A day filled with sadness.</v>
      </c>
      <c r="R520" t="str">
        <v>Sad</v>
      </c>
      <c r="S520" t="str">
        <v>MissedOpportunityHighSchool</v>
      </c>
      <c r="T520" t="str">
        <v>Instagram</v>
      </c>
      <c r="U520" t="str">
        <v>#MissedChances,#HighSchoolRegret</v>
      </c>
      <c r="V520" t="str">
        <v>Canada</v>
      </c>
      <c r="W520">
        <v>45190.697916666664</v>
      </c>
      <c r="X520" t="b">
        <v>0</v>
      </c>
      <c r="Y520">
        <v>59</v>
      </c>
      <c r="Z520">
        <v>0.66101694915254239</v>
      </c>
    </row>
    <row r="521" spans="2:26" x14ac:dyDescent="0.25">
      <c r="B521">
        <v>695</v>
      </c>
      <c r="C521">
        <v>699</v>
      </c>
      <c r="D521" t="str">
        <v xml:space="preserve">Dealing with unfounded rumors circulating about personal life. Rumors can be hurtful. </v>
      </c>
      <c r="E521" t="str">
        <v xml:space="preserve"> Hate </v>
      </c>
      <c r="F521">
        <v>45191.763888888891</v>
      </c>
      <c r="G521" t="str">
        <v xml:space="preserve"> RumorVictimHighSchool </v>
      </c>
      <c r="H521" t="str">
        <v xml:space="preserve"> Facebook </v>
      </c>
      <c r="I521" t="str">
        <v xml:space="preserve"> #RumorMills #HighSchoolDrama </v>
      </c>
      <c r="J521">
        <v>23</v>
      </c>
      <c r="K521">
        <v>46</v>
      </c>
      <c r="L521" t="str">
        <v xml:space="preserve"> UK</v>
      </c>
      <c r="M521">
        <v>2023</v>
      </c>
      <c r="N521">
        <v>9</v>
      </c>
      <c r="O521">
        <v>22</v>
      </c>
      <c r="P521">
        <v>18</v>
      </c>
      <c r="Q521" t="str">
        <v>Dealing with unfounded rumors circulating about personal life. Rumors can be hurtful.</v>
      </c>
      <c r="R521" t="str">
        <v>Hate</v>
      </c>
      <c r="S521" t="str">
        <v>RumorVictimHighSchool</v>
      </c>
      <c r="T521" t="str">
        <v>Facebook</v>
      </c>
      <c r="U521" t="str">
        <v>#RumorMills,#HighSchoolDrama</v>
      </c>
      <c r="V521" t="str">
        <v>UK</v>
      </c>
      <c r="W521">
        <v>45191.763888888891</v>
      </c>
      <c r="X521" t="b">
        <v>0</v>
      </c>
      <c r="Y521">
        <v>69</v>
      </c>
      <c r="Z521">
        <v>0.66666666666666663</v>
      </c>
    </row>
    <row r="522" spans="2:26" x14ac:dyDescent="0.25">
      <c r="B522">
        <v>696</v>
      </c>
      <c r="C522">
        <v>700</v>
      </c>
      <c r="D522" t="str">
        <v xml:space="preserve">Got a flat tire on the way to an important meeting. Talk about a series of bad events! </v>
      </c>
      <c r="E522" t="str">
        <v xml:space="preserve"> Bad </v>
      </c>
      <c r="F522">
        <v>45192.59375</v>
      </c>
      <c r="G522" t="str">
        <v xml:space="preserve"> FlatTireWoesHighSchool </v>
      </c>
      <c r="H522" t="str">
        <v xml:space="preserve"> Twitter </v>
      </c>
      <c r="I522" t="str">
        <v xml:space="preserve"> #BadLuckDay #HighSchoolStruggles </v>
      </c>
      <c r="J522">
        <v>25</v>
      </c>
      <c r="K522">
        <v>50</v>
      </c>
      <c r="L522" t="str">
        <v xml:space="preserve"> USA</v>
      </c>
      <c r="M522">
        <v>2023</v>
      </c>
      <c r="N522">
        <v>9</v>
      </c>
      <c r="O522">
        <v>23</v>
      </c>
      <c r="P522">
        <v>14</v>
      </c>
      <c r="Q522" t="str">
        <v>Got a flat tire on the way to an important meeting. Talk about a series of bad events!</v>
      </c>
      <c r="R522" t="str">
        <v>Bad</v>
      </c>
      <c r="S522" t="str">
        <v>FlatTireWoesHighSchool</v>
      </c>
      <c r="T522" t="str">
        <v>Twitter</v>
      </c>
      <c r="U522" t="str">
        <v>#BadLuckDay,#HighSchoolStruggles</v>
      </c>
      <c r="V522" t="str">
        <v>USA</v>
      </c>
      <c r="W522">
        <v>45192.59375</v>
      </c>
      <c r="X522" t="b">
        <v>0</v>
      </c>
      <c r="Y522">
        <v>75</v>
      </c>
      <c r="Z522">
        <v>0.66666666666666663</v>
      </c>
    </row>
    <row r="523" spans="2:26" x14ac:dyDescent="0.25">
      <c r="B523">
        <v>697</v>
      </c>
      <c r="C523">
        <v>701</v>
      </c>
      <c r="D523" t="str">
        <v xml:space="preserve">Feeling a sense of emptiness after a close friend moves away. Farewells are always sad. </v>
      </c>
      <c r="E523" t="str">
        <v xml:space="preserve"> Sad </v>
      </c>
      <c r="F523">
        <v>45193.729166666664</v>
      </c>
      <c r="G523" t="str">
        <v xml:space="preserve"> FriendMovingAwayHighSchool </v>
      </c>
      <c r="H523" t="str">
        <v xml:space="preserve"> Instagram </v>
      </c>
      <c r="I523" t="str">
        <v xml:space="preserve"> #SayingGoodbye #HighSchoolEmotions </v>
      </c>
      <c r="J523">
        <v>21</v>
      </c>
      <c r="K523">
        <v>42</v>
      </c>
      <c r="L523" t="str">
        <v xml:space="preserve"> Canada</v>
      </c>
      <c r="M523">
        <v>2023</v>
      </c>
      <c r="N523">
        <v>9</v>
      </c>
      <c r="O523">
        <v>24</v>
      </c>
      <c r="P523">
        <v>17</v>
      </c>
      <c r="Q523" t="str">
        <v>Feeling a sense of emptiness after a close friend moves away. Farewells are always sad.</v>
      </c>
      <c r="R523" t="str">
        <v>Sad</v>
      </c>
      <c r="S523" t="str">
        <v>FriendMovingAwayHighSchool</v>
      </c>
      <c r="T523" t="str">
        <v>Instagram</v>
      </c>
      <c r="U523" t="str">
        <v>#SayingGoodbye,#HighSchoolEmotions</v>
      </c>
      <c r="V523" t="str">
        <v>Canada</v>
      </c>
      <c r="W523">
        <v>45193.729166666664</v>
      </c>
      <c r="X523" t="b">
        <v>0</v>
      </c>
      <c r="Y523">
        <v>63</v>
      </c>
      <c r="Z523">
        <v>0.66666666666666663</v>
      </c>
    </row>
    <row r="524" spans="2:26" x14ac:dyDescent="0.25">
      <c r="B524">
        <v>698</v>
      </c>
      <c r="C524">
        <v>702</v>
      </c>
      <c r="D524" t="str">
        <v xml:space="preserve">Facing rejection from a dream college. Disheartened but determined to explore other paths. </v>
      </c>
      <c r="E524" t="str">
        <v xml:space="preserve"> Sad </v>
      </c>
      <c r="F524">
        <v>45194.864583333336</v>
      </c>
      <c r="G524" t="str">
        <v xml:space="preserve"> CollegeRejectionHighSchool </v>
      </c>
      <c r="H524" t="str">
        <v xml:space="preserve"> Facebook </v>
      </c>
      <c r="I524" t="str">
        <v xml:space="preserve"> #CollegeDreams #HighSchoolJourney </v>
      </c>
      <c r="J524">
        <v>19</v>
      </c>
      <c r="K524">
        <v>37</v>
      </c>
      <c r="L524" t="str">
        <v xml:space="preserve"> UK</v>
      </c>
      <c r="M524">
        <v>2023</v>
      </c>
      <c r="N524">
        <v>9</v>
      </c>
      <c r="O524">
        <v>25</v>
      </c>
      <c r="P524">
        <v>20</v>
      </c>
      <c r="Q524" t="str">
        <v>Facing rejection from a dream college. Disheartened but determined to explore other paths.</v>
      </c>
      <c r="R524" t="str">
        <v>Sad</v>
      </c>
      <c r="S524" t="str">
        <v>CollegeRejectionHighSchool</v>
      </c>
      <c r="T524" t="str">
        <v>Facebook</v>
      </c>
      <c r="U524" t="str">
        <v>#CollegeDreams,#HighSchoolJourney</v>
      </c>
      <c r="V524" t="str">
        <v>UK</v>
      </c>
      <c r="W524">
        <v>45194.864583333336</v>
      </c>
      <c r="X524" t="b">
        <v>0</v>
      </c>
      <c r="Y524">
        <v>56</v>
      </c>
      <c r="Z524">
        <v>0.6607142857142857</v>
      </c>
    </row>
    <row r="525" spans="2:26" x14ac:dyDescent="0.25">
      <c r="B525">
        <v>700</v>
      </c>
      <c r="C525">
        <v>704</v>
      </c>
      <c r="D525" t="str">
        <v xml:space="preserve">Having a bad hair day and feeling self-conscious. Bad hair days can affect confidence. </v>
      </c>
      <c r="E525" t="str">
        <v xml:space="preserve"> Bad </v>
      </c>
      <c r="F525">
        <v>45196.729166666664</v>
      </c>
      <c r="G525" t="str">
        <v xml:space="preserve"> BadHairDayBluesHighSchool </v>
      </c>
      <c r="H525" t="str">
        <v xml:space="preserve"> Instagram </v>
      </c>
      <c r="I525" t="str">
        <v xml:space="preserve"> #BadHairDay #HighSchoolConfidence </v>
      </c>
      <c r="J525">
        <v>18</v>
      </c>
      <c r="K525">
        <v>36</v>
      </c>
      <c r="L525" t="str">
        <v xml:space="preserve"> Canada</v>
      </c>
      <c r="M525">
        <v>2023</v>
      </c>
      <c r="N525">
        <v>9</v>
      </c>
      <c r="O525">
        <v>27</v>
      </c>
      <c r="P525">
        <v>17</v>
      </c>
      <c r="Q525" t="str">
        <v>Having a bad hair day and feeling self-conscious. Bad hair days can affect confidence.</v>
      </c>
      <c r="R525" t="str">
        <v>Bad</v>
      </c>
      <c r="S525" t="str">
        <v>BadHairDayBluesHighSchool</v>
      </c>
      <c r="T525" t="str">
        <v>Instagram</v>
      </c>
      <c r="U525" t="str">
        <v>#BadHairDay,#HighSchoolConfidence</v>
      </c>
      <c r="V525" t="str">
        <v>Canada</v>
      </c>
      <c r="W525">
        <v>45196.729166666664</v>
      </c>
      <c r="X525" t="b">
        <v>0</v>
      </c>
      <c r="Y525">
        <v>54</v>
      </c>
      <c r="Z525">
        <v>0.66666666666666663</v>
      </c>
    </row>
    <row r="526" spans="2:26" x14ac:dyDescent="0.25">
      <c r="B526">
        <v>701</v>
      </c>
      <c r="C526">
        <v>705</v>
      </c>
      <c r="D526" t="str">
        <v xml:space="preserve">Feeling a sense of despair after a major project failure. Hard work didn't pay off this time. </v>
      </c>
      <c r="E526" t="str">
        <v xml:space="preserve"> Sad </v>
      </c>
      <c r="F526">
        <v>45197.916666666664</v>
      </c>
      <c r="G526" t="str">
        <v xml:space="preserve"> ProjectFailureDespairHighSchool </v>
      </c>
      <c r="H526" t="str">
        <v xml:space="preserve"> Facebook </v>
      </c>
      <c r="I526" t="str">
        <v xml:space="preserve"> #ProjectStruggles #HighSchoolHardships </v>
      </c>
      <c r="J526">
        <v>21</v>
      </c>
      <c r="K526">
        <v>41</v>
      </c>
      <c r="L526" t="str">
        <v xml:space="preserve"> UK</v>
      </c>
      <c r="M526">
        <v>2023</v>
      </c>
      <c r="N526">
        <v>9</v>
      </c>
      <c r="O526">
        <v>28</v>
      </c>
      <c r="P526">
        <v>22</v>
      </c>
      <c r="Q526" t="str">
        <v>Feeling a sense of despair after a major project failure. Hard work didn't pay off this time.</v>
      </c>
      <c r="R526" t="str">
        <v>Sad</v>
      </c>
      <c r="S526" t="str">
        <v>ProjectFailureDespairHighSchool</v>
      </c>
      <c r="T526" t="str">
        <v>Facebook</v>
      </c>
      <c r="U526" t="str">
        <v>#ProjectStruggles,#HighSchoolHardships</v>
      </c>
      <c r="V526" t="str">
        <v>UK</v>
      </c>
      <c r="W526">
        <v>45197.916666666664</v>
      </c>
      <c r="X526" t="b">
        <v>0</v>
      </c>
      <c r="Y526">
        <v>62</v>
      </c>
      <c r="Z526">
        <v>0.66129032258064513</v>
      </c>
    </row>
    <row r="527" spans="2:26" x14ac:dyDescent="0.25">
      <c r="B527">
        <v>702</v>
      </c>
      <c r="C527">
        <v>706</v>
      </c>
      <c r="D527" t="str">
        <v xml:space="preserve">Experiencing hate comments for expressing personal opinions. Online negativity prevails. </v>
      </c>
      <c r="E527" t="str">
        <v xml:space="preserve"> Hate </v>
      </c>
      <c r="F527">
        <v>45198.65625</v>
      </c>
      <c r="G527" t="str">
        <v xml:space="preserve"> OpinionsHateHighSchool </v>
      </c>
      <c r="H527" t="str">
        <v xml:space="preserve"> Twitter </v>
      </c>
      <c r="I527" t="str">
        <v xml:space="preserve"> #OnlineOpinions #HighSchoolCriticism </v>
      </c>
      <c r="J527">
        <v>24</v>
      </c>
      <c r="K527">
        <v>48</v>
      </c>
      <c r="L527" t="str">
        <v xml:space="preserve"> USA</v>
      </c>
      <c r="M527">
        <v>2023</v>
      </c>
      <c r="N527">
        <v>9</v>
      </c>
      <c r="O527">
        <v>29</v>
      </c>
      <c r="P527">
        <v>15</v>
      </c>
      <c r="Q527" t="str">
        <v>Experiencing hate comments for expressing personal opinions. Online negativity prevails.</v>
      </c>
      <c r="R527" t="str">
        <v>Hate</v>
      </c>
      <c r="S527" t="str">
        <v>OpinionsHateHighSchool</v>
      </c>
      <c r="T527" t="str">
        <v>Twitter</v>
      </c>
      <c r="U527" t="str">
        <v>#OnlineOpinions,#HighSchoolCriticism</v>
      </c>
      <c r="V527" t="str">
        <v>USA</v>
      </c>
      <c r="W527">
        <v>45198.65625</v>
      </c>
      <c r="X527" t="b">
        <v>0</v>
      </c>
      <c r="Y527">
        <v>72</v>
      </c>
      <c r="Z527">
        <v>0.66666666666666663</v>
      </c>
    </row>
    <row r="528" spans="2:26" x14ac:dyDescent="0.25">
      <c r="B528">
        <v>703</v>
      </c>
      <c r="C528">
        <v>707</v>
      </c>
      <c r="D528" t="str">
        <v xml:space="preserve">Having a string of bad luck with constant technology malfunctions. Tech troubles galore! </v>
      </c>
      <c r="E528" t="str">
        <v xml:space="preserve"> Bad </v>
      </c>
      <c r="F528">
        <v>45199.763888888891</v>
      </c>
      <c r="G528" t="str">
        <v xml:space="preserve"> TechMalfunctionWoesHighSchool </v>
      </c>
      <c r="H528" t="str">
        <v xml:space="preserve"> Instagram </v>
      </c>
      <c r="I528" t="str">
        <v xml:space="preserve"> #TechIssues #HighSchoolTech </v>
      </c>
      <c r="J528">
        <v>22</v>
      </c>
      <c r="K528">
        <v>43</v>
      </c>
      <c r="L528" t="str">
        <v xml:space="preserve"> Canada</v>
      </c>
      <c r="M528">
        <v>2023</v>
      </c>
      <c r="N528">
        <v>9</v>
      </c>
      <c r="O528">
        <v>30</v>
      </c>
      <c r="P528">
        <v>18</v>
      </c>
      <c r="Q528" t="str">
        <v>Having a string of bad luck with constant technology malfunctions. Tech troubles galore!</v>
      </c>
      <c r="R528" t="str">
        <v>Bad</v>
      </c>
      <c r="S528" t="str">
        <v>TechMalfunctionWoesHighSchool</v>
      </c>
      <c r="T528" t="str">
        <v>Instagram</v>
      </c>
      <c r="U528" t="str">
        <v>#TechIssues,#HighSchoolTech</v>
      </c>
      <c r="V528" t="str">
        <v>Canada</v>
      </c>
      <c r="W528">
        <v>45199.763888888891</v>
      </c>
      <c r="X528" t="b">
        <v>0</v>
      </c>
      <c r="Y528">
        <v>65</v>
      </c>
      <c r="Z528">
        <v>0.66153846153846152</v>
      </c>
    </row>
    <row r="529" spans="2:26" x14ac:dyDescent="0.25">
      <c r="B529">
        <v>704</v>
      </c>
      <c r="C529">
        <v>708</v>
      </c>
      <c r="D529" t="str">
        <v xml:space="preserve">Missing out on a long-anticipated event due to unexpected circumstances. A day filled with sadness. </v>
      </c>
      <c r="E529" t="str">
        <v xml:space="preserve"> Sad </v>
      </c>
      <c r="F529">
        <v>45200.59375</v>
      </c>
      <c r="G529" t="str">
        <v xml:space="preserve"> MissedEventBluesHighSchool </v>
      </c>
      <c r="H529" t="str">
        <v xml:space="preserve"> Facebook </v>
      </c>
      <c r="I529" t="str">
        <v xml:space="preserve"> #MissedMoments #HighSchoolRegret </v>
      </c>
      <c r="J529">
        <v>20</v>
      </c>
      <c r="K529">
        <v>39</v>
      </c>
      <c r="L529" t="str">
        <v xml:space="preserve"> UK</v>
      </c>
      <c r="M529">
        <v>2023</v>
      </c>
      <c r="N529">
        <v>10</v>
      </c>
      <c r="O529">
        <v>1</v>
      </c>
      <c r="P529">
        <v>14</v>
      </c>
      <c r="Q529" t="str">
        <v>Missing out on a long-anticipated event due to unexpected circumstances. A day filled with sadness.</v>
      </c>
      <c r="R529" t="str">
        <v>Sad</v>
      </c>
      <c r="S529" t="str">
        <v>MissedEventBluesHighSchool</v>
      </c>
      <c r="T529" t="str">
        <v>Facebook</v>
      </c>
      <c r="U529" t="str">
        <v>#MissedMoments,#HighSchoolRegret</v>
      </c>
      <c r="V529" t="str">
        <v>UK</v>
      </c>
      <c r="W529">
        <v>45200.59375</v>
      </c>
      <c r="X529" t="b">
        <v>0</v>
      </c>
      <c r="Y529">
        <v>59</v>
      </c>
      <c r="Z529">
        <v>0.66101694915254239</v>
      </c>
    </row>
    <row r="530" spans="2:26" x14ac:dyDescent="0.25">
      <c r="B530">
        <v>705</v>
      </c>
      <c r="C530">
        <v>709</v>
      </c>
      <c r="D530" t="str">
        <v xml:space="preserve">Trying out a new study technique for upcoming exams. Exploring different learning strategies. </v>
      </c>
      <c r="E530" t="str">
        <v xml:space="preserve"> Neutral </v>
      </c>
      <c r="F530">
        <v>45201.697916666664</v>
      </c>
      <c r="G530" t="str">
        <v xml:space="preserve"> StudyTechniqueExperimentHighSchool </v>
      </c>
      <c r="H530" t="str">
        <v xml:space="preserve"> Instagram </v>
      </c>
      <c r="I530" t="str">
        <v xml:space="preserve"> #StudyStrategies #HighSchoolExams </v>
      </c>
      <c r="J530">
        <v>23</v>
      </c>
      <c r="K530">
        <v>42</v>
      </c>
      <c r="L530" t="str">
        <v xml:space="preserve"> USA</v>
      </c>
      <c r="M530">
        <v>2023</v>
      </c>
      <c r="N530">
        <v>10</v>
      </c>
      <c r="O530">
        <v>2</v>
      </c>
      <c r="P530">
        <v>16</v>
      </c>
      <c r="Q530" t="str">
        <v>Trying out a new study technique for upcoming exams. Exploring different learning strategies.</v>
      </c>
      <c r="R530" t="str">
        <v>Neutral</v>
      </c>
      <c r="S530" t="str">
        <v>StudyTechniqueExperimentHighSchool</v>
      </c>
      <c r="T530" t="str">
        <v>Instagram</v>
      </c>
      <c r="U530" t="str">
        <v>#StudyStrategies,#HighSchoolExams</v>
      </c>
      <c r="V530" t="str">
        <v>USA</v>
      </c>
      <c r="W530">
        <v>45201.697916666664</v>
      </c>
      <c r="X530" t="b">
        <v>0</v>
      </c>
      <c r="Y530">
        <v>65</v>
      </c>
      <c r="Z530">
        <v>0.64615384615384619</v>
      </c>
    </row>
    <row r="531" spans="2:26" x14ac:dyDescent="0.25">
      <c r="B531">
        <v>706</v>
      </c>
      <c r="C531">
        <v>710</v>
      </c>
      <c r="D531" t="str">
        <v xml:space="preserve">Organizing a community cleanup event for a cleaner neighborhood. Promoting environmental awareness. </v>
      </c>
      <c r="E531" t="str">
        <v xml:space="preserve"> Neutral </v>
      </c>
      <c r="F531">
        <v>45202.520833333336</v>
      </c>
      <c r="G531" t="str">
        <v xml:space="preserve"> CommunityCleanupHighSchool </v>
      </c>
      <c r="H531" t="str">
        <v xml:space="preserve"> Twitter </v>
      </c>
      <c r="I531" t="str">
        <v xml:space="preserve"> #EnvironmentalEfforts #HighSchoolCommunity </v>
      </c>
      <c r="J531">
        <v>26</v>
      </c>
      <c r="K531">
        <v>50</v>
      </c>
      <c r="L531" t="str">
        <v xml:space="preserve"> Canada</v>
      </c>
      <c r="M531">
        <v>2023</v>
      </c>
      <c r="N531">
        <v>10</v>
      </c>
      <c r="O531">
        <v>3</v>
      </c>
      <c r="P531">
        <v>12</v>
      </c>
      <c r="Q531" t="str">
        <v>Organizing a community cleanup event for a cleaner neighborhood. Promoting environmental awareness.</v>
      </c>
      <c r="R531" t="str">
        <v>Neutral</v>
      </c>
      <c r="S531" t="str">
        <v>CommunityCleanupHighSchool</v>
      </c>
      <c r="T531" t="str">
        <v>Twitter</v>
      </c>
      <c r="U531" t="str">
        <v>#EnvironmentalEfforts,#HighSchoolCommunity</v>
      </c>
      <c r="V531" t="str">
        <v>Canada</v>
      </c>
      <c r="W531">
        <v>45202.520833333336</v>
      </c>
      <c r="X531" t="b">
        <v>0</v>
      </c>
      <c r="Y531">
        <v>76</v>
      </c>
      <c r="Z531">
        <v>0.65789473684210531</v>
      </c>
    </row>
    <row r="532" spans="2:26" x14ac:dyDescent="0.25">
      <c r="B532">
        <v>707</v>
      </c>
      <c r="C532">
        <v>711</v>
      </c>
      <c r="D532" t="str">
        <v xml:space="preserve">Sharing favorite book recommendations with classmates. Building a mini book club. </v>
      </c>
      <c r="E532" t="str">
        <v xml:space="preserve"> Neutral </v>
      </c>
      <c r="F532">
        <v>45203.763888888891</v>
      </c>
      <c r="G532" t="str">
        <v xml:space="preserve"> BookRecommendationsHighSchool </v>
      </c>
      <c r="H532" t="str">
        <v xml:space="preserve"> Facebook </v>
      </c>
      <c r="I532" t="str">
        <v xml:space="preserve"> #BookClub #HighSchoolReads </v>
      </c>
      <c r="J532">
        <v>19</v>
      </c>
      <c r="K532">
        <v>38</v>
      </c>
      <c r="L532" t="str">
        <v xml:space="preserve"> UK</v>
      </c>
      <c r="M532">
        <v>2023</v>
      </c>
      <c r="N532">
        <v>10</v>
      </c>
      <c r="O532">
        <v>4</v>
      </c>
      <c r="P532">
        <v>18</v>
      </c>
      <c r="Q532" t="str">
        <v>Sharing favorite book recommendations with classmates. Building a mini book club.</v>
      </c>
      <c r="R532" t="str">
        <v>Neutral</v>
      </c>
      <c r="S532" t="str">
        <v>BookRecommendationsHighSchool</v>
      </c>
      <c r="T532" t="str">
        <v>Facebook</v>
      </c>
      <c r="U532" t="str">
        <v>#BookClub,#HighSchoolReads</v>
      </c>
      <c r="V532" t="str">
        <v>UK</v>
      </c>
      <c r="W532">
        <v>45203.763888888891</v>
      </c>
      <c r="X532" t="b">
        <v>0</v>
      </c>
      <c r="Y532">
        <v>57</v>
      </c>
      <c r="Z532">
        <v>0.66666666666666663</v>
      </c>
    </row>
    <row r="533" spans="2:26" x14ac:dyDescent="0.25">
      <c r="B533">
        <v>708</v>
      </c>
      <c r="C533">
        <v>712</v>
      </c>
      <c r="D533" t="str">
        <v xml:space="preserve">Experimenting with a new recipe for a school bake sale. Baking adventures in the kitchen. </v>
      </c>
      <c r="E533" t="str">
        <v xml:space="preserve"> Neutral </v>
      </c>
      <c r="F533">
        <v>45204.59375</v>
      </c>
      <c r="G533" t="str">
        <v xml:space="preserve"> BakeSaleRecipeExperimentHighSchool </v>
      </c>
      <c r="H533" t="str">
        <v xml:space="preserve"> Instagram </v>
      </c>
      <c r="I533" t="str">
        <v xml:space="preserve"> #BakingAdventures #HighSchoolBakes </v>
      </c>
      <c r="J533">
        <v>21</v>
      </c>
      <c r="K533">
        <v>43</v>
      </c>
      <c r="L533" t="str">
        <v xml:space="preserve"> USA</v>
      </c>
      <c r="M533">
        <v>2023</v>
      </c>
      <c r="N533">
        <v>10</v>
      </c>
      <c r="O533">
        <v>5</v>
      </c>
      <c r="P533">
        <v>14</v>
      </c>
      <c r="Q533" t="str">
        <v>Experimenting with a new recipe for a school bake sale. Baking adventures in the kitchen.</v>
      </c>
      <c r="R533" t="str">
        <v>Neutral</v>
      </c>
      <c r="S533" t="str">
        <v>BakeSaleRecipeExperimentHighSchool</v>
      </c>
      <c r="T533" t="str">
        <v>Instagram</v>
      </c>
      <c r="U533" t="str">
        <v>#BakingAdventures,#HighSchoolBakes</v>
      </c>
      <c r="V533" t="str">
        <v>USA</v>
      </c>
      <c r="W533">
        <v>45204.59375</v>
      </c>
      <c r="X533" t="b">
        <v>0</v>
      </c>
      <c r="Y533">
        <v>64</v>
      </c>
      <c r="Z533">
        <v>0.671875</v>
      </c>
    </row>
    <row r="534" spans="2:26" x14ac:dyDescent="0.25">
      <c r="B534">
        <v>709</v>
      </c>
      <c r="C534">
        <v>713</v>
      </c>
      <c r="D534" t="str">
        <v xml:space="preserve">Collaborating on a school project with peers. Teamwork makes the dream work. </v>
      </c>
      <c r="E534" t="str">
        <v xml:space="preserve"> Neutral </v>
      </c>
      <c r="F534">
        <v>45205.729166666664</v>
      </c>
      <c r="G534" t="str">
        <v xml:space="preserve"> SchoolProjectCollaborationHighSchool </v>
      </c>
      <c r="H534" t="str">
        <v xml:space="preserve"> Twitter </v>
      </c>
      <c r="I534" t="str">
        <v xml:space="preserve"> #Teamwork #HighSchoolProjects </v>
      </c>
      <c r="J534">
        <v>18</v>
      </c>
      <c r="K534">
        <v>36</v>
      </c>
      <c r="L534" t="str">
        <v xml:space="preserve"> Canada</v>
      </c>
      <c r="M534">
        <v>2023</v>
      </c>
      <c r="N534">
        <v>10</v>
      </c>
      <c r="O534">
        <v>6</v>
      </c>
      <c r="P534">
        <v>17</v>
      </c>
      <c r="Q534" t="str">
        <v>Collaborating on a school project with peers. Teamwork makes the dream work.</v>
      </c>
      <c r="R534" t="str">
        <v>Neutral</v>
      </c>
      <c r="S534" t="str">
        <v>SchoolProjectCollaborationHighSchool</v>
      </c>
      <c r="T534" t="str">
        <v>Twitter</v>
      </c>
      <c r="U534" t="str">
        <v>#Teamwork,#HighSchoolProjects</v>
      </c>
      <c r="V534" t="str">
        <v>Canada</v>
      </c>
      <c r="W534">
        <v>45205.729166666664</v>
      </c>
      <c r="X534" t="b">
        <v>0</v>
      </c>
      <c r="Y534">
        <v>54</v>
      </c>
      <c r="Z534">
        <v>0.66666666666666663</v>
      </c>
    </row>
    <row r="535" spans="2:26" x14ac:dyDescent="0.25">
      <c r="B535">
        <v>710</v>
      </c>
      <c r="C535">
        <v>714</v>
      </c>
      <c r="D535" t="str">
        <v xml:space="preserve">Attending a school club meeting to explore new interests. Dabbling in extracurricular activities. </v>
      </c>
      <c r="E535" t="str">
        <v xml:space="preserve"> Neutral </v>
      </c>
      <c r="F535">
        <v>45206.864583333336</v>
      </c>
      <c r="G535" t="str">
        <v xml:space="preserve"> ExtracurricularExplorationHighSchool </v>
      </c>
      <c r="H535" t="str">
        <v xml:space="preserve"> Instagram </v>
      </c>
      <c r="I535" t="str">
        <v xml:space="preserve"> #SchoolClubs #HighSchoolInterests </v>
      </c>
      <c r="J535">
        <v>22</v>
      </c>
      <c r="K535">
        <v>45</v>
      </c>
      <c r="L535" t="str">
        <v xml:space="preserve"> UK</v>
      </c>
      <c r="M535">
        <v>2023</v>
      </c>
      <c r="N535">
        <v>10</v>
      </c>
      <c r="O535">
        <v>7</v>
      </c>
      <c r="P535">
        <v>20</v>
      </c>
      <c r="Q535" t="str">
        <v>Attending a school club meeting to explore new interests. Dabbling in extracurricular activities.</v>
      </c>
      <c r="R535" t="str">
        <v>Neutral</v>
      </c>
      <c r="S535" t="str">
        <v>ExtracurricularExplorationHighSchool</v>
      </c>
      <c r="T535" t="str">
        <v>Instagram</v>
      </c>
      <c r="U535" t="str">
        <v>#SchoolClubs,#HighSchoolInterests</v>
      </c>
      <c r="V535" t="str">
        <v>UK</v>
      </c>
      <c r="W535">
        <v>45206.864583333336</v>
      </c>
      <c r="X535" t="b">
        <v>0</v>
      </c>
      <c r="Y535">
        <v>67</v>
      </c>
      <c r="Z535">
        <v>0.67164179104477617</v>
      </c>
    </row>
    <row r="536" spans="2:26" x14ac:dyDescent="0.25">
      <c r="B536">
        <v>711</v>
      </c>
      <c r="C536">
        <v>715</v>
      </c>
      <c r="D536" t="str">
        <v xml:space="preserve">Exploring a new part-time job opportunity for gaining work experience. Career development in progress. </v>
      </c>
      <c r="E536" t="str">
        <v xml:space="preserve"> Neutral </v>
      </c>
      <c r="F536">
        <v>45207.635416666664</v>
      </c>
      <c r="G536" t="str">
        <v xml:space="preserve"> PartTimeJobExplorationHighSchool </v>
      </c>
      <c r="H536" t="str">
        <v xml:space="preserve"> Facebook </v>
      </c>
      <c r="I536" t="str">
        <v xml:space="preserve"> #CareerDevelopment #HighSchoolJobs </v>
      </c>
      <c r="J536">
        <v>24</v>
      </c>
      <c r="K536">
        <v>48</v>
      </c>
      <c r="L536" t="str">
        <v xml:space="preserve"> USA</v>
      </c>
      <c r="M536">
        <v>2023</v>
      </c>
      <c r="N536">
        <v>10</v>
      </c>
      <c r="O536">
        <v>8</v>
      </c>
      <c r="P536">
        <v>15</v>
      </c>
      <c r="Q536" t="str">
        <v>Exploring a new part-time job opportunity for gaining work experience. Career development in progress.</v>
      </c>
      <c r="R536" t="str">
        <v>Neutral</v>
      </c>
      <c r="S536" t="str">
        <v>PartTimeJobExplorationHighSchool</v>
      </c>
      <c r="T536" t="str">
        <v>Facebook</v>
      </c>
      <c r="U536" t="str">
        <v>#CareerDevelopment,#HighSchoolJobs</v>
      </c>
      <c r="V536" t="str">
        <v>USA</v>
      </c>
      <c r="W536">
        <v>45207.635416666664</v>
      </c>
      <c r="X536" t="b">
        <v>0</v>
      </c>
      <c r="Y536">
        <v>72</v>
      </c>
      <c r="Z536">
        <v>0.66666666666666663</v>
      </c>
    </row>
    <row r="537" spans="2:26" x14ac:dyDescent="0.25">
      <c r="B537">
        <v>712</v>
      </c>
      <c r="C537">
        <v>716</v>
      </c>
      <c r="D537" t="str">
        <v xml:space="preserve">Attending a school assembly to stay informed about upcoming events and announcements. Staying connected with school activities. </v>
      </c>
      <c r="E537" t="str">
        <v xml:space="preserve"> Neutral </v>
      </c>
      <c r="F537">
        <v>45208.916666666664</v>
      </c>
      <c r="G537" t="str">
        <v xml:space="preserve"> SchoolAssemblyParticipationHighSchool </v>
      </c>
      <c r="H537" t="str">
        <v xml:space="preserve"> Twitter </v>
      </c>
      <c r="I537" t="str">
        <v xml:space="preserve"> #SchoolEvents #HighSchoolConnectivity </v>
      </c>
      <c r="J537">
        <v>20</v>
      </c>
      <c r="K537">
        <v>40</v>
      </c>
      <c r="L537" t="str">
        <v xml:space="preserve"> Canada</v>
      </c>
      <c r="M537">
        <v>2023</v>
      </c>
      <c r="N537">
        <v>10</v>
      </c>
      <c r="O537">
        <v>9</v>
      </c>
      <c r="P537">
        <v>22</v>
      </c>
      <c r="Q537" t="str">
        <v>Attending a school assembly to stay informed about upcoming events and announcements. Staying connected with school activities.</v>
      </c>
      <c r="R537" t="str">
        <v>Neutral</v>
      </c>
      <c r="S537" t="str">
        <v>SchoolAssemblyParticipationHighSchool</v>
      </c>
      <c r="T537" t="str">
        <v>Twitter</v>
      </c>
      <c r="U537" t="str">
        <v>#SchoolEvents,#HighSchoolConnectivity</v>
      </c>
      <c r="V537" t="str">
        <v>Canada</v>
      </c>
      <c r="W537">
        <v>45208.916666666664</v>
      </c>
      <c r="X537" t="b">
        <v>0</v>
      </c>
      <c r="Y537">
        <v>60</v>
      </c>
      <c r="Z537">
        <v>0.66666666666666663</v>
      </c>
    </row>
    <row r="538" spans="2:26" x14ac:dyDescent="0.25">
      <c r="B538">
        <v>713</v>
      </c>
      <c r="C538">
        <v>717</v>
      </c>
      <c r="D538" t="str">
        <v xml:space="preserve">Exploring a new hobby of photography during free time. Capturing moments through a lens. </v>
      </c>
      <c r="E538" t="str">
        <v xml:space="preserve"> Neutral </v>
      </c>
      <c r="F538">
        <v>45209.59375</v>
      </c>
      <c r="G538" t="str">
        <v xml:space="preserve"> PhotographyHobbyHighSchool </v>
      </c>
      <c r="H538" t="str">
        <v xml:space="preserve"> Instagram </v>
      </c>
      <c r="I538" t="str">
        <v xml:space="preserve"> #PhotographyJourney #HighSchoolHobbies </v>
      </c>
      <c r="J538">
        <v>25</v>
      </c>
      <c r="K538">
        <v>49</v>
      </c>
      <c r="L538" t="str">
        <v xml:space="preserve"> UK</v>
      </c>
      <c r="M538">
        <v>2023</v>
      </c>
      <c r="N538">
        <v>10</v>
      </c>
      <c r="O538">
        <v>10</v>
      </c>
      <c r="P538">
        <v>14</v>
      </c>
      <c r="Q538" t="str">
        <v>Exploring a new hobby of photography during free time. Capturing moments through a lens.</v>
      </c>
      <c r="R538" t="str">
        <v>Neutral</v>
      </c>
      <c r="S538" t="str">
        <v>PhotographyHobbyHighSchool</v>
      </c>
      <c r="T538" t="str">
        <v>Instagram</v>
      </c>
      <c r="U538" t="str">
        <v>#PhotographyJourney,#HighSchoolHobbies</v>
      </c>
      <c r="V538" t="str">
        <v>UK</v>
      </c>
      <c r="W538">
        <v>45209.59375</v>
      </c>
      <c r="X538" t="b">
        <v>0</v>
      </c>
      <c r="Y538">
        <v>74</v>
      </c>
      <c r="Z538">
        <v>0.66216216216216217</v>
      </c>
    </row>
    <row r="539" spans="2:26" x14ac:dyDescent="0.25">
      <c r="B539">
        <v>714</v>
      </c>
      <c r="C539">
        <v>718</v>
      </c>
      <c r="D539" t="str">
        <v xml:space="preserve">Participating in a science fair to showcase a unique experiment. Sharing knowledge with peers. </v>
      </c>
      <c r="E539" t="str">
        <v xml:space="preserve"> Neutral </v>
      </c>
      <c r="F539">
        <v>45210.697916666664</v>
      </c>
      <c r="G539" t="str">
        <v xml:space="preserve"> ScienceFairParticipationHighSchool </v>
      </c>
      <c r="H539" t="str">
        <v xml:space="preserve"> Facebook </v>
      </c>
      <c r="I539" t="str">
        <v xml:space="preserve"> #ScienceFair #HighSchoolScience </v>
      </c>
      <c r="J539">
        <v>19</v>
      </c>
      <c r="K539">
        <v>37</v>
      </c>
      <c r="L539" t="str">
        <v xml:space="preserve"> USA</v>
      </c>
      <c r="M539">
        <v>2023</v>
      </c>
      <c r="N539">
        <v>10</v>
      </c>
      <c r="O539">
        <v>11</v>
      </c>
      <c r="P539">
        <v>16</v>
      </c>
      <c r="Q539" t="str">
        <v>Participating in a science fair to showcase a unique experiment. Sharing knowledge with peers.</v>
      </c>
      <c r="R539" t="str">
        <v>Neutral</v>
      </c>
      <c r="S539" t="str">
        <v>ScienceFairParticipationHighSchool</v>
      </c>
      <c r="T539" t="str">
        <v>Facebook</v>
      </c>
      <c r="U539" t="str">
        <v>#ScienceFair,#HighSchoolScience</v>
      </c>
      <c r="V539" t="str">
        <v>USA</v>
      </c>
      <c r="W539">
        <v>45210.697916666664</v>
      </c>
      <c r="X539" t="b">
        <v>0</v>
      </c>
      <c r="Y539">
        <v>56</v>
      </c>
      <c r="Z539">
        <v>0.6607142857142857</v>
      </c>
    </row>
    <row r="540" spans="2:26" x14ac:dyDescent="0.25">
      <c r="B540">
        <v>715</v>
      </c>
      <c r="C540">
        <v>719</v>
      </c>
      <c r="D540" t="str">
        <v xml:space="preserve">Attending a workshop on time management to enhance organizational skills. Striving for efficiency. </v>
      </c>
      <c r="E540" t="str">
        <v xml:space="preserve"> Neutral </v>
      </c>
      <c r="F540">
        <v>45211.763888888891</v>
      </c>
      <c r="G540" t="str">
        <v xml:space="preserve"> TimeManagementWorkshopHighSchool </v>
      </c>
      <c r="H540" t="str">
        <v xml:space="preserve"> Twitter </v>
      </c>
      <c r="I540" t="str">
        <v xml:space="preserve"> #EfficiencyGoals #HighSchoolSkills </v>
      </c>
      <c r="J540">
        <v>23</v>
      </c>
      <c r="K540">
        <v>44</v>
      </c>
      <c r="L540" t="str">
        <v xml:space="preserve"> Canada</v>
      </c>
      <c r="M540">
        <v>2023</v>
      </c>
      <c r="N540">
        <v>10</v>
      </c>
      <c r="O540">
        <v>12</v>
      </c>
      <c r="P540">
        <v>18</v>
      </c>
      <c r="Q540" t="str">
        <v>Attending a workshop on time management to enhance organizational skills. Striving for efficiency.</v>
      </c>
      <c r="R540" t="str">
        <v>Neutral</v>
      </c>
      <c r="S540" t="str">
        <v>TimeManagementWorkshopHighSchool</v>
      </c>
      <c r="T540" t="str">
        <v>Twitter</v>
      </c>
      <c r="U540" t="str">
        <v>#EfficiencyGoals,#HighSchoolSkills</v>
      </c>
      <c r="V540" t="str">
        <v>Canada</v>
      </c>
      <c r="W540">
        <v>45211.763888888891</v>
      </c>
      <c r="X540" t="b">
        <v>0</v>
      </c>
      <c r="Y540">
        <v>67</v>
      </c>
      <c r="Z540">
        <v>0.65671641791044777</v>
      </c>
    </row>
    <row r="541" spans="2:26" x14ac:dyDescent="0.25">
      <c r="B541">
        <v>716</v>
      </c>
      <c r="C541">
        <v>720</v>
      </c>
      <c r="D541" t="str">
        <v xml:space="preserve">Volunteering at a local charity event to give back to the community. Contributing to social causes. </v>
      </c>
      <c r="E541" t="str">
        <v xml:space="preserve"> Neutral </v>
      </c>
      <c r="F541">
        <v>45212.520833333336</v>
      </c>
      <c r="G541" t="str">
        <v xml:space="preserve"> CharityEventVolunteerHighSchool </v>
      </c>
      <c r="H541" t="str">
        <v xml:space="preserve"> Instagram </v>
      </c>
      <c r="I541" t="str">
        <v xml:space="preserve"> #CommunityService #HighSchoolVolunteer </v>
      </c>
      <c r="J541">
        <v>20</v>
      </c>
      <c r="K541">
        <v>39</v>
      </c>
      <c r="L541" t="str">
        <v xml:space="preserve"> UK</v>
      </c>
      <c r="M541">
        <v>2023</v>
      </c>
      <c r="N541">
        <v>10</v>
      </c>
      <c r="O541">
        <v>13</v>
      </c>
      <c r="P541">
        <v>12</v>
      </c>
      <c r="Q541" t="str">
        <v>Volunteering at a local charity event to give back to the community. Contributing to social causes.</v>
      </c>
      <c r="R541" t="str">
        <v>Neutral</v>
      </c>
      <c r="S541" t="str">
        <v>CharityEventVolunteerHighSchool</v>
      </c>
      <c r="T541" t="str">
        <v>Instagram</v>
      </c>
      <c r="U541" t="str">
        <v>#CommunityService,#HighSchoolVolunteer</v>
      </c>
      <c r="V541" t="str">
        <v>UK</v>
      </c>
      <c r="W541">
        <v>45212.520833333336</v>
      </c>
      <c r="X541" t="b">
        <v>0</v>
      </c>
      <c r="Y541">
        <v>59</v>
      </c>
      <c r="Z541">
        <v>0.66101694915254239</v>
      </c>
    </row>
    <row r="542" spans="2:26" x14ac:dyDescent="0.25">
      <c r="B542">
        <v>717</v>
      </c>
      <c r="C542">
        <v>721</v>
      </c>
      <c r="D542" t="str">
        <v xml:space="preserve">Collaborating on a group project to promote teamwork and shared responsibilities. Group effort in action. </v>
      </c>
      <c r="E542" t="str">
        <v xml:space="preserve"> Neutral </v>
      </c>
      <c r="F542">
        <v>45213.729166666664</v>
      </c>
      <c r="G542" t="str">
        <v xml:space="preserve"> GroupProjectCollaborationHighSchool </v>
      </c>
      <c r="H542" t="str">
        <v xml:space="preserve"> Facebook </v>
      </c>
      <c r="I542" t="str">
        <v xml:space="preserve"> #TeamSpirit #HighSchoolProjects </v>
      </c>
      <c r="J542">
        <v>18</v>
      </c>
      <c r="K542">
        <v>35</v>
      </c>
      <c r="L542" t="str">
        <v xml:space="preserve"> USA</v>
      </c>
      <c r="M542">
        <v>2023</v>
      </c>
      <c r="N542">
        <v>10</v>
      </c>
      <c r="O542">
        <v>14</v>
      </c>
      <c r="P542">
        <v>17</v>
      </c>
      <c r="Q542" t="str">
        <v>Collaborating on a group project to promote teamwork and shared responsibilities. Group effort in action.</v>
      </c>
      <c r="R542" t="str">
        <v>Neutral</v>
      </c>
      <c r="S542" t="str">
        <v>GroupProjectCollaborationHighSchool</v>
      </c>
      <c r="T542" t="str">
        <v>Facebook</v>
      </c>
      <c r="U542" t="str">
        <v>#TeamSpirit,#HighSchoolProjects</v>
      </c>
      <c r="V542" t="str">
        <v>USA</v>
      </c>
      <c r="W542">
        <v>45213.729166666664</v>
      </c>
      <c r="X542" t="b">
        <v>0</v>
      </c>
      <c r="Y542">
        <v>53</v>
      </c>
      <c r="Z542">
        <v>0.660377358490566</v>
      </c>
    </row>
    <row r="543" spans="2:26" x14ac:dyDescent="0.25">
      <c r="B543">
        <v>718</v>
      </c>
      <c r="C543">
        <v>722</v>
      </c>
      <c r="D543" t="str">
        <v xml:space="preserve">Participating in a debate club to enhance critical thinking and communication skills. Intellectual engagement in progress. </v>
      </c>
      <c r="E543" t="str">
        <v xml:space="preserve"> Neutral </v>
      </c>
      <c r="F543">
        <v>45214.864583333336</v>
      </c>
      <c r="G543" t="str">
        <v xml:space="preserve"> DebateClubParticipationHighSchool </v>
      </c>
      <c r="H543" t="str">
        <v xml:space="preserve"> Twitter </v>
      </c>
      <c r="I543" t="str">
        <v xml:space="preserve"> #DebateSkills #HighSchoolIntellect </v>
      </c>
      <c r="J543">
        <v>22</v>
      </c>
      <c r="K543">
        <v>43</v>
      </c>
      <c r="L543" t="str">
        <v xml:space="preserve"> Canada</v>
      </c>
      <c r="M543">
        <v>2023</v>
      </c>
      <c r="N543">
        <v>10</v>
      </c>
      <c r="O543">
        <v>15</v>
      </c>
      <c r="P543">
        <v>20</v>
      </c>
      <c r="Q543" t="str">
        <v>Participating in a debate club to enhance critical thinking and communication skills. Intellectual engagement in progress.</v>
      </c>
      <c r="R543" t="str">
        <v>Neutral</v>
      </c>
      <c r="S543" t="str">
        <v>DebateClubParticipationHighSchool</v>
      </c>
      <c r="T543" t="str">
        <v>Twitter</v>
      </c>
      <c r="U543" t="str">
        <v>#DebateSkills,#HighSchoolIntellect</v>
      </c>
      <c r="V543" t="str">
        <v>Canada</v>
      </c>
      <c r="W543">
        <v>45214.864583333336</v>
      </c>
      <c r="X543" t="b">
        <v>0</v>
      </c>
      <c r="Y543">
        <v>65</v>
      </c>
      <c r="Z543">
        <v>0.66153846153846152</v>
      </c>
    </row>
    <row r="544" spans="2:26" x14ac:dyDescent="0.25">
      <c r="B544">
        <v>719</v>
      </c>
      <c r="C544">
        <v>723</v>
      </c>
      <c r="D544" t="str">
        <v xml:space="preserve">Celebrating a friend's birthday with a surprise party. Joyful moments and laughter all around! </v>
      </c>
      <c r="E544" t="str">
        <v xml:space="preserve"> Happy </v>
      </c>
      <c r="F544">
        <v>45215.65625</v>
      </c>
      <c r="G544" t="str">
        <v xml:space="preserve"> BirthdaySurpriseHighSchool </v>
      </c>
      <c r="H544" t="str">
        <v xml:space="preserve"> Instagram </v>
      </c>
      <c r="I544" t="str">
        <v xml:space="preserve"> #SurpriseParty #HighSchoolCelebration </v>
      </c>
      <c r="J544">
        <v>27</v>
      </c>
      <c r="K544">
        <v>52</v>
      </c>
      <c r="L544" t="str">
        <v xml:space="preserve"> UK</v>
      </c>
      <c r="M544">
        <v>2023</v>
      </c>
      <c r="N544">
        <v>10</v>
      </c>
      <c r="O544">
        <v>16</v>
      </c>
      <c r="P544">
        <v>15</v>
      </c>
      <c r="Q544" t="str">
        <v>Celebrating a friend's birthday with a surprise party. Joyful moments and laughter all around!</v>
      </c>
      <c r="R544" t="str">
        <v>Happy</v>
      </c>
      <c r="S544" t="str">
        <v>BirthdaySurpriseHighSchool</v>
      </c>
      <c r="T544" t="str">
        <v>Instagram</v>
      </c>
      <c r="U544" t="str">
        <v>#SurpriseParty,#HighSchoolCelebration</v>
      </c>
      <c r="V544" t="str">
        <v>UK</v>
      </c>
      <c r="W544">
        <v>45215.65625</v>
      </c>
      <c r="X544" t="b">
        <v>0</v>
      </c>
      <c r="Y544">
        <v>79</v>
      </c>
      <c r="Z544">
        <v>0.65822784810126578</v>
      </c>
    </row>
    <row r="545" spans="2:26" x14ac:dyDescent="0.25">
      <c r="B545">
        <v>720</v>
      </c>
      <c r="C545">
        <v>724</v>
      </c>
      <c r="D545" t="str">
        <v xml:space="preserve">Successfully completing a challenging coding project. Excitement for overcoming coding hurdles! </v>
      </c>
      <c r="E545" t="str">
        <v xml:space="preserve"> Happy </v>
      </c>
      <c r="F545">
        <v>45216.520833333336</v>
      </c>
      <c r="G545" t="str">
        <v xml:space="preserve"> CodingSuccessHighSchool </v>
      </c>
      <c r="H545" t="str">
        <v xml:space="preserve"> Twitter </v>
      </c>
      <c r="I545" t="str">
        <v xml:space="preserve"> #CodingTriumph #HighSchoolTech </v>
      </c>
      <c r="J545">
        <v>24</v>
      </c>
      <c r="K545">
        <v>48</v>
      </c>
      <c r="L545" t="str">
        <v xml:space="preserve"> USA</v>
      </c>
      <c r="M545">
        <v>2023</v>
      </c>
      <c r="N545">
        <v>10</v>
      </c>
      <c r="O545">
        <v>17</v>
      </c>
      <c r="P545">
        <v>12</v>
      </c>
      <c r="Q545" t="str">
        <v>Successfully completing a challenging coding project. Excitement for overcoming coding hurdles!</v>
      </c>
      <c r="R545" t="str">
        <v>Happy</v>
      </c>
      <c r="S545" t="str">
        <v>CodingSuccessHighSchool</v>
      </c>
      <c r="T545" t="str">
        <v>Twitter</v>
      </c>
      <c r="U545" t="str">
        <v>#CodingTriumph,#HighSchoolTech</v>
      </c>
      <c r="V545" t="str">
        <v>USA</v>
      </c>
      <c r="W545">
        <v>45216.520833333336</v>
      </c>
      <c r="X545" t="b">
        <v>0</v>
      </c>
      <c r="Y545">
        <v>72</v>
      </c>
      <c r="Z545">
        <v>0.66666666666666663</v>
      </c>
    </row>
    <row r="546" spans="2:26" x14ac:dyDescent="0.25">
      <c r="B546">
        <v>721</v>
      </c>
      <c r="C546">
        <v>725</v>
      </c>
      <c r="D546" t="str">
        <v xml:space="preserve">Attending a school talent show to support classmates. Applauding the diverse talents on display! </v>
      </c>
      <c r="E546" t="str">
        <v xml:space="preserve"> Happy </v>
      </c>
      <c r="F546">
        <v>45217.697916666664</v>
      </c>
      <c r="G546" t="str">
        <v xml:space="preserve"> TalentShowSupportHighSchool </v>
      </c>
      <c r="H546" t="str">
        <v xml:space="preserve"> Facebook </v>
      </c>
      <c r="I546" t="str">
        <v xml:space="preserve"> #TalentShow #HighSchoolEntertainment </v>
      </c>
      <c r="J546">
        <v>19</v>
      </c>
      <c r="K546">
        <v>38</v>
      </c>
      <c r="L546" t="str">
        <v xml:space="preserve"> Canada</v>
      </c>
      <c r="M546">
        <v>2023</v>
      </c>
      <c r="N546">
        <v>10</v>
      </c>
      <c r="O546">
        <v>18</v>
      </c>
      <c r="P546">
        <v>16</v>
      </c>
      <c r="Q546" t="str">
        <v>Attending a school talent show to support classmates. Applauding the diverse talents on display!</v>
      </c>
      <c r="R546" t="str">
        <v>Happy</v>
      </c>
      <c r="S546" t="str">
        <v>TalentShowSupportHighSchool</v>
      </c>
      <c r="T546" t="str">
        <v>Facebook</v>
      </c>
      <c r="U546" t="str">
        <v>#TalentShow,#HighSchoolEntertainment</v>
      </c>
      <c r="V546" t="str">
        <v>Canada</v>
      </c>
      <c r="W546">
        <v>45217.697916666664</v>
      </c>
      <c r="X546" t="b">
        <v>0</v>
      </c>
      <c r="Y546">
        <v>57</v>
      </c>
      <c r="Z546">
        <v>0.66666666666666663</v>
      </c>
    </row>
    <row r="547" spans="2:26" x14ac:dyDescent="0.25">
      <c r="B547">
        <v>722</v>
      </c>
      <c r="C547">
        <v>726</v>
      </c>
      <c r="D547" t="str">
        <v xml:space="preserve">Exploring a new hiking trail with friends over the weekend. Nature, laughter, and good vibes! </v>
      </c>
      <c r="E547" t="str">
        <v xml:space="preserve"> Happy </v>
      </c>
      <c r="F547">
        <v>45218.763888888891</v>
      </c>
      <c r="G547" t="str">
        <v xml:space="preserve"> WeekendHikeHighSchool </v>
      </c>
      <c r="H547" t="str">
        <v xml:space="preserve"> Instagram </v>
      </c>
      <c r="I547" t="str">
        <v xml:space="preserve"> #NatureAdventures #HighSchoolFriends </v>
      </c>
      <c r="J547">
        <v>21</v>
      </c>
      <c r="K547">
        <v>42</v>
      </c>
      <c r="L547" t="str">
        <v xml:space="preserve"> UK</v>
      </c>
      <c r="M547">
        <v>2023</v>
      </c>
      <c r="N547">
        <v>10</v>
      </c>
      <c r="O547">
        <v>19</v>
      </c>
      <c r="P547">
        <v>18</v>
      </c>
      <c r="Q547" t="str">
        <v>Exploring a new hiking trail with friends over the weekend. Nature, laughter, and good vibes!</v>
      </c>
      <c r="R547" t="str">
        <v>Happy</v>
      </c>
      <c r="S547" t="str">
        <v>WeekendHikeHighSchool</v>
      </c>
      <c r="T547" t="str">
        <v>Instagram</v>
      </c>
      <c r="U547" t="str">
        <v>#NatureAdventures,#HighSchoolFriends</v>
      </c>
      <c r="V547" t="str">
        <v>UK</v>
      </c>
      <c r="W547">
        <v>45218.763888888891</v>
      </c>
      <c r="X547" t="b">
        <v>0</v>
      </c>
      <c r="Y547">
        <v>63</v>
      </c>
      <c r="Z547">
        <v>0.66666666666666663</v>
      </c>
    </row>
    <row r="548" spans="2:26" x14ac:dyDescent="0.25">
      <c r="B548">
        <v>723</v>
      </c>
      <c r="C548">
        <v>727</v>
      </c>
      <c r="D548" t="str">
        <v xml:space="preserve">Winning a friendly sports competition against rival schools. Victory celebrations in full swing! </v>
      </c>
      <c r="E548" t="str">
        <v xml:space="preserve"> Happy </v>
      </c>
      <c r="F548">
        <v>45219.59375</v>
      </c>
      <c r="G548" t="str">
        <v xml:space="preserve"> SportsVictoryHighSchool </v>
      </c>
      <c r="H548" t="str">
        <v xml:space="preserve"> Twitter </v>
      </c>
      <c r="I548" t="str">
        <v xml:space="preserve"> #SportsTriumph #HighSchoolAthletics </v>
      </c>
      <c r="J548">
        <v>26</v>
      </c>
      <c r="K548">
        <v>50</v>
      </c>
      <c r="L548" t="str">
        <v xml:space="preserve"> USA</v>
      </c>
      <c r="M548">
        <v>2023</v>
      </c>
      <c r="N548">
        <v>10</v>
      </c>
      <c r="O548">
        <v>20</v>
      </c>
      <c r="P548">
        <v>14</v>
      </c>
      <c r="Q548" t="str">
        <v>Winning a friendly sports competition against rival schools. Victory celebrations in full swing!</v>
      </c>
      <c r="R548" t="str">
        <v>Happy</v>
      </c>
      <c r="S548" t="str">
        <v>SportsVictoryHighSchool</v>
      </c>
      <c r="T548" t="str">
        <v>Twitter</v>
      </c>
      <c r="U548" t="str">
        <v>#SportsTriumph,#HighSchoolAthletics</v>
      </c>
      <c r="V548" t="str">
        <v>USA</v>
      </c>
      <c r="W548">
        <v>45219.59375</v>
      </c>
      <c r="X548" t="b">
        <v>0</v>
      </c>
      <c r="Y548">
        <v>76</v>
      </c>
      <c r="Z548">
        <v>0.65789473684210531</v>
      </c>
    </row>
    <row r="549" spans="2:26" x14ac:dyDescent="0.25">
      <c r="B549">
        <v>724</v>
      </c>
      <c r="C549">
        <v>728</v>
      </c>
      <c r="D549" t="str">
        <v xml:space="preserve">Receiving a heartfelt letter from a pen pal in another country. Connecting across the globe! </v>
      </c>
      <c r="E549" t="str">
        <v xml:space="preserve"> Happy </v>
      </c>
      <c r="F549">
        <v>45220.729166666664</v>
      </c>
      <c r="G549" t="str">
        <v xml:space="preserve"> PenPalConnectionHighSchool </v>
      </c>
      <c r="H549" t="str">
        <v xml:space="preserve"> Facebook </v>
      </c>
      <c r="I549" t="str">
        <v xml:space="preserve"> #GlobalFriendship #HighSchoolCorrespondence </v>
      </c>
      <c r="J549">
        <v>23</v>
      </c>
      <c r="K549">
        <v>45</v>
      </c>
      <c r="L549" t="str">
        <v xml:space="preserve"> Canada</v>
      </c>
      <c r="M549">
        <v>2023</v>
      </c>
      <c r="N549">
        <v>10</v>
      </c>
      <c r="O549">
        <v>21</v>
      </c>
      <c r="P549">
        <v>17</v>
      </c>
      <c r="Q549" t="str">
        <v>Receiving a heartfelt letter from a pen pal in another country. Connecting across the globe!</v>
      </c>
      <c r="R549" t="str">
        <v>Happy</v>
      </c>
      <c r="S549" t="str">
        <v>PenPalConnectionHighSchool</v>
      </c>
      <c r="T549" t="str">
        <v>Facebook</v>
      </c>
      <c r="U549" t="str">
        <v>#GlobalFriendship,#HighSchoolCorrespondence</v>
      </c>
      <c r="V549" t="str">
        <v>Canada</v>
      </c>
      <c r="W549">
        <v>45220.729166666664</v>
      </c>
      <c r="X549" t="b">
        <v>0</v>
      </c>
      <c r="Y549">
        <v>68</v>
      </c>
      <c r="Z549">
        <v>0.66176470588235292</v>
      </c>
    </row>
    <row r="550" spans="2:26" x14ac:dyDescent="0.25">
      <c r="B550">
        <v>725</v>
      </c>
      <c r="C550">
        <v>729</v>
      </c>
      <c r="D550" t="str">
        <v xml:space="preserve">Creating a beautiful mural with fellow art enthusiasts. The power of collaboration and creativity! </v>
      </c>
      <c r="E550" t="str">
        <v xml:space="preserve"> Happy </v>
      </c>
      <c r="F550">
        <v>45221.864583333336</v>
      </c>
      <c r="G550" t="str">
        <v xml:space="preserve"> MuralCreationHighSchool </v>
      </c>
      <c r="H550" t="str">
        <v xml:space="preserve"> Instagram </v>
      </c>
      <c r="I550" t="str">
        <v xml:space="preserve"> #ArtCollaboration #HighSchoolCreativity </v>
      </c>
      <c r="J550">
        <v>22</v>
      </c>
      <c r="K550">
        <v>43</v>
      </c>
      <c r="L550" t="str">
        <v xml:space="preserve"> UK</v>
      </c>
      <c r="M550">
        <v>2023</v>
      </c>
      <c r="N550">
        <v>10</v>
      </c>
      <c r="O550">
        <v>22</v>
      </c>
      <c r="P550">
        <v>20</v>
      </c>
      <c r="Q550" t="str">
        <v>Creating a beautiful mural with fellow art enthusiasts. The power of collaboration and creativity!</v>
      </c>
      <c r="R550" t="str">
        <v>Happy</v>
      </c>
      <c r="S550" t="str">
        <v>MuralCreationHighSchool</v>
      </c>
      <c r="T550" t="str">
        <v>Instagram</v>
      </c>
      <c r="U550" t="str">
        <v>#ArtCollaboration,#HighSchoolCreativity</v>
      </c>
      <c r="V550" t="str">
        <v>UK</v>
      </c>
      <c r="W550">
        <v>45221.864583333336</v>
      </c>
      <c r="X550" t="b">
        <v>0</v>
      </c>
      <c r="Y550">
        <v>65</v>
      </c>
      <c r="Z550">
        <v>0.66153846153846152</v>
      </c>
    </row>
    <row r="551" spans="2:26" x14ac:dyDescent="0.25">
      <c r="B551">
        <v>726</v>
      </c>
      <c r="C551">
        <v>730</v>
      </c>
      <c r="D551" t="str">
        <v xml:space="preserve">Participating in a school-wide art exhibition. Witnessing creativity and spreading positive vibes! </v>
      </c>
      <c r="E551" t="str">
        <v xml:space="preserve"> Happy </v>
      </c>
      <c r="F551">
        <v>42318.697916666664</v>
      </c>
      <c r="G551" t="str">
        <v xml:space="preserve"> ArtExhibitionJoyHighSchool </v>
      </c>
      <c r="H551" t="str">
        <v xml:space="preserve"> Instagram </v>
      </c>
      <c r="I551" t="str">
        <v xml:space="preserve"> #ArtisticExpression #HighSchoolCreativity </v>
      </c>
      <c r="J551">
        <v>23</v>
      </c>
      <c r="K551">
        <v>44</v>
      </c>
      <c r="L551" t="str">
        <v xml:space="preserve"> USA</v>
      </c>
      <c r="M551">
        <v>2015</v>
      </c>
      <c r="N551">
        <v>11</v>
      </c>
      <c r="O551">
        <v>10</v>
      </c>
      <c r="P551">
        <v>16</v>
      </c>
      <c r="Q551" t="str">
        <v>Participating in a school-wide art exhibition. Witnessing creativity and spreading positive vibes!</v>
      </c>
      <c r="R551" t="str">
        <v>Happy</v>
      </c>
      <c r="S551" t="str">
        <v>ArtExhibitionJoyHighSchool</v>
      </c>
      <c r="T551" t="str">
        <v>Instagram</v>
      </c>
      <c r="U551" t="str">
        <v>#ArtisticExpression,#HighSchoolCreativity</v>
      </c>
      <c r="V551" t="str">
        <v>USA</v>
      </c>
      <c r="W551">
        <v>42318.697916666664</v>
      </c>
      <c r="X551" t="b">
        <v>0</v>
      </c>
      <c r="Y551">
        <v>67</v>
      </c>
      <c r="Z551">
        <v>0.65671641791044777</v>
      </c>
    </row>
    <row r="552" spans="2:26" x14ac:dyDescent="0.25">
      <c r="B552">
        <v>727</v>
      </c>
      <c r="C552">
        <v>731</v>
      </c>
      <c r="D552" t="str">
        <v xml:space="preserve">Achieving a personal best in a track and field competition. The thrill of victory and self-improvement! </v>
      </c>
      <c r="E552" t="str">
        <v xml:space="preserve"> Happy </v>
      </c>
      <c r="F552">
        <v>42627.520833333336</v>
      </c>
      <c r="G552" t="str">
        <v xml:space="preserve"> TrackFieldSuccessHighSchool </v>
      </c>
      <c r="H552" t="str">
        <v xml:space="preserve"> Twitter </v>
      </c>
      <c r="I552" t="str">
        <v xml:space="preserve"> #AthleticAchievement #HighSchoolSports </v>
      </c>
      <c r="J552">
        <v>26</v>
      </c>
      <c r="K552">
        <v>51</v>
      </c>
      <c r="L552" t="str">
        <v xml:space="preserve"> Canada</v>
      </c>
      <c r="M552">
        <v>2016</v>
      </c>
      <c r="N552">
        <v>9</v>
      </c>
      <c r="O552">
        <v>14</v>
      </c>
      <c r="P552">
        <v>12</v>
      </c>
      <c r="Q552" t="str">
        <v>Achieving a personal best in a track and field competition. The thrill of victory and self-improvement!</v>
      </c>
      <c r="R552" t="str">
        <v>Happy</v>
      </c>
      <c r="S552" t="str">
        <v>TrackFieldSuccessHighSchool</v>
      </c>
      <c r="T552" t="str">
        <v>Twitter</v>
      </c>
      <c r="U552" t="str">
        <v>#AthleticAchievement,#HighSchoolSports</v>
      </c>
      <c r="V552" t="str">
        <v>Canada</v>
      </c>
      <c r="W552">
        <v>42627.520833333336</v>
      </c>
      <c r="X552" t="b">
        <v>0</v>
      </c>
      <c r="Y552">
        <v>77</v>
      </c>
      <c r="Z552">
        <v>0.66233766233766234</v>
      </c>
    </row>
    <row r="553" spans="2:26" x14ac:dyDescent="0.25">
      <c r="B553">
        <v>728</v>
      </c>
      <c r="C553">
        <v>732</v>
      </c>
      <c r="D553" t="str">
        <v xml:space="preserve">Collaborating on a science project that received recognition at a regional fair. Science triumphs and smiles! </v>
      </c>
      <c r="E553" t="str">
        <v xml:space="preserve"> Happy </v>
      </c>
      <c r="F553">
        <v>42965.763888888891</v>
      </c>
      <c r="G553" t="str">
        <v xml:space="preserve"> ScienceProjectSuccessHighSchool </v>
      </c>
      <c r="H553" t="str">
        <v xml:space="preserve"> Facebook </v>
      </c>
      <c r="I553" t="str">
        <v xml:space="preserve"> #ScienceFairWinner #HighSchoolScience </v>
      </c>
      <c r="J553">
        <v>20</v>
      </c>
      <c r="K553">
        <v>39</v>
      </c>
      <c r="L553" t="str">
        <v xml:space="preserve"> UK</v>
      </c>
      <c r="M553">
        <v>2017</v>
      </c>
      <c r="N553">
        <v>8</v>
      </c>
      <c r="O553">
        <v>18</v>
      </c>
      <c r="P553">
        <v>18</v>
      </c>
      <c r="Q553" t="str">
        <v>Collaborating on a science project that received recognition at a regional fair. Science triumphs and smiles!</v>
      </c>
      <c r="R553" t="str">
        <v>Happy</v>
      </c>
      <c r="S553" t="str">
        <v>ScienceProjectSuccessHighSchool</v>
      </c>
      <c r="T553" t="str">
        <v>Facebook</v>
      </c>
      <c r="U553" t="str">
        <v>#ScienceFairWinner,#HighSchoolScience</v>
      </c>
      <c r="V553" t="str">
        <v>UK</v>
      </c>
      <c r="W553">
        <v>42965.763888888891</v>
      </c>
      <c r="X553" t="b">
        <v>0</v>
      </c>
      <c r="Y553">
        <v>59</v>
      </c>
      <c r="Z553">
        <v>0.66101694915254239</v>
      </c>
    </row>
    <row r="554" spans="2:26" x14ac:dyDescent="0.25">
      <c r="B554">
        <v>729</v>
      </c>
      <c r="C554">
        <v>733</v>
      </c>
      <c r="D554" t="str">
        <v xml:space="preserve">Attending a surprise birthday party organized by friends. Surrounded by love, laughter, and good company! </v>
      </c>
      <c r="E554" t="str">
        <v xml:space="preserve"> Happy </v>
      </c>
      <c r="F554">
        <v>43273.59375</v>
      </c>
      <c r="G554" t="str">
        <v xml:space="preserve"> BirthdayPartyJoyHighSchool </v>
      </c>
      <c r="H554" t="str">
        <v xml:space="preserve"> Instagram </v>
      </c>
      <c r="I554" t="str">
        <v xml:space="preserve"> #SurpriseCelebration #HighSchoolFriendship </v>
      </c>
      <c r="J554">
        <v>25</v>
      </c>
      <c r="K554">
        <v>48</v>
      </c>
      <c r="L554" t="str">
        <v xml:space="preserve"> USA</v>
      </c>
      <c r="M554">
        <v>2018</v>
      </c>
      <c r="N554">
        <v>6</v>
      </c>
      <c r="O554">
        <v>22</v>
      </c>
      <c r="P554">
        <v>14</v>
      </c>
      <c r="Q554" t="str">
        <v>Attending a surprise birthday party organized by friends. Surrounded by love, laughter, and good company!</v>
      </c>
      <c r="R554" t="str">
        <v>Happy</v>
      </c>
      <c r="S554" t="str">
        <v>BirthdayPartyJoyHighSchool</v>
      </c>
      <c r="T554" t="str">
        <v>Instagram</v>
      </c>
      <c r="U554" t="str">
        <v>#SurpriseCelebration,#HighSchoolFriendship</v>
      </c>
      <c r="V554" t="str">
        <v>USA</v>
      </c>
      <c r="W554">
        <v>43273.59375</v>
      </c>
      <c r="X554" t="b">
        <v>0</v>
      </c>
      <c r="Y554">
        <v>73</v>
      </c>
      <c r="Z554">
        <v>0.65753424657534243</v>
      </c>
    </row>
    <row r="555" spans="2:26" x14ac:dyDescent="0.25">
      <c r="B555">
        <v>730</v>
      </c>
      <c r="C555">
        <v>734</v>
      </c>
      <c r="D555" t="str">
        <v xml:space="preserve">Successfully fundraising for a school charity initiative. The joy of giving back to the community! </v>
      </c>
      <c r="E555" t="str">
        <v xml:space="preserve"> Happy </v>
      </c>
      <c r="F555">
        <v>43560.729166666664</v>
      </c>
      <c r="G555" t="str">
        <v xml:space="preserve"> CharityFundraisingTriumphHighSchool </v>
      </c>
      <c r="H555" t="str">
        <v xml:space="preserve"> Twitter </v>
      </c>
      <c r="I555" t="str">
        <v xml:space="preserve"> #CommunityGiving #HighSchoolPhilanthropy </v>
      </c>
      <c r="J555">
        <v>22</v>
      </c>
      <c r="K555">
        <v>42</v>
      </c>
      <c r="L555" t="str">
        <v xml:space="preserve"> Canada</v>
      </c>
      <c r="M555">
        <v>2019</v>
      </c>
      <c r="N555">
        <v>4</v>
      </c>
      <c r="O555">
        <v>5</v>
      </c>
      <c r="P555">
        <v>17</v>
      </c>
      <c r="Q555" t="str">
        <v>Successfully fundraising for a school charity initiative. The joy of giving back to the community!</v>
      </c>
      <c r="R555" t="str">
        <v>Happy</v>
      </c>
      <c r="S555" t="str">
        <v>CharityFundraisingTriumphHighSchool</v>
      </c>
      <c r="T555" t="str">
        <v>Twitter</v>
      </c>
      <c r="U555" t="str">
        <v>#CommunityGiving,#HighSchoolPhilanthropy</v>
      </c>
      <c r="V555" t="str">
        <v>Canada</v>
      </c>
      <c r="W555">
        <v>43560.729166666664</v>
      </c>
      <c r="X555" t="b">
        <v>0</v>
      </c>
      <c r="Y555">
        <v>64</v>
      </c>
      <c r="Z555">
        <v>0.65625</v>
      </c>
    </row>
    <row r="556" spans="2:26" x14ac:dyDescent="0.25">
      <c r="B556">
        <v>731</v>
      </c>
      <c r="C556">
        <v>735</v>
      </c>
      <c r="D556" t="str">
        <v xml:space="preserve">Participating in a multicultural festival, celebrating diversity with music, dance, and delicious food! </v>
      </c>
      <c r="E556" t="str">
        <v xml:space="preserve"> Happy </v>
      </c>
      <c r="F556">
        <v>43890.864583333336</v>
      </c>
      <c r="G556" t="str">
        <v xml:space="preserve"> MulticulturalFestivalJoyHighSchool </v>
      </c>
      <c r="H556" t="str">
        <v xml:space="preserve"> Facebook </v>
      </c>
      <c r="I556" t="str">
        <v xml:space="preserve"> #CulturalCelebration #HighSchoolUnity </v>
      </c>
      <c r="J556">
        <v>21</v>
      </c>
      <c r="K556">
        <v>43</v>
      </c>
      <c r="L556" t="str">
        <v xml:space="preserve"> UK</v>
      </c>
      <c r="M556">
        <v>2020</v>
      </c>
      <c r="N556">
        <v>2</v>
      </c>
      <c r="O556">
        <v>29</v>
      </c>
      <c r="P556">
        <v>20</v>
      </c>
      <c r="Q556" t="str">
        <v>Participating in a multicultural festival, celebrating diversity with music, dance, and delicious food!</v>
      </c>
      <c r="R556" t="str">
        <v>Happy</v>
      </c>
      <c r="S556" t="str">
        <v>MulticulturalFestivalJoyHighSchool</v>
      </c>
      <c r="T556" t="str">
        <v>Facebook</v>
      </c>
      <c r="U556" t="str">
        <v>#CulturalCelebration,#HighSchoolUnity</v>
      </c>
      <c r="V556" t="str">
        <v>UK</v>
      </c>
      <c r="W556">
        <v>43890.864583333336</v>
      </c>
      <c r="X556" t="b">
        <v>0</v>
      </c>
      <c r="Y556">
        <v>64</v>
      </c>
      <c r="Z556">
        <v>0.671875</v>
      </c>
    </row>
    <row r="557" spans="2:26" x14ac:dyDescent="0.25">
      <c r="B557">
        <v>732</v>
      </c>
      <c r="C557">
        <v>736</v>
      </c>
      <c r="D557" t="str">
        <v xml:space="preserve">Organizing a virtual talent show during challenging times, bringing smiles to classmates' faces! </v>
      </c>
      <c r="E557" t="str">
        <v xml:space="preserve"> Happy </v>
      </c>
      <c r="F557">
        <v>44150.635416666664</v>
      </c>
      <c r="G557" t="str">
        <v xml:space="preserve"> VirtualTalentShowSuccessHighSchool </v>
      </c>
      <c r="H557" t="str">
        <v xml:space="preserve"> Instagram </v>
      </c>
      <c r="I557" t="str">
        <v xml:space="preserve"> #VirtualEntertainment #HighSchoolPositivity </v>
      </c>
      <c r="J557">
        <v>24</v>
      </c>
      <c r="K557">
        <v>47</v>
      </c>
      <c r="L557" t="str">
        <v xml:space="preserve"> USA</v>
      </c>
      <c r="M557">
        <v>2020</v>
      </c>
      <c r="N557">
        <v>11</v>
      </c>
      <c r="O557">
        <v>15</v>
      </c>
      <c r="P557">
        <v>15</v>
      </c>
      <c r="Q557" t="str">
        <v>Organizing a virtual talent show during challenging times, bringing smiles to classmates' faces!</v>
      </c>
      <c r="R557" t="str">
        <v>Happy</v>
      </c>
      <c r="S557" t="str">
        <v>VirtualTalentShowSuccessHighSchool</v>
      </c>
      <c r="T557" t="str">
        <v>Instagram</v>
      </c>
      <c r="U557" t="str">
        <v>#VirtualEntertainment,#HighSchoolPositivity</v>
      </c>
      <c r="V557" t="str">
        <v>USA</v>
      </c>
      <c r="W557">
        <v>44150.635416666664</v>
      </c>
      <c r="X557" t="b">
        <v>0</v>
      </c>
      <c r="Y557">
        <v>71</v>
      </c>
      <c r="Z557">
        <v>0.6619718309859155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2F24-6518-4A31-BB70-6FEAF395DF2A}">
  <dimension ref="A1:G12"/>
  <sheetViews>
    <sheetView workbookViewId="0">
      <selection activeCell="D7" sqref="D7"/>
    </sheetView>
  </sheetViews>
  <sheetFormatPr defaultRowHeight="15" x14ac:dyDescent="0.25"/>
  <cols>
    <col min="1" max="1" width="17.42578125" bestFit="1" customWidth="1"/>
    <col min="4" max="4" width="19.42578125" bestFit="1" customWidth="1"/>
  </cols>
  <sheetData>
    <row r="1" spans="1:7" x14ac:dyDescent="0.25">
      <c r="A1" s="2" t="s">
        <v>2546</v>
      </c>
      <c r="D1" s="12" t="s">
        <v>5</v>
      </c>
      <c r="E1" s="12"/>
      <c r="F1" s="12" t="s">
        <v>8</v>
      </c>
      <c r="G1" s="12" t="s">
        <v>7</v>
      </c>
    </row>
    <row r="2" spans="1:7" x14ac:dyDescent="0.25">
      <c r="A2" s="3" t="s">
        <v>2543</v>
      </c>
      <c r="B2" s="3">
        <f>AVERAGE(Clean_Data!J2:J733)</f>
        <v>42.901639344262293</v>
      </c>
      <c r="D2" s="3" t="s">
        <v>2598</v>
      </c>
      <c r="E2" s="3"/>
      <c r="F2" s="3">
        <v>10099</v>
      </c>
      <c r="G2" s="3">
        <v>5069</v>
      </c>
    </row>
    <row r="3" spans="1:7" x14ac:dyDescent="0.25">
      <c r="A3" s="3" t="s">
        <v>2544</v>
      </c>
      <c r="B3" s="3">
        <f>MEDIAN(Clean_Data!J2:J733)</f>
        <v>43</v>
      </c>
      <c r="D3" s="3" t="s">
        <v>2599</v>
      </c>
      <c r="E3" s="3"/>
      <c r="F3" s="3">
        <v>9672</v>
      </c>
      <c r="G3" s="3">
        <v>4844</v>
      </c>
    </row>
    <row r="4" spans="1:7" x14ac:dyDescent="0.25">
      <c r="A4" s="3" t="s">
        <v>2545</v>
      </c>
      <c r="B4" s="3">
        <f>_xlfn.MODE.SNGL(Clean_Data!J2:J733)</f>
        <v>45</v>
      </c>
      <c r="D4" s="3" t="s">
        <v>2600</v>
      </c>
      <c r="E4" s="3"/>
      <c r="F4" s="3">
        <v>11633</v>
      </c>
      <c r="G4" s="3">
        <v>5831</v>
      </c>
    </row>
    <row r="5" spans="1:7" x14ac:dyDescent="0.25">
      <c r="A5" s="3" t="s">
        <v>2536</v>
      </c>
      <c r="B5" s="3">
        <f>_xlfn.VAR.S(Clean_Data!J2:J733)</f>
        <v>198.52382767823093</v>
      </c>
    </row>
    <row r="6" spans="1:7" x14ac:dyDescent="0.25">
      <c r="A6" s="3" t="s">
        <v>2537</v>
      </c>
      <c r="B6" s="3">
        <f>_xlfn.STDEV.S(Clean_Data!J2:J733)</f>
        <v>14.089848390888772</v>
      </c>
      <c r="D6" t="s">
        <v>2601</v>
      </c>
      <c r="F6">
        <f>MAX(F2:F4)</f>
        <v>11633</v>
      </c>
    </row>
    <row r="7" spans="1:7" x14ac:dyDescent="0.25">
      <c r="A7" s="3" t="s">
        <v>2538</v>
      </c>
      <c r="B7" s="3">
        <f>CORREL(Clean_Data!J2:J733,Clean_Data!I2:I733)</f>
        <v>0.99848211191769021</v>
      </c>
    </row>
    <row r="8" spans="1:7" x14ac:dyDescent="0.25">
      <c r="A8" s="3" t="s">
        <v>2539</v>
      </c>
      <c r="B8" s="3">
        <f>_xlfn.COVARIANCE.S(Clean_Data!J2:J733,Clean_Data!I2:I733)</f>
        <v>99.341436612769343</v>
      </c>
    </row>
    <row r="9" spans="1:7" x14ac:dyDescent="0.25">
      <c r="A9" s="3" t="s">
        <v>2540</v>
      </c>
      <c r="B9" s="3">
        <f>SLOPE(Clean_Data!J2:J733,Clean_Data!I2:I733)</f>
        <v>1.992336913158582</v>
      </c>
    </row>
    <row r="10" spans="1:7" x14ac:dyDescent="0.25">
      <c r="A10" s="3" t="s">
        <v>2541</v>
      </c>
      <c r="B10" s="3">
        <f>INTERCEPT(Clean_Data!J2:J733,Clean_Data!I2:I733)</f>
        <v>5.0065080917057969E-2</v>
      </c>
    </row>
    <row r="11" spans="1:7" x14ac:dyDescent="0.25">
      <c r="A11" s="3" t="s">
        <v>2542</v>
      </c>
      <c r="B11" s="3">
        <f>RSQ(Clean_Data!J2:J733,Clean_Data!I2:I733)</f>
        <v>0.99696652781961059</v>
      </c>
    </row>
    <row r="12" spans="1:7" x14ac:dyDescent="0.25">
      <c r="A12" s="3" t="s">
        <v>2547</v>
      </c>
      <c r="B12" s="3" cm="1">
        <f t="array" ref="B12">_xlfn.T.TEST(_xlfn._xlws.FILTER(Clean_Data!J2:J733,Clean_Data!S2:S733="Instagram"),_xlfn._xlws.FILTER(Clean_Data!J2:J733,Clean_Data!S2:S733="Twitter"),2,3)</f>
        <v>6.6397880195294395E-3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C1BCF-7420-49B5-A584-D5DA82A1AF57}">
  <dimension ref="B4:Q714"/>
  <sheetViews>
    <sheetView workbookViewId="0">
      <selection activeCell="I8" sqref="I8"/>
    </sheetView>
  </sheetViews>
  <sheetFormatPr defaultRowHeight="15" x14ac:dyDescent="0.25"/>
  <cols>
    <col min="2" max="2" width="13.140625" bestFit="1" customWidth="1"/>
    <col min="3" max="3" width="12" bestFit="1" customWidth="1"/>
    <col min="4" max="4" width="16.140625" bestFit="1" customWidth="1"/>
    <col min="5" max="5" width="16.28515625" bestFit="1" customWidth="1"/>
    <col min="6" max="6" width="12" bestFit="1" customWidth="1"/>
    <col min="7" max="7" width="22.42578125" bestFit="1" customWidth="1"/>
    <col min="8" max="8" width="16.140625" bestFit="1" customWidth="1"/>
    <col min="9" max="9" width="18.140625" bestFit="1" customWidth="1"/>
    <col min="10" max="10" width="12" bestFit="1" customWidth="1"/>
    <col min="11" max="11" width="14.28515625" bestFit="1" customWidth="1"/>
    <col min="12" max="12" width="22.28515625" bestFit="1" customWidth="1"/>
    <col min="13" max="13" width="19.7109375" bestFit="1" customWidth="1"/>
    <col min="14" max="14" width="15.5703125" bestFit="1" customWidth="1"/>
    <col min="15" max="15" width="13.140625" bestFit="1" customWidth="1"/>
    <col min="16" max="16" width="12" bestFit="1" customWidth="1"/>
    <col min="17" max="17" width="16.140625" bestFit="1" customWidth="1"/>
    <col min="18" max="18" width="11.28515625" bestFit="1" customWidth="1"/>
    <col min="19" max="19" width="11.42578125" bestFit="1" customWidth="1"/>
    <col min="20" max="20" width="12.5703125" bestFit="1" customWidth="1"/>
    <col min="21" max="21" width="13.5703125" bestFit="1" customWidth="1"/>
    <col min="22" max="22" width="15.28515625" bestFit="1" customWidth="1"/>
    <col min="23" max="23" width="14.140625" bestFit="1" customWidth="1"/>
    <col min="24" max="24" width="14.5703125" bestFit="1" customWidth="1"/>
    <col min="25" max="25" width="10.140625" bestFit="1" customWidth="1"/>
    <col min="26" max="26" width="12.7109375" bestFit="1" customWidth="1"/>
    <col min="27" max="27" width="13.28515625" bestFit="1" customWidth="1"/>
    <col min="28" max="28" width="9.5703125" bestFit="1" customWidth="1"/>
    <col min="29" max="29" width="12.140625" bestFit="1" customWidth="1"/>
    <col min="30" max="30" width="13.85546875" bestFit="1" customWidth="1"/>
    <col min="31" max="31" width="14.42578125" bestFit="1" customWidth="1"/>
    <col min="32" max="32" width="11.140625" bestFit="1" customWidth="1"/>
    <col min="33" max="33" width="12.7109375" bestFit="1" customWidth="1"/>
    <col min="34" max="34" width="5.85546875" bestFit="1" customWidth="1"/>
    <col min="35" max="35" width="7.140625" bestFit="1" customWidth="1"/>
    <col min="36" max="36" width="9.7109375" bestFit="1" customWidth="1"/>
    <col min="37" max="37" width="10.140625" bestFit="1" customWidth="1"/>
    <col min="38" max="38" width="5.140625" bestFit="1" customWidth="1"/>
    <col min="39" max="39" width="9.140625" bestFit="1" customWidth="1"/>
    <col min="40" max="40" width="11.28515625" bestFit="1" customWidth="1"/>
    <col min="41" max="41" width="9.42578125" bestFit="1" customWidth="1"/>
    <col min="42" max="42" width="10.85546875" bestFit="1" customWidth="1"/>
    <col min="43" max="43" width="12.28515625" bestFit="1" customWidth="1"/>
    <col min="44" max="44" width="11.28515625" bestFit="1" customWidth="1"/>
    <col min="45" max="45" width="10" bestFit="1" customWidth="1"/>
    <col min="46" max="46" width="13.5703125" bestFit="1" customWidth="1"/>
    <col min="47" max="47" width="14" bestFit="1" customWidth="1"/>
    <col min="48" max="48" width="12" bestFit="1" customWidth="1"/>
    <col min="49" max="49" width="12.42578125" bestFit="1" customWidth="1"/>
    <col min="50" max="50" width="12" bestFit="1" customWidth="1"/>
    <col min="51" max="51" width="12.28515625" bestFit="1" customWidth="1"/>
    <col min="52" max="52" width="17.5703125" bestFit="1" customWidth="1"/>
    <col min="53" max="53" width="10.7109375" bestFit="1" customWidth="1"/>
    <col min="54" max="54" width="7.5703125" bestFit="1" customWidth="1"/>
    <col min="55" max="55" width="9" bestFit="1" customWidth="1"/>
    <col min="56" max="56" width="12.140625" bestFit="1" customWidth="1"/>
    <col min="57" max="57" width="14" bestFit="1" customWidth="1"/>
    <col min="58" max="58" width="15.5703125" bestFit="1" customWidth="1"/>
    <col min="59" max="59" width="13.42578125" bestFit="1" customWidth="1"/>
    <col min="60" max="60" width="10.7109375" bestFit="1" customWidth="1"/>
    <col min="61" max="61" width="10.85546875" bestFit="1" customWidth="1"/>
    <col min="62" max="62" width="12.140625" bestFit="1" customWidth="1"/>
    <col min="63" max="63" width="13.5703125" bestFit="1" customWidth="1"/>
    <col min="64" max="64" width="12" bestFit="1" customWidth="1"/>
    <col min="65" max="65" width="15.28515625" bestFit="1" customWidth="1"/>
    <col min="66" max="66" width="13.85546875" bestFit="1" customWidth="1"/>
    <col min="67" max="67" width="14.7109375" bestFit="1" customWidth="1"/>
    <col min="68" max="68" width="11.28515625" bestFit="1" customWidth="1"/>
    <col min="69" max="69" width="19.5703125" bestFit="1" customWidth="1"/>
    <col min="70" max="70" width="10.42578125" bestFit="1" customWidth="1"/>
    <col min="71" max="71" width="11.28515625" bestFit="1" customWidth="1"/>
    <col min="72" max="72" width="19.28515625" bestFit="1" customWidth="1"/>
    <col min="73" max="73" width="16.7109375" bestFit="1" customWidth="1"/>
    <col min="74" max="74" width="9.7109375" bestFit="1" customWidth="1"/>
    <col min="75" max="75" width="10.140625" bestFit="1" customWidth="1"/>
    <col min="76" max="76" width="10.5703125" bestFit="1" customWidth="1"/>
    <col min="77" max="77" width="11.42578125" bestFit="1" customWidth="1"/>
    <col min="78" max="78" width="12.28515625" bestFit="1" customWidth="1"/>
    <col min="79" max="79" width="11.5703125" bestFit="1" customWidth="1"/>
    <col min="80" max="80" width="10.5703125" bestFit="1" customWidth="1"/>
    <col min="81" max="81" width="11.42578125" bestFit="1" customWidth="1"/>
    <col min="82" max="82" width="8.5703125" bestFit="1" customWidth="1"/>
    <col min="83" max="83" width="9.42578125" bestFit="1" customWidth="1"/>
    <col min="84" max="84" width="10.7109375" bestFit="1" customWidth="1"/>
    <col min="85" max="85" width="12" bestFit="1" customWidth="1"/>
    <col min="86" max="86" width="12.7109375" bestFit="1" customWidth="1"/>
    <col min="87" max="87" width="15" bestFit="1" customWidth="1"/>
    <col min="88" max="88" width="15.85546875" bestFit="1" customWidth="1"/>
    <col min="89" max="89" width="11.85546875" bestFit="1" customWidth="1"/>
    <col min="90" max="90" width="13.85546875" bestFit="1" customWidth="1"/>
    <col min="91" max="91" width="16.28515625" bestFit="1" customWidth="1"/>
    <col min="92" max="92" width="8.28515625" bestFit="1" customWidth="1"/>
    <col min="93" max="93" width="10.42578125" bestFit="1" customWidth="1"/>
    <col min="94" max="94" width="11.7109375" bestFit="1" customWidth="1"/>
    <col min="95" max="95" width="11.28515625" bestFit="1" customWidth="1"/>
    <col min="96" max="96" width="14.7109375" bestFit="1" customWidth="1"/>
    <col min="97" max="97" width="8.140625" bestFit="1" customWidth="1"/>
    <col min="98" max="98" width="8.85546875" bestFit="1" customWidth="1"/>
    <col min="99" max="99" width="10.5703125" bestFit="1" customWidth="1"/>
    <col min="100" max="100" width="9.7109375" bestFit="1" customWidth="1"/>
    <col min="101" max="101" width="13.28515625" bestFit="1" customWidth="1"/>
    <col min="102" max="102" width="9.28515625" bestFit="1" customWidth="1"/>
    <col min="103" max="103" width="16.28515625" bestFit="1" customWidth="1"/>
    <col min="104" max="104" width="11.85546875" bestFit="1" customWidth="1"/>
    <col min="105" max="105" width="16" bestFit="1" customWidth="1"/>
    <col min="106" max="106" width="13.7109375" bestFit="1" customWidth="1"/>
    <col min="107" max="107" width="14.5703125" bestFit="1" customWidth="1"/>
    <col min="108" max="108" width="7.85546875" bestFit="1" customWidth="1"/>
    <col min="109" max="109" width="12.85546875" bestFit="1" customWidth="1"/>
    <col min="110" max="110" width="12.7109375" bestFit="1" customWidth="1"/>
    <col min="111" max="111" width="12" bestFit="1" customWidth="1"/>
    <col min="112" max="112" width="13.42578125" bestFit="1" customWidth="1"/>
    <col min="113" max="113" width="8.7109375" bestFit="1" customWidth="1"/>
    <col min="114" max="114" width="19" bestFit="1" customWidth="1"/>
    <col min="115" max="115" width="10.7109375" bestFit="1" customWidth="1"/>
    <col min="116" max="116" width="9.7109375" bestFit="1" customWidth="1"/>
    <col min="117" max="117" width="10.5703125" bestFit="1" customWidth="1"/>
    <col min="118" max="118" width="11.42578125" bestFit="1" customWidth="1"/>
    <col min="119" max="120" width="11.85546875" bestFit="1" customWidth="1"/>
    <col min="121" max="121" width="12.7109375" bestFit="1" customWidth="1"/>
    <col min="122" max="122" width="13.28515625" bestFit="1" customWidth="1"/>
    <col min="123" max="123" width="11.5703125" bestFit="1" customWidth="1"/>
    <col min="124" max="124" width="12" bestFit="1" customWidth="1"/>
    <col min="125" max="125" width="9.140625" bestFit="1" customWidth="1"/>
    <col min="126" max="126" width="8.140625" bestFit="1" customWidth="1"/>
    <col min="127" max="128" width="12.42578125" bestFit="1" customWidth="1"/>
    <col min="129" max="129" width="13.5703125" bestFit="1" customWidth="1"/>
    <col min="130" max="130" width="11.28515625" bestFit="1" customWidth="1"/>
    <col min="131" max="131" width="11" bestFit="1" customWidth="1"/>
    <col min="132" max="132" width="11.5703125" bestFit="1" customWidth="1"/>
    <col min="133" max="133" width="13.42578125" bestFit="1" customWidth="1"/>
    <col min="134" max="134" width="12.140625" bestFit="1" customWidth="1"/>
    <col min="135" max="135" width="12.5703125" bestFit="1" customWidth="1"/>
    <col min="136" max="136" width="10.28515625" bestFit="1" customWidth="1"/>
    <col min="137" max="137" width="9.28515625" bestFit="1" customWidth="1"/>
    <col min="138" max="138" width="10.42578125" bestFit="1" customWidth="1"/>
    <col min="139" max="139" width="10.85546875" bestFit="1" customWidth="1"/>
    <col min="140" max="140" width="11.28515625" bestFit="1" customWidth="1"/>
    <col min="141" max="141" width="11.7109375" bestFit="1" customWidth="1"/>
    <col min="142" max="142" width="12.140625" bestFit="1" customWidth="1"/>
    <col min="143" max="143" width="6.42578125" bestFit="1" customWidth="1"/>
    <col min="144" max="144" width="8.5703125" bestFit="1" customWidth="1"/>
    <col min="145" max="145" width="10.7109375" bestFit="1" customWidth="1"/>
    <col min="146" max="146" width="11" bestFit="1" customWidth="1"/>
    <col min="147" max="147" width="12.28515625" bestFit="1" customWidth="1"/>
    <col min="148" max="148" width="12.7109375" bestFit="1" customWidth="1"/>
    <col min="149" max="149" width="7.42578125" bestFit="1" customWidth="1"/>
    <col min="150" max="150" width="9.85546875" bestFit="1" customWidth="1"/>
    <col min="151" max="151" width="11.140625" bestFit="1" customWidth="1"/>
    <col min="152" max="152" width="12.42578125" bestFit="1" customWidth="1"/>
    <col min="153" max="153" width="6" bestFit="1" customWidth="1"/>
    <col min="154" max="154" width="10.85546875" bestFit="1" customWidth="1"/>
    <col min="155" max="155" width="11.7109375" bestFit="1" customWidth="1"/>
    <col min="156" max="156" width="13.140625" bestFit="1" customWidth="1"/>
    <col min="157" max="157" width="14.5703125" bestFit="1" customWidth="1"/>
    <col min="158" max="158" width="13.5703125" bestFit="1" customWidth="1"/>
    <col min="159" max="159" width="14.85546875" bestFit="1" customWidth="1"/>
    <col min="160" max="160" width="6.5703125" bestFit="1" customWidth="1"/>
    <col min="161" max="161" width="10.42578125" bestFit="1" customWidth="1"/>
    <col min="162" max="162" width="9" bestFit="1" customWidth="1"/>
    <col min="163" max="163" width="9.7109375" bestFit="1" customWidth="1"/>
    <col min="164" max="164" width="7" bestFit="1" customWidth="1"/>
    <col min="165" max="165" width="12.42578125" bestFit="1" customWidth="1"/>
    <col min="166" max="166" width="11.42578125" bestFit="1" customWidth="1"/>
    <col min="167" max="167" width="12.85546875" bestFit="1" customWidth="1"/>
    <col min="168" max="168" width="14.28515625" bestFit="1" customWidth="1"/>
    <col min="169" max="169" width="14.140625" bestFit="1" customWidth="1"/>
    <col min="170" max="170" width="11.42578125" bestFit="1" customWidth="1"/>
    <col min="171" max="171" width="11.85546875" bestFit="1" customWidth="1"/>
    <col min="172" max="172" width="12.28515625" bestFit="1" customWidth="1"/>
    <col min="173" max="173" width="9.140625" bestFit="1" customWidth="1"/>
    <col min="174" max="174" width="12.85546875" bestFit="1" customWidth="1"/>
    <col min="175" max="175" width="14.28515625" bestFit="1" customWidth="1"/>
    <col min="176" max="176" width="11" bestFit="1" customWidth="1"/>
    <col min="177" max="177" width="9.5703125" bestFit="1" customWidth="1"/>
    <col min="178" max="178" width="8.42578125" bestFit="1" customWidth="1"/>
    <col min="179" max="179" width="10.7109375" bestFit="1" customWidth="1"/>
    <col min="180" max="180" width="12.42578125" bestFit="1" customWidth="1"/>
    <col min="181" max="181" width="8.85546875" bestFit="1" customWidth="1"/>
    <col min="182" max="182" width="5" bestFit="1" customWidth="1"/>
    <col min="183" max="183" width="8.5703125" bestFit="1" customWidth="1"/>
    <col min="184" max="184" width="13.28515625" bestFit="1" customWidth="1"/>
    <col min="185" max="185" width="14.7109375" bestFit="1" customWidth="1"/>
    <col min="186" max="186" width="9.28515625" bestFit="1" customWidth="1"/>
    <col min="187" max="187" width="9.85546875" bestFit="1" customWidth="1"/>
    <col min="188" max="188" width="11.28515625" bestFit="1" customWidth="1"/>
    <col min="189" max="189" width="12.5703125" bestFit="1" customWidth="1"/>
    <col min="190" max="190" width="13.5703125" bestFit="1" customWidth="1"/>
    <col min="191" max="191" width="5.5703125" bestFit="1" customWidth="1"/>
    <col min="192" max="192" width="9.5703125" bestFit="1" customWidth="1"/>
    <col min="193" max="193" width="6" bestFit="1" customWidth="1"/>
    <col min="194" max="194" width="9.42578125" bestFit="1" customWidth="1"/>
    <col min="195" max="195" width="10.7109375" bestFit="1" customWidth="1"/>
    <col min="196" max="196" width="12.28515625" bestFit="1" customWidth="1"/>
    <col min="197" max="197" width="14.5703125" bestFit="1" customWidth="1"/>
    <col min="198" max="198" width="11.7109375" bestFit="1" customWidth="1"/>
    <col min="199" max="199" width="13.5703125" bestFit="1" customWidth="1"/>
    <col min="200" max="200" width="14" bestFit="1" customWidth="1"/>
    <col min="201" max="201" width="14.85546875" bestFit="1" customWidth="1"/>
    <col min="202" max="203" width="13.140625" bestFit="1" customWidth="1"/>
    <col min="204" max="204" width="16.140625" bestFit="1" customWidth="1"/>
    <col min="205" max="205" width="10.28515625" bestFit="1" customWidth="1"/>
    <col min="206" max="206" width="8.5703125" bestFit="1" customWidth="1"/>
    <col min="207" max="207" width="9.42578125" bestFit="1" customWidth="1"/>
    <col min="208" max="208" width="10.140625" bestFit="1" customWidth="1"/>
    <col min="209" max="209" width="11.85546875" bestFit="1" customWidth="1"/>
    <col min="210" max="210" width="12.28515625" bestFit="1" customWidth="1"/>
    <col min="211" max="211" width="12.7109375" bestFit="1" customWidth="1"/>
    <col min="212" max="212" width="11.28515625" bestFit="1" customWidth="1"/>
    <col min="213" max="213" width="14.42578125" bestFit="1" customWidth="1"/>
    <col min="214" max="214" width="9.5703125" bestFit="1" customWidth="1"/>
    <col min="215" max="215" width="17.5703125" bestFit="1" customWidth="1"/>
    <col min="216" max="216" width="12.7109375" bestFit="1" customWidth="1"/>
    <col min="217" max="217" width="12.85546875" bestFit="1" customWidth="1"/>
    <col min="218" max="218" width="14.7109375" bestFit="1" customWidth="1"/>
    <col min="219" max="219" width="15.5703125" bestFit="1" customWidth="1"/>
    <col min="220" max="220" width="8.85546875" bestFit="1" customWidth="1"/>
    <col min="221" max="221" width="8" bestFit="1" customWidth="1"/>
    <col min="222" max="222" width="12.140625" bestFit="1" customWidth="1"/>
    <col min="223" max="223" width="9" bestFit="1" customWidth="1"/>
    <col min="224" max="224" width="9.42578125" bestFit="1" customWidth="1"/>
    <col min="225" max="225" width="10.140625" bestFit="1" customWidth="1"/>
    <col min="226" max="226" width="9.5703125" bestFit="1" customWidth="1"/>
    <col min="227" max="227" width="6.5703125" bestFit="1" customWidth="1"/>
    <col min="228" max="228" width="9.5703125" bestFit="1" customWidth="1"/>
    <col min="229" max="229" width="10" bestFit="1" customWidth="1"/>
    <col min="230" max="230" width="7.140625" bestFit="1" customWidth="1"/>
    <col min="231" max="231" width="11.140625" bestFit="1" customWidth="1"/>
    <col min="232" max="232" width="12" bestFit="1" customWidth="1"/>
    <col min="233" max="233" width="11" bestFit="1" customWidth="1"/>
    <col min="234" max="234" width="12.28515625" bestFit="1" customWidth="1"/>
    <col min="235" max="235" width="7.7109375" bestFit="1" customWidth="1"/>
    <col min="236" max="236" width="10.7109375" bestFit="1" customWidth="1"/>
    <col min="237" max="237" width="11.140625" bestFit="1" customWidth="1"/>
    <col min="238" max="238" width="13.85546875" bestFit="1" customWidth="1"/>
    <col min="239" max="239" width="7.140625" bestFit="1" customWidth="1"/>
    <col min="240" max="240" width="15.85546875" bestFit="1" customWidth="1"/>
    <col min="241" max="241" width="15" bestFit="1" customWidth="1"/>
    <col min="242" max="242" width="11" bestFit="1" customWidth="1"/>
    <col min="243" max="243" width="11.85546875" bestFit="1" customWidth="1"/>
    <col min="244" max="244" width="11.28515625" bestFit="1" customWidth="1"/>
    <col min="245" max="245" width="13.140625" bestFit="1" customWidth="1"/>
    <col min="246" max="246" width="10" bestFit="1" customWidth="1"/>
    <col min="247" max="247" width="8.85546875" bestFit="1" customWidth="1"/>
    <col min="248" max="248" width="18.140625" bestFit="1" customWidth="1"/>
    <col min="249" max="249" width="5" bestFit="1" customWidth="1"/>
    <col min="250" max="250" width="11.140625" bestFit="1" customWidth="1"/>
    <col min="251" max="251" width="12.140625" bestFit="1" customWidth="1"/>
    <col min="252" max="252" width="12.5703125" bestFit="1" customWidth="1"/>
    <col min="253" max="253" width="9.28515625" bestFit="1" customWidth="1"/>
    <col min="254" max="254" width="10.140625" bestFit="1" customWidth="1"/>
    <col min="255" max="255" width="11.42578125" bestFit="1" customWidth="1"/>
    <col min="256" max="256" width="12.28515625" bestFit="1" customWidth="1"/>
    <col min="257" max="257" width="7.85546875" bestFit="1" customWidth="1"/>
    <col min="258" max="258" width="10.85546875" bestFit="1" customWidth="1"/>
    <col min="259" max="259" width="7.5703125" bestFit="1" customWidth="1"/>
    <col min="260" max="260" width="9.28515625" bestFit="1" customWidth="1"/>
    <col min="261" max="261" width="8.140625" bestFit="1" customWidth="1"/>
    <col min="262" max="262" width="10.28515625" bestFit="1" customWidth="1"/>
    <col min="263" max="263" width="9.7109375" bestFit="1" customWidth="1"/>
    <col min="264" max="264" width="8.5703125" bestFit="1" customWidth="1"/>
    <col min="265" max="265" width="10" bestFit="1" customWidth="1"/>
    <col min="266" max="266" width="9.140625" bestFit="1" customWidth="1"/>
    <col min="267" max="267" width="10.85546875" bestFit="1" customWidth="1"/>
    <col min="268" max="268" width="11.28515625" bestFit="1" customWidth="1"/>
    <col min="269" max="269" width="10.28515625" bestFit="1" customWidth="1"/>
    <col min="270" max="270" width="10.5703125" bestFit="1" customWidth="1"/>
    <col min="271" max="271" width="13.5703125" bestFit="1" customWidth="1"/>
    <col min="272" max="272" width="6.42578125" bestFit="1" customWidth="1"/>
    <col min="273" max="273" width="8.5703125" bestFit="1" customWidth="1"/>
    <col min="274" max="274" width="9.42578125" bestFit="1" customWidth="1"/>
    <col min="275" max="275" width="16.7109375" bestFit="1" customWidth="1"/>
    <col min="276" max="276" width="9.42578125" bestFit="1" customWidth="1"/>
    <col min="277" max="277" width="11.42578125" bestFit="1" customWidth="1"/>
    <col min="278" max="278" width="9.28515625" bestFit="1" customWidth="1"/>
    <col min="279" max="279" width="9.5703125" bestFit="1" customWidth="1"/>
    <col min="280" max="280" width="12.140625" bestFit="1" customWidth="1"/>
    <col min="281" max="281" width="20.42578125" bestFit="1" customWidth="1"/>
    <col min="282" max="282" width="14" bestFit="1" customWidth="1"/>
    <col min="283" max="283" width="9.140625" bestFit="1" customWidth="1"/>
    <col min="284" max="284" width="10.85546875" bestFit="1" customWidth="1"/>
    <col min="285" max="285" width="11.7109375" bestFit="1" customWidth="1"/>
    <col min="286" max="286" width="15.28515625" bestFit="1" customWidth="1"/>
    <col min="287" max="287" width="9.7109375" bestFit="1" customWidth="1"/>
    <col min="288" max="288" width="5.5703125" bestFit="1" customWidth="1"/>
    <col min="289" max="289" width="11.28515625" bestFit="1" customWidth="1"/>
    <col min="290" max="290" width="16.140625" bestFit="1" customWidth="1"/>
    <col min="291" max="291" width="12" bestFit="1" customWidth="1"/>
    <col min="292" max="292" width="16.140625" bestFit="1" customWidth="1"/>
    <col min="293" max="293" width="12" bestFit="1" customWidth="1"/>
    <col min="294" max="294" width="16.140625" bestFit="1" customWidth="1"/>
    <col min="295" max="295" width="13.140625" bestFit="1" customWidth="1"/>
    <col min="296" max="296" width="16.140625" bestFit="1" customWidth="1"/>
    <col min="297" max="297" width="14.5703125" bestFit="1" customWidth="1"/>
    <col min="298" max="298" width="16.140625" bestFit="1" customWidth="1"/>
    <col min="299" max="299" width="13.5703125" bestFit="1" customWidth="1"/>
    <col min="300" max="300" width="16.140625" bestFit="1" customWidth="1"/>
    <col min="301" max="301" width="14.85546875" bestFit="1" customWidth="1"/>
    <col min="302" max="302" width="16.140625" bestFit="1" customWidth="1"/>
    <col min="303" max="303" width="12" bestFit="1" customWidth="1"/>
    <col min="304" max="304" width="16.140625" bestFit="1" customWidth="1"/>
    <col min="305" max="305" width="12" bestFit="1" customWidth="1"/>
    <col min="306" max="306" width="16.140625" bestFit="1" customWidth="1"/>
    <col min="307" max="307" width="12" bestFit="1" customWidth="1"/>
    <col min="308" max="308" width="16.140625" bestFit="1" customWidth="1"/>
    <col min="309" max="309" width="12" bestFit="1" customWidth="1"/>
    <col min="310" max="310" width="16.140625" bestFit="1" customWidth="1"/>
    <col min="311" max="311" width="12" bestFit="1" customWidth="1"/>
    <col min="312" max="312" width="16.140625" bestFit="1" customWidth="1"/>
    <col min="313" max="313" width="12.42578125" bestFit="1" customWidth="1"/>
    <col min="314" max="314" width="16.140625" bestFit="1" customWidth="1"/>
    <col min="315" max="315" width="12" bestFit="1" customWidth="1"/>
    <col min="316" max="316" width="16.140625" bestFit="1" customWidth="1"/>
    <col min="317" max="317" width="12.85546875" bestFit="1" customWidth="1"/>
    <col min="318" max="318" width="16.140625" bestFit="1" customWidth="1"/>
    <col min="319" max="319" width="14.28515625" bestFit="1" customWidth="1"/>
    <col min="320" max="320" width="16.140625" bestFit="1" customWidth="1"/>
    <col min="321" max="321" width="14.140625" bestFit="1" customWidth="1"/>
    <col min="322" max="322" width="16.140625" bestFit="1" customWidth="1"/>
    <col min="323" max="323" width="12" bestFit="1" customWidth="1"/>
    <col min="324" max="324" width="16.140625" bestFit="1" customWidth="1"/>
    <col min="325" max="325" width="12" bestFit="1" customWidth="1"/>
    <col min="326" max="326" width="16.140625" bestFit="1" customWidth="1"/>
    <col min="327" max="327" width="12.28515625" bestFit="1" customWidth="1"/>
    <col min="328" max="328" width="16.140625" bestFit="1" customWidth="1"/>
    <col min="329" max="329" width="12" bestFit="1" customWidth="1"/>
    <col min="330" max="330" width="16.140625" bestFit="1" customWidth="1"/>
    <col min="331" max="331" width="12.85546875" bestFit="1" customWidth="1"/>
    <col min="332" max="332" width="16.140625" bestFit="1" customWidth="1"/>
    <col min="333" max="333" width="14.28515625" bestFit="1" customWidth="1"/>
    <col min="334" max="334" width="16.140625" bestFit="1" customWidth="1"/>
    <col min="335" max="335" width="12" bestFit="1" customWidth="1"/>
    <col min="336" max="336" width="16.140625" bestFit="1" customWidth="1"/>
    <col min="337" max="337" width="12" bestFit="1" customWidth="1"/>
    <col min="338" max="338" width="16.140625" bestFit="1" customWidth="1"/>
    <col min="339" max="339" width="12" bestFit="1" customWidth="1"/>
    <col min="340" max="340" width="16.140625" bestFit="1" customWidth="1"/>
    <col min="341" max="341" width="12" bestFit="1" customWidth="1"/>
    <col min="342" max="342" width="16.140625" bestFit="1" customWidth="1"/>
    <col min="343" max="343" width="12.42578125" bestFit="1" customWidth="1"/>
    <col min="344" max="344" width="16.140625" bestFit="1" customWidth="1"/>
    <col min="345" max="345" width="12" bestFit="1" customWidth="1"/>
    <col min="346" max="346" width="16.140625" bestFit="1" customWidth="1"/>
    <col min="347" max="347" width="12" bestFit="1" customWidth="1"/>
    <col min="348" max="348" width="16.140625" bestFit="1" customWidth="1"/>
    <col min="349" max="349" width="12" bestFit="1" customWidth="1"/>
    <col min="350" max="350" width="16.140625" bestFit="1" customWidth="1"/>
    <col min="351" max="351" width="13.28515625" bestFit="1" customWidth="1"/>
    <col min="352" max="352" width="16.140625" bestFit="1" customWidth="1"/>
    <col min="353" max="353" width="14.7109375" bestFit="1" customWidth="1"/>
    <col min="354" max="354" width="16.140625" bestFit="1" customWidth="1"/>
    <col min="355" max="355" width="12" bestFit="1" customWidth="1"/>
    <col min="356" max="356" width="16.140625" bestFit="1" customWidth="1"/>
    <col min="357" max="357" width="12" bestFit="1" customWidth="1"/>
    <col min="358" max="358" width="16.140625" bestFit="1" customWidth="1"/>
    <col min="359" max="359" width="12" bestFit="1" customWidth="1"/>
    <col min="360" max="360" width="16.140625" bestFit="1" customWidth="1"/>
    <col min="361" max="361" width="12.5703125" bestFit="1" customWidth="1"/>
    <col min="362" max="362" width="16.140625" bestFit="1" customWidth="1"/>
    <col min="363" max="363" width="13.5703125" bestFit="1" customWidth="1"/>
    <col min="364" max="364" width="16.140625" bestFit="1" customWidth="1"/>
    <col min="365" max="365" width="12" bestFit="1" customWidth="1"/>
    <col min="366" max="366" width="16.140625" bestFit="1" customWidth="1"/>
    <col min="367" max="367" width="12" bestFit="1" customWidth="1"/>
    <col min="368" max="368" width="16.140625" bestFit="1" customWidth="1"/>
    <col min="369" max="369" width="12" bestFit="1" customWidth="1"/>
    <col min="370" max="370" width="16.140625" bestFit="1" customWidth="1"/>
    <col min="371" max="371" width="12" bestFit="1" customWidth="1"/>
    <col min="372" max="372" width="16.140625" bestFit="1" customWidth="1"/>
    <col min="373" max="373" width="12" bestFit="1" customWidth="1"/>
    <col min="374" max="374" width="16.140625" bestFit="1" customWidth="1"/>
    <col min="375" max="375" width="12.28515625" bestFit="1" customWidth="1"/>
    <col min="376" max="376" width="16.140625" bestFit="1" customWidth="1"/>
    <col min="377" max="377" width="14.5703125" bestFit="1" customWidth="1"/>
    <col min="378" max="378" width="16.140625" bestFit="1" customWidth="1"/>
    <col min="379" max="379" width="12" bestFit="1" customWidth="1"/>
    <col min="380" max="380" width="16.140625" bestFit="1" customWidth="1"/>
    <col min="381" max="381" width="13.5703125" bestFit="1" customWidth="1"/>
    <col min="382" max="382" width="16.140625" bestFit="1" customWidth="1"/>
    <col min="383" max="383" width="14" bestFit="1" customWidth="1"/>
    <col min="384" max="384" width="16.140625" bestFit="1" customWidth="1"/>
    <col min="385" max="385" width="14.85546875" bestFit="1" customWidth="1"/>
    <col min="386" max="386" width="16.140625" bestFit="1" customWidth="1"/>
    <col min="387" max="387" width="13.140625" bestFit="1" customWidth="1"/>
    <col min="388" max="388" width="16.140625" bestFit="1" customWidth="1"/>
    <col min="389" max="389" width="13.140625" bestFit="1" customWidth="1"/>
    <col min="390" max="392" width="16.140625" bestFit="1" customWidth="1"/>
    <col min="393" max="393" width="12" bestFit="1" customWidth="1"/>
    <col min="394" max="394" width="16.140625" bestFit="1" customWidth="1"/>
    <col min="395" max="395" width="12" bestFit="1" customWidth="1"/>
    <col min="396" max="396" width="16.140625" bestFit="1" customWidth="1"/>
    <col min="397" max="397" width="12" bestFit="1" customWidth="1"/>
    <col min="398" max="398" width="16.140625" bestFit="1" customWidth="1"/>
    <col min="399" max="399" width="12" bestFit="1" customWidth="1"/>
    <col min="400" max="400" width="16.140625" bestFit="1" customWidth="1"/>
    <col min="401" max="401" width="12" bestFit="1" customWidth="1"/>
    <col min="402" max="402" width="16.140625" bestFit="1" customWidth="1"/>
    <col min="403" max="403" width="12.28515625" bestFit="1" customWidth="1"/>
    <col min="404" max="404" width="16.140625" bestFit="1" customWidth="1"/>
    <col min="405" max="405" width="12.7109375" bestFit="1" customWidth="1"/>
    <col min="406" max="406" width="16.140625" bestFit="1" customWidth="1"/>
    <col min="407" max="407" width="12" bestFit="1" customWidth="1"/>
    <col min="408" max="408" width="16.140625" bestFit="1" customWidth="1"/>
    <col min="409" max="409" width="14.42578125" bestFit="1" customWidth="1"/>
    <col min="410" max="410" width="16.140625" bestFit="1" customWidth="1"/>
    <col min="411" max="411" width="12" bestFit="1" customWidth="1"/>
    <col min="412" max="412" width="16.140625" bestFit="1" customWidth="1"/>
    <col min="413" max="413" width="17.5703125" bestFit="1" customWidth="1"/>
    <col min="414" max="414" width="16.140625" bestFit="1" customWidth="1"/>
    <col min="415" max="415" width="12.7109375" bestFit="1" customWidth="1"/>
    <col min="416" max="416" width="16.140625" bestFit="1" customWidth="1"/>
    <col min="417" max="417" width="12.85546875" bestFit="1" customWidth="1"/>
    <col min="418" max="418" width="16.140625" bestFit="1" customWidth="1"/>
    <col min="419" max="419" width="14.7109375" bestFit="1" customWidth="1"/>
    <col min="420" max="420" width="16.140625" bestFit="1" customWidth="1"/>
    <col min="421" max="421" width="15.5703125" bestFit="1" customWidth="1"/>
    <col min="422" max="422" width="16.140625" bestFit="1" customWidth="1"/>
    <col min="423" max="423" width="12" bestFit="1" customWidth="1"/>
    <col min="424" max="424" width="16.140625" bestFit="1" customWidth="1"/>
    <col min="425" max="425" width="12" bestFit="1" customWidth="1"/>
    <col min="426" max="426" width="16.140625" bestFit="1" customWidth="1"/>
    <col min="427" max="427" width="12.140625" bestFit="1" customWidth="1"/>
    <col min="428" max="428" width="16.140625" bestFit="1" customWidth="1"/>
    <col min="429" max="429" width="12" bestFit="1" customWidth="1"/>
    <col min="430" max="430" width="16.140625" bestFit="1" customWidth="1"/>
    <col min="431" max="431" width="12" bestFit="1" customWidth="1"/>
    <col min="432" max="432" width="16.140625" bestFit="1" customWidth="1"/>
    <col min="433" max="433" width="12" bestFit="1" customWidth="1"/>
    <col min="434" max="434" width="16.140625" bestFit="1" customWidth="1"/>
    <col min="435" max="435" width="12" bestFit="1" customWidth="1"/>
    <col min="436" max="436" width="16.140625" bestFit="1" customWidth="1"/>
    <col min="437" max="437" width="12" bestFit="1" customWidth="1"/>
    <col min="438" max="438" width="16.140625" bestFit="1" customWidth="1"/>
    <col min="439" max="439" width="12" bestFit="1" customWidth="1"/>
    <col min="440" max="440" width="16.140625" bestFit="1" customWidth="1"/>
    <col min="441" max="441" width="12" bestFit="1" customWidth="1"/>
    <col min="442" max="442" width="16.140625" bestFit="1" customWidth="1"/>
    <col min="443" max="443" width="12" bestFit="1" customWidth="1"/>
    <col min="444" max="444" width="16.140625" bestFit="1" customWidth="1"/>
    <col min="445" max="445" width="12" bestFit="1" customWidth="1"/>
    <col min="446" max="446" width="16.140625" bestFit="1" customWidth="1"/>
    <col min="447" max="447" width="12" bestFit="1" customWidth="1"/>
    <col min="448" max="448" width="16.140625" bestFit="1" customWidth="1"/>
    <col min="449" max="449" width="12" bestFit="1" customWidth="1"/>
    <col min="450" max="450" width="16.140625" bestFit="1" customWidth="1"/>
    <col min="451" max="451" width="12.28515625" bestFit="1" customWidth="1"/>
    <col min="452" max="452" width="16.140625" bestFit="1" customWidth="1"/>
    <col min="453" max="453" width="12" bestFit="1" customWidth="1"/>
    <col min="454" max="454" width="16.140625" bestFit="1" customWidth="1"/>
    <col min="455" max="455" width="12" bestFit="1" customWidth="1"/>
    <col min="456" max="456" width="16.140625" bestFit="1" customWidth="1"/>
    <col min="457" max="457" width="12" bestFit="1" customWidth="1"/>
    <col min="458" max="458" width="16.140625" bestFit="1" customWidth="1"/>
    <col min="459" max="459" width="13.85546875" bestFit="1" customWidth="1"/>
    <col min="460" max="460" width="16.140625" bestFit="1" customWidth="1"/>
    <col min="461" max="461" width="12" bestFit="1" customWidth="1"/>
    <col min="462" max="462" width="16.140625" bestFit="1" customWidth="1"/>
    <col min="463" max="463" width="15.85546875" bestFit="1" customWidth="1"/>
    <col min="464" max="464" width="16.140625" bestFit="1" customWidth="1"/>
    <col min="465" max="465" width="15" bestFit="1" customWidth="1"/>
    <col min="466" max="466" width="16.140625" bestFit="1" customWidth="1"/>
    <col min="467" max="467" width="12" bestFit="1" customWidth="1"/>
    <col min="468" max="468" width="16.140625" bestFit="1" customWidth="1"/>
    <col min="469" max="469" width="12" bestFit="1" customWidth="1"/>
    <col min="470" max="470" width="16.140625" bestFit="1" customWidth="1"/>
    <col min="471" max="471" width="12" bestFit="1" customWidth="1"/>
    <col min="472" max="472" width="16.140625" bestFit="1" customWidth="1"/>
    <col min="473" max="473" width="13.140625" bestFit="1" customWidth="1"/>
    <col min="474" max="474" width="16.140625" bestFit="1" customWidth="1"/>
    <col min="475" max="475" width="12" bestFit="1" customWidth="1"/>
    <col min="476" max="476" width="16.140625" bestFit="1" customWidth="1"/>
    <col min="477" max="477" width="12" bestFit="1" customWidth="1"/>
    <col min="478" max="478" width="16.140625" bestFit="1" customWidth="1"/>
    <col min="479" max="479" width="18.140625" bestFit="1" customWidth="1"/>
    <col min="480" max="480" width="16.140625" bestFit="1" customWidth="1"/>
    <col min="481" max="481" width="12" bestFit="1" customWidth="1"/>
    <col min="482" max="482" width="16.140625" bestFit="1" customWidth="1"/>
    <col min="483" max="483" width="12" bestFit="1" customWidth="1"/>
    <col min="484" max="484" width="16.140625" bestFit="1" customWidth="1"/>
    <col min="485" max="485" width="12.140625" bestFit="1" customWidth="1"/>
    <col min="486" max="486" width="16.140625" bestFit="1" customWidth="1"/>
    <col min="487" max="487" width="12.5703125" bestFit="1" customWidth="1"/>
    <col min="488" max="488" width="16.140625" bestFit="1" customWidth="1"/>
    <col min="489" max="489" width="12" bestFit="1" customWidth="1"/>
    <col min="490" max="490" width="16.140625" bestFit="1" customWidth="1"/>
    <col min="491" max="491" width="12" bestFit="1" customWidth="1"/>
    <col min="492" max="492" width="16.140625" bestFit="1" customWidth="1"/>
    <col min="493" max="493" width="12" bestFit="1" customWidth="1"/>
    <col min="494" max="494" width="16.140625" bestFit="1" customWidth="1"/>
    <col min="495" max="495" width="12.28515625" bestFit="1" customWidth="1"/>
    <col min="496" max="496" width="16.140625" bestFit="1" customWidth="1"/>
    <col min="497" max="497" width="12" bestFit="1" customWidth="1"/>
    <col min="498" max="498" width="16.140625" bestFit="1" customWidth="1"/>
    <col min="499" max="499" width="12" bestFit="1" customWidth="1"/>
    <col min="500" max="500" width="16.140625" bestFit="1" customWidth="1"/>
    <col min="501" max="501" width="12" bestFit="1" customWidth="1"/>
    <col min="502" max="502" width="16.140625" bestFit="1" customWidth="1"/>
    <col min="503" max="503" width="12" bestFit="1" customWidth="1"/>
    <col min="504" max="504" width="16.140625" bestFit="1" customWidth="1"/>
    <col min="505" max="505" width="12" bestFit="1" customWidth="1"/>
    <col min="506" max="506" width="16.140625" bestFit="1" customWidth="1"/>
    <col min="507" max="507" width="12" bestFit="1" customWidth="1"/>
    <col min="508" max="508" width="16.140625" bestFit="1" customWidth="1"/>
    <col min="509" max="509" width="12" bestFit="1" customWidth="1"/>
    <col min="510" max="510" width="16.140625" bestFit="1" customWidth="1"/>
    <col min="511" max="511" width="12" bestFit="1" customWidth="1"/>
    <col min="512" max="512" width="16.140625" bestFit="1" customWidth="1"/>
    <col min="513" max="513" width="12" bestFit="1" customWidth="1"/>
    <col min="514" max="514" width="16.140625" bestFit="1" customWidth="1"/>
    <col min="515" max="515" width="12" bestFit="1" customWidth="1"/>
    <col min="516" max="516" width="16.140625" bestFit="1" customWidth="1"/>
    <col min="517" max="517" width="12" bestFit="1" customWidth="1"/>
    <col min="518" max="518" width="16.140625" bestFit="1" customWidth="1"/>
    <col min="519" max="519" width="12" bestFit="1" customWidth="1"/>
    <col min="520" max="520" width="16.140625" bestFit="1" customWidth="1"/>
    <col min="521" max="521" width="12" bestFit="1" customWidth="1"/>
    <col min="522" max="522" width="16.140625" bestFit="1" customWidth="1"/>
    <col min="523" max="523" width="12" bestFit="1" customWidth="1"/>
    <col min="524" max="524" width="16.140625" bestFit="1" customWidth="1"/>
    <col min="525" max="525" width="13.5703125" bestFit="1" customWidth="1"/>
    <col min="526" max="526" width="16.140625" bestFit="1" customWidth="1"/>
    <col min="527" max="527" width="12" bestFit="1" customWidth="1"/>
    <col min="528" max="528" width="16.140625" bestFit="1" customWidth="1"/>
    <col min="529" max="529" width="12" bestFit="1" customWidth="1"/>
    <col min="530" max="530" width="16.140625" bestFit="1" customWidth="1"/>
    <col min="531" max="531" width="12" bestFit="1" customWidth="1"/>
    <col min="532" max="532" width="16.140625" bestFit="1" customWidth="1"/>
    <col min="533" max="533" width="16.7109375" bestFit="1" customWidth="1"/>
    <col min="534" max="534" width="16.140625" bestFit="1" customWidth="1"/>
    <col min="535" max="535" width="12" bestFit="1" customWidth="1"/>
    <col min="536" max="536" width="16.140625" bestFit="1" customWidth="1"/>
    <col min="537" max="537" width="12" bestFit="1" customWidth="1"/>
    <col min="538" max="538" width="16.140625" bestFit="1" customWidth="1"/>
    <col min="539" max="539" width="12" bestFit="1" customWidth="1"/>
    <col min="540" max="540" width="16.140625" bestFit="1" customWidth="1"/>
    <col min="541" max="541" width="12" bestFit="1" customWidth="1"/>
    <col min="542" max="542" width="16.140625" bestFit="1" customWidth="1"/>
    <col min="543" max="543" width="12.140625" bestFit="1" customWidth="1"/>
    <col min="544" max="544" width="16.140625" bestFit="1" customWidth="1"/>
    <col min="545" max="545" width="20.42578125" bestFit="1" customWidth="1"/>
    <col min="546" max="546" width="16.140625" bestFit="1" customWidth="1"/>
    <col min="547" max="547" width="14" bestFit="1" customWidth="1"/>
    <col min="548" max="548" width="16.140625" bestFit="1" customWidth="1"/>
    <col min="549" max="549" width="12" bestFit="1" customWidth="1"/>
    <col min="550" max="550" width="16.140625" bestFit="1" customWidth="1"/>
    <col min="551" max="551" width="12" bestFit="1" customWidth="1"/>
    <col min="552" max="552" width="16.140625" bestFit="1" customWidth="1"/>
    <col min="553" max="553" width="12" bestFit="1" customWidth="1"/>
    <col min="554" max="554" width="16.140625" bestFit="1" customWidth="1"/>
    <col min="555" max="555" width="15.28515625" bestFit="1" customWidth="1"/>
    <col min="556" max="556" width="16.140625" bestFit="1" customWidth="1"/>
    <col min="557" max="557" width="12" bestFit="1" customWidth="1"/>
    <col min="558" max="558" width="16.140625" bestFit="1" customWidth="1"/>
    <col min="559" max="559" width="12" bestFit="1" customWidth="1"/>
    <col min="560" max="560" width="16.140625" bestFit="1" customWidth="1"/>
    <col min="561" max="561" width="17" bestFit="1" customWidth="1"/>
    <col min="562" max="562" width="21.140625" bestFit="1" customWidth="1"/>
  </cols>
  <sheetData>
    <row r="4" spans="2:17" x14ac:dyDescent="0.25">
      <c r="B4" s="4" t="s">
        <v>2548</v>
      </c>
      <c r="C4" t="s">
        <v>2550</v>
      </c>
      <c r="E4" s="4" t="s">
        <v>2548</v>
      </c>
      <c r="F4" t="s">
        <v>2550</v>
      </c>
      <c r="G4" t="s">
        <v>2584</v>
      </c>
      <c r="I4" s="4" t="s">
        <v>2548</v>
      </c>
      <c r="J4" t="s">
        <v>2551</v>
      </c>
    </row>
    <row r="5" spans="2:17" x14ac:dyDescent="0.25">
      <c r="B5" s="5" t="s">
        <v>32</v>
      </c>
      <c r="C5">
        <v>9672</v>
      </c>
      <c r="E5" s="5" t="s">
        <v>2552</v>
      </c>
      <c r="F5">
        <v>2926</v>
      </c>
      <c r="G5">
        <v>58.533333333333331</v>
      </c>
      <c r="I5" s="5" t="s">
        <v>32</v>
      </c>
      <c r="J5">
        <v>4844</v>
      </c>
    </row>
    <row r="6" spans="2:17" x14ac:dyDescent="0.25">
      <c r="B6" s="5" t="s">
        <v>27</v>
      </c>
      <c r="C6">
        <v>11633</v>
      </c>
      <c r="E6" s="6" t="s">
        <v>2525</v>
      </c>
      <c r="F6">
        <v>1056</v>
      </c>
      <c r="G6">
        <v>60.92307692307692</v>
      </c>
      <c r="I6" s="5" t="s">
        <v>27</v>
      </c>
      <c r="J6">
        <v>5831</v>
      </c>
    </row>
    <row r="7" spans="2:17" x14ac:dyDescent="0.25">
      <c r="B7" s="5" t="s">
        <v>875</v>
      </c>
      <c r="C7">
        <v>5809</v>
      </c>
      <c r="E7" s="6" t="s">
        <v>2524</v>
      </c>
      <c r="F7">
        <v>1003</v>
      </c>
      <c r="G7">
        <v>55.777777777777779</v>
      </c>
      <c r="I7" s="5" t="s">
        <v>875</v>
      </c>
      <c r="J7">
        <v>2918</v>
      </c>
    </row>
    <row r="8" spans="2:17" x14ac:dyDescent="0.25">
      <c r="B8" s="5" t="s">
        <v>17</v>
      </c>
      <c r="C8">
        <v>4290</v>
      </c>
      <c r="E8" s="6" t="s">
        <v>2523</v>
      </c>
      <c r="F8">
        <v>867</v>
      </c>
      <c r="G8">
        <v>59.090909090909093</v>
      </c>
      <c r="I8" s="5" t="s">
        <v>17</v>
      </c>
      <c r="J8">
        <v>2151</v>
      </c>
    </row>
    <row r="9" spans="2:17" x14ac:dyDescent="0.25">
      <c r="B9" s="5" t="s">
        <v>2549</v>
      </c>
      <c r="C9">
        <v>31404</v>
      </c>
      <c r="E9" s="5" t="s">
        <v>2553</v>
      </c>
      <c r="F9">
        <v>90</v>
      </c>
      <c r="G9">
        <v>67</v>
      </c>
      <c r="I9" s="5" t="s">
        <v>2549</v>
      </c>
      <c r="J9">
        <v>15744</v>
      </c>
    </row>
    <row r="10" spans="2:17" x14ac:dyDescent="0.25">
      <c r="E10" s="6" t="s">
        <v>2525</v>
      </c>
      <c r="F10">
        <v>90</v>
      </c>
      <c r="G10">
        <v>67</v>
      </c>
    </row>
    <row r="11" spans="2:17" x14ac:dyDescent="0.25">
      <c r="E11" s="5" t="s">
        <v>2554</v>
      </c>
      <c r="F11">
        <v>140</v>
      </c>
      <c r="G11">
        <v>105</v>
      </c>
    </row>
    <row r="12" spans="2:17" x14ac:dyDescent="0.25">
      <c r="E12" s="6" t="s">
        <v>2523</v>
      </c>
      <c r="F12">
        <v>140</v>
      </c>
      <c r="G12">
        <v>105</v>
      </c>
    </row>
    <row r="13" spans="2:17" x14ac:dyDescent="0.25">
      <c r="E13" s="5" t="s">
        <v>2555</v>
      </c>
      <c r="F13">
        <v>900</v>
      </c>
      <c r="G13">
        <v>79.294117647058826</v>
      </c>
      <c r="I13" s="4" t="s">
        <v>2548</v>
      </c>
      <c r="J13" t="s">
        <v>2550</v>
      </c>
      <c r="L13" s="4" t="s">
        <v>2548</v>
      </c>
      <c r="M13" t="s">
        <v>2605</v>
      </c>
      <c r="N13" t="s">
        <v>2606</v>
      </c>
      <c r="O13" s="4" t="s">
        <v>2548</v>
      </c>
      <c r="P13" t="s">
        <v>2550</v>
      </c>
      <c r="Q13" t="s">
        <v>2551</v>
      </c>
    </row>
    <row r="14" spans="2:17" x14ac:dyDescent="0.25">
      <c r="E14" s="6" t="s">
        <v>2525</v>
      </c>
      <c r="F14">
        <v>290</v>
      </c>
      <c r="G14">
        <v>72.5</v>
      </c>
      <c r="I14" s="5" t="s">
        <v>32</v>
      </c>
      <c r="J14">
        <v>9672</v>
      </c>
      <c r="L14" s="5" t="s">
        <v>260</v>
      </c>
      <c r="M14">
        <v>17.333333333333332</v>
      </c>
      <c r="N14">
        <v>35</v>
      </c>
      <c r="O14" s="5" t="s">
        <v>2585</v>
      </c>
      <c r="P14">
        <v>3157</v>
      </c>
      <c r="Q14">
        <v>1577</v>
      </c>
    </row>
    <row r="15" spans="2:17" x14ac:dyDescent="0.25">
      <c r="E15" s="6" t="s">
        <v>2524</v>
      </c>
      <c r="F15">
        <v>330</v>
      </c>
      <c r="G15">
        <v>82.333333333333329</v>
      </c>
      <c r="I15" s="6" t="s">
        <v>2552</v>
      </c>
      <c r="J15">
        <v>1056</v>
      </c>
      <c r="L15" s="6" t="s">
        <v>32</v>
      </c>
      <c r="M15">
        <v>15</v>
      </c>
      <c r="N15">
        <v>30</v>
      </c>
      <c r="O15" s="5" t="s">
        <v>2586</v>
      </c>
      <c r="P15">
        <v>3505</v>
      </c>
      <c r="Q15">
        <v>1753</v>
      </c>
    </row>
    <row r="16" spans="2:17" x14ac:dyDescent="0.25">
      <c r="E16" s="6" t="s">
        <v>2523</v>
      </c>
      <c r="F16">
        <v>280</v>
      </c>
      <c r="G16">
        <v>83.8</v>
      </c>
      <c r="I16" s="6" t="s">
        <v>2553</v>
      </c>
      <c r="J16">
        <v>90</v>
      </c>
      <c r="L16" s="6" t="s">
        <v>17</v>
      </c>
      <c r="M16">
        <v>22</v>
      </c>
      <c r="N16">
        <v>45</v>
      </c>
      <c r="O16" s="5" t="s">
        <v>2587</v>
      </c>
      <c r="P16">
        <v>1875</v>
      </c>
      <c r="Q16">
        <v>937</v>
      </c>
    </row>
    <row r="17" spans="5:17" x14ac:dyDescent="0.25">
      <c r="E17" s="5" t="s">
        <v>2556</v>
      </c>
      <c r="F17">
        <v>40</v>
      </c>
      <c r="G17">
        <v>60</v>
      </c>
      <c r="I17" s="6" t="s">
        <v>2555</v>
      </c>
      <c r="J17">
        <v>290</v>
      </c>
      <c r="L17" s="5" t="s">
        <v>740</v>
      </c>
      <c r="M17">
        <v>16.8</v>
      </c>
      <c r="N17">
        <v>33.6</v>
      </c>
      <c r="O17" s="5" t="s">
        <v>2588</v>
      </c>
      <c r="P17">
        <v>2175</v>
      </c>
      <c r="Q17">
        <v>1087</v>
      </c>
    </row>
    <row r="18" spans="5:17" x14ac:dyDescent="0.25">
      <c r="E18" s="6" t="s">
        <v>2524</v>
      </c>
      <c r="F18">
        <v>40</v>
      </c>
      <c r="G18">
        <v>60</v>
      </c>
      <c r="I18" s="6" t="s">
        <v>2557</v>
      </c>
      <c r="J18">
        <v>1760</v>
      </c>
      <c r="L18" s="6" t="s">
        <v>32</v>
      </c>
      <c r="M18">
        <v>16.5</v>
      </c>
      <c r="N18">
        <v>33</v>
      </c>
      <c r="O18" s="5" t="s">
        <v>2589</v>
      </c>
      <c r="P18">
        <v>1924</v>
      </c>
      <c r="Q18">
        <v>963</v>
      </c>
    </row>
    <row r="19" spans="5:17" x14ac:dyDescent="0.25">
      <c r="E19" s="5" t="s">
        <v>2557</v>
      </c>
      <c r="F19">
        <v>5488</v>
      </c>
      <c r="G19">
        <v>61.029629629629632</v>
      </c>
      <c r="I19" s="6" t="s">
        <v>2559</v>
      </c>
      <c r="J19">
        <v>55</v>
      </c>
      <c r="L19" s="6" t="s">
        <v>27</v>
      </c>
      <c r="M19">
        <v>16.5</v>
      </c>
      <c r="N19">
        <v>33</v>
      </c>
      <c r="O19" s="5" t="s">
        <v>2590</v>
      </c>
      <c r="P19">
        <v>3358</v>
      </c>
      <c r="Q19">
        <v>1683</v>
      </c>
    </row>
    <row r="20" spans="5:17" x14ac:dyDescent="0.25">
      <c r="E20" s="6" t="s">
        <v>2525</v>
      </c>
      <c r="F20">
        <v>1760</v>
      </c>
      <c r="G20">
        <v>59.977272727272727</v>
      </c>
      <c r="I20" s="6" t="s">
        <v>2560</v>
      </c>
      <c r="J20">
        <v>70</v>
      </c>
      <c r="L20" s="6" t="s">
        <v>17</v>
      </c>
      <c r="M20">
        <v>18</v>
      </c>
      <c r="N20">
        <v>36</v>
      </c>
      <c r="O20" s="5" t="s">
        <v>2591</v>
      </c>
      <c r="P20">
        <v>3046</v>
      </c>
      <c r="Q20">
        <v>1523</v>
      </c>
    </row>
    <row r="21" spans="5:17" x14ac:dyDescent="0.25">
      <c r="E21" s="6" t="s">
        <v>2524</v>
      </c>
      <c r="F21">
        <v>1867</v>
      </c>
      <c r="G21">
        <v>62.31111111111111</v>
      </c>
      <c r="I21" s="6" t="s">
        <v>2562</v>
      </c>
      <c r="J21">
        <v>115</v>
      </c>
      <c r="L21" s="5" t="s">
        <v>1213</v>
      </c>
      <c r="M21">
        <v>26</v>
      </c>
      <c r="N21">
        <v>51.666666666666664</v>
      </c>
      <c r="O21" s="5" t="s">
        <v>2592</v>
      </c>
      <c r="P21">
        <v>3411</v>
      </c>
      <c r="Q21">
        <v>1718</v>
      </c>
    </row>
    <row r="22" spans="5:17" x14ac:dyDescent="0.25">
      <c r="E22" s="6" t="s">
        <v>2523</v>
      </c>
      <c r="F22">
        <v>1861</v>
      </c>
      <c r="G22">
        <v>60.782608695652172</v>
      </c>
      <c r="I22" s="6" t="s">
        <v>2563</v>
      </c>
      <c r="J22">
        <v>370</v>
      </c>
      <c r="L22" s="6" t="s">
        <v>32</v>
      </c>
      <c r="M22">
        <v>26</v>
      </c>
      <c r="N22">
        <v>51.666666666666664</v>
      </c>
      <c r="O22" s="5" t="s">
        <v>2593</v>
      </c>
      <c r="P22">
        <v>3182</v>
      </c>
      <c r="Q22">
        <v>1606</v>
      </c>
    </row>
    <row r="23" spans="5:17" x14ac:dyDescent="0.25">
      <c r="E23" s="5" t="s">
        <v>2558</v>
      </c>
      <c r="F23">
        <v>35</v>
      </c>
      <c r="G23">
        <v>53</v>
      </c>
      <c r="I23" s="6" t="s">
        <v>2564</v>
      </c>
      <c r="J23">
        <v>80</v>
      </c>
      <c r="L23" s="5" t="s">
        <v>1894</v>
      </c>
      <c r="M23">
        <v>22</v>
      </c>
      <c r="N23">
        <v>45</v>
      </c>
      <c r="O23" s="5" t="s">
        <v>2594</v>
      </c>
      <c r="P23">
        <v>1995</v>
      </c>
      <c r="Q23">
        <v>1006</v>
      </c>
    </row>
    <row r="24" spans="5:17" x14ac:dyDescent="0.25">
      <c r="E24" s="6" t="s">
        <v>2523</v>
      </c>
      <c r="F24">
        <v>35</v>
      </c>
      <c r="G24">
        <v>53</v>
      </c>
      <c r="I24" s="6" t="s">
        <v>2565</v>
      </c>
      <c r="J24">
        <v>746</v>
      </c>
      <c r="L24" s="6" t="s">
        <v>27</v>
      </c>
      <c r="M24">
        <v>22</v>
      </c>
      <c r="N24">
        <v>45</v>
      </c>
      <c r="O24" s="5" t="s">
        <v>2595</v>
      </c>
      <c r="P24">
        <v>2143</v>
      </c>
      <c r="Q24">
        <v>1076</v>
      </c>
    </row>
    <row r="25" spans="5:17" x14ac:dyDescent="0.25">
      <c r="E25" s="5" t="s">
        <v>2559</v>
      </c>
      <c r="F25">
        <v>55</v>
      </c>
      <c r="G25">
        <v>83</v>
      </c>
      <c r="I25" s="6" t="s">
        <v>2567</v>
      </c>
      <c r="J25">
        <v>220</v>
      </c>
      <c r="L25" s="5" t="s">
        <v>239</v>
      </c>
      <c r="M25">
        <v>20</v>
      </c>
      <c r="N25">
        <v>40</v>
      </c>
      <c r="O25" s="5" t="s">
        <v>2596</v>
      </c>
      <c r="P25">
        <v>1633</v>
      </c>
      <c r="Q25">
        <v>815</v>
      </c>
    </row>
    <row r="26" spans="5:17" x14ac:dyDescent="0.25">
      <c r="E26" s="6" t="s">
        <v>2525</v>
      </c>
      <c r="F26">
        <v>55</v>
      </c>
      <c r="G26">
        <v>83</v>
      </c>
      <c r="I26" s="6" t="s">
        <v>2569</v>
      </c>
      <c r="J26">
        <v>335</v>
      </c>
      <c r="L26" s="6" t="s">
        <v>17</v>
      </c>
      <c r="M26">
        <v>20</v>
      </c>
      <c r="N26">
        <v>40</v>
      </c>
      <c r="O26" s="5" t="s">
        <v>2549</v>
      </c>
      <c r="P26">
        <v>31404</v>
      </c>
      <c r="Q26">
        <v>15744</v>
      </c>
    </row>
    <row r="27" spans="5:17" x14ac:dyDescent="0.25">
      <c r="E27" s="5" t="s">
        <v>2560</v>
      </c>
      <c r="F27">
        <v>70</v>
      </c>
      <c r="G27">
        <v>53</v>
      </c>
      <c r="I27" s="6" t="s">
        <v>2572</v>
      </c>
      <c r="J27">
        <v>45</v>
      </c>
      <c r="L27" s="5" t="s">
        <v>1136</v>
      </c>
      <c r="M27">
        <v>25</v>
      </c>
      <c r="N27">
        <v>50</v>
      </c>
    </row>
    <row r="28" spans="5:17" x14ac:dyDescent="0.25">
      <c r="E28" s="6" t="s">
        <v>2525</v>
      </c>
      <c r="F28">
        <v>70</v>
      </c>
      <c r="G28">
        <v>53</v>
      </c>
      <c r="I28" s="6" t="s">
        <v>2573</v>
      </c>
      <c r="J28">
        <v>145</v>
      </c>
      <c r="L28" s="6" t="s">
        <v>27</v>
      </c>
      <c r="M28">
        <v>25</v>
      </c>
      <c r="N28">
        <v>50</v>
      </c>
    </row>
    <row r="29" spans="5:17" x14ac:dyDescent="0.25">
      <c r="E29" s="5" t="s">
        <v>2561</v>
      </c>
      <c r="F29">
        <v>80</v>
      </c>
      <c r="G29">
        <v>60</v>
      </c>
      <c r="I29" s="6" t="s">
        <v>2575</v>
      </c>
      <c r="J29">
        <v>55</v>
      </c>
      <c r="L29" s="5" t="s">
        <v>264</v>
      </c>
      <c r="M29">
        <v>22</v>
      </c>
      <c r="N29">
        <v>45</v>
      </c>
    </row>
    <row r="30" spans="5:17" x14ac:dyDescent="0.25">
      <c r="E30" s="6" t="s">
        <v>2524</v>
      </c>
      <c r="F30">
        <v>80</v>
      </c>
      <c r="G30">
        <v>60</v>
      </c>
      <c r="I30" s="6" t="s">
        <v>2576</v>
      </c>
      <c r="J30">
        <v>110</v>
      </c>
      <c r="L30" s="6" t="s">
        <v>17</v>
      </c>
      <c r="M30">
        <v>22</v>
      </c>
      <c r="N30">
        <v>45</v>
      </c>
    </row>
    <row r="31" spans="5:17" x14ac:dyDescent="0.25">
      <c r="E31" s="5" t="s">
        <v>2562</v>
      </c>
      <c r="F31">
        <v>740</v>
      </c>
      <c r="G31">
        <v>69.5</v>
      </c>
      <c r="I31" s="6" t="s">
        <v>2583</v>
      </c>
      <c r="J31">
        <v>1613</v>
      </c>
      <c r="L31" s="5" t="s">
        <v>1365</v>
      </c>
      <c r="M31">
        <v>22</v>
      </c>
      <c r="N31">
        <v>45</v>
      </c>
    </row>
    <row r="32" spans="5:17" x14ac:dyDescent="0.25">
      <c r="E32" s="6" t="s">
        <v>2525</v>
      </c>
      <c r="F32">
        <v>115</v>
      </c>
      <c r="G32">
        <v>86.5</v>
      </c>
      <c r="I32" s="6" t="s">
        <v>60</v>
      </c>
      <c r="J32">
        <v>2517</v>
      </c>
      <c r="L32" s="6" t="s">
        <v>32</v>
      </c>
      <c r="M32">
        <v>22</v>
      </c>
      <c r="N32">
        <v>45</v>
      </c>
    </row>
    <row r="33" spans="5:14" x14ac:dyDescent="0.25">
      <c r="E33" s="6" t="s">
        <v>2524</v>
      </c>
      <c r="F33">
        <v>250</v>
      </c>
      <c r="G33">
        <v>75.2</v>
      </c>
      <c r="I33" s="5" t="s">
        <v>27</v>
      </c>
      <c r="J33">
        <v>11633</v>
      </c>
      <c r="L33" s="5" t="s">
        <v>1323</v>
      </c>
      <c r="M33">
        <v>30.666666666666668</v>
      </c>
      <c r="N33">
        <v>61.666666666666664</v>
      </c>
    </row>
    <row r="34" spans="5:14" x14ac:dyDescent="0.25">
      <c r="E34" s="6" t="s">
        <v>2523</v>
      </c>
      <c r="F34">
        <v>375</v>
      </c>
      <c r="G34">
        <v>62.555555555555557</v>
      </c>
      <c r="I34" s="6" t="s">
        <v>2552</v>
      </c>
      <c r="J34">
        <v>1003</v>
      </c>
      <c r="L34" s="6" t="s">
        <v>875</v>
      </c>
      <c r="M34">
        <v>28.5</v>
      </c>
      <c r="N34">
        <v>57.5</v>
      </c>
    </row>
    <row r="35" spans="5:14" x14ac:dyDescent="0.25">
      <c r="E35" s="5" t="s">
        <v>2563</v>
      </c>
      <c r="F35">
        <v>675</v>
      </c>
      <c r="G35">
        <v>72.428571428571431</v>
      </c>
      <c r="I35" s="6" t="s">
        <v>2555</v>
      </c>
      <c r="J35">
        <v>330</v>
      </c>
      <c r="L35" s="6" t="s">
        <v>17</v>
      </c>
      <c r="M35">
        <v>35</v>
      </c>
      <c r="N35">
        <v>70</v>
      </c>
    </row>
    <row r="36" spans="5:14" x14ac:dyDescent="0.25">
      <c r="E36" s="6" t="s">
        <v>2525</v>
      </c>
      <c r="F36">
        <v>370</v>
      </c>
      <c r="G36">
        <v>79.285714285714292</v>
      </c>
      <c r="I36" s="6" t="s">
        <v>2556</v>
      </c>
      <c r="J36">
        <v>40</v>
      </c>
      <c r="L36" s="5" t="s">
        <v>243</v>
      </c>
      <c r="M36">
        <v>15</v>
      </c>
      <c r="N36">
        <v>30</v>
      </c>
    </row>
    <row r="37" spans="5:14" x14ac:dyDescent="0.25">
      <c r="E37" s="6" t="s">
        <v>2524</v>
      </c>
      <c r="F37">
        <v>115</v>
      </c>
      <c r="G37">
        <v>57.666666666666664</v>
      </c>
      <c r="I37" s="6" t="s">
        <v>2557</v>
      </c>
      <c r="J37">
        <v>1867</v>
      </c>
      <c r="L37" s="6" t="s">
        <v>27</v>
      </c>
      <c r="M37">
        <v>15</v>
      </c>
      <c r="N37">
        <v>30</v>
      </c>
    </row>
    <row r="38" spans="5:14" x14ac:dyDescent="0.25">
      <c r="E38" s="6" t="s">
        <v>2523</v>
      </c>
      <c r="F38">
        <v>190</v>
      </c>
      <c r="G38">
        <v>71.5</v>
      </c>
      <c r="I38" s="6" t="s">
        <v>2561</v>
      </c>
      <c r="J38">
        <v>80</v>
      </c>
      <c r="L38" s="5" t="s">
        <v>1722</v>
      </c>
      <c r="M38">
        <v>30</v>
      </c>
      <c r="N38">
        <v>60</v>
      </c>
    </row>
    <row r="39" spans="5:14" x14ac:dyDescent="0.25">
      <c r="E39" s="5" t="s">
        <v>2564</v>
      </c>
      <c r="F39">
        <v>220</v>
      </c>
      <c r="G39">
        <v>66.2</v>
      </c>
      <c r="I39" s="6" t="s">
        <v>2562</v>
      </c>
      <c r="J39">
        <v>250</v>
      </c>
      <c r="L39" s="6" t="s">
        <v>875</v>
      </c>
      <c r="M39">
        <v>30</v>
      </c>
      <c r="N39">
        <v>60</v>
      </c>
    </row>
    <row r="40" spans="5:14" x14ac:dyDescent="0.25">
      <c r="E40" s="6" t="s">
        <v>2525</v>
      </c>
      <c r="F40">
        <v>80</v>
      </c>
      <c r="G40">
        <v>60</v>
      </c>
      <c r="I40" s="6" t="s">
        <v>2563</v>
      </c>
      <c r="J40">
        <v>115</v>
      </c>
      <c r="L40" s="5" t="s">
        <v>929</v>
      </c>
      <c r="M40">
        <v>14</v>
      </c>
      <c r="N40">
        <v>28</v>
      </c>
    </row>
    <row r="41" spans="5:14" x14ac:dyDescent="0.25">
      <c r="E41" s="6" t="s">
        <v>2523</v>
      </c>
      <c r="F41">
        <v>140</v>
      </c>
      <c r="G41">
        <v>70.333333333333329</v>
      </c>
      <c r="I41" s="6" t="s">
        <v>2565</v>
      </c>
      <c r="J41">
        <v>756</v>
      </c>
      <c r="L41" s="6" t="s">
        <v>32</v>
      </c>
      <c r="M41">
        <v>14</v>
      </c>
      <c r="N41">
        <v>28</v>
      </c>
    </row>
    <row r="42" spans="5:14" x14ac:dyDescent="0.25">
      <c r="E42" s="5" t="s">
        <v>2565</v>
      </c>
      <c r="F42">
        <v>2675</v>
      </c>
      <c r="G42">
        <v>57.271428571428572</v>
      </c>
      <c r="I42" s="6" t="s">
        <v>2566</v>
      </c>
      <c r="J42">
        <v>50</v>
      </c>
      <c r="L42" s="5" t="s">
        <v>736</v>
      </c>
      <c r="M42">
        <v>13.8</v>
      </c>
      <c r="N42">
        <v>28</v>
      </c>
    </row>
    <row r="43" spans="5:14" x14ac:dyDescent="0.25">
      <c r="E43" s="6" t="s">
        <v>2525</v>
      </c>
      <c r="F43">
        <v>746</v>
      </c>
      <c r="G43">
        <v>55.9</v>
      </c>
      <c r="I43" s="6" t="s">
        <v>2567</v>
      </c>
      <c r="J43">
        <v>95</v>
      </c>
      <c r="L43" s="6" t="s">
        <v>32</v>
      </c>
      <c r="M43">
        <v>15</v>
      </c>
      <c r="N43">
        <v>30</v>
      </c>
    </row>
    <row r="44" spans="5:14" x14ac:dyDescent="0.25">
      <c r="E44" s="6" t="s">
        <v>2524</v>
      </c>
      <c r="F44">
        <v>756</v>
      </c>
      <c r="G44">
        <v>59.631578947368418</v>
      </c>
      <c r="I44" s="6" t="s">
        <v>2568</v>
      </c>
      <c r="J44">
        <v>60</v>
      </c>
      <c r="L44" s="6" t="s">
        <v>27</v>
      </c>
      <c r="M44">
        <v>13.5</v>
      </c>
      <c r="N44">
        <v>27.5</v>
      </c>
    </row>
    <row r="45" spans="5:14" x14ac:dyDescent="0.25">
      <c r="E45" s="6" t="s">
        <v>2523</v>
      </c>
      <c r="F45">
        <v>1173</v>
      </c>
      <c r="G45">
        <v>56.70967741935484</v>
      </c>
      <c r="I45" s="6" t="s">
        <v>2569</v>
      </c>
      <c r="J45">
        <v>270</v>
      </c>
      <c r="L45" s="6" t="s">
        <v>17</v>
      </c>
      <c r="M45">
        <v>13.5</v>
      </c>
      <c r="N45">
        <v>27.5</v>
      </c>
    </row>
    <row r="46" spans="5:14" x14ac:dyDescent="0.25">
      <c r="E46" s="5" t="s">
        <v>2566</v>
      </c>
      <c r="F46">
        <v>50</v>
      </c>
      <c r="G46">
        <v>75</v>
      </c>
      <c r="I46" s="6" t="s">
        <v>2571</v>
      </c>
      <c r="J46">
        <v>45</v>
      </c>
      <c r="L46" s="5" t="s">
        <v>229</v>
      </c>
      <c r="M46">
        <v>18</v>
      </c>
      <c r="N46">
        <v>35</v>
      </c>
    </row>
    <row r="47" spans="5:14" x14ac:dyDescent="0.25">
      <c r="E47" s="6" t="s">
        <v>2524</v>
      </c>
      <c r="F47">
        <v>50</v>
      </c>
      <c r="G47">
        <v>75</v>
      </c>
      <c r="I47" s="6" t="s">
        <v>2573</v>
      </c>
      <c r="J47">
        <v>70</v>
      </c>
      <c r="L47" s="6" t="s">
        <v>27</v>
      </c>
      <c r="M47">
        <v>18</v>
      </c>
      <c r="N47">
        <v>35</v>
      </c>
    </row>
    <row r="48" spans="5:14" x14ac:dyDescent="0.25">
      <c r="E48" s="5" t="s">
        <v>2567</v>
      </c>
      <c r="F48">
        <v>515</v>
      </c>
      <c r="G48">
        <v>70.36363636363636</v>
      </c>
      <c r="I48" s="6" t="s">
        <v>2574</v>
      </c>
      <c r="J48">
        <v>45</v>
      </c>
      <c r="L48" s="5" t="s">
        <v>1159</v>
      </c>
      <c r="M48">
        <v>15</v>
      </c>
      <c r="N48">
        <v>30</v>
      </c>
    </row>
    <row r="49" spans="5:14" x14ac:dyDescent="0.25">
      <c r="E49" s="6" t="s">
        <v>2525</v>
      </c>
      <c r="F49">
        <v>220</v>
      </c>
      <c r="G49">
        <v>82.5</v>
      </c>
      <c r="I49" s="6" t="s">
        <v>2577</v>
      </c>
      <c r="J49">
        <v>45</v>
      </c>
      <c r="L49" s="6" t="s">
        <v>32</v>
      </c>
      <c r="M49">
        <v>15</v>
      </c>
      <c r="N49">
        <v>30</v>
      </c>
    </row>
    <row r="50" spans="5:14" x14ac:dyDescent="0.25">
      <c r="E50" s="6" t="s">
        <v>2524</v>
      </c>
      <c r="F50">
        <v>95</v>
      </c>
      <c r="G50">
        <v>71.5</v>
      </c>
      <c r="I50" s="6" t="s">
        <v>2578</v>
      </c>
      <c r="J50">
        <v>430</v>
      </c>
      <c r="L50" s="5" t="s">
        <v>197</v>
      </c>
      <c r="M50">
        <v>20</v>
      </c>
      <c r="N50">
        <v>40</v>
      </c>
    </row>
    <row r="51" spans="5:14" x14ac:dyDescent="0.25">
      <c r="E51" s="6" t="s">
        <v>2523</v>
      </c>
      <c r="F51">
        <v>200</v>
      </c>
      <c r="G51">
        <v>60.2</v>
      </c>
      <c r="I51" s="6" t="s">
        <v>2579</v>
      </c>
      <c r="J51">
        <v>60</v>
      </c>
      <c r="L51" s="6" t="s">
        <v>17</v>
      </c>
      <c r="M51">
        <v>20</v>
      </c>
      <c r="N51">
        <v>40</v>
      </c>
    </row>
    <row r="52" spans="5:14" x14ac:dyDescent="0.25">
      <c r="E52" s="5" t="s">
        <v>2568</v>
      </c>
      <c r="F52">
        <v>60</v>
      </c>
      <c r="G52">
        <v>90</v>
      </c>
      <c r="I52" s="6" t="s">
        <v>2580</v>
      </c>
      <c r="J52">
        <v>140</v>
      </c>
      <c r="L52" s="5" t="s">
        <v>268</v>
      </c>
      <c r="M52">
        <v>20</v>
      </c>
      <c r="N52">
        <v>40</v>
      </c>
    </row>
    <row r="53" spans="5:14" x14ac:dyDescent="0.25">
      <c r="E53" s="6" t="s">
        <v>2524</v>
      </c>
      <c r="F53">
        <v>60</v>
      </c>
      <c r="G53">
        <v>90</v>
      </c>
      <c r="I53" s="6" t="s">
        <v>2581</v>
      </c>
      <c r="J53">
        <v>120</v>
      </c>
      <c r="L53" s="6" t="s">
        <v>27</v>
      </c>
      <c r="M53">
        <v>20</v>
      </c>
      <c r="N53">
        <v>40</v>
      </c>
    </row>
    <row r="54" spans="5:14" x14ac:dyDescent="0.25">
      <c r="E54" s="5" t="s">
        <v>2569</v>
      </c>
      <c r="F54">
        <v>785</v>
      </c>
      <c r="G54">
        <v>78.533333333333331</v>
      </c>
      <c r="I54" s="6" t="s">
        <v>2582</v>
      </c>
      <c r="J54">
        <v>70</v>
      </c>
      <c r="L54" s="5" t="s">
        <v>1184</v>
      </c>
      <c r="M54">
        <v>40</v>
      </c>
      <c r="N54">
        <v>80</v>
      </c>
    </row>
    <row r="55" spans="5:14" x14ac:dyDescent="0.25">
      <c r="E55" s="6" t="s">
        <v>2525</v>
      </c>
      <c r="F55">
        <v>335</v>
      </c>
      <c r="G55">
        <v>83.666666666666671</v>
      </c>
      <c r="I55" s="6" t="s">
        <v>2583</v>
      </c>
      <c r="J55">
        <v>2311</v>
      </c>
      <c r="L55" s="6" t="s">
        <v>17</v>
      </c>
      <c r="M55">
        <v>40</v>
      </c>
      <c r="N55">
        <v>80</v>
      </c>
    </row>
    <row r="56" spans="5:14" x14ac:dyDescent="0.25">
      <c r="E56" s="6" t="s">
        <v>2524</v>
      </c>
      <c r="F56">
        <v>270</v>
      </c>
      <c r="G56">
        <v>81</v>
      </c>
      <c r="I56" s="6" t="s">
        <v>60</v>
      </c>
      <c r="J56">
        <v>3381</v>
      </c>
      <c r="L56" s="5" t="s">
        <v>668</v>
      </c>
      <c r="M56">
        <v>10</v>
      </c>
      <c r="N56">
        <v>20</v>
      </c>
    </row>
    <row r="57" spans="5:14" x14ac:dyDescent="0.25">
      <c r="E57" s="6" t="s">
        <v>2523</v>
      </c>
      <c r="F57">
        <v>180</v>
      </c>
      <c r="G57">
        <v>67.75</v>
      </c>
      <c r="I57" s="5" t="s">
        <v>875</v>
      </c>
      <c r="J57">
        <v>5809</v>
      </c>
      <c r="L57" s="6" t="s">
        <v>32</v>
      </c>
      <c r="M57">
        <v>10</v>
      </c>
      <c r="N57">
        <v>20</v>
      </c>
    </row>
    <row r="58" spans="5:14" x14ac:dyDescent="0.25">
      <c r="E58" s="5" t="s">
        <v>2570</v>
      </c>
      <c r="F58">
        <v>60</v>
      </c>
      <c r="G58">
        <v>90</v>
      </c>
      <c r="I58" s="6" t="s">
        <v>2552</v>
      </c>
      <c r="J58">
        <v>404</v>
      </c>
      <c r="L58" s="5" t="s">
        <v>619</v>
      </c>
      <c r="M58">
        <v>12</v>
      </c>
      <c r="N58">
        <v>25</v>
      </c>
    </row>
    <row r="59" spans="5:14" x14ac:dyDescent="0.25">
      <c r="E59" s="6" t="s">
        <v>2523</v>
      </c>
      <c r="F59">
        <v>60</v>
      </c>
      <c r="G59">
        <v>90</v>
      </c>
      <c r="I59" s="6" t="s">
        <v>2555</v>
      </c>
      <c r="J59">
        <v>170</v>
      </c>
      <c r="L59" s="6" t="s">
        <v>27</v>
      </c>
      <c r="M59">
        <v>12</v>
      </c>
      <c r="N59">
        <v>25</v>
      </c>
    </row>
    <row r="60" spans="5:14" x14ac:dyDescent="0.25">
      <c r="E60" s="5" t="s">
        <v>2571</v>
      </c>
      <c r="F60">
        <v>45</v>
      </c>
      <c r="G60">
        <v>67</v>
      </c>
      <c r="I60" s="6" t="s">
        <v>2557</v>
      </c>
      <c r="J60">
        <v>1129</v>
      </c>
      <c r="L60" s="5" t="s">
        <v>1195</v>
      </c>
      <c r="M60">
        <v>28</v>
      </c>
      <c r="N60">
        <v>55</v>
      </c>
    </row>
    <row r="61" spans="5:14" x14ac:dyDescent="0.25">
      <c r="E61" s="6" t="s">
        <v>2524</v>
      </c>
      <c r="F61">
        <v>45</v>
      </c>
      <c r="G61">
        <v>67</v>
      </c>
      <c r="I61" s="6" t="s">
        <v>2558</v>
      </c>
      <c r="J61">
        <v>35</v>
      </c>
      <c r="L61" s="6" t="s">
        <v>17</v>
      </c>
      <c r="M61">
        <v>28</v>
      </c>
      <c r="N61">
        <v>55</v>
      </c>
    </row>
    <row r="62" spans="5:14" x14ac:dyDescent="0.25">
      <c r="E62" s="5" t="s">
        <v>2572</v>
      </c>
      <c r="F62">
        <v>45</v>
      </c>
      <c r="G62">
        <v>67</v>
      </c>
      <c r="I62" s="6" t="s">
        <v>2562</v>
      </c>
      <c r="J62">
        <v>270</v>
      </c>
      <c r="L62" s="5" t="s">
        <v>1000</v>
      </c>
      <c r="M62">
        <v>14</v>
      </c>
      <c r="N62">
        <v>28</v>
      </c>
    </row>
    <row r="63" spans="5:14" x14ac:dyDescent="0.25">
      <c r="E63" s="6" t="s">
        <v>2525</v>
      </c>
      <c r="F63">
        <v>45</v>
      </c>
      <c r="G63">
        <v>67</v>
      </c>
      <c r="I63" s="6" t="s">
        <v>2563</v>
      </c>
      <c r="J63">
        <v>110</v>
      </c>
      <c r="L63" s="6" t="s">
        <v>27</v>
      </c>
      <c r="M63">
        <v>14</v>
      </c>
      <c r="N63">
        <v>28</v>
      </c>
    </row>
    <row r="64" spans="5:14" x14ac:dyDescent="0.25">
      <c r="E64" s="5" t="s">
        <v>2573</v>
      </c>
      <c r="F64">
        <v>215</v>
      </c>
      <c r="G64">
        <v>80.5</v>
      </c>
      <c r="I64" s="6" t="s">
        <v>2564</v>
      </c>
      <c r="J64">
        <v>70</v>
      </c>
      <c r="L64" s="6" t="s">
        <v>875</v>
      </c>
      <c r="M64">
        <v>14</v>
      </c>
      <c r="N64">
        <v>28</v>
      </c>
    </row>
    <row r="65" spans="5:14" x14ac:dyDescent="0.25">
      <c r="E65" s="6" t="s">
        <v>2525</v>
      </c>
      <c r="F65">
        <v>145</v>
      </c>
      <c r="G65">
        <v>72.333333333333329</v>
      </c>
      <c r="I65" s="6" t="s">
        <v>2565</v>
      </c>
      <c r="J65">
        <v>213</v>
      </c>
      <c r="L65" s="5" t="s">
        <v>441</v>
      </c>
      <c r="M65">
        <v>20</v>
      </c>
      <c r="N65">
        <v>40</v>
      </c>
    </row>
    <row r="66" spans="5:14" x14ac:dyDescent="0.25">
      <c r="E66" s="6" t="s">
        <v>2524</v>
      </c>
      <c r="F66">
        <v>70</v>
      </c>
      <c r="G66">
        <v>105</v>
      </c>
      <c r="I66" s="6" t="s">
        <v>2567</v>
      </c>
      <c r="J66">
        <v>140</v>
      </c>
      <c r="L66" s="6" t="s">
        <v>27</v>
      </c>
      <c r="M66">
        <v>20</v>
      </c>
      <c r="N66">
        <v>40</v>
      </c>
    </row>
    <row r="67" spans="5:14" x14ac:dyDescent="0.25">
      <c r="E67" s="5" t="s">
        <v>2574</v>
      </c>
      <c r="F67">
        <v>45</v>
      </c>
      <c r="G67">
        <v>67</v>
      </c>
      <c r="I67" s="6" t="s">
        <v>2569</v>
      </c>
      <c r="J67">
        <v>145</v>
      </c>
      <c r="L67" s="6" t="s">
        <v>17</v>
      </c>
      <c r="M67">
        <v>20</v>
      </c>
      <c r="N67">
        <v>40</v>
      </c>
    </row>
    <row r="68" spans="5:14" x14ac:dyDescent="0.25">
      <c r="E68" s="6" t="s">
        <v>2524</v>
      </c>
      <c r="F68">
        <v>45</v>
      </c>
      <c r="G68">
        <v>67</v>
      </c>
      <c r="I68" s="6" t="s">
        <v>2570</v>
      </c>
      <c r="J68">
        <v>60</v>
      </c>
      <c r="L68" s="5" t="s">
        <v>1371</v>
      </c>
      <c r="M68">
        <v>15</v>
      </c>
      <c r="N68">
        <v>30</v>
      </c>
    </row>
    <row r="69" spans="5:14" x14ac:dyDescent="0.25">
      <c r="E69" s="5" t="s">
        <v>2575</v>
      </c>
      <c r="F69">
        <v>55</v>
      </c>
      <c r="G69">
        <v>83</v>
      </c>
      <c r="I69" s="6" t="s">
        <v>2579</v>
      </c>
      <c r="J69">
        <v>80</v>
      </c>
      <c r="L69" s="6" t="s">
        <v>17</v>
      </c>
      <c r="M69">
        <v>15</v>
      </c>
      <c r="N69">
        <v>30</v>
      </c>
    </row>
    <row r="70" spans="5:14" x14ac:dyDescent="0.25">
      <c r="E70" s="6" t="s">
        <v>2525</v>
      </c>
      <c r="F70">
        <v>55</v>
      </c>
      <c r="G70">
        <v>83</v>
      </c>
      <c r="I70" s="6" t="s">
        <v>2581</v>
      </c>
      <c r="J70">
        <v>45</v>
      </c>
      <c r="L70" s="5" t="s">
        <v>1714</v>
      </c>
      <c r="M70">
        <v>23.25</v>
      </c>
      <c r="N70">
        <v>46.25</v>
      </c>
    </row>
    <row r="71" spans="5:14" x14ac:dyDescent="0.25">
      <c r="E71" s="5" t="s">
        <v>2576</v>
      </c>
      <c r="F71">
        <v>110</v>
      </c>
      <c r="G71">
        <v>83</v>
      </c>
      <c r="I71" s="6" t="s">
        <v>2583</v>
      </c>
      <c r="J71">
        <v>1133</v>
      </c>
      <c r="L71" s="6" t="s">
        <v>32</v>
      </c>
      <c r="M71">
        <v>28</v>
      </c>
      <c r="N71">
        <v>55</v>
      </c>
    </row>
    <row r="72" spans="5:14" x14ac:dyDescent="0.25">
      <c r="E72" s="6" t="s">
        <v>2525</v>
      </c>
      <c r="F72">
        <v>110</v>
      </c>
      <c r="G72">
        <v>83</v>
      </c>
      <c r="I72" s="6" t="s">
        <v>60</v>
      </c>
      <c r="J72">
        <v>1805</v>
      </c>
      <c r="L72" s="6" t="s">
        <v>27</v>
      </c>
      <c r="M72">
        <v>23.5</v>
      </c>
      <c r="N72">
        <v>47.5</v>
      </c>
    </row>
    <row r="73" spans="5:14" x14ac:dyDescent="0.25">
      <c r="E73" s="5" t="s">
        <v>2577</v>
      </c>
      <c r="F73">
        <v>45</v>
      </c>
      <c r="G73">
        <v>67</v>
      </c>
      <c r="I73" s="5" t="s">
        <v>17</v>
      </c>
      <c r="J73">
        <v>4290</v>
      </c>
      <c r="L73" s="6" t="s">
        <v>875</v>
      </c>
      <c r="M73">
        <v>18</v>
      </c>
      <c r="N73">
        <v>35</v>
      </c>
    </row>
    <row r="74" spans="5:14" x14ac:dyDescent="0.25">
      <c r="E74" s="6" t="s">
        <v>2524</v>
      </c>
      <c r="F74">
        <v>45</v>
      </c>
      <c r="G74">
        <v>67</v>
      </c>
      <c r="I74" s="6" t="s">
        <v>2552</v>
      </c>
      <c r="J74">
        <v>463</v>
      </c>
      <c r="L74" s="5" t="s">
        <v>1333</v>
      </c>
      <c r="M74">
        <v>18</v>
      </c>
      <c r="N74">
        <v>35</v>
      </c>
    </row>
    <row r="75" spans="5:14" x14ac:dyDescent="0.25">
      <c r="E75" s="5" t="s">
        <v>2578</v>
      </c>
      <c r="F75">
        <v>430</v>
      </c>
      <c r="G75">
        <v>107.5</v>
      </c>
      <c r="I75" s="6" t="s">
        <v>2554</v>
      </c>
      <c r="J75">
        <v>140</v>
      </c>
      <c r="L75" s="6" t="s">
        <v>32</v>
      </c>
      <c r="M75">
        <v>18</v>
      </c>
      <c r="N75">
        <v>35</v>
      </c>
    </row>
    <row r="76" spans="5:14" x14ac:dyDescent="0.25">
      <c r="E76" s="6" t="s">
        <v>2524</v>
      </c>
      <c r="F76">
        <v>430</v>
      </c>
      <c r="G76">
        <v>107.5</v>
      </c>
      <c r="I76" s="6" t="s">
        <v>2555</v>
      </c>
      <c r="J76">
        <v>110</v>
      </c>
      <c r="L76" s="5" t="s">
        <v>247</v>
      </c>
      <c r="M76">
        <v>22</v>
      </c>
      <c r="N76">
        <v>45</v>
      </c>
    </row>
    <row r="77" spans="5:14" x14ac:dyDescent="0.25">
      <c r="E77" s="5" t="s">
        <v>2579</v>
      </c>
      <c r="F77">
        <v>250</v>
      </c>
      <c r="G77">
        <v>62.666666666666664</v>
      </c>
      <c r="I77" s="6" t="s">
        <v>2557</v>
      </c>
      <c r="J77">
        <v>732</v>
      </c>
      <c r="L77" s="6" t="s">
        <v>32</v>
      </c>
      <c r="M77">
        <v>22</v>
      </c>
      <c r="N77">
        <v>45</v>
      </c>
    </row>
    <row r="78" spans="5:14" x14ac:dyDescent="0.25">
      <c r="E78" s="6" t="s">
        <v>2524</v>
      </c>
      <c r="F78">
        <v>60</v>
      </c>
      <c r="G78">
        <v>90</v>
      </c>
      <c r="I78" s="6" t="s">
        <v>2562</v>
      </c>
      <c r="J78">
        <v>105</v>
      </c>
      <c r="L78" s="5" t="s">
        <v>1089</v>
      </c>
      <c r="M78">
        <v>28</v>
      </c>
      <c r="N78">
        <v>55</v>
      </c>
    </row>
    <row r="79" spans="5:14" x14ac:dyDescent="0.25">
      <c r="E79" s="6" t="s">
        <v>2523</v>
      </c>
      <c r="F79">
        <v>190</v>
      </c>
      <c r="G79">
        <v>57.2</v>
      </c>
      <c r="I79" s="6" t="s">
        <v>2563</v>
      </c>
      <c r="J79">
        <v>80</v>
      </c>
      <c r="L79" s="6" t="s">
        <v>27</v>
      </c>
      <c r="M79">
        <v>28</v>
      </c>
      <c r="N79">
        <v>55</v>
      </c>
    </row>
    <row r="80" spans="5:14" x14ac:dyDescent="0.25">
      <c r="E80" s="5" t="s">
        <v>2580</v>
      </c>
      <c r="F80">
        <v>140</v>
      </c>
      <c r="G80">
        <v>105</v>
      </c>
      <c r="I80" s="6" t="s">
        <v>2564</v>
      </c>
      <c r="J80">
        <v>70</v>
      </c>
      <c r="L80" s="5" t="s">
        <v>2358</v>
      </c>
      <c r="M80">
        <v>20.333333333333332</v>
      </c>
      <c r="N80">
        <v>40.333333333333336</v>
      </c>
    </row>
    <row r="81" spans="5:14" x14ac:dyDescent="0.25">
      <c r="E81" s="6" t="s">
        <v>2524</v>
      </c>
      <c r="F81">
        <v>140</v>
      </c>
      <c r="G81">
        <v>105</v>
      </c>
      <c r="I81" s="6" t="s">
        <v>2565</v>
      </c>
      <c r="J81">
        <v>960</v>
      </c>
      <c r="L81" s="6" t="s">
        <v>32</v>
      </c>
      <c r="M81">
        <v>19.5</v>
      </c>
      <c r="N81">
        <v>39</v>
      </c>
    </row>
    <row r="82" spans="5:14" x14ac:dyDescent="0.25">
      <c r="E82" s="5" t="s">
        <v>2581</v>
      </c>
      <c r="F82">
        <v>165</v>
      </c>
      <c r="G82">
        <v>82.333333333333329</v>
      </c>
      <c r="I82" s="6" t="s">
        <v>2567</v>
      </c>
      <c r="J82">
        <v>60</v>
      </c>
      <c r="L82" s="6" t="s">
        <v>27</v>
      </c>
      <c r="M82">
        <v>20</v>
      </c>
      <c r="N82">
        <v>39.5</v>
      </c>
    </row>
    <row r="83" spans="5:14" x14ac:dyDescent="0.25">
      <c r="E83" s="6" t="s">
        <v>2524</v>
      </c>
      <c r="F83">
        <v>120</v>
      </c>
      <c r="G83">
        <v>90</v>
      </c>
      <c r="I83" s="6" t="s">
        <v>2569</v>
      </c>
      <c r="J83">
        <v>35</v>
      </c>
      <c r="L83" s="6" t="s">
        <v>875</v>
      </c>
      <c r="M83">
        <v>21.5</v>
      </c>
      <c r="N83">
        <v>42.5</v>
      </c>
    </row>
    <row r="84" spans="5:14" x14ac:dyDescent="0.25">
      <c r="E84" s="6" t="s">
        <v>2523</v>
      </c>
      <c r="F84">
        <v>45</v>
      </c>
      <c r="G84">
        <v>67</v>
      </c>
      <c r="I84" s="6" t="s">
        <v>2579</v>
      </c>
      <c r="J84">
        <v>110</v>
      </c>
      <c r="L84" s="5" t="s">
        <v>1550</v>
      </c>
      <c r="M84">
        <v>20</v>
      </c>
      <c r="N84">
        <v>40</v>
      </c>
    </row>
    <row r="85" spans="5:14" x14ac:dyDescent="0.25">
      <c r="E85" s="5" t="s">
        <v>2582</v>
      </c>
      <c r="F85">
        <v>70</v>
      </c>
      <c r="G85">
        <v>105</v>
      </c>
      <c r="I85" s="6" t="s">
        <v>2583</v>
      </c>
      <c r="J85">
        <v>770</v>
      </c>
      <c r="L85" s="6" t="s">
        <v>32</v>
      </c>
      <c r="M85">
        <v>20</v>
      </c>
      <c r="N85">
        <v>40</v>
      </c>
    </row>
    <row r="86" spans="5:14" x14ac:dyDescent="0.25">
      <c r="E86" s="6" t="s">
        <v>2524</v>
      </c>
      <c r="F86">
        <v>70</v>
      </c>
      <c r="G86">
        <v>105</v>
      </c>
      <c r="I86" s="6" t="s">
        <v>60</v>
      </c>
      <c r="J86">
        <v>655</v>
      </c>
      <c r="L86" s="6" t="s">
        <v>27</v>
      </c>
      <c r="M86">
        <v>20</v>
      </c>
      <c r="N86">
        <v>40</v>
      </c>
    </row>
    <row r="87" spans="5:14" x14ac:dyDescent="0.25">
      <c r="E87" s="5" t="s">
        <v>2583</v>
      </c>
      <c r="F87">
        <v>5827</v>
      </c>
      <c r="G87">
        <v>61.244755244755247</v>
      </c>
      <c r="I87" s="5" t="s">
        <v>2549</v>
      </c>
      <c r="J87">
        <v>31404</v>
      </c>
      <c r="L87" s="5" t="s">
        <v>1448</v>
      </c>
      <c r="M87">
        <v>22</v>
      </c>
      <c r="N87">
        <v>45</v>
      </c>
    </row>
    <row r="88" spans="5:14" x14ac:dyDescent="0.25">
      <c r="E88" s="6" t="s">
        <v>2525</v>
      </c>
      <c r="F88">
        <v>1613</v>
      </c>
      <c r="G88">
        <v>57.642857142857146</v>
      </c>
      <c r="L88" s="6" t="s">
        <v>17</v>
      </c>
      <c r="M88">
        <v>22</v>
      </c>
      <c r="N88">
        <v>45</v>
      </c>
    </row>
    <row r="89" spans="5:14" x14ac:dyDescent="0.25">
      <c r="E89" s="6" t="s">
        <v>2524</v>
      </c>
      <c r="F89">
        <v>2311</v>
      </c>
      <c r="G89">
        <v>65.490566037735846</v>
      </c>
      <c r="L89" s="5" t="s">
        <v>272</v>
      </c>
      <c r="M89">
        <v>17</v>
      </c>
      <c r="N89">
        <v>33.333333333333336</v>
      </c>
    </row>
    <row r="90" spans="5:14" x14ac:dyDescent="0.25">
      <c r="E90" s="6" t="s">
        <v>2523</v>
      </c>
      <c r="F90">
        <v>1903</v>
      </c>
      <c r="G90">
        <v>59.708333333333336</v>
      </c>
      <c r="L90" s="6" t="s">
        <v>32</v>
      </c>
      <c r="M90">
        <v>18</v>
      </c>
      <c r="N90">
        <v>35</v>
      </c>
    </row>
    <row r="91" spans="5:14" x14ac:dyDescent="0.25">
      <c r="E91" s="5" t="s">
        <v>60</v>
      </c>
      <c r="F91">
        <v>8358</v>
      </c>
      <c r="G91">
        <v>66.765957446808514</v>
      </c>
      <c r="L91" s="6" t="s">
        <v>17</v>
      </c>
      <c r="M91">
        <v>15</v>
      </c>
      <c r="N91">
        <v>30</v>
      </c>
    </row>
    <row r="92" spans="5:14" x14ac:dyDescent="0.25">
      <c r="E92" s="6" t="s">
        <v>2525</v>
      </c>
      <c r="F92">
        <v>2517</v>
      </c>
      <c r="G92">
        <v>63.05</v>
      </c>
      <c r="L92" s="5" t="s">
        <v>985</v>
      </c>
      <c r="M92">
        <v>15.4</v>
      </c>
      <c r="N92">
        <v>30.8</v>
      </c>
    </row>
    <row r="93" spans="5:14" x14ac:dyDescent="0.25">
      <c r="E93" s="6" t="s">
        <v>2524</v>
      </c>
      <c r="F93">
        <v>3381</v>
      </c>
      <c r="G93">
        <v>70.527777777777771</v>
      </c>
      <c r="L93" s="6" t="s">
        <v>32</v>
      </c>
      <c r="M93">
        <v>18.5</v>
      </c>
      <c r="N93">
        <v>37</v>
      </c>
    </row>
    <row r="94" spans="5:14" x14ac:dyDescent="0.25">
      <c r="E94" s="6" t="s">
        <v>2523</v>
      </c>
      <c r="F94">
        <v>2460</v>
      </c>
      <c r="G94">
        <v>65.910714285714292</v>
      </c>
      <c r="L94" s="6" t="s">
        <v>27</v>
      </c>
      <c r="M94">
        <v>12.5</v>
      </c>
      <c r="N94">
        <v>25</v>
      </c>
    </row>
    <row r="95" spans="5:14" x14ac:dyDescent="0.25">
      <c r="E95" s="5" t="s">
        <v>2549</v>
      </c>
      <c r="F95">
        <v>31404</v>
      </c>
      <c r="G95">
        <v>64.409836065573771</v>
      </c>
      <c r="L95" s="6" t="s">
        <v>875</v>
      </c>
      <c r="M95">
        <v>15</v>
      </c>
      <c r="N95">
        <v>30</v>
      </c>
    </row>
    <row r="96" spans="5:14" x14ac:dyDescent="0.25">
      <c r="L96" s="5" t="s">
        <v>1126</v>
      </c>
      <c r="M96">
        <v>20</v>
      </c>
      <c r="N96">
        <v>40</v>
      </c>
    </row>
    <row r="97" spans="12:14" x14ac:dyDescent="0.25">
      <c r="L97" s="6" t="s">
        <v>27</v>
      </c>
      <c r="M97">
        <v>20</v>
      </c>
      <c r="N97">
        <v>40</v>
      </c>
    </row>
    <row r="98" spans="12:14" x14ac:dyDescent="0.25">
      <c r="L98" s="5" t="s">
        <v>1177</v>
      </c>
      <c r="M98">
        <v>18</v>
      </c>
      <c r="N98">
        <v>35</v>
      </c>
    </row>
    <row r="99" spans="12:14" x14ac:dyDescent="0.25">
      <c r="L99" s="6" t="s">
        <v>27</v>
      </c>
      <c r="M99">
        <v>18</v>
      </c>
      <c r="N99">
        <v>35</v>
      </c>
    </row>
    <row r="100" spans="12:14" x14ac:dyDescent="0.25">
      <c r="L100" s="5" t="s">
        <v>2038</v>
      </c>
      <c r="M100">
        <v>18</v>
      </c>
      <c r="N100">
        <v>35</v>
      </c>
    </row>
    <row r="101" spans="12:14" x14ac:dyDescent="0.25">
      <c r="L101" s="6" t="s">
        <v>27</v>
      </c>
      <c r="M101">
        <v>18</v>
      </c>
      <c r="N101">
        <v>35</v>
      </c>
    </row>
    <row r="102" spans="12:14" x14ac:dyDescent="0.25">
      <c r="L102" s="5" t="s">
        <v>614</v>
      </c>
      <c r="M102">
        <v>7.333333333333333</v>
      </c>
      <c r="N102">
        <v>15</v>
      </c>
    </row>
    <row r="103" spans="12:14" x14ac:dyDescent="0.25">
      <c r="L103" s="6" t="s">
        <v>32</v>
      </c>
      <c r="M103">
        <v>7</v>
      </c>
      <c r="N103">
        <v>15</v>
      </c>
    </row>
    <row r="104" spans="12:14" x14ac:dyDescent="0.25">
      <c r="L104" s="6" t="s">
        <v>27</v>
      </c>
      <c r="M104">
        <v>7</v>
      </c>
      <c r="N104">
        <v>15</v>
      </c>
    </row>
    <row r="105" spans="12:14" x14ac:dyDescent="0.25">
      <c r="L105" s="6" t="s">
        <v>17</v>
      </c>
      <c r="M105">
        <v>8</v>
      </c>
      <c r="N105">
        <v>15</v>
      </c>
    </row>
    <row r="106" spans="12:14" x14ac:dyDescent="0.25">
      <c r="L106" s="5" t="s">
        <v>1969</v>
      </c>
      <c r="M106">
        <v>28</v>
      </c>
      <c r="N106">
        <v>55</v>
      </c>
    </row>
    <row r="107" spans="12:14" x14ac:dyDescent="0.25">
      <c r="L107" s="6" t="s">
        <v>875</v>
      </c>
      <c r="M107">
        <v>28</v>
      </c>
      <c r="N107">
        <v>55</v>
      </c>
    </row>
    <row r="108" spans="12:14" x14ac:dyDescent="0.25">
      <c r="L108" s="5" t="s">
        <v>276</v>
      </c>
      <c r="M108">
        <v>15</v>
      </c>
      <c r="N108">
        <v>30</v>
      </c>
    </row>
    <row r="109" spans="12:14" x14ac:dyDescent="0.25">
      <c r="L109" s="6" t="s">
        <v>32</v>
      </c>
      <c r="M109">
        <v>15</v>
      </c>
      <c r="N109">
        <v>30</v>
      </c>
    </row>
    <row r="110" spans="12:14" x14ac:dyDescent="0.25">
      <c r="L110" s="6" t="s">
        <v>17</v>
      </c>
      <c r="M110">
        <v>15</v>
      </c>
      <c r="N110">
        <v>30</v>
      </c>
    </row>
    <row r="111" spans="12:14" x14ac:dyDescent="0.25">
      <c r="L111" s="5" t="s">
        <v>1109</v>
      </c>
      <c r="M111">
        <v>18</v>
      </c>
      <c r="N111">
        <v>35</v>
      </c>
    </row>
    <row r="112" spans="12:14" x14ac:dyDescent="0.25">
      <c r="L112" s="6" t="s">
        <v>17</v>
      </c>
      <c r="M112">
        <v>18</v>
      </c>
      <c r="N112">
        <v>35</v>
      </c>
    </row>
    <row r="113" spans="12:14" x14ac:dyDescent="0.25">
      <c r="L113" s="5" t="s">
        <v>1738</v>
      </c>
      <c r="M113">
        <v>26.5</v>
      </c>
      <c r="N113">
        <v>52.5</v>
      </c>
    </row>
    <row r="114" spans="12:14" x14ac:dyDescent="0.25">
      <c r="L114" s="6" t="s">
        <v>875</v>
      </c>
      <c r="M114">
        <v>26.5</v>
      </c>
      <c r="N114">
        <v>52.5</v>
      </c>
    </row>
    <row r="115" spans="12:14" x14ac:dyDescent="0.25">
      <c r="L115" s="5" t="s">
        <v>1794</v>
      </c>
      <c r="M115">
        <v>25</v>
      </c>
      <c r="N115">
        <v>50</v>
      </c>
    </row>
    <row r="116" spans="12:14" x14ac:dyDescent="0.25">
      <c r="L116" s="6" t="s">
        <v>27</v>
      </c>
      <c r="M116">
        <v>25</v>
      </c>
      <c r="N116">
        <v>50</v>
      </c>
    </row>
    <row r="117" spans="12:14" x14ac:dyDescent="0.25">
      <c r="L117" s="5" t="s">
        <v>2014</v>
      </c>
      <c r="M117">
        <v>18</v>
      </c>
      <c r="N117">
        <v>35</v>
      </c>
    </row>
    <row r="118" spans="12:14" x14ac:dyDescent="0.25">
      <c r="L118" s="6" t="s">
        <v>32</v>
      </c>
      <c r="M118">
        <v>18</v>
      </c>
      <c r="N118">
        <v>35</v>
      </c>
    </row>
    <row r="119" spans="12:14" x14ac:dyDescent="0.25">
      <c r="L119" s="5" t="s">
        <v>1949</v>
      </c>
      <c r="M119">
        <v>35</v>
      </c>
      <c r="N119">
        <v>70</v>
      </c>
    </row>
    <row r="120" spans="12:14" x14ac:dyDescent="0.25">
      <c r="L120" s="6" t="s">
        <v>32</v>
      </c>
      <c r="M120">
        <v>35</v>
      </c>
      <c r="N120">
        <v>70</v>
      </c>
    </row>
    <row r="121" spans="12:14" x14ac:dyDescent="0.25">
      <c r="L121" s="5" t="s">
        <v>1798</v>
      </c>
      <c r="M121">
        <v>22</v>
      </c>
      <c r="N121">
        <v>45</v>
      </c>
    </row>
    <row r="122" spans="12:14" x14ac:dyDescent="0.25">
      <c r="L122" s="6" t="s">
        <v>875</v>
      </c>
      <c r="M122">
        <v>22</v>
      </c>
      <c r="N122">
        <v>45</v>
      </c>
    </row>
    <row r="123" spans="12:14" x14ac:dyDescent="0.25">
      <c r="L123" s="5" t="s">
        <v>1820</v>
      </c>
      <c r="M123">
        <v>22</v>
      </c>
      <c r="N123">
        <v>45</v>
      </c>
    </row>
    <row r="124" spans="12:14" x14ac:dyDescent="0.25">
      <c r="L124" s="6" t="s">
        <v>27</v>
      </c>
      <c r="M124">
        <v>22</v>
      </c>
      <c r="N124">
        <v>45</v>
      </c>
    </row>
    <row r="125" spans="12:14" x14ac:dyDescent="0.25">
      <c r="L125" s="5" t="s">
        <v>523</v>
      </c>
      <c r="M125">
        <v>18</v>
      </c>
      <c r="N125">
        <v>35</v>
      </c>
    </row>
    <row r="126" spans="12:14" x14ac:dyDescent="0.25">
      <c r="L126" s="6" t="s">
        <v>27</v>
      </c>
      <c r="M126">
        <v>18</v>
      </c>
      <c r="N126">
        <v>35</v>
      </c>
    </row>
    <row r="127" spans="12:14" x14ac:dyDescent="0.25">
      <c r="L127" s="5" t="s">
        <v>433</v>
      </c>
      <c r="M127">
        <v>18</v>
      </c>
      <c r="N127">
        <v>35</v>
      </c>
    </row>
    <row r="128" spans="12:14" x14ac:dyDescent="0.25">
      <c r="L128" s="6" t="s">
        <v>32</v>
      </c>
      <c r="M128">
        <v>18</v>
      </c>
      <c r="N128">
        <v>35</v>
      </c>
    </row>
    <row r="129" spans="12:14" x14ac:dyDescent="0.25">
      <c r="L129" s="6" t="s">
        <v>27</v>
      </c>
      <c r="M129">
        <v>18</v>
      </c>
      <c r="N129">
        <v>35</v>
      </c>
    </row>
    <row r="130" spans="12:14" x14ac:dyDescent="0.25">
      <c r="L130" s="5" t="s">
        <v>898</v>
      </c>
      <c r="M130">
        <v>20.25</v>
      </c>
      <c r="N130">
        <v>40.5</v>
      </c>
    </row>
    <row r="131" spans="12:14" x14ac:dyDescent="0.25">
      <c r="L131" s="6" t="s">
        <v>32</v>
      </c>
      <c r="M131">
        <v>21</v>
      </c>
      <c r="N131">
        <v>42</v>
      </c>
    </row>
    <row r="132" spans="12:14" x14ac:dyDescent="0.25">
      <c r="L132" s="6" t="s">
        <v>27</v>
      </c>
      <c r="M132">
        <v>21</v>
      </c>
      <c r="N132">
        <v>42</v>
      </c>
    </row>
    <row r="133" spans="12:14" x14ac:dyDescent="0.25">
      <c r="L133" s="6" t="s">
        <v>875</v>
      </c>
      <c r="M133">
        <v>18</v>
      </c>
      <c r="N133">
        <v>36</v>
      </c>
    </row>
    <row r="134" spans="12:14" x14ac:dyDescent="0.25">
      <c r="L134" s="5" t="s">
        <v>1199</v>
      </c>
      <c r="M134">
        <v>15</v>
      </c>
      <c r="N134">
        <v>30</v>
      </c>
    </row>
    <row r="135" spans="12:14" x14ac:dyDescent="0.25">
      <c r="L135" s="6" t="s">
        <v>27</v>
      </c>
      <c r="M135">
        <v>15</v>
      </c>
      <c r="N135">
        <v>30</v>
      </c>
    </row>
    <row r="136" spans="12:14" x14ac:dyDescent="0.25">
      <c r="L136" s="5" t="s">
        <v>917</v>
      </c>
      <c r="M136">
        <v>23.666666666666668</v>
      </c>
      <c r="N136">
        <v>47.333333333333336</v>
      </c>
    </row>
    <row r="137" spans="12:14" x14ac:dyDescent="0.25">
      <c r="L137" s="6" t="s">
        <v>32</v>
      </c>
      <c r="M137">
        <v>23</v>
      </c>
      <c r="N137">
        <v>46</v>
      </c>
    </row>
    <row r="138" spans="12:14" x14ac:dyDescent="0.25">
      <c r="L138" s="6" t="s">
        <v>27</v>
      </c>
      <c r="M138">
        <v>25</v>
      </c>
      <c r="N138">
        <v>50</v>
      </c>
    </row>
    <row r="139" spans="12:14" x14ac:dyDescent="0.25">
      <c r="L139" s="5" t="s">
        <v>384</v>
      </c>
      <c r="M139">
        <v>30</v>
      </c>
      <c r="N139">
        <v>60</v>
      </c>
    </row>
    <row r="140" spans="12:14" x14ac:dyDescent="0.25">
      <c r="L140" s="6" t="s">
        <v>27</v>
      </c>
      <c r="M140">
        <v>30</v>
      </c>
      <c r="N140">
        <v>60</v>
      </c>
    </row>
    <row r="141" spans="12:14" x14ac:dyDescent="0.25">
      <c r="L141" s="5" t="s">
        <v>280</v>
      </c>
      <c r="M141">
        <v>25</v>
      </c>
      <c r="N141">
        <v>50</v>
      </c>
    </row>
    <row r="142" spans="12:14" x14ac:dyDescent="0.25">
      <c r="L142" s="6" t="s">
        <v>27</v>
      </c>
      <c r="M142">
        <v>25</v>
      </c>
      <c r="N142">
        <v>50</v>
      </c>
    </row>
    <row r="143" spans="12:14" x14ac:dyDescent="0.25">
      <c r="L143" s="5" t="s">
        <v>720</v>
      </c>
      <c r="M143">
        <v>13.4</v>
      </c>
      <c r="N143">
        <v>26.8</v>
      </c>
    </row>
    <row r="144" spans="12:14" x14ac:dyDescent="0.25">
      <c r="L144" s="6" t="s">
        <v>32</v>
      </c>
      <c r="M144">
        <v>12</v>
      </c>
      <c r="N144">
        <v>24</v>
      </c>
    </row>
    <row r="145" spans="12:14" x14ac:dyDescent="0.25">
      <c r="L145" s="6" t="s">
        <v>27</v>
      </c>
      <c r="M145">
        <v>14</v>
      </c>
      <c r="N145">
        <v>28</v>
      </c>
    </row>
    <row r="146" spans="12:14" x14ac:dyDescent="0.25">
      <c r="L146" s="6" t="s">
        <v>17</v>
      </c>
      <c r="M146">
        <v>14.5</v>
      </c>
      <c r="N146">
        <v>29</v>
      </c>
    </row>
    <row r="147" spans="12:14" x14ac:dyDescent="0.25">
      <c r="L147" s="5" t="s">
        <v>1833</v>
      </c>
      <c r="M147">
        <v>25</v>
      </c>
      <c r="N147">
        <v>50</v>
      </c>
    </row>
    <row r="148" spans="12:14" x14ac:dyDescent="0.25">
      <c r="L148" s="6" t="s">
        <v>27</v>
      </c>
      <c r="M148">
        <v>25</v>
      </c>
      <c r="N148">
        <v>50</v>
      </c>
    </row>
    <row r="149" spans="12:14" x14ac:dyDescent="0.25">
      <c r="L149" s="5" t="s">
        <v>1163</v>
      </c>
      <c r="M149">
        <v>28</v>
      </c>
      <c r="N149">
        <v>55</v>
      </c>
    </row>
    <row r="150" spans="12:14" x14ac:dyDescent="0.25">
      <c r="L150" s="6" t="s">
        <v>27</v>
      </c>
      <c r="M150">
        <v>28</v>
      </c>
      <c r="N150">
        <v>55</v>
      </c>
    </row>
    <row r="151" spans="12:14" x14ac:dyDescent="0.25">
      <c r="L151" s="6" t="s">
        <v>17</v>
      </c>
      <c r="M151">
        <v>28</v>
      </c>
      <c r="N151">
        <v>55</v>
      </c>
    </row>
    <row r="152" spans="12:14" x14ac:dyDescent="0.25">
      <c r="L152" s="5" t="s">
        <v>878</v>
      </c>
      <c r="M152">
        <v>25.357142857142858</v>
      </c>
      <c r="N152">
        <v>50.428571428571431</v>
      </c>
    </row>
    <row r="153" spans="12:14" x14ac:dyDescent="0.25">
      <c r="L153" s="6" t="s">
        <v>32</v>
      </c>
      <c r="M153">
        <v>22.666666666666668</v>
      </c>
      <c r="N153">
        <v>45.333333333333336</v>
      </c>
    </row>
    <row r="154" spans="12:14" x14ac:dyDescent="0.25">
      <c r="L154" s="6" t="s">
        <v>27</v>
      </c>
      <c r="M154">
        <v>27.285714285714285</v>
      </c>
      <c r="N154">
        <v>54.285714285714285</v>
      </c>
    </row>
    <row r="155" spans="12:14" x14ac:dyDescent="0.25">
      <c r="L155" s="6" t="s">
        <v>875</v>
      </c>
      <c r="M155">
        <v>24</v>
      </c>
      <c r="N155">
        <v>47.5</v>
      </c>
    </row>
    <row r="156" spans="12:14" x14ac:dyDescent="0.25">
      <c r="L156" s="5" t="s">
        <v>411</v>
      </c>
      <c r="M156">
        <v>27</v>
      </c>
      <c r="N156">
        <v>54</v>
      </c>
    </row>
    <row r="157" spans="12:14" x14ac:dyDescent="0.25">
      <c r="L157" s="6" t="s">
        <v>32</v>
      </c>
      <c r="M157">
        <v>25</v>
      </c>
      <c r="N157">
        <v>50</v>
      </c>
    </row>
    <row r="158" spans="12:14" x14ac:dyDescent="0.25">
      <c r="L158" s="6" t="s">
        <v>17</v>
      </c>
      <c r="M158">
        <v>30</v>
      </c>
      <c r="N158">
        <v>60</v>
      </c>
    </row>
    <row r="159" spans="12:14" x14ac:dyDescent="0.25">
      <c r="L159" s="5" t="s">
        <v>1314</v>
      </c>
      <c r="M159">
        <v>30</v>
      </c>
      <c r="N159">
        <v>60</v>
      </c>
    </row>
    <row r="160" spans="12:14" x14ac:dyDescent="0.25">
      <c r="L160" s="6" t="s">
        <v>27</v>
      </c>
      <c r="M160">
        <v>30</v>
      </c>
      <c r="N160">
        <v>60</v>
      </c>
    </row>
    <row r="161" spans="12:14" x14ac:dyDescent="0.25">
      <c r="L161" s="5" t="s">
        <v>2018</v>
      </c>
      <c r="M161">
        <v>22</v>
      </c>
      <c r="N161">
        <v>45</v>
      </c>
    </row>
    <row r="162" spans="12:14" x14ac:dyDescent="0.25">
      <c r="L162" s="6" t="s">
        <v>875</v>
      </c>
      <c r="M162">
        <v>22</v>
      </c>
      <c r="N162">
        <v>45</v>
      </c>
    </row>
    <row r="163" spans="12:14" x14ac:dyDescent="0.25">
      <c r="L163" s="5" t="s">
        <v>1813</v>
      </c>
      <c r="M163">
        <v>28.5</v>
      </c>
      <c r="N163">
        <v>57.5</v>
      </c>
    </row>
    <row r="164" spans="12:14" x14ac:dyDescent="0.25">
      <c r="L164" s="6" t="s">
        <v>27</v>
      </c>
      <c r="M164">
        <v>22</v>
      </c>
      <c r="N164">
        <v>45</v>
      </c>
    </row>
    <row r="165" spans="12:14" x14ac:dyDescent="0.25">
      <c r="L165" s="6" t="s">
        <v>875</v>
      </c>
      <c r="M165">
        <v>35</v>
      </c>
      <c r="N165">
        <v>70</v>
      </c>
    </row>
    <row r="166" spans="12:14" x14ac:dyDescent="0.25">
      <c r="L166" s="5" t="s">
        <v>1289</v>
      </c>
      <c r="M166">
        <v>15</v>
      </c>
      <c r="N166">
        <v>30</v>
      </c>
    </row>
    <row r="167" spans="12:14" x14ac:dyDescent="0.25">
      <c r="L167" s="6" t="s">
        <v>17</v>
      </c>
      <c r="M167">
        <v>15</v>
      </c>
      <c r="N167">
        <v>30</v>
      </c>
    </row>
    <row r="168" spans="12:14" x14ac:dyDescent="0.25">
      <c r="L168" s="5" t="s">
        <v>1997</v>
      </c>
      <c r="M168">
        <v>35</v>
      </c>
      <c r="N168">
        <v>70</v>
      </c>
    </row>
    <row r="169" spans="12:14" x14ac:dyDescent="0.25">
      <c r="L169" s="6" t="s">
        <v>27</v>
      </c>
      <c r="M169">
        <v>35</v>
      </c>
      <c r="N169">
        <v>70</v>
      </c>
    </row>
    <row r="170" spans="12:14" x14ac:dyDescent="0.25">
      <c r="L170" s="5" t="s">
        <v>1379</v>
      </c>
      <c r="M170">
        <v>35</v>
      </c>
      <c r="N170">
        <v>70</v>
      </c>
    </row>
    <row r="171" spans="12:14" x14ac:dyDescent="0.25">
      <c r="L171" s="6" t="s">
        <v>17</v>
      </c>
      <c r="M171">
        <v>35</v>
      </c>
      <c r="N171">
        <v>70</v>
      </c>
    </row>
    <row r="172" spans="12:14" x14ac:dyDescent="0.25">
      <c r="L172" s="5" t="s">
        <v>925</v>
      </c>
      <c r="M172">
        <v>23.625</v>
      </c>
      <c r="N172">
        <v>47.375</v>
      </c>
    </row>
    <row r="173" spans="12:14" x14ac:dyDescent="0.25">
      <c r="L173" s="6" t="s">
        <v>32</v>
      </c>
      <c r="M173">
        <v>21</v>
      </c>
      <c r="N173">
        <v>42.5</v>
      </c>
    </row>
    <row r="174" spans="12:14" x14ac:dyDescent="0.25">
      <c r="L174" s="6" t="s">
        <v>27</v>
      </c>
      <c r="M174">
        <v>23</v>
      </c>
      <c r="N174">
        <v>46.333333333333336</v>
      </c>
    </row>
    <row r="175" spans="12:14" x14ac:dyDescent="0.25">
      <c r="L175" s="6" t="s">
        <v>875</v>
      </c>
      <c r="M175">
        <v>26</v>
      </c>
      <c r="N175">
        <v>51.666666666666664</v>
      </c>
    </row>
    <row r="176" spans="12:14" x14ac:dyDescent="0.25">
      <c r="L176" s="5" t="s">
        <v>1386</v>
      </c>
      <c r="M176">
        <v>18</v>
      </c>
      <c r="N176">
        <v>35</v>
      </c>
    </row>
    <row r="177" spans="12:14" x14ac:dyDescent="0.25">
      <c r="L177" s="6" t="s">
        <v>27</v>
      </c>
      <c r="M177">
        <v>18</v>
      </c>
      <c r="N177">
        <v>35</v>
      </c>
    </row>
    <row r="178" spans="12:14" x14ac:dyDescent="0.25">
      <c r="L178" s="5" t="s">
        <v>1235</v>
      </c>
      <c r="M178">
        <v>18</v>
      </c>
      <c r="N178">
        <v>35</v>
      </c>
    </row>
    <row r="179" spans="12:14" x14ac:dyDescent="0.25">
      <c r="L179" s="6" t="s">
        <v>32</v>
      </c>
      <c r="M179">
        <v>18</v>
      </c>
      <c r="N179">
        <v>35</v>
      </c>
    </row>
    <row r="180" spans="12:14" x14ac:dyDescent="0.25">
      <c r="L180" s="5" t="s">
        <v>1131</v>
      </c>
      <c r="M180">
        <v>18</v>
      </c>
      <c r="N180">
        <v>35</v>
      </c>
    </row>
    <row r="181" spans="12:14" x14ac:dyDescent="0.25">
      <c r="L181" s="6" t="s">
        <v>32</v>
      </c>
      <c r="M181">
        <v>18</v>
      </c>
      <c r="N181">
        <v>35</v>
      </c>
    </row>
    <row r="182" spans="12:14" x14ac:dyDescent="0.25">
      <c r="L182" s="5" t="s">
        <v>712</v>
      </c>
      <c r="M182">
        <v>20.2</v>
      </c>
      <c r="N182">
        <v>40.799999999999997</v>
      </c>
    </row>
    <row r="183" spans="12:14" x14ac:dyDescent="0.25">
      <c r="L183" s="6" t="s">
        <v>32</v>
      </c>
      <c r="M183">
        <v>22</v>
      </c>
      <c r="N183">
        <v>44.5</v>
      </c>
    </row>
    <row r="184" spans="12:14" x14ac:dyDescent="0.25">
      <c r="L184" s="6" t="s">
        <v>27</v>
      </c>
      <c r="M184">
        <v>21</v>
      </c>
      <c r="N184">
        <v>42.5</v>
      </c>
    </row>
    <row r="185" spans="12:14" x14ac:dyDescent="0.25">
      <c r="L185" s="6" t="s">
        <v>17</v>
      </c>
      <c r="M185">
        <v>15</v>
      </c>
      <c r="N185">
        <v>30</v>
      </c>
    </row>
    <row r="186" spans="12:14" x14ac:dyDescent="0.25">
      <c r="L186" s="5" t="s">
        <v>1504</v>
      </c>
      <c r="M186">
        <v>28</v>
      </c>
      <c r="N186">
        <v>55</v>
      </c>
    </row>
    <row r="187" spans="12:14" x14ac:dyDescent="0.25">
      <c r="L187" s="6" t="s">
        <v>32</v>
      </c>
      <c r="M187">
        <v>28</v>
      </c>
      <c r="N187">
        <v>55</v>
      </c>
    </row>
    <row r="188" spans="12:14" x14ac:dyDescent="0.25">
      <c r="L188" s="5" t="s">
        <v>1356</v>
      </c>
      <c r="M188">
        <v>28</v>
      </c>
      <c r="N188">
        <v>55</v>
      </c>
    </row>
    <row r="189" spans="12:14" x14ac:dyDescent="0.25">
      <c r="L189" s="6" t="s">
        <v>32</v>
      </c>
      <c r="M189">
        <v>28</v>
      </c>
      <c r="N189">
        <v>55</v>
      </c>
    </row>
    <row r="190" spans="12:14" x14ac:dyDescent="0.25">
      <c r="L190" s="5" t="s">
        <v>1519</v>
      </c>
      <c r="M190">
        <v>24</v>
      </c>
      <c r="N190">
        <v>47.5</v>
      </c>
    </row>
    <row r="191" spans="12:14" x14ac:dyDescent="0.25">
      <c r="L191" s="6" t="s">
        <v>32</v>
      </c>
      <c r="M191">
        <v>28</v>
      </c>
      <c r="N191">
        <v>55</v>
      </c>
    </row>
    <row r="192" spans="12:14" x14ac:dyDescent="0.25">
      <c r="L192" s="6" t="s">
        <v>875</v>
      </c>
      <c r="M192">
        <v>20</v>
      </c>
      <c r="N192">
        <v>40</v>
      </c>
    </row>
    <row r="193" spans="12:14" x14ac:dyDescent="0.25">
      <c r="L193" s="5" t="s">
        <v>981</v>
      </c>
      <c r="M193">
        <v>17.333333333333332</v>
      </c>
      <c r="N193">
        <v>34.5</v>
      </c>
    </row>
    <row r="194" spans="12:14" x14ac:dyDescent="0.25">
      <c r="L194" s="6" t="s">
        <v>32</v>
      </c>
      <c r="M194">
        <v>18</v>
      </c>
      <c r="N194">
        <v>35.333333333333336</v>
      </c>
    </row>
    <row r="195" spans="12:14" x14ac:dyDescent="0.25">
      <c r="L195" s="6" t="s">
        <v>27</v>
      </c>
      <c r="M195">
        <v>8</v>
      </c>
      <c r="N195">
        <v>16</v>
      </c>
    </row>
    <row r="196" spans="12:14" x14ac:dyDescent="0.25">
      <c r="L196" s="6" t="s">
        <v>875</v>
      </c>
      <c r="M196">
        <v>21</v>
      </c>
      <c r="N196">
        <v>42.5</v>
      </c>
    </row>
    <row r="197" spans="12:14" x14ac:dyDescent="0.25">
      <c r="L197" s="5" t="s">
        <v>1443</v>
      </c>
      <c r="M197">
        <v>34</v>
      </c>
      <c r="N197">
        <v>67.5</v>
      </c>
    </row>
    <row r="198" spans="12:14" x14ac:dyDescent="0.25">
      <c r="L198" s="6" t="s">
        <v>27</v>
      </c>
      <c r="M198">
        <v>34</v>
      </c>
      <c r="N198">
        <v>67.5</v>
      </c>
    </row>
    <row r="199" spans="12:14" x14ac:dyDescent="0.25">
      <c r="L199" s="5" t="s">
        <v>643</v>
      </c>
      <c r="M199">
        <v>10</v>
      </c>
      <c r="N199">
        <v>20</v>
      </c>
    </row>
    <row r="200" spans="12:14" x14ac:dyDescent="0.25">
      <c r="L200" s="6" t="s">
        <v>27</v>
      </c>
      <c r="M200">
        <v>10</v>
      </c>
      <c r="N200">
        <v>20</v>
      </c>
    </row>
    <row r="201" spans="12:14" x14ac:dyDescent="0.25">
      <c r="L201" s="5" t="s">
        <v>587</v>
      </c>
      <c r="M201">
        <v>7.5</v>
      </c>
      <c r="N201">
        <v>15</v>
      </c>
    </row>
    <row r="202" spans="12:14" x14ac:dyDescent="0.25">
      <c r="L202" s="6" t="s">
        <v>32</v>
      </c>
      <c r="M202">
        <v>10</v>
      </c>
      <c r="N202">
        <v>20</v>
      </c>
    </row>
    <row r="203" spans="12:14" x14ac:dyDescent="0.25">
      <c r="L203" s="6" t="s">
        <v>17</v>
      </c>
      <c r="M203">
        <v>5</v>
      </c>
      <c r="N203">
        <v>10</v>
      </c>
    </row>
    <row r="204" spans="12:14" x14ac:dyDescent="0.25">
      <c r="L204" s="5" t="s">
        <v>1509</v>
      </c>
      <c r="M204">
        <v>22</v>
      </c>
      <c r="N204">
        <v>45</v>
      </c>
    </row>
    <row r="205" spans="12:14" x14ac:dyDescent="0.25">
      <c r="L205" s="6" t="s">
        <v>27</v>
      </c>
      <c r="M205">
        <v>22</v>
      </c>
      <c r="N205">
        <v>45</v>
      </c>
    </row>
    <row r="206" spans="12:14" x14ac:dyDescent="0.25">
      <c r="L206" s="5" t="s">
        <v>1094</v>
      </c>
      <c r="M206">
        <v>25</v>
      </c>
      <c r="N206">
        <v>50</v>
      </c>
    </row>
    <row r="207" spans="12:14" x14ac:dyDescent="0.25">
      <c r="L207" s="6" t="s">
        <v>32</v>
      </c>
      <c r="M207">
        <v>35</v>
      </c>
      <c r="N207">
        <v>70</v>
      </c>
    </row>
    <row r="208" spans="12:14" x14ac:dyDescent="0.25">
      <c r="L208" s="6" t="s">
        <v>17</v>
      </c>
      <c r="M208">
        <v>15</v>
      </c>
      <c r="N208">
        <v>30</v>
      </c>
    </row>
    <row r="209" spans="12:14" x14ac:dyDescent="0.25">
      <c r="L209" s="5" t="s">
        <v>743</v>
      </c>
      <c r="M209">
        <v>17.600000000000001</v>
      </c>
      <c r="N209">
        <v>35</v>
      </c>
    </row>
    <row r="210" spans="12:14" x14ac:dyDescent="0.25">
      <c r="L210" s="6" t="s">
        <v>32</v>
      </c>
      <c r="M210">
        <v>15</v>
      </c>
      <c r="N210">
        <v>30</v>
      </c>
    </row>
    <row r="211" spans="12:14" x14ac:dyDescent="0.25">
      <c r="L211" s="6" t="s">
        <v>27</v>
      </c>
      <c r="M211">
        <v>20</v>
      </c>
      <c r="N211">
        <v>40</v>
      </c>
    </row>
    <row r="212" spans="12:14" x14ac:dyDescent="0.25">
      <c r="L212" s="6" t="s">
        <v>17</v>
      </c>
      <c r="M212">
        <v>19</v>
      </c>
      <c r="N212">
        <v>37.5</v>
      </c>
    </row>
    <row r="213" spans="12:14" x14ac:dyDescent="0.25">
      <c r="L213" s="5" t="s">
        <v>1012</v>
      </c>
      <c r="M213">
        <v>25</v>
      </c>
      <c r="N213">
        <v>50</v>
      </c>
    </row>
    <row r="214" spans="12:14" x14ac:dyDescent="0.25">
      <c r="L214" s="6" t="s">
        <v>27</v>
      </c>
      <c r="M214">
        <v>25</v>
      </c>
      <c r="N214">
        <v>50</v>
      </c>
    </row>
    <row r="215" spans="12:14" x14ac:dyDescent="0.25">
      <c r="L215" s="6" t="s">
        <v>875</v>
      </c>
      <c r="M215">
        <v>25</v>
      </c>
      <c r="N215">
        <v>50</v>
      </c>
    </row>
    <row r="216" spans="12:14" x14ac:dyDescent="0.25">
      <c r="L216" s="5" t="s">
        <v>252</v>
      </c>
      <c r="M216">
        <v>18</v>
      </c>
      <c r="N216">
        <v>35</v>
      </c>
    </row>
    <row r="217" spans="12:14" x14ac:dyDescent="0.25">
      <c r="L217" s="6" t="s">
        <v>17</v>
      </c>
      <c r="M217">
        <v>18</v>
      </c>
      <c r="N217">
        <v>35</v>
      </c>
    </row>
    <row r="218" spans="12:14" x14ac:dyDescent="0.25">
      <c r="L218" s="5" t="s">
        <v>1474</v>
      </c>
      <c r="M218">
        <v>30</v>
      </c>
      <c r="N218">
        <v>60</v>
      </c>
    </row>
    <row r="219" spans="12:14" x14ac:dyDescent="0.25">
      <c r="L219" s="6" t="s">
        <v>875</v>
      </c>
      <c r="M219">
        <v>40</v>
      </c>
      <c r="N219">
        <v>80</v>
      </c>
    </row>
    <row r="220" spans="12:14" x14ac:dyDescent="0.25">
      <c r="L220" s="6" t="s">
        <v>17</v>
      </c>
      <c r="M220">
        <v>20</v>
      </c>
      <c r="N220">
        <v>40</v>
      </c>
    </row>
    <row r="221" spans="12:14" x14ac:dyDescent="0.25">
      <c r="L221" s="5" t="s">
        <v>2060</v>
      </c>
      <c r="M221">
        <v>22</v>
      </c>
      <c r="N221">
        <v>45</v>
      </c>
    </row>
    <row r="222" spans="12:14" x14ac:dyDescent="0.25">
      <c r="L222" s="6" t="s">
        <v>27</v>
      </c>
      <c r="M222">
        <v>22</v>
      </c>
      <c r="N222">
        <v>45</v>
      </c>
    </row>
    <row r="223" spans="12:14" x14ac:dyDescent="0.25">
      <c r="L223" s="5" t="s">
        <v>212</v>
      </c>
      <c r="M223">
        <v>18</v>
      </c>
      <c r="N223">
        <v>35</v>
      </c>
    </row>
    <row r="224" spans="12:14" x14ac:dyDescent="0.25">
      <c r="L224" s="6" t="s">
        <v>17</v>
      </c>
      <c r="M224">
        <v>18</v>
      </c>
      <c r="N224">
        <v>35</v>
      </c>
    </row>
    <row r="225" spans="12:14" x14ac:dyDescent="0.25">
      <c r="L225" s="5" t="s">
        <v>639</v>
      </c>
      <c r="M225">
        <v>7</v>
      </c>
      <c r="N225">
        <v>15</v>
      </c>
    </row>
    <row r="226" spans="12:14" x14ac:dyDescent="0.25">
      <c r="L226" s="6" t="s">
        <v>27</v>
      </c>
      <c r="M226">
        <v>7</v>
      </c>
      <c r="N226">
        <v>15</v>
      </c>
    </row>
    <row r="227" spans="12:14" x14ac:dyDescent="0.25">
      <c r="L227" s="6" t="s">
        <v>17</v>
      </c>
      <c r="M227">
        <v>7</v>
      </c>
      <c r="N227">
        <v>15</v>
      </c>
    </row>
    <row r="228" spans="12:14" x14ac:dyDescent="0.25">
      <c r="L228" s="5" t="s">
        <v>1024</v>
      </c>
      <c r="M228">
        <v>12.666666666666666</v>
      </c>
      <c r="N228">
        <v>25.333333333333332</v>
      </c>
    </row>
    <row r="229" spans="12:14" x14ac:dyDescent="0.25">
      <c r="L229" s="6" t="s">
        <v>27</v>
      </c>
      <c r="M229">
        <v>12</v>
      </c>
      <c r="N229">
        <v>24</v>
      </c>
    </row>
    <row r="230" spans="12:14" x14ac:dyDescent="0.25">
      <c r="L230" s="6" t="s">
        <v>875</v>
      </c>
      <c r="M230">
        <v>14</v>
      </c>
      <c r="N230">
        <v>28</v>
      </c>
    </row>
    <row r="231" spans="12:14" x14ac:dyDescent="0.25">
      <c r="L231" s="5" t="s">
        <v>1259</v>
      </c>
      <c r="M231">
        <v>30</v>
      </c>
      <c r="N231">
        <v>60</v>
      </c>
    </row>
    <row r="232" spans="12:14" x14ac:dyDescent="0.25">
      <c r="L232" s="6" t="s">
        <v>17</v>
      </c>
      <c r="M232">
        <v>30</v>
      </c>
      <c r="N232">
        <v>60</v>
      </c>
    </row>
    <row r="233" spans="12:14" x14ac:dyDescent="0.25">
      <c r="L233" s="5" t="s">
        <v>1802</v>
      </c>
      <c r="M233">
        <v>35</v>
      </c>
      <c r="N233">
        <v>70</v>
      </c>
    </row>
    <row r="234" spans="12:14" x14ac:dyDescent="0.25">
      <c r="L234" s="6" t="s">
        <v>32</v>
      </c>
      <c r="M234">
        <v>35</v>
      </c>
      <c r="N234">
        <v>70</v>
      </c>
    </row>
    <row r="235" spans="12:14" x14ac:dyDescent="0.25">
      <c r="L235" s="5" t="s">
        <v>583</v>
      </c>
      <c r="M235">
        <v>25</v>
      </c>
      <c r="N235">
        <v>50</v>
      </c>
    </row>
    <row r="236" spans="12:14" x14ac:dyDescent="0.25">
      <c r="L236" s="6" t="s">
        <v>32</v>
      </c>
      <c r="M236">
        <v>25</v>
      </c>
      <c r="N236">
        <v>50</v>
      </c>
    </row>
    <row r="237" spans="12:14" x14ac:dyDescent="0.25">
      <c r="L237" s="5" t="s">
        <v>403</v>
      </c>
      <c r="M237">
        <v>25.833333333333332</v>
      </c>
      <c r="N237">
        <v>51.666666666666664</v>
      </c>
    </row>
    <row r="238" spans="12:14" x14ac:dyDescent="0.25">
      <c r="L238" s="6" t="s">
        <v>32</v>
      </c>
      <c r="M238">
        <v>25</v>
      </c>
      <c r="N238">
        <v>50</v>
      </c>
    </row>
    <row r="239" spans="12:14" x14ac:dyDescent="0.25">
      <c r="L239" s="6" t="s">
        <v>27</v>
      </c>
      <c r="M239">
        <v>30</v>
      </c>
      <c r="N239">
        <v>60</v>
      </c>
    </row>
    <row r="240" spans="12:14" x14ac:dyDescent="0.25">
      <c r="L240" s="6" t="s">
        <v>17</v>
      </c>
      <c r="M240">
        <v>20</v>
      </c>
      <c r="N240">
        <v>40</v>
      </c>
    </row>
    <row r="241" spans="12:14" x14ac:dyDescent="0.25">
      <c r="L241" s="5" t="s">
        <v>1264</v>
      </c>
      <c r="M241">
        <v>28</v>
      </c>
      <c r="N241">
        <v>55</v>
      </c>
    </row>
    <row r="242" spans="12:14" x14ac:dyDescent="0.25">
      <c r="L242" s="6" t="s">
        <v>32</v>
      </c>
      <c r="M242">
        <v>28</v>
      </c>
      <c r="N242">
        <v>55</v>
      </c>
    </row>
    <row r="243" spans="12:14" x14ac:dyDescent="0.25">
      <c r="L243" s="5" t="s">
        <v>2243</v>
      </c>
      <c r="M243">
        <v>21.5</v>
      </c>
      <c r="N243">
        <v>43.125</v>
      </c>
    </row>
    <row r="244" spans="12:14" x14ac:dyDescent="0.25">
      <c r="L244" s="6" t="s">
        <v>32</v>
      </c>
      <c r="M244">
        <v>21</v>
      </c>
      <c r="N244">
        <v>41.5</v>
      </c>
    </row>
    <row r="245" spans="12:14" x14ac:dyDescent="0.25">
      <c r="L245" s="6" t="s">
        <v>27</v>
      </c>
      <c r="M245">
        <v>22</v>
      </c>
      <c r="N245">
        <v>45</v>
      </c>
    </row>
    <row r="246" spans="12:14" x14ac:dyDescent="0.25">
      <c r="L246" s="6" t="s">
        <v>875</v>
      </c>
      <c r="M246">
        <v>21.333333333333332</v>
      </c>
      <c r="N246">
        <v>42.333333333333336</v>
      </c>
    </row>
    <row r="247" spans="12:14" x14ac:dyDescent="0.25">
      <c r="L247" s="5" t="s">
        <v>1774</v>
      </c>
      <c r="M247">
        <v>35</v>
      </c>
      <c r="N247">
        <v>70</v>
      </c>
    </row>
    <row r="248" spans="12:14" x14ac:dyDescent="0.25">
      <c r="L248" s="6" t="s">
        <v>32</v>
      </c>
      <c r="M248">
        <v>30</v>
      </c>
      <c r="N248">
        <v>60</v>
      </c>
    </row>
    <row r="249" spans="12:14" x14ac:dyDescent="0.25">
      <c r="L249" s="6" t="s">
        <v>27</v>
      </c>
      <c r="M249">
        <v>40</v>
      </c>
      <c r="N249">
        <v>80</v>
      </c>
    </row>
    <row r="250" spans="12:14" x14ac:dyDescent="0.25">
      <c r="L250" s="5" t="s">
        <v>1456</v>
      </c>
      <c r="M250">
        <v>30</v>
      </c>
      <c r="N250">
        <v>60</v>
      </c>
    </row>
    <row r="251" spans="12:14" x14ac:dyDescent="0.25">
      <c r="L251" s="6" t="s">
        <v>27</v>
      </c>
      <c r="M251">
        <v>30</v>
      </c>
      <c r="N251">
        <v>60</v>
      </c>
    </row>
    <row r="252" spans="12:14" x14ac:dyDescent="0.25">
      <c r="L252" s="5" t="s">
        <v>894</v>
      </c>
      <c r="M252">
        <v>15.666666666666666</v>
      </c>
      <c r="N252">
        <v>31.333333333333332</v>
      </c>
    </row>
    <row r="253" spans="12:14" x14ac:dyDescent="0.25">
      <c r="L253" s="6" t="s">
        <v>32</v>
      </c>
      <c r="M253">
        <v>16</v>
      </c>
      <c r="N253">
        <v>32</v>
      </c>
    </row>
    <row r="254" spans="12:14" x14ac:dyDescent="0.25">
      <c r="L254" s="6" t="s">
        <v>27</v>
      </c>
      <c r="M254">
        <v>15</v>
      </c>
      <c r="N254">
        <v>30</v>
      </c>
    </row>
    <row r="255" spans="12:14" x14ac:dyDescent="0.25">
      <c r="L255" s="5" t="s">
        <v>429</v>
      </c>
      <c r="M255">
        <v>23</v>
      </c>
      <c r="N255">
        <v>46</v>
      </c>
    </row>
    <row r="256" spans="12:14" x14ac:dyDescent="0.25">
      <c r="L256" s="6" t="s">
        <v>27</v>
      </c>
      <c r="M256">
        <v>28.333333333333332</v>
      </c>
      <c r="N256">
        <v>56.666666666666664</v>
      </c>
    </row>
    <row r="257" spans="12:14" x14ac:dyDescent="0.25">
      <c r="L257" s="6" t="s">
        <v>17</v>
      </c>
      <c r="M257">
        <v>15</v>
      </c>
      <c r="N257">
        <v>30</v>
      </c>
    </row>
    <row r="258" spans="12:14" x14ac:dyDescent="0.25">
      <c r="L258" s="5" t="s">
        <v>1699</v>
      </c>
      <c r="M258">
        <v>30</v>
      </c>
      <c r="N258">
        <v>60</v>
      </c>
    </row>
    <row r="259" spans="12:14" x14ac:dyDescent="0.25">
      <c r="L259" s="6" t="s">
        <v>32</v>
      </c>
      <c r="M259">
        <v>30</v>
      </c>
      <c r="N259">
        <v>60</v>
      </c>
    </row>
    <row r="260" spans="12:14" x14ac:dyDescent="0.25">
      <c r="L260" s="6" t="s">
        <v>27</v>
      </c>
      <c r="M260">
        <v>30</v>
      </c>
      <c r="N260">
        <v>60</v>
      </c>
    </row>
    <row r="261" spans="12:14" x14ac:dyDescent="0.25">
      <c r="L261" s="5" t="s">
        <v>1239</v>
      </c>
      <c r="M261">
        <v>25</v>
      </c>
      <c r="N261">
        <v>50</v>
      </c>
    </row>
    <row r="262" spans="12:14" x14ac:dyDescent="0.25">
      <c r="L262" s="6" t="s">
        <v>27</v>
      </c>
      <c r="M262">
        <v>25</v>
      </c>
      <c r="N262">
        <v>50</v>
      </c>
    </row>
    <row r="263" spans="12:14" x14ac:dyDescent="0.25">
      <c r="L263" s="5" t="s">
        <v>1778</v>
      </c>
      <c r="M263">
        <v>35</v>
      </c>
      <c r="N263">
        <v>70</v>
      </c>
    </row>
    <row r="264" spans="12:14" x14ac:dyDescent="0.25">
      <c r="L264" s="6" t="s">
        <v>875</v>
      </c>
      <c r="M264">
        <v>35</v>
      </c>
      <c r="N264">
        <v>70</v>
      </c>
    </row>
    <row r="265" spans="12:14" x14ac:dyDescent="0.25">
      <c r="L265" s="5" t="s">
        <v>1857</v>
      </c>
      <c r="M265">
        <v>30</v>
      </c>
      <c r="N265">
        <v>60</v>
      </c>
    </row>
    <row r="266" spans="12:14" x14ac:dyDescent="0.25">
      <c r="L266" s="6" t="s">
        <v>32</v>
      </c>
      <c r="M266">
        <v>30</v>
      </c>
      <c r="N266">
        <v>60</v>
      </c>
    </row>
    <row r="267" spans="12:14" x14ac:dyDescent="0.25">
      <c r="L267" s="5" t="s">
        <v>234</v>
      </c>
      <c r="M267">
        <v>25</v>
      </c>
      <c r="N267">
        <v>50</v>
      </c>
    </row>
    <row r="268" spans="12:14" x14ac:dyDescent="0.25">
      <c r="L268" s="6" t="s">
        <v>32</v>
      </c>
      <c r="M268">
        <v>25</v>
      </c>
      <c r="N268">
        <v>50</v>
      </c>
    </row>
    <row r="269" spans="12:14" x14ac:dyDescent="0.25">
      <c r="L269" s="5" t="s">
        <v>1635</v>
      </c>
      <c r="M269">
        <v>35</v>
      </c>
      <c r="N269">
        <v>70</v>
      </c>
    </row>
    <row r="270" spans="12:14" x14ac:dyDescent="0.25">
      <c r="L270" s="6" t="s">
        <v>27</v>
      </c>
      <c r="M270">
        <v>35</v>
      </c>
      <c r="N270">
        <v>70</v>
      </c>
    </row>
    <row r="271" spans="12:14" x14ac:dyDescent="0.25">
      <c r="L271" s="5" t="s">
        <v>445</v>
      </c>
      <c r="M271">
        <v>18</v>
      </c>
      <c r="N271">
        <v>36</v>
      </c>
    </row>
    <row r="272" spans="12:14" x14ac:dyDescent="0.25">
      <c r="L272" s="6" t="s">
        <v>32</v>
      </c>
      <c r="M272">
        <v>15</v>
      </c>
      <c r="N272">
        <v>30</v>
      </c>
    </row>
    <row r="273" spans="12:14" x14ac:dyDescent="0.25">
      <c r="L273" s="6" t="s">
        <v>27</v>
      </c>
      <c r="M273">
        <v>15</v>
      </c>
      <c r="N273">
        <v>30</v>
      </c>
    </row>
    <row r="274" spans="12:14" x14ac:dyDescent="0.25">
      <c r="L274" s="6" t="s">
        <v>17</v>
      </c>
      <c r="M274">
        <v>30</v>
      </c>
      <c r="N274">
        <v>60</v>
      </c>
    </row>
    <row r="275" spans="12:14" x14ac:dyDescent="0.25">
      <c r="L275" s="5" t="s">
        <v>1020</v>
      </c>
      <c r="M275">
        <v>20</v>
      </c>
      <c r="N275">
        <v>40</v>
      </c>
    </row>
    <row r="276" spans="12:14" x14ac:dyDescent="0.25">
      <c r="L276" s="6" t="s">
        <v>32</v>
      </c>
      <c r="M276">
        <v>20</v>
      </c>
      <c r="N276">
        <v>40</v>
      </c>
    </row>
    <row r="277" spans="12:14" x14ac:dyDescent="0.25">
      <c r="L277" s="6" t="s">
        <v>875</v>
      </c>
      <c r="M277">
        <v>20</v>
      </c>
      <c r="N277">
        <v>40</v>
      </c>
    </row>
    <row r="278" spans="12:14" x14ac:dyDescent="0.25">
      <c r="L278" s="5" t="s">
        <v>1981</v>
      </c>
      <c r="M278">
        <v>28</v>
      </c>
      <c r="N278">
        <v>55</v>
      </c>
    </row>
    <row r="279" spans="12:14" x14ac:dyDescent="0.25">
      <c r="L279" s="6" t="s">
        <v>875</v>
      </c>
      <c r="M279">
        <v>28</v>
      </c>
      <c r="N279">
        <v>55</v>
      </c>
    </row>
    <row r="280" spans="12:14" x14ac:dyDescent="0.25">
      <c r="L280" s="5" t="s">
        <v>631</v>
      </c>
      <c r="M280">
        <v>10</v>
      </c>
      <c r="N280">
        <v>20</v>
      </c>
    </row>
    <row r="281" spans="12:14" x14ac:dyDescent="0.25">
      <c r="L281" s="6" t="s">
        <v>32</v>
      </c>
      <c r="M281">
        <v>10</v>
      </c>
      <c r="N281">
        <v>20</v>
      </c>
    </row>
    <row r="282" spans="12:14" x14ac:dyDescent="0.25">
      <c r="L282" s="6" t="s">
        <v>27</v>
      </c>
      <c r="M282">
        <v>10</v>
      </c>
      <c r="N282">
        <v>20</v>
      </c>
    </row>
    <row r="283" spans="12:14" x14ac:dyDescent="0.25">
      <c r="L283" s="5" t="s">
        <v>1842</v>
      </c>
      <c r="M283">
        <v>35</v>
      </c>
      <c r="N283">
        <v>70</v>
      </c>
    </row>
    <row r="284" spans="12:14" x14ac:dyDescent="0.25">
      <c r="L284" s="6" t="s">
        <v>32</v>
      </c>
      <c r="M284">
        <v>35</v>
      </c>
      <c r="N284">
        <v>70</v>
      </c>
    </row>
    <row r="285" spans="12:14" x14ac:dyDescent="0.25">
      <c r="L285" s="5" t="s">
        <v>1328</v>
      </c>
      <c r="M285">
        <v>20</v>
      </c>
      <c r="N285">
        <v>40</v>
      </c>
    </row>
    <row r="286" spans="12:14" x14ac:dyDescent="0.25">
      <c r="L286" s="6" t="s">
        <v>27</v>
      </c>
      <c r="M286">
        <v>20</v>
      </c>
      <c r="N286">
        <v>40</v>
      </c>
    </row>
    <row r="287" spans="12:14" x14ac:dyDescent="0.25">
      <c r="L287" s="5" t="s">
        <v>1382</v>
      </c>
      <c r="M287">
        <v>20</v>
      </c>
      <c r="N287">
        <v>40</v>
      </c>
    </row>
    <row r="288" spans="12:14" x14ac:dyDescent="0.25">
      <c r="L288" s="6" t="s">
        <v>27</v>
      </c>
      <c r="M288">
        <v>20</v>
      </c>
      <c r="N288">
        <v>40</v>
      </c>
    </row>
    <row r="289" spans="12:14" x14ac:dyDescent="0.25">
      <c r="L289" s="5" t="s">
        <v>407</v>
      </c>
      <c r="M289">
        <v>15</v>
      </c>
      <c r="N289">
        <v>30</v>
      </c>
    </row>
    <row r="290" spans="12:14" x14ac:dyDescent="0.25">
      <c r="L290" s="6" t="s">
        <v>32</v>
      </c>
      <c r="M290">
        <v>15</v>
      </c>
      <c r="N290">
        <v>30</v>
      </c>
    </row>
    <row r="291" spans="12:14" x14ac:dyDescent="0.25">
      <c r="L291" s="6" t="s">
        <v>27</v>
      </c>
      <c r="M291">
        <v>15</v>
      </c>
      <c r="N291">
        <v>30</v>
      </c>
    </row>
    <row r="292" spans="12:14" x14ac:dyDescent="0.25">
      <c r="L292" s="5" t="s">
        <v>389</v>
      </c>
      <c r="M292">
        <v>25.90625</v>
      </c>
      <c r="N292">
        <v>50.9375</v>
      </c>
    </row>
    <row r="293" spans="12:14" x14ac:dyDescent="0.25">
      <c r="L293" s="6" t="s">
        <v>32</v>
      </c>
      <c r="M293">
        <v>25</v>
      </c>
      <c r="N293">
        <v>49.375</v>
      </c>
    </row>
    <row r="294" spans="12:14" x14ac:dyDescent="0.25">
      <c r="L294" s="6" t="s">
        <v>27</v>
      </c>
      <c r="M294">
        <v>26.833333333333332</v>
      </c>
      <c r="N294">
        <v>52.666666666666664</v>
      </c>
    </row>
    <row r="295" spans="12:14" x14ac:dyDescent="0.25">
      <c r="L295" s="6" t="s">
        <v>875</v>
      </c>
      <c r="M295">
        <v>25.636363636363637</v>
      </c>
      <c r="N295">
        <v>50.272727272727273</v>
      </c>
    </row>
    <row r="296" spans="12:14" x14ac:dyDescent="0.25">
      <c r="L296" s="6" t="s">
        <v>17</v>
      </c>
      <c r="M296">
        <v>25</v>
      </c>
      <c r="N296">
        <v>50</v>
      </c>
    </row>
    <row r="297" spans="12:14" x14ac:dyDescent="0.25">
      <c r="L297" s="5" t="s">
        <v>284</v>
      </c>
      <c r="M297">
        <v>21</v>
      </c>
      <c r="N297">
        <v>42.5</v>
      </c>
    </row>
    <row r="298" spans="12:14" x14ac:dyDescent="0.25">
      <c r="L298" s="6" t="s">
        <v>32</v>
      </c>
      <c r="M298">
        <v>22</v>
      </c>
      <c r="N298">
        <v>45</v>
      </c>
    </row>
    <row r="299" spans="12:14" x14ac:dyDescent="0.25">
      <c r="L299" s="6" t="s">
        <v>27</v>
      </c>
      <c r="M299">
        <v>18</v>
      </c>
      <c r="N299">
        <v>35</v>
      </c>
    </row>
    <row r="300" spans="12:14" x14ac:dyDescent="0.25">
      <c r="L300" s="6" t="s">
        <v>17</v>
      </c>
      <c r="M300">
        <v>22</v>
      </c>
      <c r="N300">
        <v>45</v>
      </c>
    </row>
    <row r="301" spans="12:14" x14ac:dyDescent="0.25">
      <c r="L301" s="5" t="s">
        <v>1170</v>
      </c>
      <c r="M301">
        <v>30</v>
      </c>
      <c r="N301">
        <v>60</v>
      </c>
    </row>
    <row r="302" spans="12:14" x14ac:dyDescent="0.25">
      <c r="L302" s="6" t="s">
        <v>32</v>
      </c>
      <c r="M302">
        <v>30</v>
      </c>
      <c r="N302">
        <v>60</v>
      </c>
    </row>
    <row r="303" spans="12:14" x14ac:dyDescent="0.25">
      <c r="L303" s="5" t="s">
        <v>1495</v>
      </c>
      <c r="M303">
        <v>35</v>
      </c>
      <c r="N303">
        <v>70</v>
      </c>
    </row>
    <row r="304" spans="12:14" x14ac:dyDescent="0.25">
      <c r="L304" s="6" t="s">
        <v>27</v>
      </c>
      <c r="M304">
        <v>35</v>
      </c>
      <c r="N304">
        <v>70</v>
      </c>
    </row>
    <row r="305" spans="12:14" x14ac:dyDescent="0.25">
      <c r="L305" s="5" t="s">
        <v>1710</v>
      </c>
      <c r="M305">
        <v>19</v>
      </c>
      <c r="N305">
        <v>37.5</v>
      </c>
    </row>
    <row r="306" spans="12:14" x14ac:dyDescent="0.25">
      <c r="L306" s="6" t="s">
        <v>27</v>
      </c>
      <c r="M306">
        <v>20</v>
      </c>
      <c r="N306">
        <v>40</v>
      </c>
    </row>
    <row r="307" spans="12:14" x14ac:dyDescent="0.25">
      <c r="L307" s="6" t="s">
        <v>875</v>
      </c>
      <c r="M307">
        <v>18</v>
      </c>
      <c r="N307">
        <v>35</v>
      </c>
    </row>
    <row r="308" spans="12:14" x14ac:dyDescent="0.25">
      <c r="L308" s="5" t="s">
        <v>202</v>
      </c>
      <c r="M308">
        <v>15</v>
      </c>
      <c r="N308">
        <v>30</v>
      </c>
    </row>
    <row r="309" spans="12:14" x14ac:dyDescent="0.25">
      <c r="L309" s="6" t="s">
        <v>27</v>
      </c>
      <c r="M309">
        <v>15</v>
      </c>
      <c r="N309">
        <v>30</v>
      </c>
    </row>
    <row r="310" spans="12:14" x14ac:dyDescent="0.25">
      <c r="L310" s="5" t="s">
        <v>996</v>
      </c>
      <c r="M310">
        <v>16.333333333333332</v>
      </c>
      <c r="N310">
        <v>32.666666666666664</v>
      </c>
    </row>
    <row r="311" spans="12:14" x14ac:dyDescent="0.25">
      <c r="L311" s="6" t="s">
        <v>32</v>
      </c>
      <c r="M311">
        <v>18</v>
      </c>
      <c r="N311">
        <v>36</v>
      </c>
    </row>
    <row r="312" spans="12:14" x14ac:dyDescent="0.25">
      <c r="L312" s="6" t="s">
        <v>875</v>
      </c>
      <c r="M312">
        <v>15.5</v>
      </c>
      <c r="N312">
        <v>31</v>
      </c>
    </row>
    <row r="313" spans="12:14" x14ac:dyDescent="0.25">
      <c r="L313" s="5" t="s">
        <v>1344</v>
      </c>
      <c r="M313">
        <v>22</v>
      </c>
      <c r="N313">
        <v>45</v>
      </c>
    </row>
    <row r="314" spans="12:14" x14ac:dyDescent="0.25">
      <c r="L314" s="6" t="s">
        <v>32</v>
      </c>
      <c r="M314">
        <v>22</v>
      </c>
      <c r="N314">
        <v>45</v>
      </c>
    </row>
    <row r="315" spans="12:14" x14ac:dyDescent="0.25">
      <c r="L315" s="5" t="s">
        <v>1352</v>
      </c>
      <c r="M315">
        <v>30</v>
      </c>
      <c r="N315">
        <v>60</v>
      </c>
    </row>
    <row r="316" spans="12:14" x14ac:dyDescent="0.25">
      <c r="L316" s="6" t="s">
        <v>17</v>
      </c>
      <c r="M316">
        <v>30</v>
      </c>
      <c r="N316">
        <v>60</v>
      </c>
    </row>
    <row r="317" spans="12:14" x14ac:dyDescent="0.25">
      <c r="L317" s="5" t="s">
        <v>906</v>
      </c>
      <c r="M317">
        <v>21.333333333333332</v>
      </c>
      <c r="N317">
        <v>42.666666666666664</v>
      </c>
    </row>
    <row r="318" spans="12:14" x14ac:dyDescent="0.25">
      <c r="L318" s="6" t="s">
        <v>27</v>
      </c>
      <c r="M318">
        <v>20</v>
      </c>
      <c r="N318">
        <v>40</v>
      </c>
    </row>
    <row r="319" spans="12:14" x14ac:dyDescent="0.25">
      <c r="L319" s="6" t="s">
        <v>875</v>
      </c>
      <c r="M319">
        <v>22</v>
      </c>
      <c r="N319">
        <v>44</v>
      </c>
    </row>
    <row r="320" spans="12:14" x14ac:dyDescent="0.25">
      <c r="L320" s="5" t="s">
        <v>1657</v>
      </c>
      <c r="M320">
        <v>30</v>
      </c>
      <c r="N320">
        <v>60</v>
      </c>
    </row>
    <row r="321" spans="12:14" x14ac:dyDescent="0.25">
      <c r="L321" s="6" t="s">
        <v>27</v>
      </c>
      <c r="M321">
        <v>30</v>
      </c>
      <c r="N321">
        <v>60</v>
      </c>
    </row>
    <row r="322" spans="12:14" x14ac:dyDescent="0.25">
      <c r="L322" s="5" t="s">
        <v>1016</v>
      </c>
      <c r="M322">
        <v>14</v>
      </c>
      <c r="N322">
        <v>28</v>
      </c>
    </row>
    <row r="323" spans="12:14" x14ac:dyDescent="0.25">
      <c r="L323" s="6" t="s">
        <v>32</v>
      </c>
      <c r="M323">
        <v>14</v>
      </c>
      <c r="N323">
        <v>28</v>
      </c>
    </row>
    <row r="324" spans="12:14" x14ac:dyDescent="0.25">
      <c r="L324" s="6" t="s">
        <v>27</v>
      </c>
      <c r="M324">
        <v>13.5</v>
      </c>
      <c r="N324">
        <v>27</v>
      </c>
    </row>
    <row r="325" spans="12:14" x14ac:dyDescent="0.25">
      <c r="L325" s="6" t="s">
        <v>875</v>
      </c>
      <c r="M325">
        <v>15</v>
      </c>
      <c r="N325">
        <v>30</v>
      </c>
    </row>
    <row r="326" spans="12:14" x14ac:dyDescent="0.25">
      <c r="L326" s="5" t="s">
        <v>661</v>
      </c>
      <c r="M326">
        <v>23.75</v>
      </c>
      <c r="N326">
        <v>47.5</v>
      </c>
    </row>
    <row r="327" spans="12:14" x14ac:dyDescent="0.25">
      <c r="L327" s="6" t="s">
        <v>27</v>
      </c>
      <c r="M327">
        <v>31.5</v>
      </c>
      <c r="N327">
        <v>62.5</v>
      </c>
    </row>
    <row r="328" spans="12:14" x14ac:dyDescent="0.25">
      <c r="L328" s="6" t="s">
        <v>875</v>
      </c>
      <c r="M328">
        <v>20</v>
      </c>
      <c r="N328">
        <v>40</v>
      </c>
    </row>
    <row r="329" spans="12:14" x14ac:dyDescent="0.25">
      <c r="L329" s="6" t="s">
        <v>17</v>
      </c>
      <c r="M329">
        <v>12</v>
      </c>
      <c r="N329">
        <v>25</v>
      </c>
    </row>
    <row r="330" spans="12:14" x14ac:dyDescent="0.25">
      <c r="L330" s="5" t="s">
        <v>610</v>
      </c>
      <c r="M330">
        <v>11</v>
      </c>
      <c r="N330">
        <v>22.5</v>
      </c>
    </row>
    <row r="331" spans="12:14" x14ac:dyDescent="0.25">
      <c r="L331" s="6" t="s">
        <v>32</v>
      </c>
      <c r="M331">
        <v>10</v>
      </c>
      <c r="N331">
        <v>20</v>
      </c>
    </row>
    <row r="332" spans="12:14" x14ac:dyDescent="0.25">
      <c r="L332" s="6" t="s">
        <v>27</v>
      </c>
      <c r="M332">
        <v>12</v>
      </c>
      <c r="N332">
        <v>25</v>
      </c>
    </row>
    <row r="333" spans="12:14" x14ac:dyDescent="0.25">
      <c r="L333" s="5" t="s">
        <v>450</v>
      </c>
      <c r="M333">
        <v>22</v>
      </c>
      <c r="N333">
        <v>45</v>
      </c>
    </row>
    <row r="334" spans="12:14" x14ac:dyDescent="0.25">
      <c r="L334" s="6" t="s">
        <v>32</v>
      </c>
      <c r="M334">
        <v>22</v>
      </c>
      <c r="N334">
        <v>45</v>
      </c>
    </row>
    <row r="335" spans="12:14" x14ac:dyDescent="0.25">
      <c r="L335" s="6" t="s">
        <v>17</v>
      </c>
      <c r="M335">
        <v>22</v>
      </c>
      <c r="N335">
        <v>45</v>
      </c>
    </row>
    <row r="336" spans="12:14" x14ac:dyDescent="0.25">
      <c r="L336" s="5" t="s">
        <v>536</v>
      </c>
      <c r="M336">
        <v>22</v>
      </c>
      <c r="N336">
        <v>45</v>
      </c>
    </row>
    <row r="337" spans="12:14" x14ac:dyDescent="0.25">
      <c r="L337" s="6" t="s">
        <v>32</v>
      </c>
      <c r="M337">
        <v>22</v>
      </c>
      <c r="N337">
        <v>45</v>
      </c>
    </row>
    <row r="338" spans="12:14" x14ac:dyDescent="0.25">
      <c r="L338" s="6" t="s">
        <v>17</v>
      </c>
      <c r="M338">
        <v>22</v>
      </c>
      <c r="N338">
        <v>45</v>
      </c>
    </row>
    <row r="339" spans="12:14" x14ac:dyDescent="0.25">
      <c r="L339" s="5" t="s">
        <v>1769</v>
      </c>
      <c r="M339">
        <v>22</v>
      </c>
      <c r="N339">
        <v>45</v>
      </c>
    </row>
    <row r="340" spans="12:14" x14ac:dyDescent="0.25">
      <c r="L340" s="6" t="s">
        <v>27</v>
      </c>
      <c r="M340">
        <v>22</v>
      </c>
      <c r="N340">
        <v>45</v>
      </c>
    </row>
    <row r="341" spans="12:14" x14ac:dyDescent="0.25">
      <c r="L341" s="5" t="s">
        <v>890</v>
      </c>
      <c r="M341">
        <v>19.25</v>
      </c>
      <c r="N341">
        <v>38.5</v>
      </c>
    </row>
    <row r="342" spans="12:14" x14ac:dyDescent="0.25">
      <c r="L342" s="6" t="s">
        <v>32</v>
      </c>
      <c r="M342">
        <v>20</v>
      </c>
      <c r="N342">
        <v>40</v>
      </c>
    </row>
    <row r="343" spans="12:14" x14ac:dyDescent="0.25">
      <c r="L343" s="6" t="s">
        <v>27</v>
      </c>
      <c r="M343">
        <v>19</v>
      </c>
      <c r="N343">
        <v>38</v>
      </c>
    </row>
    <row r="344" spans="12:14" x14ac:dyDescent="0.25">
      <c r="L344" s="6" t="s">
        <v>875</v>
      </c>
      <c r="M344">
        <v>19</v>
      </c>
      <c r="N344">
        <v>38</v>
      </c>
    </row>
    <row r="345" spans="12:14" x14ac:dyDescent="0.25">
      <c r="L345" s="5" t="s">
        <v>1639</v>
      </c>
      <c r="M345">
        <v>25.888888888888889</v>
      </c>
      <c r="N345">
        <v>51.666666666666664</v>
      </c>
    </row>
    <row r="346" spans="12:14" x14ac:dyDescent="0.25">
      <c r="L346" s="6" t="s">
        <v>32</v>
      </c>
      <c r="M346">
        <v>27</v>
      </c>
      <c r="N346">
        <v>53.333333333333336</v>
      </c>
    </row>
    <row r="347" spans="12:14" x14ac:dyDescent="0.25">
      <c r="L347" s="6" t="s">
        <v>27</v>
      </c>
      <c r="M347">
        <v>26</v>
      </c>
      <c r="N347">
        <v>52.5</v>
      </c>
    </row>
    <row r="348" spans="12:14" x14ac:dyDescent="0.25">
      <c r="L348" s="6" t="s">
        <v>875</v>
      </c>
      <c r="M348">
        <v>25</v>
      </c>
      <c r="N348">
        <v>50</v>
      </c>
    </row>
    <row r="349" spans="12:14" x14ac:dyDescent="0.25">
      <c r="L349" s="5" t="s">
        <v>1318</v>
      </c>
      <c r="M349">
        <v>22</v>
      </c>
      <c r="N349">
        <v>45</v>
      </c>
    </row>
    <row r="350" spans="12:14" x14ac:dyDescent="0.25">
      <c r="L350" s="6" t="s">
        <v>32</v>
      </c>
      <c r="M350">
        <v>22</v>
      </c>
      <c r="N350">
        <v>45</v>
      </c>
    </row>
    <row r="351" spans="12:14" x14ac:dyDescent="0.25">
      <c r="L351" s="5" t="s">
        <v>1121</v>
      </c>
      <c r="M351">
        <v>35</v>
      </c>
      <c r="N351">
        <v>70</v>
      </c>
    </row>
    <row r="352" spans="12:14" x14ac:dyDescent="0.25">
      <c r="L352" s="6" t="s">
        <v>17</v>
      </c>
      <c r="M352">
        <v>35</v>
      </c>
      <c r="N352">
        <v>70</v>
      </c>
    </row>
    <row r="353" spans="12:14" x14ac:dyDescent="0.25">
      <c r="L353" s="5" t="s">
        <v>1416</v>
      </c>
      <c r="M353">
        <v>18</v>
      </c>
      <c r="N353">
        <v>35</v>
      </c>
    </row>
    <row r="354" spans="12:14" x14ac:dyDescent="0.25">
      <c r="L354" s="6" t="s">
        <v>17</v>
      </c>
      <c r="M354">
        <v>18</v>
      </c>
      <c r="N354">
        <v>35</v>
      </c>
    </row>
    <row r="355" spans="12:14" x14ac:dyDescent="0.25">
      <c r="L355" s="5" t="s">
        <v>421</v>
      </c>
      <c r="M355">
        <v>22.4</v>
      </c>
      <c r="N355">
        <v>45</v>
      </c>
    </row>
    <row r="356" spans="12:14" x14ac:dyDescent="0.25">
      <c r="L356" s="6" t="s">
        <v>32</v>
      </c>
      <c r="M356">
        <v>15</v>
      </c>
      <c r="N356">
        <v>30</v>
      </c>
    </row>
    <row r="357" spans="12:14" x14ac:dyDescent="0.25">
      <c r="L357" s="6" t="s">
        <v>27</v>
      </c>
      <c r="M357">
        <v>30</v>
      </c>
      <c r="N357">
        <v>60</v>
      </c>
    </row>
    <row r="358" spans="12:14" x14ac:dyDescent="0.25">
      <c r="L358" s="6" t="s">
        <v>17</v>
      </c>
      <c r="M358">
        <v>22</v>
      </c>
      <c r="N358">
        <v>45</v>
      </c>
    </row>
    <row r="359" spans="12:14" x14ac:dyDescent="0.25">
      <c r="L359" s="5" t="s">
        <v>1527</v>
      </c>
      <c r="M359">
        <v>23.75</v>
      </c>
      <c r="N359">
        <v>47.5</v>
      </c>
    </row>
    <row r="360" spans="12:14" x14ac:dyDescent="0.25">
      <c r="L360" s="6" t="s">
        <v>32</v>
      </c>
      <c r="M360">
        <v>21.666666666666668</v>
      </c>
      <c r="N360">
        <v>43.333333333333336</v>
      </c>
    </row>
    <row r="361" spans="12:14" x14ac:dyDescent="0.25">
      <c r="L361" s="6" t="s">
        <v>27</v>
      </c>
      <c r="M361">
        <v>30</v>
      </c>
      <c r="N361">
        <v>60</v>
      </c>
    </row>
    <row r="362" spans="12:14" x14ac:dyDescent="0.25">
      <c r="L362" s="5" t="s">
        <v>1439</v>
      </c>
      <c r="M362">
        <v>25</v>
      </c>
      <c r="N362">
        <v>50</v>
      </c>
    </row>
    <row r="363" spans="12:14" x14ac:dyDescent="0.25">
      <c r="L363" s="6" t="s">
        <v>32</v>
      </c>
      <c r="M363">
        <v>25</v>
      </c>
      <c r="N363">
        <v>50</v>
      </c>
    </row>
    <row r="364" spans="12:14" x14ac:dyDescent="0.25">
      <c r="L364" s="5" t="s">
        <v>591</v>
      </c>
      <c r="M364">
        <v>10.666666666666666</v>
      </c>
      <c r="N364">
        <v>21.666666666666668</v>
      </c>
    </row>
    <row r="365" spans="12:14" x14ac:dyDescent="0.25">
      <c r="L365" s="6" t="s">
        <v>32</v>
      </c>
      <c r="M365">
        <v>12</v>
      </c>
      <c r="N365">
        <v>25</v>
      </c>
    </row>
    <row r="366" spans="12:14" x14ac:dyDescent="0.25">
      <c r="L366" s="6" t="s">
        <v>27</v>
      </c>
      <c r="M366">
        <v>8</v>
      </c>
      <c r="N366">
        <v>15</v>
      </c>
    </row>
    <row r="367" spans="12:14" x14ac:dyDescent="0.25">
      <c r="L367" s="6" t="s">
        <v>17</v>
      </c>
      <c r="M367">
        <v>12</v>
      </c>
      <c r="N367">
        <v>25</v>
      </c>
    </row>
    <row r="368" spans="12:14" x14ac:dyDescent="0.25">
      <c r="L368" s="5" t="s">
        <v>1629</v>
      </c>
      <c r="M368">
        <v>32.5</v>
      </c>
      <c r="N368">
        <v>65</v>
      </c>
    </row>
    <row r="369" spans="12:14" x14ac:dyDescent="0.25">
      <c r="L369" s="6" t="s">
        <v>32</v>
      </c>
      <c r="M369">
        <v>30</v>
      </c>
      <c r="N369">
        <v>60</v>
      </c>
    </row>
    <row r="370" spans="12:14" x14ac:dyDescent="0.25">
      <c r="L370" s="6" t="s">
        <v>875</v>
      </c>
      <c r="M370">
        <v>35</v>
      </c>
      <c r="N370">
        <v>70</v>
      </c>
    </row>
    <row r="371" spans="12:14" x14ac:dyDescent="0.25">
      <c r="L371" s="5" t="s">
        <v>216</v>
      </c>
      <c r="M371">
        <v>30</v>
      </c>
      <c r="N371">
        <v>60</v>
      </c>
    </row>
    <row r="372" spans="12:14" x14ac:dyDescent="0.25">
      <c r="L372" s="6" t="s">
        <v>27</v>
      </c>
      <c r="M372">
        <v>30</v>
      </c>
      <c r="N372">
        <v>60</v>
      </c>
    </row>
    <row r="373" spans="12:14" x14ac:dyDescent="0.25">
      <c r="L373" s="5" t="s">
        <v>1228</v>
      </c>
      <c r="M373">
        <v>15</v>
      </c>
      <c r="N373">
        <v>30</v>
      </c>
    </row>
    <row r="374" spans="12:14" x14ac:dyDescent="0.25">
      <c r="L374" s="6" t="s">
        <v>17</v>
      </c>
      <c r="M374">
        <v>15</v>
      </c>
      <c r="N374">
        <v>30</v>
      </c>
    </row>
    <row r="375" spans="12:14" x14ac:dyDescent="0.25">
      <c r="L375" s="5" t="s">
        <v>2459</v>
      </c>
      <c r="M375">
        <v>23.071428571428573</v>
      </c>
      <c r="N375">
        <v>45.142857142857146</v>
      </c>
    </row>
    <row r="376" spans="12:14" x14ac:dyDescent="0.25">
      <c r="L376" s="6" t="s">
        <v>32</v>
      </c>
      <c r="M376">
        <v>20.75</v>
      </c>
      <c r="N376">
        <v>41.25</v>
      </c>
    </row>
    <row r="377" spans="12:14" x14ac:dyDescent="0.25">
      <c r="L377" s="6" t="s">
        <v>27</v>
      </c>
      <c r="M377">
        <v>23.666666666666668</v>
      </c>
      <c r="N377">
        <v>46</v>
      </c>
    </row>
    <row r="378" spans="12:14" x14ac:dyDescent="0.25">
      <c r="L378" s="6" t="s">
        <v>875</v>
      </c>
      <c r="M378">
        <v>24.5</v>
      </c>
      <c r="N378">
        <v>47.75</v>
      </c>
    </row>
    <row r="379" spans="12:14" x14ac:dyDescent="0.25">
      <c r="L379" s="5" t="s">
        <v>1973</v>
      </c>
      <c r="M379">
        <v>18</v>
      </c>
      <c r="N379">
        <v>35</v>
      </c>
    </row>
    <row r="380" spans="12:14" x14ac:dyDescent="0.25">
      <c r="L380" s="6" t="s">
        <v>32</v>
      </c>
      <c r="M380">
        <v>18</v>
      </c>
      <c r="N380">
        <v>35</v>
      </c>
    </row>
    <row r="381" spans="12:14" x14ac:dyDescent="0.25">
      <c r="L381" s="5" t="s">
        <v>1284</v>
      </c>
      <c r="M381">
        <v>35</v>
      </c>
      <c r="N381">
        <v>70</v>
      </c>
    </row>
    <row r="382" spans="12:14" x14ac:dyDescent="0.25">
      <c r="L382" s="6" t="s">
        <v>27</v>
      </c>
      <c r="M382">
        <v>35</v>
      </c>
      <c r="N382">
        <v>70</v>
      </c>
    </row>
    <row r="383" spans="12:14" x14ac:dyDescent="0.25">
      <c r="L383" s="5" t="s">
        <v>1369</v>
      </c>
      <c r="M383">
        <v>35</v>
      </c>
      <c r="N383">
        <v>70</v>
      </c>
    </row>
    <row r="384" spans="12:14" x14ac:dyDescent="0.25">
      <c r="L384" s="6" t="s">
        <v>27</v>
      </c>
      <c r="M384">
        <v>35</v>
      </c>
      <c r="N384">
        <v>70</v>
      </c>
    </row>
    <row r="385" spans="12:14" x14ac:dyDescent="0.25">
      <c r="L385" s="5" t="s">
        <v>2354</v>
      </c>
      <c r="M385">
        <v>19.333333333333332</v>
      </c>
      <c r="N385">
        <v>38.333333333333336</v>
      </c>
    </row>
    <row r="386" spans="12:14" x14ac:dyDescent="0.25">
      <c r="L386" s="6" t="s">
        <v>32</v>
      </c>
      <c r="M386">
        <v>18.5</v>
      </c>
      <c r="N386">
        <v>36.5</v>
      </c>
    </row>
    <row r="387" spans="12:14" x14ac:dyDescent="0.25">
      <c r="L387" s="6" t="s">
        <v>27</v>
      </c>
      <c r="M387">
        <v>19.5</v>
      </c>
      <c r="N387">
        <v>38.5</v>
      </c>
    </row>
    <row r="388" spans="12:14" x14ac:dyDescent="0.25">
      <c r="L388" s="6" t="s">
        <v>875</v>
      </c>
      <c r="M388">
        <v>20</v>
      </c>
      <c r="N388">
        <v>40</v>
      </c>
    </row>
    <row r="389" spans="12:14" x14ac:dyDescent="0.25">
      <c r="L389" s="5" t="s">
        <v>1593</v>
      </c>
      <c r="M389">
        <v>30</v>
      </c>
      <c r="N389">
        <v>60</v>
      </c>
    </row>
    <row r="390" spans="12:14" x14ac:dyDescent="0.25">
      <c r="L390" s="6" t="s">
        <v>27</v>
      </c>
      <c r="M390">
        <v>30</v>
      </c>
      <c r="N390">
        <v>60</v>
      </c>
    </row>
    <row r="391" spans="12:14" x14ac:dyDescent="0.25">
      <c r="L391" s="5" t="s">
        <v>1542</v>
      </c>
      <c r="M391">
        <v>22</v>
      </c>
      <c r="N391">
        <v>45</v>
      </c>
    </row>
    <row r="392" spans="12:14" x14ac:dyDescent="0.25">
      <c r="L392" s="6" t="s">
        <v>875</v>
      </c>
      <c r="M392">
        <v>22</v>
      </c>
      <c r="N392">
        <v>45</v>
      </c>
    </row>
    <row r="393" spans="12:14" x14ac:dyDescent="0.25">
      <c r="L393" s="5" t="s">
        <v>1431</v>
      </c>
      <c r="M393">
        <v>15</v>
      </c>
      <c r="N393">
        <v>30</v>
      </c>
    </row>
    <row r="394" spans="12:14" x14ac:dyDescent="0.25">
      <c r="L394" s="6" t="s">
        <v>27</v>
      </c>
      <c r="M394">
        <v>15</v>
      </c>
      <c r="N394">
        <v>30</v>
      </c>
    </row>
    <row r="395" spans="12:14" x14ac:dyDescent="0.25">
      <c r="L395" s="5" t="s">
        <v>1916</v>
      </c>
      <c r="M395">
        <v>22</v>
      </c>
      <c r="N395">
        <v>45</v>
      </c>
    </row>
    <row r="396" spans="12:14" x14ac:dyDescent="0.25">
      <c r="L396" s="6" t="s">
        <v>27</v>
      </c>
      <c r="M396">
        <v>22</v>
      </c>
      <c r="N396">
        <v>45</v>
      </c>
    </row>
    <row r="397" spans="12:14" x14ac:dyDescent="0.25">
      <c r="L397" s="5" t="s">
        <v>676</v>
      </c>
      <c r="M397">
        <v>8</v>
      </c>
      <c r="N397">
        <v>15</v>
      </c>
    </row>
    <row r="398" spans="12:14" x14ac:dyDescent="0.25">
      <c r="L398" s="6" t="s">
        <v>27</v>
      </c>
      <c r="M398">
        <v>8</v>
      </c>
      <c r="N398">
        <v>15</v>
      </c>
    </row>
    <row r="399" spans="12:14" x14ac:dyDescent="0.25">
      <c r="L399" s="5" t="s">
        <v>627</v>
      </c>
      <c r="M399">
        <v>8</v>
      </c>
      <c r="N399">
        <v>15</v>
      </c>
    </row>
    <row r="400" spans="12:14" x14ac:dyDescent="0.25">
      <c r="L400" s="6" t="s">
        <v>17</v>
      </c>
      <c r="M400">
        <v>8</v>
      </c>
      <c r="N400">
        <v>15</v>
      </c>
    </row>
    <row r="401" spans="12:14" x14ac:dyDescent="0.25">
      <c r="L401" s="5" t="s">
        <v>1806</v>
      </c>
      <c r="M401">
        <v>30</v>
      </c>
      <c r="N401">
        <v>60</v>
      </c>
    </row>
    <row r="402" spans="12:14" x14ac:dyDescent="0.25">
      <c r="L402" s="6" t="s">
        <v>27</v>
      </c>
      <c r="M402">
        <v>30</v>
      </c>
      <c r="N402">
        <v>60</v>
      </c>
    </row>
    <row r="403" spans="12:14" x14ac:dyDescent="0.25">
      <c r="L403" s="5" t="s">
        <v>425</v>
      </c>
      <c r="M403">
        <v>20</v>
      </c>
      <c r="N403">
        <v>40</v>
      </c>
    </row>
    <row r="404" spans="12:14" x14ac:dyDescent="0.25">
      <c r="L404" s="6" t="s">
        <v>32</v>
      </c>
      <c r="M404">
        <v>22</v>
      </c>
      <c r="N404">
        <v>45</v>
      </c>
    </row>
    <row r="405" spans="12:14" x14ac:dyDescent="0.25">
      <c r="L405" s="6" t="s">
        <v>17</v>
      </c>
      <c r="M405">
        <v>18</v>
      </c>
      <c r="N405">
        <v>35</v>
      </c>
    </row>
    <row r="406" spans="12:14" x14ac:dyDescent="0.25">
      <c r="L406" s="5" t="s">
        <v>882</v>
      </c>
      <c r="M406">
        <v>14.444444444444445</v>
      </c>
      <c r="N406">
        <v>28.888888888888889</v>
      </c>
    </row>
    <row r="407" spans="12:14" x14ac:dyDescent="0.25">
      <c r="L407" s="6" t="s">
        <v>32</v>
      </c>
      <c r="M407">
        <v>12</v>
      </c>
      <c r="N407">
        <v>24</v>
      </c>
    </row>
    <row r="408" spans="12:14" x14ac:dyDescent="0.25">
      <c r="L408" s="6" t="s">
        <v>27</v>
      </c>
      <c r="M408">
        <v>13.5</v>
      </c>
      <c r="N408">
        <v>27</v>
      </c>
    </row>
    <row r="409" spans="12:14" x14ac:dyDescent="0.25">
      <c r="L409" s="6" t="s">
        <v>875</v>
      </c>
      <c r="M409">
        <v>16</v>
      </c>
      <c r="N409">
        <v>32</v>
      </c>
    </row>
    <row r="410" spans="12:14" x14ac:dyDescent="0.25">
      <c r="L410" s="5" t="s">
        <v>1828</v>
      </c>
      <c r="M410">
        <v>28</v>
      </c>
      <c r="N410">
        <v>55</v>
      </c>
    </row>
    <row r="411" spans="12:14" x14ac:dyDescent="0.25">
      <c r="L411" s="6" t="s">
        <v>32</v>
      </c>
      <c r="M411">
        <v>28</v>
      </c>
      <c r="N411">
        <v>55</v>
      </c>
    </row>
    <row r="412" spans="12:14" x14ac:dyDescent="0.25">
      <c r="L412" s="5" t="s">
        <v>1838</v>
      </c>
      <c r="M412">
        <v>22</v>
      </c>
      <c r="N412">
        <v>45</v>
      </c>
    </row>
    <row r="413" spans="12:14" x14ac:dyDescent="0.25">
      <c r="L413" s="6" t="s">
        <v>875</v>
      </c>
      <c r="M413">
        <v>22</v>
      </c>
      <c r="N413">
        <v>45</v>
      </c>
    </row>
    <row r="414" spans="12:14" x14ac:dyDescent="0.25">
      <c r="L414" s="5" t="s">
        <v>1985</v>
      </c>
      <c r="M414">
        <v>35</v>
      </c>
      <c r="N414">
        <v>70</v>
      </c>
    </row>
    <row r="415" spans="12:14" x14ac:dyDescent="0.25">
      <c r="L415" s="6" t="s">
        <v>32</v>
      </c>
      <c r="M415">
        <v>35</v>
      </c>
      <c r="N415">
        <v>70</v>
      </c>
    </row>
    <row r="416" spans="12:14" x14ac:dyDescent="0.25">
      <c r="L416" s="5" t="s">
        <v>1401</v>
      </c>
      <c r="M416">
        <v>20</v>
      </c>
      <c r="N416">
        <v>40</v>
      </c>
    </row>
    <row r="417" spans="12:14" x14ac:dyDescent="0.25">
      <c r="L417" s="6" t="s">
        <v>17</v>
      </c>
      <c r="M417">
        <v>20</v>
      </c>
      <c r="N417">
        <v>40</v>
      </c>
    </row>
    <row r="418" spans="12:14" x14ac:dyDescent="0.25">
      <c r="L418" s="5" t="s">
        <v>2053</v>
      </c>
      <c r="M418">
        <v>20</v>
      </c>
      <c r="N418">
        <v>40</v>
      </c>
    </row>
    <row r="419" spans="12:14" x14ac:dyDescent="0.25">
      <c r="L419" s="6" t="s">
        <v>32</v>
      </c>
      <c r="M419">
        <v>20</v>
      </c>
      <c r="N419">
        <v>40</v>
      </c>
    </row>
    <row r="420" spans="12:14" x14ac:dyDescent="0.25">
      <c r="L420" s="5" t="s">
        <v>716</v>
      </c>
      <c r="M420">
        <v>8.8000000000000007</v>
      </c>
      <c r="N420">
        <v>17.8</v>
      </c>
    </row>
    <row r="421" spans="12:14" x14ac:dyDescent="0.25">
      <c r="L421" s="6" t="s">
        <v>32</v>
      </c>
      <c r="M421">
        <v>9.5</v>
      </c>
      <c r="N421">
        <v>19</v>
      </c>
    </row>
    <row r="422" spans="12:14" x14ac:dyDescent="0.25">
      <c r="L422" s="6" t="s">
        <v>27</v>
      </c>
      <c r="M422">
        <v>8</v>
      </c>
      <c r="N422">
        <v>16.5</v>
      </c>
    </row>
    <row r="423" spans="12:14" x14ac:dyDescent="0.25">
      <c r="L423" s="6" t="s">
        <v>17</v>
      </c>
      <c r="M423">
        <v>9</v>
      </c>
      <c r="N423">
        <v>18</v>
      </c>
    </row>
    <row r="424" spans="12:14" x14ac:dyDescent="0.25">
      <c r="L424" s="5" t="s">
        <v>1348</v>
      </c>
      <c r="M424">
        <v>35</v>
      </c>
      <c r="N424">
        <v>70</v>
      </c>
    </row>
    <row r="425" spans="12:14" x14ac:dyDescent="0.25">
      <c r="L425" s="6" t="s">
        <v>27</v>
      </c>
      <c r="M425">
        <v>35</v>
      </c>
      <c r="N425">
        <v>70</v>
      </c>
    </row>
    <row r="426" spans="12:14" x14ac:dyDescent="0.25">
      <c r="L426" s="5" t="s">
        <v>1309</v>
      </c>
      <c r="M426">
        <v>25.75</v>
      </c>
      <c r="N426">
        <v>51.25</v>
      </c>
    </row>
    <row r="427" spans="12:14" x14ac:dyDescent="0.25">
      <c r="L427" s="6" t="s">
        <v>32</v>
      </c>
      <c r="M427">
        <v>28</v>
      </c>
      <c r="N427">
        <v>55</v>
      </c>
    </row>
    <row r="428" spans="12:14" x14ac:dyDescent="0.25">
      <c r="L428" s="6" t="s">
        <v>875</v>
      </c>
      <c r="M428">
        <v>25</v>
      </c>
      <c r="N428">
        <v>50</v>
      </c>
    </row>
    <row r="429" spans="12:14" x14ac:dyDescent="0.25">
      <c r="L429" s="5" t="s">
        <v>1377</v>
      </c>
      <c r="M429">
        <v>28</v>
      </c>
      <c r="N429">
        <v>55</v>
      </c>
    </row>
    <row r="430" spans="12:14" x14ac:dyDescent="0.25">
      <c r="L430" s="6" t="s">
        <v>32</v>
      </c>
      <c r="M430">
        <v>28</v>
      </c>
      <c r="N430">
        <v>55</v>
      </c>
    </row>
    <row r="431" spans="12:14" x14ac:dyDescent="0.25">
      <c r="L431" s="5" t="s">
        <v>1144</v>
      </c>
      <c r="M431">
        <v>30</v>
      </c>
      <c r="N431">
        <v>60</v>
      </c>
    </row>
    <row r="432" spans="12:14" x14ac:dyDescent="0.25">
      <c r="L432" s="6" t="s">
        <v>27</v>
      </c>
      <c r="M432">
        <v>30</v>
      </c>
      <c r="N432">
        <v>60</v>
      </c>
    </row>
    <row r="433" spans="12:14" x14ac:dyDescent="0.25">
      <c r="L433" s="5" t="s">
        <v>910</v>
      </c>
      <c r="M433">
        <v>15.8</v>
      </c>
      <c r="N433">
        <v>31.6</v>
      </c>
    </row>
    <row r="434" spans="12:14" x14ac:dyDescent="0.25">
      <c r="L434" s="6" t="s">
        <v>32</v>
      </c>
      <c r="M434">
        <v>14</v>
      </c>
      <c r="N434">
        <v>28</v>
      </c>
    </row>
    <row r="435" spans="12:14" x14ac:dyDescent="0.25">
      <c r="L435" s="6" t="s">
        <v>875</v>
      </c>
      <c r="M435">
        <v>17</v>
      </c>
      <c r="N435">
        <v>34</v>
      </c>
    </row>
    <row r="436" spans="12:14" x14ac:dyDescent="0.25">
      <c r="L436" s="5" t="s">
        <v>672</v>
      </c>
      <c r="M436">
        <v>15</v>
      </c>
      <c r="N436">
        <v>30</v>
      </c>
    </row>
    <row r="437" spans="12:14" x14ac:dyDescent="0.25">
      <c r="L437" s="6" t="s">
        <v>17</v>
      </c>
      <c r="M437">
        <v>15</v>
      </c>
      <c r="N437">
        <v>30</v>
      </c>
    </row>
    <row r="438" spans="12:14" x14ac:dyDescent="0.25">
      <c r="L438" s="5" t="s">
        <v>623</v>
      </c>
      <c r="M438">
        <v>15</v>
      </c>
      <c r="N438">
        <v>30</v>
      </c>
    </row>
    <row r="439" spans="12:14" x14ac:dyDescent="0.25">
      <c r="L439" s="6" t="s">
        <v>32</v>
      </c>
      <c r="M439">
        <v>15</v>
      </c>
      <c r="N439">
        <v>30</v>
      </c>
    </row>
    <row r="440" spans="12:14" x14ac:dyDescent="0.25">
      <c r="L440" s="5" t="s">
        <v>1244</v>
      </c>
      <c r="M440">
        <v>18</v>
      </c>
      <c r="N440">
        <v>35</v>
      </c>
    </row>
    <row r="441" spans="12:14" x14ac:dyDescent="0.25">
      <c r="L441" s="6" t="s">
        <v>17</v>
      </c>
      <c r="M441">
        <v>18</v>
      </c>
      <c r="N441">
        <v>35</v>
      </c>
    </row>
    <row r="442" spans="12:14" x14ac:dyDescent="0.25">
      <c r="L442" s="5" t="s">
        <v>1469</v>
      </c>
      <c r="M442">
        <v>32.5</v>
      </c>
      <c r="N442">
        <v>65</v>
      </c>
    </row>
    <row r="443" spans="12:14" x14ac:dyDescent="0.25">
      <c r="L443" s="6" t="s">
        <v>27</v>
      </c>
      <c r="M443">
        <v>32.5</v>
      </c>
      <c r="N443">
        <v>65</v>
      </c>
    </row>
    <row r="444" spans="12:14" x14ac:dyDescent="0.25">
      <c r="L444" s="5" t="s">
        <v>1008</v>
      </c>
      <c r="M444">
        <v>16</v>
      </c>
      <c r="N444">
        <v>32</v>
      </c>
    </row>
    <row r="445" spans="12:14" x14ac:dyDescent="0.25">
      <c r="L445" s="6" t="s">
        <v>32</v>
      </c>
      <c r="M445">
        <v>16</v>
      </c>
      <c r="N445">
        <v>32</v>
      </c>
    </row>
    <row r="446" spans="12:14" x14ac:dyDescent="0.25">
      <c r="L446" s="6" t="s">
        <v>875</v>
      </c>
      <c r="M446">
        <v>16</v>
      </c>
      <c r="N446">
        <v>32</v>
      </c>
    </row>
    <row r="447" spans="12:14" x14ac:dyDescent="0.25">
      <c r="L447" s="5" t="s">
        <v>698</v>
      </c>
      <c r="M447">
        <v>8</v>
      </c>
      <c r="N447">
        <v>15</v>
      </c>
    </row>
    <row r="448" spans="12:14" x14ac:dyDescent="0.25">
      <c r="L448" s="6" t="s">
        <v>32</v>
      </c>
      <c r="M448">
        <v>8</v>
      </c>
      <c r="N448">
        <v>15</v>
      </c>
    </row>
    <row r="449" spans="12:14" x14ac:dyDescent="0.25">
      <c r="L449" s="5" t="s">
        <v>600</v>
      </c>
      <c r="M449">
        <v>10</v>
      </c>
      <c r="N449">
        <v>20</v>
      </c>
    </row>
    <row r="450" spans="12:14" x14ac:dyDescent="0.25">
      <c r="L450" s="6" t="s">
        <v>27</v>
      </c>
      <c r="M450">
        <v>8</v>
      </c>
      <c r="N450">
        <v>15</v>
      </c>
    </row>
    <row r="451" spans="12:14" x14ac:dyDescent="0.25">
      <c r="L451" s="6" t="s">
        <v>17</v>
      </c>
      <c r="M451">
        <v>12</v>
      </c>
      <c r="N451">
        <v>25</v>
      </c>
    </row>
    <row r="452" spans="12:14" x14ac:dyDescent="0.25">
      <c r="L452" s="5" t="s">
        <v>1846</v>
      </c>
      <c r="M452">
        <v>30</v>
      </c>
      <c r="N452">
        <v>60</v>
      </c>
    </row>
    <row r="453" spans="12:14" x14ac:dyDescent="0.25">
      <c r="L453" s="6" t="s">
        <v>27</v>
      </c>
      <c r="M453">
        <v>30</v>
      </c>
      <c r="N453">
        <v>60</v>
      </c>
    </row>
    <row r="454" spans="12:14" x14ac:dyDescent="0.25">
      <c r="L454" s="5" t="s">
        <v>1625</v>
      </c>
      <c r="M454">
        <v>24.833333333333332</v>
      </c>
      <c r="N454">
        <v>49.476190476190474</v>
      </c>
    </row>
    <row r="455" spans="12:14" x14ac:dyDescent="0.25">
      <c r="L455" s="6" t="s">
        <v>32</v>
      </c>
      <c r="M455">
        <v>23.666666666666668</v>
      </c>
      <c r="N455">
        <v>47</v>
      </c>
    </row>
    <row r="456" spans="12:14" x14ac:dyDescent="0.25">
      <c r="L456" s="6" t="s">
        <v>27</v>
      </c>
      <c r="M456">
        <v>28.357142857142858</v>
      </c>
      <c r="N456">
        <v>56.5</v>
      </c>
    </row>
    <row r="457" spans="12:14" x14ac:dyDescent="0.25">
      <c r="L457" s="6" t="s">
        <v>875</v>
      </c>
      <c r="M457">
        <v>22</v>
      </c>
      <c r="N457">
        <v>44.1</v>
      </c>
    </row>
    <row r="458" spans="12:14" x14ac:dyDescent="0.25">
      <c r="L458" s="5" t="s">
        <v>220</v>
      </c>
      <c r="M458">
        <v>22</v>
      </c>
      <c r="N458">
        <v>45</v>
      </c>
    </row>
    <row r="459" spans="12:14" x14ac:dyDescent="0.25">
      <c r="L459" s="6" t="s">
        <v>32</v>
      </c>
      <c r="M459">
        <v>22</v>
      </c>
      <c r="N459">
        <v>45</v>
      </c>
    </row>
    <row r="460" spans="12:14" x14ac:dyDescent="0.25">
      <c r="L460" s="5" t="s">
        <v>1977</v>
      </c>
      <c r="M460">
        <v>22</v>
      </c>
      <c r="N460">
        <v>45</v>
      </c>
    </row>
    <row r="461" spans="12:14" x14ac:dyDescent="0.25">
      <c r="L461" s="6" t="s">
        <v>27</v>
      </c>
      <c r="M461">
        <v>22</v>
      </c>
      <c r="N461">
        <v>45</v>
      </c>
    </row>
    <row r="462" spans="12:14" x14ac:dyDescent="0.25">
      <c r="L462" s="5" t="s">
        <v>1166</v>
      </c>
      <c r="M462">
        <v>20</v>
      </c>
      <c r="N462">
        <v>40</v>
      </c>
    </row>
    <row r="463" spans="12:14" x14ac:dyDescent="0.25">
      <c r="L463" s="6" t="s">
        <v>27</v>
      </c>
      <c r="M463">
        <v>20</v>
      </c>
      <c r="N463">
        <v>40</v>
      </c>
    </row>
    <row r="464" spans="12:14" x14ac:dyDescent="0.25">
      <c r="L464" s="5" t="s">
        <v>288</v>
      </c>
      <c r="M464">
        <v>20.666666666666668</v>
      </c>
      <c r="N464">
        <v>41.666666666666664</v>
      </c>
    </row>
    <row r="465" spans="12:14" x14ac:dyDescent="0.25">
      <c r="L465" s="6" t="s">
        <v>32</v>
      </c>
      <c r="M465">
        <v>22</v>
      </c>
      <c r="N465">
        <v>45</v>
      </c>
    </row>
    <row r="466" spans="12:14" x14ac:dyDescent="0.25">
      <c r="L466" s="6" t="s">
        <v>17</v>
      </c>
      <c r="M466">
        <v>20</v>
      </c>
      <c r="N466">
        <v>40</v>
      </c>
    </row>
    <row r="467" spans="12:14" x14ac:dyDescent="0.25">
      <c r="L467" s="5" t="s">
        <v>1653</v>
      </c>
      <c r="M467">
        <v>25</v>
      </c>
      <c r="N467">
        <v>50</v>
      </c>
    </row>
    <row r="468" spans="12:14" x14ac:dyDescent="0.25">
      <c r="L468" s="6" t="s">
        <v>32</v>
      </c>
      <c r="M468">
        <v>25</v>
      </c>
      <c r="N468">
        <v>50</v>
      </c>
    </row>
    <row r="469" spans="12:14" x14ac:dyDescent="0.25">
      <c r="L469" s="5" t="s">
        <v>650</v>
      </c>
      <c r="M469">
        <v>17.285714285714285</v>
      </c>
      <c r="N469">
        <v>34.714285714285715</v>
      </c>
    </row>
    <row r="470" spans="12:14" x14ac:dyDescent="0.25">
      <c r="L470" s="6" t="s">
        <v>32</v>
      </c>
      <c r="M470">
        <v>18</v>
      </c>
      <c r="N470">
        <v>36</v>
      </c>
    </row>
    <row r="471" spans="12:14" x14ac:dyDescent="0.25">
      <c r="L471" s="6" t="s">
        <v>27</v>
      </c>
      <c r="M471">
        <v>16.5</v>
      </c>
      <c r="N471">
        <v>33</v>
      </c>
    </row>
    <row r="472" spans="12:14" x14ac:dyDescent="0.25">
      <c r="L472" s="6" t="s">
        <v>875</v>
      </c>
      <c r="M472">
        <v>18.5</v>
      </c>
      <c r="N472">
        <v>37.5</v>
      </c>
    </row>
    <row r="473" spans="12:14" x14ac:dyDescent="0.25">
      <c r="L473" s="6" t="s">
        <v>17</v>
      </c>
      <c r="M473">
        <v>15</v>
      </c>
      <c r="N473">
        <v>30</v>
      </c>
    </row>
    <row r="474" spans="12:14" x14ac:dyDescent="0.25">
      <c r="L474" s="5" t="s">
        <v>1435</v>
      </c>
      <c r="M474">
        <v>18</v>
      </c>
      <c r="N474">
        <v>35</v>
      </c>
    </row>
    <row r="475" spans="12:14" x14ac:dyDescent="0.25">
      <c r="L475" s="6" t="s">
        <v>17</v>
      </c>
      <c r="M475">
        <v>18</v>
      </c>
      <c r="N475">
        <v>35</v>
      </c>
    </row>
    <row r="476" spans="12:14" x14ac:dyDescent="0.25">
      <c r="L476" s="5" t="s">
        <v>596</v>
      </c>
      <c r="M476">
        <v>10</v>
      </c>
      <c r="N476">
        <v>20</v>
      </c>
    </row>
    <row r="477" spans="12:14" x14ac:dyDescent="0.25">
      <c r="L477" s="6" t="s">
        <v>32</v>
      </c>
      <c r="M477">
        <v>10</v>
      </c>
      <c r="N477">
        <v>20</v>
      </c>
    </row>
    <row r="478" spans="12:14" x14ac:dyDescent="0.25">
      <c r="L478" s="5" t="s">
        <v>1589</v>
      </c>
      <c r="M478">
        <v>25</v>
      </c>
      <c r="N478">
        <v>50</v>
      </c>
    </row>
    <row r="479" spans="12:14" x14ac:dyDescent="0.25">
      <c r="L479" s="6" t="s">
        <v>27</v>
      </c>
      <c r="M479">
        <v>28</v>
      </c>
      <c r="N479">
        <v>55</v>
      </c>
    </row>
    <row r="480" spans="12:14" x14ac:dyDescent="0.25">
      <c r="L480" s="6" t="s">
        <v>875</v>
      </c>
      <c r="M480">
        <v>22</v>
      </c>
      <c r="N480">
        <v>45</v>
      </c>
    </row>
    <row r="481" spans="12:14" x14ac:dyDescent="0.25">
      <c r="L481" s="5" t="s">
        <v>1479</v>
      </c>
      <c r="M481">
        <v>22</v>
      </c>
      <c r="N481">
        <v>45</v>
      </c>
    </row>
    <row r="482" spans="12:14" x14ac:dyDescent="0.25">
      <c r="L482" s="6" t="s">
        <v>32</v>
      </c>
      <c r="M482">
        <v>22</v>
      </c>
      <c r="N482">
        <v>45</v>
      </c>
    </row>
    <row r="483" spans="12:14" x14ac:dyDescent="0.25">
      <c r="L483" s="5" t="s">
        <v>1661</v>
      </c>
      <c r="M483">
        <v>35</v>
      </c>
      <c r="N483">
        <v>70</v>
      </c>
    </row>
    <row r="484" spans="12:14" x14ac:dyDescent="0.25">
      <c r="L484" s="6" t="s">
        <v>875</v>
      </c>
      <c r="M484">
        <v>35</v>
      </c>
      <c r="N484">
        <v>70</v>
      </c>
    </row>
    <row r="485" spans="12:14" x14ac:dyDescent="0.25">
      <c r="L485" s="5" t="s">
        <v>224</v>
      </c>
      <c r="M485">
        <v>15</v>
      </c>
      <c r="N485">
        <v>30</v>
      </c>
    </row>
    <row r="486" spans="12:14" x14ac:dyDescent="0.25">
      <c r="L486" s="6" t="s">
        <v>17</v>
      </c>
      <c r="M486">
        <v>15</v>
      </c>
      <c r="N486">
        <v>30</v>
      </c>
    </row>
    <row r="487" spans="12:14" x14ac:dyDescent="0.25">
      <c r="L487" s="5" t="s">
        <v>1421</v>
      </c>
      <c r="M487">
        <v>22</v>
      </c>
      <c r="N487">
        <v>45</v>
      </c>
    </row>
    <row r="488" spans="12:14" x14ac:dyDescent="0.25">
      <c r="L488" s="6" t="s">
        <v>27</v>
      </c>
      <c r="M488">
        <v>22</v>
      </c>
      <c r="N488">
        <v>45</v>
      </c>
    </row>
    <row r="489" spans="12:14" x14ac:dyDescent="0.25">
      <c r="L489" s="5" t="s">
        <v>1488</v>
      </c>
      <c r="M489">
        <v>18</v>
      </c>
      <c r="N489">
        <v>35</v>
      </c>
    </row>
    <row r="490" spans="12:14" x14ac:dyDescent="0.25">
      <c r="L490" s="6" t="s">
        <v>875</v>
      </c>
      <c r="M490">
        <v>18</v>
      </c>
      <c r="N490">
        <v>35</v>
      </c>
    </row>
    <row r="491" spans="12:14" x14ac:dyDescent="0.25">
      <c r="L491" s="5" t="s">
        <v>728</v>
      </c>
      <c r="M491">
        <v>12.6</v>
      </c>
      <c r="N491">
        <v>25.6</v>
      </c>
    </row>
    <row r="492" spans="12:14" x14ac:dyDescent="0.25">
      <c r="L492" s="6" t="s">
        <v>32</v>
      </c>
      <c r="M492">
        <v>12.5</v>
      </c>
      <c r="N492">
        <v>25.5</v>
      </c>
    </row>
    <row r="493" spans="12:14" x14ac:dyDescent="0.25">
      <c r="L493" s="6" t="s">
        <v>27</v>
      </c>
      <c r="M493">
        <v>12.5</v>
      </c>
      <c r="N493">
        <v>25.5</v>
      </c>
    </row>
    <row r="494" spans="12:14" x14ac:dyDescent="0.25">
      <c r="L494" s="6" t="s">
        <v>17</v>
      </c>
      <c r="M494">
        <v>13</v>
      </c>
      <c r="N494">
        <v>26</v>
      </c>
    </row>
    <row r="495" spans="12:14" x14ac:dyDescent="0.25">
      <c r="L495" s="5" t="s">
        <v>1340</v>
      </c>
      <c r="M495">
        <v>18</v>
      </c>
      <c r="N495">
        <v>35</v>
      </c>
    </row>
    <row r="496" spans="12:14" x14ac:dyDescent="0.25">
      <c r="L496" s="6" t="s">
        <v>17</v>
      </c>
      <c r="M496">
        <v>18</v>
      </c>
      <c r="N496">
        <v>35</v>
      </c>
    </row>
    <row r="497" spans="12:14" x14ac:dyDescent="0.25">
      <c r="L497" s="5" t="s">
        <v>1993</v>
      </c>
      <c r="M497">
        <v>40</v>
      </c>
      <c r="N497">
        <v>80</v>
      </c>
    </row>
    <row r="498" spans="12:14" x14ac:dyDescent="0.25">
      <c r="L498" s="6" t="s">
        <v>875</v>
      </c>
      <c r="M498">
        <v>40</v>
      </c>
      <c r="N498">
        <v>80</v>
      </c>
    </row>
    <row r="499" spans="12:14" x14ac:dyDescent="0.25">
      <c r="L499" s="5" t="s">
        <v>1254</v>
      </c>
      <c r="M499">
        <v>35</v>
      </c>
      <c r="N499">
        <v>70</v>
      </c>
    </row>
    <row r="500" spans="12:14" x14ac:dyDescent="0.25">
      <c r="L500" s="6" t="s">
        <v>27</v>
      </c>
      <c r="M500">
        <v>35</v>
      </c>
      <c r="N500">
        <v>70</v>
      </c>
    </row>
    <row r="501" spans="12:14" x14ac:dyDescent="0.25">
      <c r="L501" s="5" t="s">
        <v>1945</v>
      </c>
      <c r="M501">
        <v>28</v>
      </c>
      <c r="N501">
        <v>55</v>
      </c>
    </row>
    <row r="502" spans="12:14" x14ac:dyDescent="0.25">
      <c r="L502" s="6" t="s">
        <v>27</v>
      </c>
      <c r="M502">
        <v>28</v>
      </c>
      <c r="N502">
        <v>55</v>
      </c>
    </row>
    <row r="503" spans="12:14" x14ac:dyDescent="0.25">
      <c r="L503" s="5" t="s">
        <v>2271</v>
      </c>
      <c r="M503">
        <v>29</v>
      </c>
      <c r="N503">
        <v>57.5</v>
      </c>
    </row>
    <row r="504" spans="12:14" x14ac:dyDescent="0.25">
      <c r="L504" s="6" t="s">
        <v>27</v>
      </c>
      <c r="M504">
        <v>30</v>
      </c>
      <c r="N504">
        <v>60</v>
      </c>
    </row>
    <row r="505" spans="12:14" x14ac:dyDescent="0.25">
      <c r="L505" s="6" t="s">
        <v>875</v>
      </c>
      <c r="M505">
        <v>28</v>
      </c>
      <c r="N505">
        <v>55</v>
      </c>
    </row>
    <row r="506" spans="12:14" x14ac:dyDescent="0.25">
      <c r="L506" s="5" t="s">
        <v>1148</v>
      </c>
      <c r="M506">
        <v>40</v>
      </c>
      <c r="N506">
        <v>80</v>
      </c>
    </row>
    <row r="507" spans="12:14" x14ac:dyDescent="0.25">
      <c r="L507" s="6" t="s">
        <v>32</v>
      </c>
      <c r="M507">
        <v>40</v>
      </c>
      <c r="N507">
        <v>80</v>
      </c>
    </row>
    <row r="508" spans="12:14" x14ac:dyDescent="0.25">
      <c r="L508" s="5" t="s">
        <v>2010</v>
      </c>
      <c r="M508">
        <v>28</v>
      </c>
      <c r="N508">
        <v>55</v>
      </c>
    </row>
    <row r="509" spans="12:14" x14ac:dyDescent="0.25">
      <c r="L509" s="6" t="s">
        <v>27</v>
      </c>
      <c r="M509">
        <v>28</v>
      </c>
      <c r="N509">
        <v>55</v>
      </c>
    </row>
    <row r="510" spans="12:14" x14ac:dyDescent="0.25">
      <c r="L510" s="5" t="s">
        <v>21</v>
      </c>
      <c r="M510">
        <v>12.5</v>
      </c>
      <c r="N510">
        <v>25</v>
      </c>
    </row>
    <row r="511" spans="12:14" x14ac:dyDescent="0.25">
      <c r="L511" s="6" t="s">
        <v>27</v>
      </c>
      <c r="M511">
        <v>8</v>
      </c>
      <c r="N511">
        <v>15</v>
      </c>
    </row>
    <row r="512" spans="12:14" x14ac:dyDescent="0.25">
      <c r="L512" s="6" t="s">
        <v>17</v>
      </c>
      <c r="M512">
        <v>14</v>
      </c>
      <c r="N512">
        <v>28.333333333333332</v>
      </c>
    </row>
    <row r="513" spans="12:14" x14ac:dyDescent="0.25">
      <c r="L513" s="5" t="s">
        <v>2416</v>
      </c>
      <c r="M513">
        <v>21.428571428571427</v>
      </c>
      <c r="N513">
        <v>42.071428571428569</v>
      </c>
    </row>
    <row r="514" spans="12:14" x14ac:dyDescent="0.25">
      <c r="L514" s="6" t="s">
        <v>32</v>
      </c>
      <c r="M514">
        <v>20</v>
      </c>
      <c r="N514">
        <v>39.5</v>
      </c>
    </row>
    <row r="515" spans="12:14" x14ac:dyDescent="0.25">
      <c r="L515" s="6" t="s">
        <v>27</v>
      </c>
      <c r="M515">
        <v>22.2</v>
      </c>
      <c r="N515">
        <v>43.6</v>
      </c>
    </row>
    <row r="516" spans="12:14" x14ac:dyDescent="0.25">
      <c r="L516" s="6" t="s">
        <v>875</v>
      </c>
      <c r="M516">
        <v>21.8</v>
      </c>
      <c r="N516">
        <v>42.6</v>
      </c>
    </row>
    <row r="517" spans="12:14" x14ac:dyDescent="0.25">
      <c r="L517" s="5" t="s">
        <v>36</v>
      </c>
      <c r="M517">
        <v>17.5</v>
      </c>
      <c r="N517">
        <v>35</v>
      </c>
    </row>
    <row r="518" spans="12:14" x14ac:dyDescent="0.25">
      <c r="L518" s="6" t="s">
        <v>32</v>
      </c>
      <c r="M518">
        <v>21.5</v>
      </c>
      <c r="N518">
        <v>42.5</v>
      </c>
    </row>
    <row r="519" spans="12:14" x14ac:dyDescent="0.25">
      <c r="L519" s="6" t="s">
        <v>27</v>
      </c>
      <c r="M519">
        <v>12</v>
      </c>
      <c r="N519">
        <v>25</v>
      </c>
    </row>
    <row r="520" spans="12:14" x14ac:dyDescent="0.25">
      <c r="L520" s="6" t="s">
        <v>17</v>
      </c>
      <c r="M520">
        <v>15</v>
      </c>
      <c r="N520">
        <v>30</v>
      </c>
    </row>
    <row r="521" spans="12:14" x14ac:dyDescent="0.25">
      <c r="L521" s="5" t="s">
        <v>1406</v>
      </c>
      <c r="M521">
        <v>25</v>
      </c>
      <c r="N521">
        <v>50</v>
      </c>
    </row>
    <row r="522" spans="12:14" x14ac:dyDescent="0.25">
      <c r="L522" s="6" t="s">
        <v>27</v>
      </c>
      <c r="M522">
        <v>27.333333333333332</v>
      </c>
      <c r="N522">
        <v>55</v>
      </c>
    </row>
    <row r="523" spans="12:14" x14ac:dyDescent="0.25">
      <c r="L523" s="6" t="s">
        <v>875</v>
      </c>
      <c r="M523">
        <v>18</v>
      </c>
      <c r="N523">
        <v>35</v>
      </c>
    </row>
    <row r="524" spans="12:14" x14ac:dyDescent="0.25">
      <c r="L524" s="5" t="s">
        <v>1191</v>
      </c>
      <c r="M524">
        <v>20</v>
      </c>
      <c r="N524">
        <v>40</v>
      </c>
    </row>
    <row r="525" spans="12:14" x14ac:dyDescent="0.25">
      <c r="L525" s="6" t="s">
        <v>32</v>
      </c>
      <c r="M525">
        <v>20</v>
      </c>
      <c r="N525">
        <v>40</v>
      </c>
    </row>
    <row r="526" spans="12:14" x14ac:dyDescent="0.25">
      <c r="L526" s="5" t="s">
        <v>1099</v>
      </c>
      <c r="M526">
        <v>22</v>
      </c>
      <c r="N526">
        <v>45</v>
      </c>
    </row>
    <row r="527" spans="12:14" x14ac:dyDescent="0.25">
      <c r="L527" s="6" t="s">
        <v>32</v>
      </c>
      <c r="M527">
        <v>22</v>
      </c>
      <c r="N527">
        <v>45</v>
      </c>
    </row>
    <row r="528" spans="12:14" x14ac:dyDescent="0.25">
      <c r="L528" s="5" t="s">
        <v>732</v>
      </c>
      <c r="M528">
        <v>11.2</v>
      </c>
      <c r="N528">
        <v>23</v>
      </c>
    </row>
    <row r="529" spans="12:14" x14ac:dyDescent="0.25">
      <c r="L529" s="6" t="s">
        <v>32</v>
      </c>
      <c r="M529">
        <v>11</v>
      </c>
      <c r="N529">
        <v>22.5</v>
      </c>
    </row>
    <row r="530" spans="12:14" x14ac:dyDescent="0.25">
      <c r="L530" s="6" t="s">
        <v>27</v>
      </c>
      <c r="M530">
        <v>12</v>
      </c>
      <c r="N530">
        <v>25</v>
      </c>
    </row>
    <row r="531" spans="12:14" x14ac:dyDescent="0.25">
      <c r="L531" s="6" t="s">
        <v>17</v>
      </c>
      <c r="M531">
        <v>11</v>
      </c>
      <c r="N531">
        <v>22.5</v>
      </c>
    </row>
    <row r="532" spans="12:14" x14ac:dyDescent="0.25">
      <c r="L532" s="5" t="s">
        <v>869</v>
      </c>
      <c r="M532">
        <v>10</v>
      </c>
      <c r="N532">
        <v>20</v>
      </c>
    </row>
    <row r="533" spans="12:14" x14ac:dyDescent="0.25">
      <c r="L533" s="6" t="s">
        <v>27</v>
      </c>
      <c r="M533">
        <v>10</v>
      </c>
      <c r="N533">
        <v>20</v>
      </c>
    </row>
    <row r="534" spans="12:14" x14ac:dyDescent="0.25">
      <c r="L534" s="5" t="s">
        <v>724</v>
      </c>
      <c r="M534">
        <v>9.4</v>
      </c>
      <c r="N534">
        <v>18.399999999999999</v>
      </c>
    </row>
    <row r="535" spans="12:14" x14ac:dyDescent="0.25">
      <c r="L535" s="6" t="s">
        <v>32</v>
      </c>
      <c r="M535">
        <v>10</v>
      </c>
      <c r="N535">
        <v>20</v>
      </c>
    </row>
    <row r="536" spans="12:14" x14ac:dyDescent="0.25">
      <c r="L536" s="6" t="s">
        <v>27</v>
      </c>
      <c r="M536">
        <v>9</v>
      </c>
      <c r="N536">
        <v>17.5</v>
      </c>
    </row>
    <row r="537" spans="12:14" x14ac:dyDescent="0.25">
      <c r="L537" s="6" t="s">
        <v>17</v>
      </c>
      <c r="M537">
        <v>9.5</v>
      </c>
      <c r="N537">
        <v>18.5</v>
      </c>
    </row>
    <row r="538" spans="12:14" x14ac:dyDescent="0.25">
      <c r="L538" s="5" t="s">
        <v>1929</v>
      </c>
      <c r="M538">
        <v>22</v>
      </c>
      <c r="N538">
        <v>45</v>
      </c>
    </row>
    <row r="539" spans="12:14" x14ac:dyDescent="0.25">
      <c r="L539" s="6" t="s">
        <v>875</v>
      </c>
      <c r="M539">
        <v>22</v>
      </c>
      <c r="N539">
        <v>45</v>
      </c>
    </row>
    <row r="540" spans="12:14" x14ac:dyDescent="0.25">
      <c r="L540" s="5" t="s">
        <v>2026</v>
      </c>
      <c r="M540">
        <v>22</v>
      </c>
      <c r="N540">
        <v>45</v>
      </c>
    </row>
    <row r="541" spans="12:14" x14ac:dyDescent="0.25">
      <c r="L541" s="6" t="s">
        <v>32</v>
      </c>
      <c r="M541">
        <v>22</v>
      </c>
      <c r="N541">
        <v>45</v>
      </c>
    </row>
    <row r="542" spans="12:14" x14ac:dyDescent="0.25">
      <c r="L542" s="5" t="s">
        <v>1220</v>
      </c>
      <c r="M542">
        <v>20</v>
      </c>
      <c r="N542">
        <v>40</v>
      </c>
    </row>
    <row r="543" spans="12:14" x14ac:dyDescent="0.25">
      <c r="L543" s="6" t="s">
        <v>27</v>
      </c>
      <c r="M543">
        <v>20</v>
      </c>
      <c r="N543">
        <v>40</v>
      </c>
    </row>
    <row r="544" spans="12:14" x14ac:dyDescent="0.25">
      <c r="L544" s="5" t="s">
        <v>1140</v>
      </c>
      <c r="M544">
        <v>18</v>
      </c>
      <c r="N544">
        <v>35</v>
      </c>
    </row>
    <row r="545" spans="12:14" x14ac:dyDescent="0.25">
      <c r="L545" s="6" t="s">
        <v>17</v>
      </c>
      <c r="M545">
        <v>18</v>
      </c>
      <c r="N545">
        <v>35</v>
      </c>
    </row>
    <row r="546" spans="12:14" x14ac:dyDescent="0.25">
      <c r="L546" s="5" t="s">
        <v>1004</v>
      </c>
      <c r="M546">
        <v>21.333333333333332</v>
      </c>
      <c r="N546">
        <v>42.666666666666664</v>
      </c>
    </row>
    <row r="547" spans="12:14" x14ac:dyDescent="0.25">
      <c r="L547" s="6" t="s">
        <v>32</v>
      </c>
      <c r="M547">
        <v>21</v>
      </c>
      <c r="N547">
        <v>42</v>
      </c>
    </row>
    <row r="548" spans="12:14" x14ac:dyDescent="0.25">
      <c r="L548" s="6" t="s">
        <v>27</v>
      </c>
      <c r="M548">
        <v>22</v>
      </c>
      <c r="N548">
        <v>44</v>
      </c>
    </row>
    <row r="549" spans="12:14" x14ac:dyDescent="0.25">
      <c r="L549" s="5" t="s">
        <v>1114</v>
      </c>
      <c r="M549">
        <v>25</v>
      </c>
      <c r="N549">
        <v>50</v>
      </c>
    </row>
    <row r="550" spans="12:14" x14ac:dyDescent="0.25">
      <c r="L550" s="6" t="s">
        <v>32</v>
      </c>
      <c r="M550">
        <v>25</v>
      </c>
      <c r="N550">
        <v>50</v>
      </c>
    </row>
    <row r="551" spans="12:14" x14ac:dyDescent="0.25">
      <c r="L551" s="5" t="s">
        <v>1274</v>
      </c>
      <c r="M551">
        <v>18</v>
      </c>
      <c r="N551">
        <v>35</v>
      </c>
    </row>
    <row r="552" spans="12:14" x14ac:dyDescent="0.25">
      <c r="L552" s="6" t="s">
        <v>17</v>
      </c>
      <c r="M552">
        <v>18</v>
      </c>
      <c r="N552">
        <v>35</v>
      </c>
    </row>
    <row r="553" spans="12:14" x14ac:dyDescent="0.25">
      <c r="L553" s="5" t="s">
        <v>902</v>
      </c>
      <c r="M553">
        <v>24</v>
      </c>
      <c r="N553">
        <v>48</v>
      </c>
    </row>
    <row r="554" spans="12:14" x14ac:dyDescent="0.25">
      <c r="L554" s="6" t="s">
        <v>32</v>
      </c>
      <c r="M554">
        <v>23.5</v>
      </c>
      <c r="N554">
        <v>47</v>
      </c>
    </row>
    <row r="555" spans="12:14" x14ac:dyDescent="0.25">
      <c r="L555" s="6" t="s">
        <v>27</v>
      </c>
      <c r="M555">
        <v>25</v>
      </c>
      <c r="N555">
        <v>50</v>
      </c>
    </row>
    <row r="556" spans="12:14" x14ac:dyDescent="0.25">
      <c r="L556" s="5" t="s">
        <v>1249</v>
      </c>
      <c r="M556">
        <v>22</v>
      </c>
      <c r="N556">
        <v>45</v>
      </c>
    </row>
    <row r="557" spans="12:14" x14ac:dyDescent="0.25">
      <c r="L557" s="6" t="s">
        <v>32</v>
      </c>
      <c r="M557">
        <v>22</v>
      </c>
      <c r="N557">
        <v>45</v>
      </c>
    </row>
    <row r="558" spans="12:14" x14ac:dyDescent="0.25">
      <c r="L558" s="5" t="s">
        <v>2239</v>
      </c>
      <c r="M558">
        <v>28</v>
      </c>
      <c r="N558">
        <v>55</v>
      </c>
    </row>
    <row r="559" spans="12:14" x14ac:dyDescent="0.25">
      <c r="L559" s="6" t="s">
        <v>32</v>
      </c>
      <c r="M559">
        <v>28</v>
      </c>
      <c r="N559">
        <v>55</v>
      </c>
    </row>
    <row r="560" spans="12:14" x14ac:dyDescent="0.25">
      <c r="L560" s="5" t="s">
        <v>15</v>
      </c>
      <c r="M560">
        <v>18.65909090909091</v>
      </c>
      <c r="N560">
        <v>37.386363636363633</v>
      </c>
    </row>
    <row r="561" spans="12:14" x14ac:dyDescent="0.25">
      <c r="L561" s="6" t="s">
        <v>32</v>
      </c>
      <c r="M561">
        <v>16.333333333333332</v>
      </c>
      <c r="N561">
        <v>33</v>
      </c>
    </row>
    <row r="562" spans="12:14" x14ac:dyDescent="0.25">
      <c r="L562" s="6" t="s">
        <v>27</v>
      </c>
      <c r="M562">
        <v>20.1875</v>
      </c>
      <c r="N562">
        <v>40.3125</v>
      </c>
    </row>
    <row r="563" spans="12:14" x14ac:dyDescent="0.25">
      <c r="L563" s="6" t="s">
        <v>17</v>
      </c>
      <c r="M563">
        <v>19.46153846153846</v>
      </c>
      <c r="N563">
        <v>38.846153846153847</v>
      </c>
    </row>
    <row r="564" spans="12:14" x14ac:dyDescent="0.25">
      <c r="L564" s="5" t="s">
        <v>1646</v>
      </c>
      <c r="M564">
        <v>18</v>
      </c>
      <c r="N564">
        <v>35</v>
      </c>
    </row>
    <row r="565" spans="12:14" x14ac:dyDescent="0.25">
      <c r="L565" s="6" t="s">
        <v>27</v>
      </c>
      <c r="M565">
        <v>18</v>
      </c>
      <c r="N565">
        <v>35</v>
      </c>
    </row>
    <row r="566" spans="12:14" x14ac:dyDescent="0.25">
      <c r="L566" s="5" t="s">
        <v>1937</v>
      </c>
      <c r="M566">
        <v>18</v>
      </c>
      <c r="N566">
        <v>35</v>
      </c>
    </row>
    <row r="567" spans="12:14" x14ac:dyDescent="0.25">
      <c r="L567" s="6" t="s">
        <v>32</v>
      </c>
      <c r="M567">
        <v>18</v>
      </c>
      <c r="N567">
        <v>35</v>
      </c>
    </row>
    <row r="568" spans="12:14" x14ac:dyDescent="0.25">
      <c r="L568" s="5" t="s">
        <v>1824</v>
      </c>
      <c r="M568">
        <v>21.666666666666668</v>
      </c>
      <c r="N568">
        <v>43.333333333333336</v>
      </c>
    </row>
    <row r="569" spans="12:14" x14ac:dyDescent="0.25">
      <c r="L569" s="6" t="s">
        <v>875</v>
      </c>
      <c r="M569">
        <v>21.666666666666668</v>
      </c>
      <c r="N569">
        <v>43.333333333333336</v>
      </c>
    </row>
    <row r="570" spans="12:14" x14ac:dyDescent="0.25">
      <c r="L570" s="5" t="s">
        <v>292</v>
      </c>
      <c r="M570">
        <v>24</v>
      </c>
      <c r="N570">
        <v>48.333333333333336</v>
      </c>
    </row>
    <row r="571" spans="12:14" x14ac:dyDescent="0.25">
      <c r="L571" s="6" t="s">
        <v>27</v>
      </c>
      <c r="M571">
        <v>24</v>
      </c>
      <c r="N571">
        <v>48.333333333333336</v>
      </c>
    </row>
    <row r="572" spans="12:14" x14ac:dyDescent="0.25">
      <c r="L572" s="5" t="s">
        <v>1224</v>
      </c>
      <c r="M572">
        <v>28</v>
      </c>
      <c r="N572">
        <v>55</v>
      </c>
    </row>
    <row r="573" spans="12:14" x14ac:dyDescent="0.25">
      <c r="L573" s="6" t="s">
        <v>32</v>
      </c>
      <c r="M573">
        <v>28</v>
      </c>
      <c r="N573">
        <v>55</v>
      </c>
    </row>
    <row r="574" spans="12:14" x14ac:dyDescent="0.25">
      <c r="L574" s="5" t="s">
        <v>886</v>
      </c>
      <c r="M574">
        <v>23.5</v>
      </c>
      <c r="N574">
        <v>47</v>
      </c>
    </row>
    <row r="575" spans="12:14" x14ac:dyDescent="0.25">
      <c r="L575" s="6" t="s">
        <v>875</v>
      </c>
      <c r="M575">
        <v>23.5</v>
      </c>
      <c r="N575">
        <v>47</v>
      </c>
    </row>
    <row r="576" spans="12:14" x14ac:dyDescent="0.25">
      <c r="L576" s="5" t="s">
        <v>1294</v>
      </c>
      <c r="M576">
        <v>25</v>
      </c>
      <c r="N576">
        <v>50</v>
      </c>
    </row>
    <row r="577" spans="12:14" x14ac:dyDescent="0.25">
      <c r="L577" s="6" t="s">
        <v>32</v>
      </c>
      <c r="M577">
        <v>25</v>
      </c>
      <c r="N577">
        <v>50</v>
      </c>
    </row>
    <row r="578" spans="12:14" x14ac:dyDescent="0.25">
      <c r="L578" s="5" t="s">
        <v>1374</v>
      </c>
      <c r="M578">
        <v>25</v>
      </c>
      <c r="N578">
        <v>50</v>
      </c>
    </row>
    <row r="579" spans="12:14" x14ac:dyDescent="0.25">
      <c r="L579" s="6" t="s">
        <v>32</v>
      </c>
      <c r="M579">
        <v>25</v>
      </c>
      <c r="N579">
        <v>50</v>
      </c>
    </row>
    <row r="580" spans="12:14" x14ac:dyDescent="0.25">
      <c r="L580" s="5" t="s">
        <v>1695</v>
      </c>
      <c r="M580">
        <v>29</v>
      </c>
      <c r="N580">
        <v>57.5</v>
      </c>
    </row>
    <row r="581" spans="12:14" x14ac:dyDescent="0.25">
      <c r="L581" s="6" t="s">
        <v>32</v>
      </c>
      <c r="M581">
        <v>30</v>
      </c>
      <c r="N581">
        <v>60</v>
      </c>
    </row>
    <row r="582" spans="12:14" x14ac:dyDescent="0.25">
      <c r="L582" s="6" t="s">
        <v>875</v>
      </c>
      <c r="M582">
        <v>28</v>
      </c>
      <c r="N582">
        <v>55</v>
      </c>
    </row>
    <row r="583" spans="12:14" x14ac:dyDescent="0.25">
      <c r="L583" s="5" t="s">
        <v>1188</v>
      </c>
      <c r="M583">
        <v>26.5</v>
      </c>
      <c r="N583">
        <v>52.5</v>
      </c>
    </row>
    <row r="584" spans="12:14" x14ac:dyDescent="0.25">
      <c r="L584" s="6" t="s">
        <v>27</v>
      </c>
      <c r="M584">
        <v>35</v>
      </c>
      <c r="N584">
        <v>70</v>
      </c>
    </row>
    <row r="585" spans="12:14" x14ac:dyDescent="0.25">
      <c r="L585" s="6" t="s">
        <v>17</v>
      </c>
      <c r="M585">
        <v>18</v>
      </c>
      <c r="N585">
        <v>35</v>
      </c>
    </row>
    <row r="586" spans="12:14" x14ac:dyDescent="0.25">
      <c r="L586" s="5" t="s">
        <v>1523</v>
      </c>
      <c r="M586">
        <v>20.333333333333332</v>
      </c>
      <c r="N586">
        <v>40</v>
      </c>
    </row>
    <row r="587" spans="12:14" x14ac:dyDescent="0.25">
      <c r="L587" s="6" t="s">
        <v>27</v>
      </c>
      <c r="M587">
        <v>21.5</v>
      </c>
      <c r="N587">
        <v>42.5</v>
      </c>
    </row>
    <row r="588" spans="12:14" x14ac:dyDescent="0.25">
      <c r="L588" s="6" t="s">
        <v>875</v>
      </c>
      <c r="M588">
        <v>18</v>
      </c>
      <c r="N588">
        <v>35</v>
      </c>
    </row>
    <row r="589" spans="12:14" x14ac:dyDescent="0.25">
      <c r="L589" s="5" t="s">
        <v>1460</v>
      </c>
      <c r="M589">
        <v>18</v>
      </c>
      <c r="N589">
        <v>35</v>
      </c>
    </row>
    <row r="590" spans="12:14" x14ac:dyDescent="0.25">
      <c r="L590" s="6" t="s">
        <v>17</v>
      </c>
      <c r="M590">
        <v>18</v>
      </c>
      <c r="N590">
        <v>35</v>
      </c>
    </row>
    <row r="591" spans="12:14" x14ac:dyDescent="0.25">
      <c r="L591" s="5" t="s">
        <v>635</v>
      </c>
      <c r="M591">
        <v>12</v>
      </c>
      <c r="N591">
        <v>25</v>
      </c>
    </row>
    <row r="592" spans="12:14" x14ac:dyDescent="0.25">
      <c r="L592" s="6" t="s">
        <v>32</v>
      </c>
      <c r="M592">
        <v>12</v>
      </c>
      <c r="N592">
        <v>25</v>
      </c>
    </row>
    <row r="593" spans="12:14" x14ac:dyDescent="0.25">
      <c r="L593" s="6" t="s">
        <v>17</v>
      </c>
      <c r="M593">
        <v>12</v>
      </c>
      <c r="N593">
        <v>25</v>
      </c>
    </row>
    <row r="594" spans="12:14" x14ac:dyDescent="0.25">
      <c r="L594" s="5" t="s">
        <v>1304</v>
      </c>
      <c r="M594">
        <v>18</v>
      </c>
      <c r="N594">
        <v>35</v>
      </c>
    </row>
    <row r="595" spans="12:14" x14ac:dyDescent="0.25">
      <c r="L595" s="6" t="s">
        <v>17</v>
      </c>
      <c r="M595">
        <v>18</v>
      </c>
      <c r="N595">
        <v>35</v>
      </c>
    </row>
    <row r="596" spans="12:14" x14ac:dyDescent="0.25">
      <c r="L596" s="5" t="s">
        <v>2223</v>
      </c>
      <c r="M596">
        <v>20</v>
      </c>
      <c r="N596">
        <v>40</v>
      </c>
    </row>
    <row r="597" spans="12:14" x14ac:dyDescent="0.25">
      <c r="L597" s="6" t="s">
        <v>27</v>
      </c>
      <c r="M597">
        <v>20</v>
      </c>
      <c r="N597">
        <v>40</v>
      </c>
    </row>
    <row r="598" spans="12:14" x14ac:dyDescent="0.25">
      <c r="L598" s="5" t="s">
        <v>1941</v>
      </c>
      <c r="M598">
        <v>22</v>
      </c>
      <c r="N598">
        <v>45</v>
      </c>
    </row>
    <row r="599" spans="12:14" x14ac:dyDescent="0.25">
      <c r="L599" s="6" t="s">
        <v>875</v>
      </c>
      <c r="M599">
        <v>22</v>
      </c>
      <c r="N599">
        <v>45</v>
      </c>
    </row>
    <row r="600" spans="12:14" x14ac:dyDescent="0.25">
      <c r="L600" s="5" t="s">
        <v>605</v>
      </c>
      <c r="M600">
        <v>9</v>
      </c>
      <c r="N600">
        <v>18.333333333333332</v>
      </c>
    </row>
    <row r="601" spans="12:14" x14ac:dyDescent="0.25">
      <c r="L601" s="6" t="s">
        <v>32</v>
      </c>
      <c r="M601">
        <v>10</v>
      </c>
      <c r="N601">
        <v>20</v>
      </c>
    </row>
    <row r="602" spans="12:14" x14ac:dyDescent="0.25">
      <c r="L602" s="6" t="s">
        <v>27</v>
      </c>
      <c r="M602">
        <v>7</v>
      </c>
      <c r="N602">
        <v>15</v>
      </c>
    </row>
    <row r="603" spans="12:14" x14ac:dyDescent="0.25">
      <c r="L603" s="6" t="s">
        <v>17</v>
      </c>
      <c r="M603">
        <v>10</v>
      </c>
      <c r="N603">
        <v>20</v>
      </c>
    </row>
    <row r="604" spans="12:14" x14ac:dyDescent="0.25">
      <c r="L604" s="5" t="s">
        <v>1555</v>
      </c>
      <c r="M604">
        <v>35</v>
      </c>
      <c r="N604">
        <v>70</v>
      </c>
    </row>
    <row r="605" spans="12:14" x14ac:dyDescent="0.25">
      <c r="L605" s="6" t="s">
        <v>875</v>
      </c>
      <c r="M605">
        <v>35</v>
      </c>
      <c r="N605">
        <v>70</v>
      </c>
    </row>
    <row r="606" spans="12:14" x14ac:dyDescent="0.25">
      <c r="L606" s="5" t="s">
        <v>1397</v>
      </c>
      <c r="M606">
        <v>35</v>
      </c>
      <c r="N606">
        <v>70</v>
      </c>
    </row>
    <row r="607" spans="12:14" x14ac:dyDescent="0.25">
      <c r="L607" s="6" t="s">
        <v>32</v>
      </c>
      <c r="M607">
        <v>35</v>
      </c>
      <c r="N607">
        <v>70</v>
      </c>
    </row>
    <row r="608" spans="12:14" x14ac:dyDescent="0.25">
      <c r="L608" s="5" t="s">
        <v>540</v>
      </c>
      <c r="M608">
        <v>18</v>
      </c>
      <c r="N608">
        <v>35</v>
      </c>
    </row>
    <row r="609" spans="12:14" x14ac:dyDescent="0.25">
      <c r="L609" s="6" t="s">
        <v>27</v>
      </c>
      <c r="M609">
        <v>18</v>
      </c>
      <c r="N609">
        <v>35</v>
      </c>
    </row>
    <row r="610" spans="12:14" x14ac:dyDescent="0.25">
      <c r="L610" s="6" t="s">
        <v>17</v>
      </c>
      <c r="M610">
        <v>18</v>
      </c>
      <c r="N610">
        <v>35</v>
      </c>
    </row>
    <row r="611" spans="12:14" x14ac:dyDescent="0.25">
      <c r="L611" s="5" t="s">
        <v>454</v>
      </c>
      <c r="M611">
        <v>18</v>
      </c>
      <c r="N611">
        <v>35</v>
      </c>
    </row>
    <row r="612" spans="12:14" x14ac:dyDescent="0.25">
      <c r="L612" s="6" t="s">
        <v>27</v>
      </c>
      <c r="M612">
        <v>18</v>
      </c>
      <c r="N612">
        <v>35</v>
      </c>
    </row>
    <row r="613" spans="12:14" x14ac:dyDescent="0.25">
      <c r="L613" s="6" t="s">
        <v>17</v>
      </c>
      <c r="M613">
        <v>18</v>
      </c>
      <c r="N613">
        <v>35</v>
      </c>
    </row>
    <row r="614" spans="12:14" x14ac:dyDescent="0.25">
      <c r="L614" s="5" t="s">
        <v>1727</v>
      </c>
      <c r="M614">
        <v>20</v>
      </c>
      <c r="N614">
        <v>40</v>
      </c>
    </row>
    <row r="615" spans="12:14" x14ac:dyDescent="0.25">
      <c r="L615" s="6" t="s">
        <v>27</v>
      </c>
      <c r="M615">
        <v>20</v>
      </c>
      <c r="N615">
        <v>40</v>
      </c>
    </row>
    <row r="616" spans="12:14" x14ac:dyDescent="0.25">
      <c r="L616" s="5" t="s">
        <v>1514</v>
      </c>
      <c r="M616">
        <v>20</v>
      </c>
      <c r="N616">
        <v>40</v>
      </c>
    </row>
    <row r="617" spans="12:14" x14ac:dyDescent="0.25">
      <c r="L617" s="6" t="s">
        <v>17</v>
      </c>
      <c r="M617">
        <v>20</v>
      </c>
      <c r="N617">
        <v>40</v>
      </c>
    </row>
    <row r="618" spans="12:14" x14ac:dyDescent="0.25">
      <c r="L618" s="5" t="s">
        <v>2022</v>
      </c>
      <c r="M618">
        <v>28</v>
      </c>
      <c r="N618">
        <v>55</v>
      </c>
    </row>
    <row r="619" spans="12:14" x14ac:dyDescent="0.25">
      <c r="L619" s="6" t="s">
        <v>27</v>
      </c>
      <c r="M619">
        <v>28</v>
      </c>
      <c r="N619">
        <v>55</v>
      </c>
    </row>
    <row r="620" spans="12:14" x14ac:dyDescent="0.25">
      <c r="L620" s="5" t="s">
        <v>2350</v>
      </c>
      <c r="M620">
        <v>19</v>
      </c>
      <c r="N620">
        <v>37.222222222222221</v>
      </c>
    </row>
    <row r="621" spans="12:14" x14ac:dyDescent="0.25">
      <c r="L621" s="6" t="s">
        <v>32</v>
      </c>
      <c r="M621">
        <v>20</v>
      </c>
      <c r="N621">
        <v>39</v>
      </c>
    </row>
    <row r="622" spans="12:14" x14ac:dyDescent="0.25">
      <c r="L622" s="6" t="s">
        <v>27</v>
      </c>
      <c r="M622">
        <v>19</v>
      </c>
      <c r="N622">
        <v>37.333333333333336</v>
      </c>
    </row>
    <row r="623" spans="12:14" x14ac:dyDescent="0.25">
      <c r="L623" s="6" t="s">
        <v>875</v>
      </c>
      <c r="M623">
        <v>18</v>
      </c>
      <c r="N623">
        <v>35.333333333333336</v>
      </c>
    </row>
    <row r="624" spans="12:14" x14ac:dyDescent="0.25">
      <c r="L624" s="5" t="s">
        <v>207</v>
      </c>
      <c r="M624">
        <v>25</v>
      </c>
      <c r="N624">
        <v>50</v>
      </c>
    </row>
    <row r="625" spans="12:14" x14ac:dyDescent="0.25">
      <c r="L625" s="6" t="s">
        <v>32</v>
      </c>
      <c r="M625">
        <v>25</v>
      </c>
      <c r="N625">
        <v>50</v>
      </c>
    </row>
    <row r="626" spans="12:14" x14ac:dyDescent="0.25">
      <c r="L626" s="5" t="s">
        <v>1881</v>
      </c>
      <c r="M626">
        <v>25</v>
      </c>
      <c r="N626">
        <v>50</v>
      </c>
    </row>
    <row r="627" spans="12:14" x14ac:dyDescent="0.25">
      <c r="L627" s="6" t="s">
        <v>875</v>
      </c>
      <c r="M627">
        <v>25</v>
      </c>
      <c r="N627">
        <v>50</v>
      </c>
    </row>
    <row r="628" spans="12:14" x14ac:dyDescent="0.25">
      <c r="L628" s="5" t="s">
        <v>1174</v>
      </c>
      <c r="M628">
        <v>25</v>
      </c>
      <c r="N628">
        <v>50</v>
      </c>
    </row>
    <row r="629" spans="12:14" x14ac:dyDescent="0.25">
      <c r="L629" s="6" t="s">
        <v>17</v>
      </c>
      <c r="M629">
        <v>25</v>
      </c>
      <c r="N629">
        <v>50</v>
      </c>
    </row>
    <row r="630" spans="12:14" x14ac:dyDescent="0.25">
      <c r="L630" s="5" t="s">
        <v>921</v>
      </c>
      <c r="M630">
        <v>18.75</v>
      </c>
      <c r="N630">
        <v>37.75</v>
      </c>
    </row>
    <row r="631" spans="12:14" x14ac:dyDescent="0.25">
      <c r="L631" s="6" t="s">
        <v>32</v>
      </c>
      <c r="M631">
        <v>22</v>
      </c>
      <c r="N631">
        <v>45</v>
      </c>
    </row>
    <row r="632" spans="12:14" x14ac:dyDescent="0.25">
      <c r="L632" s="6" t="s">
        <v>875</v>
      </c>
      <c r="M632">
        <v>15.5</v>
      </c>
      <c r="N632">
        <v>30.5</v>
      </c>
    </row>
    <row r="633" spans="12:14" x14ac:dyDescent="0.25">
      <c r="L633" s="5" t="s">
        <v>1426</v>
      </c>
      <c r="M633">
        <v>28</v>
      </c>
      <c r="N633">
        <v>55</v>
      </c>
    </row>
    <row r="634" spans="12:14" x14ac:dyDescent="0.25">
      <c r="L634" s="6" t="s">
        <v>32</v>
      </c>
      <c r="M634">
        <v>28</v>
      </c>
      <c r="N634">
        <v>55</v>
      </c>
    </row>
    <row r="635" spans="12:14" x14ac:dyDescent="0.25">
      <c r="L635" s="5" t="s">
        <v>416</v>
      </c>
      <c r="M635">
        <v>20.399999999999999</v>
      </c>
      <c r="N635">
        <v>41</v>
      </c>
    </row>
    <row r="636" spans="12:14" x14ac:dyDescent="0.25">
      <c r="L636" s="6" t="s">
        <v>32</v>
      </c>
      <c r="M636">
        <v>22</v>
      </c>
      <c r="N636">
        <v>45</v>
      </c>
    </row>
    <row r="637" spans="12:14" x14ac:dyDescent="0.25">
      <c r="L637" s="6" t="s">
        <v>27</v>
      </c>
      <c r="M637">
        <v>22</v>
      </c>
      <c r="N637">
        <v>45</v>
      </c>
    </row>
    <row r="638" spans="12:14" x14ac:dyDescent="0.25">
      <c r="L638" s="6" t="s">
        <v>17</v>
      </c>
      <c r="M638">
        <v>18</v>
      </c>
      <c r="N638">
        <v>35</v>
      </c>
    </row>
    <row r="639" spans="12:14" x14ac:dyDescent="0.25">
      <c r="L639" s="5" t="s">
        <v>747</v>
      </c>
      <c r="M639">
        <v>22.4</v>
      </c>
      <c r="N639">
        <v>45</v>
      </c>
    </row>
    <row r="640" spans="12:14" x14ac:dyDescent="0.25">
      <c r="L640" s="6" t="s">
        <v>32</v>
      </c>
      <c r="M640">
        <v>25</v>
      </c>
      <c r="N640">
        <v>50</v>
      </c>
    </row>
    <row r="641" spans="12:14" x14ac:dyDescent="0.25">
      <c r="L641" s="6" t="s">
        <v>27</v>
      </c>
      <c r="M641">
        <v>25</v>
      </c>
      <c r="N641">
        <v>50</v>
      </c>
    </row>
    <row r="642" spans="12:14" x14ac:dyDescent="0.25">
      <c r="L642" s="6" t="s">
        <v>17</v>
      </c>
      <c r="M642">
        <v>18.5</v>
      </c>
      <c r="N642">
        <v>37.5</v>
      </c>
    </row>
    <row r="643" spans="12:14" x14ac:dyDescent="0.25">
      <c r="L643" s="5" t="s">
        <v>399</v>
      </c>
      <c r="M643">
        <v>15</v>
      </c>
      <c r="N643">
        <v>30</v>
      </c>
    </row>
    <row r="644" spans="12:14" x14ac:dyDescent="0.25">
      <c r="L644" s="6" t="s">
        <v>17</v>
      </c>
      <c r="M644">
        <v>15</v>
      </c>
      <c r="N644">
        <v>30</v>
      </c>
    </row>
    <row r="645" spans="12:14" x14ac:dyDescent="0.25">
      <c r="L645" s="5" t="s">
        <v>297</v>
      </c>
      <c r="M645">
        <v>15</v>
      </c>
      <c r="N645">
        <v>30</v>
      </c>
    </row>
    <row r="646" spans="12:14" x14ac:dyDescent="0.25">
      <c r="L646" s="6" t="s">
        <v>32</v>
      </c>
      <c r="M646">
        <v>15</v>
      </c>
      <c r="N646">
        <v>30</v>
      </c>
    </row>
    <row r="647" spans="12:14" x14ac:dyDescent="0.25">
      <c r="L647" s="5" t="s">
        <v>1962</v>
      </c>
      <c r="M647">
        <v>30</v>
      </c>
      <c r="N647">
        <v>60</v>
      </c>
    </row>
    <row r="648" spans="12:14" x14ac:dyDescent="0.25">
      <c r="L648" s="6" t="s">
        <v>32</v>
      </c>
      <c r="M648">
        <v>30</v>
      </c>
      <c r="N648">
        <v>60</v>
      </c>
    </row>
    <row r="649" spans="12:14" x14ac:dyDescent="0.25">
      <c r="L649" s="5" t="s">
        <v>1621</v>
      </c>
      <c r="M649">
        <v>30</v>
      </c>
      <c r="N649">
        <v>60</v>
      </c>
    </row>
    <row r="650" spans="12:14" x14ac:dyDescent="0.25">
      <c r="L650" s="6" t="s">
        <v>27</v>
      </c>
      <c r="M650">
        <v>30</v>
      </c>
      <c r="N650">
        <v>60</v>
      </c>
    </row>
    <row r="651" spans="12:14" x14ac:dyDescent="0.25">
      <c r="L651" s="5" t="s">
        <v>1570</v>
      </c>
      <c r="M651">
        <v>22</v>
      </c>
      <c r="N651">
        <v>45</v>
      </c>
    </row>
    <row r="652" spans="12:14" x14ac:dyDescent="0.25">
      <c r="L652" s="6" t="s">
        <v>27</v>
      </c>
      <c r="M652">
        <v>22</v>
      </c>
      <c r="N652">
        <v>45</v>
      </c>
    </row>
    <row r="653" spans="12:14" x14ac:dyDescent="0.25">
      <c r="L653" s="5" t="s">
        <v>1499</v>
      </c>
      <c r="M653">
        <v>18</v>
      </c>
      <c r="N653">
        <v>35</v>
      </c>
    </row>
    <row r="654" spans="12:14" x14ac:dyDescent="0.25">
      <c r="L654" s="6" t="s">
        <v>17</v>
      </c>
      <c r="M654">
        <v>18</v>
      </c>
      <c r="N654">
        <v>35</v>
      </c>
    </row>
    <row r="655" spans="12:14" x14ac:dyDescent="0.25">
      <c r="L655" s="5" t="s">
        <v>1411</v>
      </c>
      <c r="M655">
        <v>30</v>
      </c>
      <c r="N655">
        <v>60</v>
      </c>
    </row>
    <row r="656" spans="12:14" x14ac:dyDescent="0.25">
      <c r="L656" s="6" t="s">
        <v>32</v>
      </c>
      <c r="M656">
        <v>30</v>
      </c>
      <c r="N656">
        <v>60</v>
      </c>
    </row>
    <row r="657" spans="12:14" x14ac:dyDescent="0.25">
      <c r="L657" s="5" t="s">
        <v>1684</v>
      </c>
      <c r="M657">
        <v>22</v>
      </c>
      <c r="N657">
        <v>45</v>
      </c>
    </row>
    <row r="658" spans="12:14" x14ac:dyDescent="0.25">
      <c r="L658" s="6" t="s">
        <v>27</v>
      </c>
      <c r="M658">
        <v>22</v>
      </c>
      <c r="N658">
        <v>45</v>
      </c>
    </row>
    <row r="659" spans="12:14" x14ac:dyDescent="0.25">
      <c r="L659" s="5" t="s">
        <v>1452</v>
      </c>
      <c r="M659">
        <v>25</v>
      </c>
      <c r="N659">
        <v>50</v>
      </c>
    </row>
    <row r="660" spans="12:14" x14ac:dyDescent="0.25">
      <c r="L660" s="6" t="s">
        <v>32</v>
      </c>
      <c r="M660">
        <v>25</v>
      </c>
      <c r="N660">
        <v>50</v>
      </c>
    </row>
    <row r="661" spans="12:14" x14ac:dyDescent="0.25">
      <c r="L661" s="5" t="s">
        <v>1671</v>
      </c>
      <c r="M661">
        <v>22.666666666666668</v>
      </c>
      <c r="N661">
        <v>45</v>
      </c>
    </row>
    <row r="662" spans="12:14" x14ac:dyDescent="0.25">
      <c r="L662" s="6" t="s">
        <v>32</v>
      </c>
      <c r="M662">
        <v>18</v>
      </c>
      <c r="N662">
        <v>35</v>
      </c>
    </row>
    <row r="663" spans="12:14" x14ac:dyDescent="0.25">
      <c r="L663" s="6" t="s">
        <v>27</v>
      </c>
      <c r="M663">
        <v>25</v>
      </c>
      <c r="N663">
        <v>50</v>
      </c>
    </row>
    <row r="664" spans="12:14" x14ac:dyDescent="0.25">
      <c r="L664" s="6" t="s">
        <v>875</v>
      </c>
      <c r="M664">
        <v>25</v>
      </c>
      <c r="N664">
        <v>50</v>
      </c>
    </row>
    <row r="665" spans="12:14" x14ac:dyDescent="0.25">
      <c r="L665" s="5" t="s">
        <v>256</v>
      </c>
      <c r="M665">
        <v>25</v>
      </c>
      <c r="N665">
        <v>50</v>
      </c>
    </row>
    <row r="666" spans="12:14" x14ac:dyDescent="0.25">
      <c r="L666" s="6" t="s">
        <v>27</v>
      </c>
      <c r="M666">
        <v>25</v>
      </c>
      <c r="N666">
        <v>50</v>
      </c>
    </row>
    <row r="667" spans="12:14" x14ac:dyDescent="0.25">
      <c r="L667" s="5" t="s">
        <v>1209</v>
      </c>
      <c r="M667">
        <v>18</v>
      </c>
      <c r="N667">
        <v>35</v>
      </c>
    </row>
    <row r="668" spans="12:14" x14ac:dyDescent="0.25">
      <c r="L668" s="6" t="s">
        <v>27</v>
      </c>
      <c r="M668">
        <v>18</v>
      </c>
      <c r="N668">
        <v>35</v>
      </c>
    </row>
    <row r="669" spans="12:14" x14ac:dyDescent="0.25">
      <c r="L669" s="5" t="s">
        <v>1877</v>
      </c>
      <c r="M669">
        <v>35</v>
      </c>
      <c r="N669">
        <v>70</v>
      </c>
    </row>
    <row r="670" spans="12:14" x14ac:dyDescent="0.25">
      <c r="L670" s="6" t="s">
        <v>32</v>
      </c>
      <c r="M670">
        <v>35</v>
      </c>
      <c r="N670">
        <v>70</v>
      </c>
    </row>
    <row r="671" spans="12:14" x14ac:dyDescent="0.25">
      <c r="L671" s="5" t="s">
        <v>1933</v>
      </c>
      <c r="M671">
        <v>28</v>
      </c>
      <c r="N671">
        <v>55</v>
      </c>
    </row>
    <row r="672" spans="12:14" x14ac:dyDescent="0.25">
      <c r="L672" s="6" t="s">
        <v>27</v>
      </c>
      <c r="M672">
        <v>28</v>
      </c>
      <c r="N672">
        <v>55</v>
      </c>
    </row>
    <row r="673" spans="12:14" x14ac:dyDescent="0.25">
      <c r="L673" s="5" t="s">
        <v>437</v>
      </c>
      <c r="M673">
        <v>25</v>
      </c>
      <c r="N673">
        <v>50</v>
      </c>
    </row>
    <row r="674" spans="12:14" x14ac:dyDescent="0.25">
      <c r="L674" s="6" t="s">
        <v>32</v>
      </c>
      <c r="M674">
        <v>25</v>
      </c>
      <c r="N674">
        <v>50</v>
      </c>
    </row>
    <row r="675" spans="12:14" x14ac:dyDescent="0.25">
      <c r="L675" s="6" t="s">
        <v>17</v>
      </c>
      <c r="M675">
        <v>25</v>
      </c>
      <c r="N675">
        <v>50</v>
      </c>
    </row>
    <row r="676" spans="12:14" x14ac:dyDescent="0.25">
      <c r="L676" s="5" t="s">
        <v>1691</v>
      </c>
      <c r="M676">
        <v>31.5</v>
      </c>
      <c r="N676">
        <v>62.5</v>
      </c>
    </row>
    <row r="677" spans="12:14" x14ac:dyDescent="0.25">
      <c r="L677" s="6" t="s">
        <v>27</v>
      </c>
      <c r="M677">
        <v>35</v>
      </c>
      <c r="N677">
        <v>70</v>
      </c>
    </row>
    <row r="678" spans="12:14" x14ac:dyDescent="0.25">
      <c r="L678" s="6" t="s">
        <v>875</v>
      </c>
      <c r="M678">
        <v>28</v>
      </c>
      <c r="N678">
        <v>55</v>
      </c>
    </row>
    <row r="679" spans="12:14" x14ac:dyDescent="0.25">
      <c r="L679" s="5" t="s">
        <v>1279</v>
      </c>
      <c r="M679">
        <v>22</v>
      </c>
      <c r="N679">
        <v>45</v>
      </c>
    </row>
    <row r="680" spans="12:14" x14ac:dyDescent="0.25">
      <c r="L680" s="6" t="s">
        <v>32</v>
      </c>
      <c r="M680">
        <v>22</v>
      </c>
      <c r="N680">
        <v>45</v>
      </c>
    </row>
    <row r="681" spans="12:14" x14ac:dyDescent="0.25">
      <c r="L681" s="5" t="s">
        <v>1104</v>
      </c>
      <c r="M681">
        <v>40</v>
      </c>
      <c r="N681">
        <v>80</v>
      </c>
    </row>
    <row r="682" spans="12:14" x14ac:dyDescent="0.25">
      <c r="L682" s="6" t="s">
        <v>27</v>
      </c>
      <c r="M682">
        <v>40</v>
      </c>
      <c r="N682">
        <v>80</v>
      </c>
    </row>
    <row r="683" spans="12:14" x14ac:dyDescent="0.25">
      <c r="L683" s="5" t="s">
        <v>2006</v>
      </c>
      <c r="M683">
        <v>22</v>
      </c>
      <c r="N683">
        <v>45</v>
      </c>
    </row>
    <row r="684" spans="12:14" x14ac:dyDescent="0.25">
      <c r="L684" s="6" t="s">
        <v>875</v>
      </c>
      <c r="M684">
        <v>22</v>
      </c>
      <c r="N684">
        <v>45</v>
      </c>
    </row>
    <row r="685" spans="12:14" x14ac:dyDescent="0.25">
      <c r="L685" s="5" t="s">
        <v>1864</v>
      </c>
      <c r="M685">
        <v>28</v>
      </c>
      <c r="N685">
        <v>55</v>
      </c>
    </row>
    <row r="686" spans="12:14" x14ac:dyDescent="0.25">
      <c r="L686" s="6" t="s">
        <v>27</v>
      </c>
      <c r="M686">
        <v>28</v>
      </c>
      <c r="N686">
        <v>55</v>
      </c>
    </row>
    <row r="687" spans="12:14" x14ac:dyDescent="0.25">
      <c r="L687" s="5" t="s">
        <v>1765</v>
      </c>
      <c r="M687">
        <v>32.5</v>
      </c>
      <c r="N687">
        <v>65</v>
      </c>
    </row>
    <row r="688" spans="12:14" x14ac:dyDescent="0.25">
      <c r="L688" s="6" t="s">
        <v>32</v>
      </c>
      <c r="M688">
        <v>25</v>
      </c>
      <c r="N688">
        <v>50</v>
      </c>
    </row>
    <row r="689" spans="12:14" x14ac:dyDescent="0.25">
      <c r="L689" s="6" t="s">
        <v>27</v>
      </c>
      <c r="M689">
        <v>40</v>
      </c>
      <c r="N689">
        <v>80</v>
      </c>
    </row>
    <row r="690" spans="12:14" x14ac:dyDescent="0.25">
      <c r="L690" s="5" t="s">
        <v>1902</v>
      </c>
      <c r="M690">
        <v>18</v>
      </c>
      <c r="N690">
        <v>35</v>
      </c>
    </row>
    <row r="691" spans="12:14" x14ac:dyDescent="0.25">
      <c r="L691" s="6" t="s">
        <v>32</v>
      </c>
      <c r="M691">
        <v>18</v>
      </c>
      <c r="N691">
        <v>35</v>
      </c>
    </row>
    <row r="692" spans="12:14" x14ac:dyDescent="0.25">
      <c r="L692" s="5" t="s">
        <v>1989</v>
      </c>
      <c r="M692">
        <v>22</v>
      </c>
      <c r="N692">
        <v>45</v>
      </c>
    </row>
    <row r="693" spans="12:14" x14ac:dyDescent="0.25">
      <c r="L693" s="6" t="s">
        <v>27</v>
      </c>
      <c r="M693">
        <v>22</v>
      </c>
      <c r="N693">
        <v>45</v>
      </c>
    </row>
    <row r="694" spans="12:14" x14ac:dyDescent="0.25">
      <c r="L694" s="5" t="s">
        <v>1269</v>
      </c>
      <c r="M694">
        <v>20</v>
      </c>
      <c r="N694">
        <v>40</v>
      </c>
    </row>
    <row r="695" spans="12:14" x14ac:dyDescent="0.25">
      <c r="L695" s="6" t="s">
        <v>27</v>
      </c>
      <c r="M695">
        <v>20</v>
      </c>
      <c r="N695">
        <v>40</v>
      </c>
    </row>
    <row r="696" spans="12:14" x14ac:dyDescent="0.25">
      <c r="L696" s="5" t="s">
        <v>2030</v>
      </c>
      <c r="M696">
        <v>35</v>
      </c>
      <c r="N696">
        <v>70</v>
      </c>
    </row>
    <row r="697" spans="12:14" x14ac:dyDescent="0.25">
      <c r="L697" s="6" t="s">
        <v>875</v>
      </c>
      <c r="M697">
        <v>35</v>
      </c>
      <c r="N697">
        <v>70</v>
      </c>
    </row>
    <row r="698" spans="12:14" x14ac:dyDescent="0.25">
      <c r="L698" s="5" t="s">
        <v>2002</v>
      </c>
      <c r="M698">
        <v>30</v>
      </c>
      <c r="N698">
        <v>60</v>
      </c>
    </row>
    <row r="699" spans="12:14" x14ac:dyDescent="0.25">
      <c r="L699" s="6" t="s">
        <v>32</v>
      </c>
      <c r="M699">
        <v>30</v>
      </c>
      <c r="N699">
        <v>60</v>
      </c>
    </row>
    <row r="700" spans="12:14" x14ac:dyDescent="0.25">
      <c r="L700" s="5" t="s">
        <v>1746</v>
      </c>
      <c r="M700">
        <v>30</v>
      </c>
      <c r="N700">
        <v>60</v>
      </c>
    </row>
    <row r="701" spans="12:14" x14ac:dyDescent="0.25">
      <c r="L701" s="6" t="s">
        <v>27</v>
      </c>
      <c r="M701">
        <v>30</v>
      </c>
      <c r="N701">
        <v>60</v>
      </c>
    </row>
    <row r="702" spans="12:14" x14ac:dyDescent="0.25">
      <c r="L702" s="5" t="s">
        <v>1299</v>
      </c>
      <c r="M702">
        <v>40</v>
      </c>
      <c r="N702">
        <v>80</v>
      </c>
    </row>
    <row r="703" spans="12:14" x14ac:dyDescent="0.25">
      <c r="L703" s="6" t="s">
        <v>27</v>
      </c>
      <c r="M703">
        <v>40</v>
      </c>
      <c r="N703">
        <v>80</v>
      </c>
    </row>
    <row r="704" spans="12:14" x14ac:dyDescent="0.25">
      <c r="L704" s="5" t="s">
        <v>1376</v>
      </c>
      <c r="M704">
        <v>40</v>
      </c>
      <c r="N704">
        <v>80</v>
      </c>
    </row>
    <row r="705" spans="12:14" x14ac:dyDescent="0.25">
      <c r="L705" s="6" t="s">
        <v>27</v>
      </c>
      <c r="M705">
        <v>40</v>
      </c>
      <c r="N705">
        <v>80</v>
      </c>
    </row>
    <row r="706" spans="12:14" x14ac:dyDescent="0.25">
      <c r="L706" s="5" t="s">
        <v>1216</v>
      </c>
      <c r="M706">
        <v>35</v>
      </c>
      <c r="N706">
        <v>70</v>
      </c>
    </row>
    <row r="707" spans="12:14" x14ac:dyDescent="0.25">
      <c r="L707" s="6" t="s">
        <v>17</v>
      </c>
      <c r="M707">
        <v>35</v>
      </c>
      <c r="N707">
        <v>70</v>
      </c>
    </row>
    <row r="708" spans="12:14" x14ac:dyDescent="0.25">
      <c r="L708" s="5" t="s">
        <v>992</v>
      </c>
      <c r="M708">
        <v>10</v>
      </c>
      <c r="N708">
        <v>20</v>
      </c>
    </row>
    <row r="709" spans="12:14" x14ac:dyDescent="0.25">
      <c r="L709" s="6" t="s">
        <v>32</v>
      </c>
      <c r="M709">
        <v>10</v>
      </c>
      <c r="N709">
        <v>20</v>
      </c>
    </row>
    <row r="710" spans="12:14" x14ac:dyDescent="0.25">
      <c r="L710" s="6" t="s">
        <v>27</v>
      </c>
      <c r="M710">
        <v>10</v>
      </c>
      <c r="N710">
        <v>20</v>
      </c>
    </row>
    <row r="711" spans="12:14" x14ac:dyDescent="0.25">
      <c r="L711" s="5" t="s">
        <v>873</v>
      </c>
      <c r="M711">
        <v>15.5</v>
      </c>
      <c r="N711">
        <v>31</v>
      </c>
    </row>
    <row r="712" spans="12:14" x14ac:dyDescent="0.25">
      <c r="L712" s="6" t="s">
        <v>27</v>
      </c>
      <c r="M712">
        <v>16</v>
      </c>
      <c r="N712">
        <v>32</v>
      </c>
    </row>
    <row r="713" spans="12:14" x14ac:dyDescent="0.25">
      <c r="L713" s="6" t="s">
        <v>875</v>
      </c>
      <c r="M713">
        <v>15</v>
      </c>
      <c r="N713">
        <v>30</v>
      </c>
    </row>
    <row r="714" spans="12:14" x14ac:dyDescent="0.25">
      <c r="L714" s="5" t="s">
        <v>2549</v>
      </c>
      <c r="M714">
        <v>21.508196721311474</v>
      </c>
      <c r="N714">
        <v>42.901639344262293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7BA7-8EA5-43E3-9A76-3855E048A7AD}">
  <dimension ref="A1"/>
  <sheetViews>
    <sheetView showGridLines="0" tabSelected="1" workbookViewId="0">
      <selection activeCell="H16" sqref="H1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sentiment</vt:lpstr>
      <vt:lpstr>Raw_Data</vt:lpstr>
      <vt:lpstr>Clean_Data</vt:lpstr>
      <vt:lpstr>L1_Logical</vt:lpstr>
      <vt:lpstr>L1_Lookups</vt:lpstr>
      <vt:lpstr>L1_Arrays</vt:lpstr>
      <vt:lpstr>L2_Statistics</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KARUNGI MARY GORRET</dc:creator>
  <cp:lastModifiedBy>KARUNGI MARY GORRET</cp:lastModifiedBy>
  <dcterms:created xsi:type="dcterms:W3CDTF">2026-09-02T15:32:05Z</dcterms:created>
  <dcterms:modified xsi:type="dcterms:W3CDTF">2026-09-14T21:28:36Z</dcterms:modified>
</cp:coreProperties>
</file>