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codeName="ThisWorkbook"/>
  <mc:AlternateContent xmlns:mc="http://schemas.openxmlformats.org/markup-compatibility/2006">
    <mc:Choice Requires="x15">
      <x15ac:absPath xmlns:x15ac="http://schemas.microsoft.com/office/spreadsheetml/2010/11/ac" url="/Users/kingkylie/Documents/"/>
    </mc:Choice>
  </mc:AlternateContent>
  <bookViews>
    <workbookView xWindow="0" yWindow="0" windowWidth="25600" windowHeight="16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GanttChart!$A$1:$BN$28</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9" i="9" l="1"/>
  <c r="F8" i="9"/>
  <c r="G45" i="9"/>
  <c r="G41" i="9"/>
  <c r="G31" i="9"/>
  <c r="F28" i="9"/>
  <c r="G20" i="9"/>
  <c r="G14" i="9"/>
  <c r="F51" i="9"/>
  <c r="H51" i="9"/>
  <c r="F50" i="9"/>
  <c r="H50" i="9"/>
  <c r="F49" i="9"/>
  <c r="H49" i="9"/>
  <c r="F48" i="9"/>
  <c r="H48" i="9"/>
  <c r="F47" i="9"/>
  <c r="H47" i="9"/>
  <c r="F46" i="9"/>
  <c r="H46" i="9"/>
  <c r="F45" i="9"/>
  <c r="H45" i="9"/>
  <c r="F44" i="9"/>
  <c r="H44" i="9"/>
  <c r="F43" i="9"/>
  <c r="H43" i="9"/>
  <c r="F42" i="9"/>
  <c r="H42" i="9"/>
  <c r="F41" i="9"/>
  <c r="H41" i="9"/>
  <c r="F37" i="9"/>
  <c r="H37" i="9"/>
  <c r="F33" i="9"/>
  <c r="H33" i="9"/>
  <c r="F31" i="9"/>
  <c r="H31" i="9"/>
  <c r="H28" i="9"/>
  <c r="F22" i="9"/>
  <c r="H22" i="9"/>
  <c r="F20" i="9"/>
  <c r="H20" i="9"/>
  <c r="F16" i="9"/>
  <c r="H16" i="9"/>
  <c r="F14" i="9"/>
  <c r="H14" i="9"/>
  <c r="H8" i="9"/>
  <c r="F38" i="9"/>
  <c r="H38" i="9"/>
  <c r="F39" i="9"/>
  <c r="H39" i="9"/>
  <c r="F40" i="9"/>
  <c r="H40" i="9"/>
  <c r="F36" i="9"/>
  <c r="H36" i="9"/>
  <c r="F35" i="9"/>
  <c r="H35" i="9"/>
  <c r="F34" i="9"/>
  <c r="H34" i="9"/>
  <c r="F32" i="9"/>
  <c r="H32" i="9"/>
  <c r="F30" i="9"/>
  <c r="H30" i="9"/>
  <c r="F29" i="9"/>
  <c r="F27" i="9"/>
  <c r="H27" i="9"/>
  <c r="F26" i="9"/>
  <c r="H26" i="9"/>
  <c r="F9" i="9"/>
  <c r="F19" i="9"/>
  <c r="F18" i="9"/>
  <c r="F17" i="9"/>
  <c r="F15" i="9"/>
  <c r="F25" i="9"/>
  <c r="F24" i="9"/>
  <c r="F23" i="9"/>
  <c r="F21" i="9"/>
  <c r="F10" i="9"/>
  <c r="K6" i="9"/>
  <c r="F12" i="9"/>
  <c r="J7" i="9"/>
  <c r="K4" i="9"/>
  <c r="F13" i="9"/>
  <c r="L6" i="9"/>
  <c r="H21" i="9"/>
  <c r="H15" i="9"/>
  <c r="H9" i="9"/>
  <c r="M6" i="9"/>
  <c r="H23" i="9"/>
  <c r="H17" i="9"/>
  <c r="N6" i="9"/>
  <c r="H12" i="9"/>
  <c r="H13" i="9"/>
  <c r="O6" i="9"/>
  <c r="K5" i="9"/>
  <c r="H24" i="9"/>
  <c r="H25" i="9"/>
  <c r="H18" i="9"/>
  <c r="H10" i="9"/>
  <c r="F11" i="9"/>
  <c r="P6" i="9"/>
  <c r="K7" i="9"/>
  <c r="H19" i="9"/>
  <c r="H11" i="9"/>
  <c r="Q6" i="9"/>
  <c r="L7" i="9"/>
  <c r="R6" i="9"/>
  <c r="M7" i="9"/>
  <c r="S6" i="9"/>
  <c r="N7" i="9"/>
  <c r="T6" i="9"/>
  <c r="U6" i="9"/>
  <c r="O7" i="9"/>
  <c r="V6" i="9"/>
  <c r="T7" i="9"/>
  <c r="P7" i="9"/>
  <c r="U7" i="9"/>
  <c r="W6" i="9"/>
  <c r="V7" i="9"/>
  <c r="Q7" i="9"/>
  <c r="R5" i="9"/>
  <c r="R4" i="9"/>
  <c r="R7" i="9"/>
  <c r="X6" i="9"/>
  <c r="S7" i="9"/>
  <c r="Y6" i="9"/>
  <c r="Z6" i="9"/>
  <c r="AA6" i="9"/>
  <c r="W7" i="9"/>
  <c r="AB6" i="9"/>
  <c r="Y5" i="9"/>
  <c r="Y4" i="9"/>
  <c r="X7" i="9"/>
  <c r="AC6" i="9"/>
  <c r="Y7" i="9"/>
  <c r="AD6" i="9"/>
  <c r="Z7" i="9"/>
  <c r="AE6" i="9"/>
  <c r="AA7" i="9"/>
  <c r="AF6" i="9"/>
  <c r="AB7" i="9"/>
  <c r="AG6" i="9"/>
  <c r="AC7" i="9"/>
  <c r="AH6" i="9"/>
  <c r="AD7" i="9"/>
  <c r="AI6" i="9"/>
  <c r="AF4" i="9"/>
  <c r="AE7" i="9"/>
  <c r="AF5" i="9"/>
  <c r="AJ6" i="9"/>
  <c r="AF7" i="9"/>
  <c r="AK6" i="9"/>
  <c r="AG7" i="9"/>
  <c r="AL6" i="9"/>
  <c r="AH7" i="9"/>
  <c r="AM6" i="9"/>
  <c r="AI7" i="9"/>
  <c r="AN6" i="9"/>
  <c r="AJ7" i="9"/>
  <c r="AO6" i="9"/>
  <c r="AK7" i="9"/>
  <c r="AP6" i="9"/>
  <c r="AL7" i="9"/>
  <c r="AM5" i="9"/>
  <c r="AM4" i="9"/>
  <c r="AQ6" i="9"/>
  <c r="AM7" i="9"/>
  <c r="AR6" i="9"/>
  <c r="AN7" i="9"/>
  <c r="AS6" i="9"/>
  <c r="AO7" i="9"/>
  <c r="AT6" i="9"/>
  <c r="AP7" i="9"/>
  <c r="AU6" i="9"/>
  <c r="AQ7" i="9"/>
  <c r="AV6" i="9"/>
  <c r="AR7" i="9"/>
  <c r="AW6" i="9"/>
  <c r="AS7" i="9"/>
  <c r="AT5" i="9"/>
  <c r="AT4" i="9"/>
  <c r="AX6" i="9"/>
  <c r="AT7" i="9"/>
  <c r="AY6" i="9"/>
  <c r="AU7" i="9"/>
  <c r="AZ6" i="9"/>
  <c r="AV7" i="9"/>
  <c r="BA6" i="9"/>
  <c r="AW7" i="9"/>
  <c r="BB6" i="9"/>
  <c r="AX7" i="9"/>
  <c r="BC6" i="9"/>
  <c r="AY7" i="9"/>
  <c r="BD6" i="9"/>
  <c r="BA5" i="9"/>
  <c r="BA4" i="9"/>
  <c r="AZ7" i="9"/>
  <c r="BE6" i="9"/>
  <c r="BA7" i="9"/>
  <c r="BF6" i="9"/>
  <c r="BB7" i="9"/>
  <c r="BG6" i="9"/>
  <c r="BC7" i="9"/>
  <c r="BH6" i="9"/>
  <c r="BD7" i="9"/>
  <c r="BI6" i="9"/>
  <c r="BE7" i="9"/>
  <c r="BJ6" i="9"/>
  <c r="BF7" i="9"/>
  <c r="BK6" i="9"/>
  <c r="BH4" i="9"/>
  <c r="BG7" i="9"/>
  <c r="BH5" i="9"/>
  <c r="BL6" i="9"/>
  <c r="BH7" i="9"/>
  <c r="BM6" i="9"/>
  <c r="BI7" i="9"/>
  <c r="BN6" i="9"/>
  <c r="BJ7" i="9"/>
  <c r="BK7" i="9"/>
  <c r="BL7" i="9"/>
  <c r="BM7" i="9"/>
</calcChain>
</file>

<file path=xl/comments1.xml><?xml version="1.0" encoding="utf-8"?>
<comments xmlns="http://schemas.openxmlformats.org/spreadsheetml/2006/main">
  <authors>
    <author>Vertex42</author>
    <author>Vertex42.com Templates</author>
  </authors>
  <commentList>
    <comment ref="B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<sst xmlns="http://schemas.openxmlformats.org/spreadsheetml/2006/main" count="205" uniqueCount="194">
  <si>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</si>
  <si>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</si>
  <si>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</si>
  <si>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</si>
  <si>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</si>
  <si>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</si>
  <si>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</si>
  <si>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</si>
  <si>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</si>
  <si>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</si>
  <si>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</si>
  <si>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</si>
  <si>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</si>
  <si>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</si>
  <si>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</si>
  <si>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</si>
  <si>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</si>
  <si>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</si>
  <si>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</si>
  <si>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</si>
  <si>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</si>
  <si>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</si>
  <si>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</si>
  <si>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</si>
  <si>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</si>
  <si>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</si>
  <si>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</si>
  <si>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</si>
  <si>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</si>
  <si>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</si>
  <si>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</si>
  <si>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</si>
  <si>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</si>
  <si>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</si>
  <si>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</si>
  <si>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</si>
  <si>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</si>
  <si>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</si>
  <si>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</si>
  <si>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</si>
  <si>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</si>
  <si>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</si>
  <si>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</si>
  <si>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</si>
  <si>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</si>
  <si>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</si>
  <si>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</si>
  <si>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</si>
  <si>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</si>
  <si>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</si>
  <si>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</si>
  <si>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</si>
  <si>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</si>
  <si>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</si>
  <si>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</si>
  <si>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</si>
  <si>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</si>
  <si>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</si>
  <si>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</si>
  <si>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</si>
  <si>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</si>
  <si>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</si>
  <si>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</si>
  <si>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</si>
  <si>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WORK DAYS</t>
  </si>
  <si>
    <t>PREDECESSOR</t>
  </si>
  <si>
    <t>Display Week</t>
  </si>
  <si>
    <t>Gantt Chart Template © 2006-2018 by Vertex42.com</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</si>
  <si>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</si>
  <si>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</si>
  <si>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</si>
  <si>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</si>
  <si>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</si>
  <si>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</si>
  <si>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</si>
  <si>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</si>
  <si>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</si>
  <si>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</si>
  <si>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</si>
  <si>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</si>
  <si>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</si>
  <si>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</si>
  <si>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</si>
  <si>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</si>
  <si>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</si>
  <si>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</si>
  <si>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</si>
  <si>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</si>
  <si>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</si>
  <si>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</si>
  <si>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</si>
  <si>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</si>
  <si>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</si>
  <si>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</si>
  <si>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</si>
  <si>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</si>
  <si>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</si>
  <si>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</si>
  <si>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</si>
  <si>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</si>
  <si>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</si>
  <si>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</si>
  <si>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</si>
  <si>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</si>
  <si>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</si>
  <si>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</si>
  <si>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</si>
  <si>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</si>
  <si>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</si>
  <si>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</si>
  <si>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</si>
  <si>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</si>
  <si>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</si>
  <si>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</si>
  <si>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</si>
  <si>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</si>
  <si>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</si>
  <si>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</si>
  <si>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</si>
  <si>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</si>
  <si>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</si>
  <si>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</si>
  <si>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</si>
  <si>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</si>
  <si>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Learn about the Pro version &gt;</t>
  </si>
  <si>
    <t>Project Start Date</t>
  </si>
  <si>
    <t>• For each task, enter the Start Date and the duration of the task in Days. The End Date and Work Days columns are calculated using formulas.</t>
  </si>
  <si>
    <t>Ranking System Project Schedule</t>
  </si>
  <si>
    <t>SS152</t>
  </si>
  <si>
    <t>Kyla Julian</t>
  </si>
  <si>
    <t>Initiation</t>
  </si>
  <si>
    <t>Kickoff Meeting</t>
  </si>
  <si>
    <t>Gather Information from the Client</t>
  </si>
  <si>
    <t>Determine the Project Scope &amp; Objectives</t>
  </si>
  <si>
    <t>Develop the Project Proposal</t>
  </si>
  <si>
    <t>Planning</t>
  </si>
  <si>
    <t>Assign Specific Roles for Each Project Member</t>
  </si>
  <si>
    <t>Develop Start-up Plan</t>
  </si>
  <si>
    <t>Define Project Cost Estimates</t>
  </si>
  <si>
    <t>Develop Staffing Plan</t>
  </si>
  <si>
    <t>Develop Resource Acquisition Plan</t>
  </si>
  <si>
    <t>2.2.1</t>
  </si>
  <si>
    <t>2.2.2</t>
  </si>
  <si>
    <t>2.2.3</t>
  </si>
  <si>
    <t>Develop Work Plan</t>
  </si>
  <si>
    <t>Define Project Scheduling Plan</t>
  </si>
  <si>
    <t>2.3.1</t>
  </si>
  <si>
    <t>Develop Project Tracking Plan</t>
  </si>
  <si>
    <t>Develop Communication Plan</t>
  </si>
  <si>
    <t>Develop Quality Plan</t>
  </si>
  <si>
    <t>Develop Risk Management Plan</t>
  </si>
  <si>
    <t>Develop Closeout Plan</t>
  </si>
  <si>
    <t>Project Plan Approval</t>
  </si>
  <si>
    <t>Execution</t>
  </si>
  <si>
    <t>Project Kickoff Meeting</t>
  </si>
  <si>
    <t xml:space="preserve">Discuss Requirements </t>
  </si>
  <si>
    <t>Procure Needed Resources</t>
  </si>
  <si>
    <t>Obtain Needed Workstations</t>
  </si>
  <si>
    <t>Design the Application</t>
  </si>
  <si>
    <t>Design the Architecture of the Database</t>
  </si>
  <si>
    <t>Create the Application's UI Wireframes</t>
  </si>
  <si>
    <t>Design the Integration Between System Components</t>
  </si>
  <si>
    <t>2.4.1</t>
  </si>
  <si>
    <t>2.4.2</t>
  </si>
  <si>
    <t>2.4.3</t>
  </si>
  <si>
    <t>2.4.4</t>
  </si>
  <si>
    <t>2.4.5</t>
  </si>
  <si>
    <t>3.3.1</t>
  </si>
  <si>
    <t>3.5.1</t>
  </si>
  <si>
    <t>3.5.2</t>
  </si>
  <si>
    <t>3.5.3</t>
  </si>
  <si>
    <t>3.6.1</t>
  </si>
  <si>
    <t>3.6.2</t>
  </si>
  <si>
    <t>3.6.3</t>
  </si>
  <si>
    <t>3.7.1</t>
  </si>
  <si>
    <t>3.7.2</t>
  </si>
  <si>
    <t>3.8.1</t>
  </si>
  <si>
    <t>3.8.2</t>
  </si>
  <si>
    <t>Create the Architecture of the Database</t>
  </si>
  <si>
    <t>Design the Application's UI Wireframes</t>
  </si>
  <si>
    <t>Create the Integration Between System Components</t>
  </si>
  <si>
    <t>Code Igniter Training</t>
  </si>
  <si>
    <t>Development (Iteration I)</t>
  </si>
  <si>
    <t>Development (Iteration II)</t>
  </si>
  <si>
    <t>Initial Test</t>
  </si>
  <si>
    <t>3.7.3</t>
  </si>
  <si>
    <t xml:space="preserve">Debugging </t>
  </si>
  <si>
    <t>Present Prototype</t>
  </si>
  <si>
    <t>Development (Iteration III)</t>
  </si>
  <si>
    <t>Alpha</t>
  </si>
  <si>
    <t>3.8.3</t>
  </si>
  <si>
    <t xml:space="preserve">Project Closing </t>
  </si>
  <si>
    <t>Final Documentation</t>
  </si>
  <si>
    <t>Project Turn-over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</si>
</sst>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
    <numFmt numFmtId="166" formatCode="d\ mmm\ yyyy"/>
    <numFmt numFmtId="167" formatCode="[$-F800]dddd\,\ mmmm\ dd\,\ yyyy"/>
  </numFmts>
  <fonts count="82"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1" tint="0.249977111117893"/>
      <name val="Arial"/>
      <family val="2"/>
      <scheme val="minor"/>
    </font>
    <font>
      <sz val="9"/>
      <name val="Arial"/>
      <family val="2"/>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3">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9">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8" fillId="0" borderId="0" xfId="0" applyFont="1" applyProtection="1"/>
    <xf numFmtId="0" fontId="38" fillId="0" borderId="0" xfId="0" applyFont="1" applyFill="1" applyBorder="1" applyProtection="1"/>
    <xf numFmtId="0" fontId="38" fillId="0" borderId="0" xfId="0" applyNumberFormat="1" applyFont="1" applyFill="1" applyBorder="1" applyProtection="1"/>
    <xf numFmtId="0" fontId="38" fillId="0" borderId="0" xfId="0" applyNumberFormat="1" applyFont="1" applyProtection="1"/>
    <xf numFmtId="0" fontId="39" fillId="20" borderId="14" xfId="0" applyFont="1" applyFill="1" applyBorder="1" applyAlignment="1" applyProtection="1">
      <alignment vertical="center"/>
    </xf>
    <xf numFmtId="0" fontId="39" fillId="20" borderId="14" xfId="0" applyNumberFormat="1" applyFont="1" applyFill="1" applyBorder="1" applyAlignment="1" applyProtection="1">
      <alignment horizontal="center" vertical="center"/>
    </xf>
    <xf numFmtId="0" fontId="39" fillId="20" borderId="10" xfId="0" applyFont="1" applyFill="1" applyBorder="1" applyAlignment="1" applyProtection="1">
      <alignment vertical="center"/>
    </xf>
    <xf numFmtId="0" fontId="39" fillId="0" borderId="10" xfId="0" applyFont="1" applyFill="1" applyBorder="1" applyAlignment="1" applyProtection="1">
      <alignment vertical="center"/>
    </xf>
    <xf numFmtId="0" fontId="42" fillId="0" borderId="11" xfId="0" applyFont="1" applyBorder="1" applyAlignment="1" applyProtection="1">
      <alignment horizontal="center" vertical="center"/>
    </xf>
    <xf numFmtId="0" fontId="39" fillId="0" borderId="10"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39" fillId="20" borderId="10" xfId="0" applyNumberFormat="1" applyFont="1" applyFill="1" applyBorder="1" applyAlignment="1" applyProtection="1">
      <alignment horizontal="center" vertical="center"/>
    </xf>
    <xf numFmtId="0" fontId="39" fillId="0" borderId="0" xfId="0" applyFont="1" applyFill="1" applyBorder="1" applyAlignment="1" applyProtection="1">
      <alignment vertical="center"/>
    </xf>
    <xf numFmtId="0" fontId="40" fillId="0" borderId="0" xfId="0" applyFont="1" applyFill="1" applyBorder="1" applyAlignment="1" applyProtection="1">
      <alignment vertical="center"/>
    </xf>
    <xf numFmtId="0" fontId="38" fillId="0" borderId="0" xfId="0" applyFont="1" applyFill="1" applyBorder="1" applyProtection="1">
      <protection locked="0"/>
    </xf>
    <xf numFmtId="0" fontId="45" fillId="24" borderId="0" xfId="0" applyNumberFormat="1" applyFont="1" applyFill="1" applyBorder="1" applyAlignment="1" applyProtection="1">
      <alignment vertical="center"/>
      <protection locked="0"/>
    </xf>
    <xf numFmtId="0" fontId="46" fillId="24" borderId="0" xfId="0" applyFont="1" applyFill="1" applyProtection="1"/>
    <xf numFmtId="0" fontId="47" fillId="24" borderId="0" xfId="0" applyFont="1" applyFill="1" applyBorder="1" applyAlignment="1">
      <alignment vertical="center"/>
    </xf>
    <xf numFmtId="0" fontId="46" fillId="24" borderId="0" xfId="0" applyFont="1" applyFill="1" applyBorder="1" applyProtection="1"/>
    <xf numFmtId="1" fontId="42" fillId="22" borderId="11" xfId="0" applyNumberFormat="1" applyFont="1" applyFill="1" applyBorder="1" applyAlignment="1" applyProtection="1">
      <alignment horizontal="center" vertical="center"/>
    </xf>
    <xf numFmtId="0" fontId="51" fillId="27" borderId="16" xfId="0" applyFont="1" applyFill="1" applyBorder="1" applyAlignment="1" applyProtection="1">
      <alignment horizontal="center" vertical="center" wrapText="1"/>
    </xf>
    <xf numFmtId="0" fontId="49" fillId="27" borderId="16" xfId="0" applyNumberFormat="1" applyFont="1" applyFill="1" applyBorder="1" applyAlignment="1" applyProtection="1">
      <alignment horizontal="left" vertical="center"/>
    </xf>
    <xf numFmtId="0" fontId="49" fillId="27" borderId="16" xfId="0" applyFont="1" applyFill="1" applyBorder="1" applyAlignment="1" applyProtection="1">
      <alignment horizontal="left" vertical="center"/>
    </xf>
    <xf numFmtId="0" fontId="49" fillId="27" borderId="16" xfId="0" applyFont="1" applyFill="1" applyBorder="1" applyAlignment="1" applyProtection="1">
      <alignment horizontal="center" vertical="center" wrapText="1"/>
    </xf>
    <xf numFmtId="0" fontId="49" fillId="27" borderId="16" xfId="0" applyNumberFormat="1" applyFont="1" applyFill="1" applyBorder="1" applyAlignment="1" applyProtection="1">
      <alignment horizontal="center" vertical="center" wrapText="1"/>
    </xf>
    <xf numFmtId="0" fontId="49" fillId="27" borderId="16" xfId="0" applyFont="1" applyFill="1" applyBorder="1" applyAlignment="1" applyProtection="1">
      <alignment horizontal="center" vertical="center"/>
    </xf>
    <xf numFmtId="0" fontId="51" fillId="26" borderId="17" xfId="0" applyNumberFormat="1" applyFont="1" applyFill="1" applyBorder="1" applyAlignment="1" applyProtection="1">
      <alignment horizontal="center" vertical="center" shrinkToFit="1"/>
    </xf>
    <xf numFmtId="0" fontId="51" fillId="26" borderId="16" xfId="0" applyFont="1" applyFill="1" applyBorder="1" applyAlignment="1" applyProtection="1"/>
    <xf numFmtId="0" fontId="51" fillId="23" borderId="16" xfId="0" applyFont="1" applyFill="1" applyBorder="1" applyAlignment="1" applyProtection="1"/>
    <xf numFmtId="0" fontId="53" fillId="23" borderId="0" xfId="0" applyNumberFormat="1" applyFont="1" applyFill="1" applyBorder="1" applyProtection="1"/>
    <xf numFmtId="0" fontId="53" fillId="23" borderId="0" xfId="0" applyFont="1" applyFill="1" applyProtection="1"/>
    <xf numFmtId="0" fontId="53" fillId="23" borderId="0" xfId="0" applyNumberFormat="1" applyFont="1" applyFill="1" applyProtection="1"/>
    <xf numFmtId="165" fontId="50" fillId="23" borderId="15" xfId="0" applyNumberFormat="1" applyFont="1" applyFill="1" applyBorder="1" applyAlignment="1" applyProtection="1">
      <alignment horizontal="center" vertical="center" shrinkToFit="1"/>
    </xf>
    <xf numFmtId="0" fontId="53" fillId="23" borderId="0" xfId="0" applyFont="1" applyFill="1" applyBorder="1" applyProtection="1"/>
    <xf numFmtId="0" fontId="44" fillId="23" borderId="0" xfId="0" applyFont="1" applyFill="1" applyAlignment="1" applyProtection="1">
      <alignment vertical="center"/>
    </xf>
    <xf numFmtId="0" fontId="44" fillId="23" borderId="0" xfId="0" applyFont="1" applyFill="1" applyBorder="1" applyAlignment="1" applyProtection="1">
      <alignment vertical="center"/>
    </xf>
    <xf numFmtId="0" fontId="43" fillId="25" borderId="0" xfId="0" applyNumberFormat="1" applyFont="1" applyFill="1" applyBorder="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3" fillId="25" borderId="0" xfId="0" applyFont="1" applyFill="1" applyBorder="1" applyAlignment="1" applyProtection="1">
      <alignment vertical="center"/>
      <protection locked="0"/>
    </xf>
    <xf numFmtId="0" fontId="48" fillId="25" borderId="0" xfId="0" applyFont="1" applyFill="1" applyBorder="1" applyAlignment="1" applyProtection="1">
      <alignment vertical="center"/>
      <protection locked="0"/>
    </xf>
    <xf numFmtId="0" fontId="37" fillId="25" borderId="0" xfId="0" applyFont="1" applyFill="1" applyBorder="1" applyAlignment="1" applyProtection="1">
      <alignment vertical="center"/>
    </xf>
    <xf numFmtId="0" fontId="51" fillId="26" borderId="18" xfId="0" applyNumberFormat="1" applyFont="1" applyFill="1" applyBorder="1" applyAlignment="1" applyProtection="1">
      <alignment horizontal="center" vertical="center" shrinkToFit="1"/>
    </xf>
    <xf numFmtId="0" fontId="51" fillId="26" borderId="19" xfId="0" applyNumberFormat="1" applyFont="1" applyFill="1" applyBorder="1" applyAlignment="1" applyProtection="1">
      <alignment horizontal="center" vertical="center" shrinkToFit="1"/>
    </xf>
    <xf numFmtId="0" fontId="51" fillId="26" borderId="20" xfId="0" applyNumberFormat="1" applyFont="1" applyFill="1" applyBorder="1" applyAlignment="1" applyProtection="1">
      <alignment horizontal="center" vertical="center" shrinkToFit="1"/>
    </xf>
    <xf numFmtId="0" fontId="51" fillId="26" borderId="21" xfId="0" applyNumberFormat="1" applyFont="1" applyFill="1" applyBorder="1" applyAlignment="1" applyProtection="1">
      <alignment horizontal="center" vertical="center" shrinkToFit="1"/>
    </xf>
    <xf numFmtId="165" fontId="50" fillId="23" borderId="22" xfId="0" applyNumberFormat="1" applyFont="1" applyFill="1" applyBorder="1" applyAlignment="1" applyProtection="1">
      <alignment horizontal="center" vertical="center" shrinkToFit="1"/>
    </xf>
    <xf numFmtId="165" fontId="50" fillId="23" borderId="23" xfId="0" applyNumberFormat="1" applyFont="1" applyFill="1" applyBorder="1" applyAlignment="1" applyProtection="1">
      <alignment horizontal="center" vertical="center" shrinkToFit="1"/>
    </xf>
    <xf numFmtId="165" fontId="50" fillId="23" borderId="24" xfId="0" applyNumberFormat="1" applyFont="1" applyFill="1" applyBorder="1" applyAlignment="1" applyProtection="1">
      <alignment horizontal="center" vertical="center" shrinkToFit="1"/>
    </xf>
    <xf numFmtId="165" fontId="50" fillId="23" borderId="25" xfId="0" applyNumberFormat="1" applyFont="1" applyFill="1" applyBorder="1" applyAlignment="1" applyProtection="1">
      <alignment horizontal="center" vertical="center" shrinkToFit="1"/>
    </xf>
    <xf numFmtId="165" fontId="50" fillId="23" borderId="26" xfId="0" applyNumberFormat="1" applyFont="1" applyFill="1" applyBorder="1" applyAlignment="1" applyProtection="1">
      <alignment horizontal="center" vertical="center" shrinkToFit="1"/>
    </xf>
    <xf numFmtId="165" fontId="50" fillId="23" borderId="27" xfId="0" applyNumberFormat="1" applyFont="1" applyFill="1" applyBorder="1" applyAlignment="1" applyProtection="1">
      <alignment horizontal="center" vertical="center" shrinkToFit="1"/>
    </xf>
    <xf numFmtId="165" fontId="50" fillId="23" borderId="28" xfId="0" applyNumberFormat="1" applyFont="1" applyFill="1" applyBorder="1" applyAlignment="1" applyProtection="1">
      <alignment horizontal="center" vertical="center" shrinkToFit="1"/>
    </xf>
    <xf numFmtId="165" fontId="50" fillId="23" borderId="29" xfId="0" applyNumberFormat="1" applyFont="1" applyFill="1" applyBorder="1" applyAlignment="1" applyProtection="1">
      <alignment horizontal="center" vertical="center" shrinkToFit="1"/>
    </xf>
    <xf numFmtId="165" fontId="50" fillId="23" borderId="30" xfId="0" applyNumberFormat="1" applyFont="1" applyFill="1" applyBorder="1" applyAlignment="1" applyProtection="1">
      <alignment horizontal="center" vertical="center" shrinkToFit="1"/>
    </xf>
    <xf numFmtId="165" fontId="50" fillId="23" borderId="31" xfId="0" applyNumberFormat="1" applyFont="1" applyFill="1" applyBorder="1" applyAlignment="1" applyProtection="1">
      <alignment horizontal="center" vertical="center" shrinkToFit="1"/>
    </xf>
    <xf numFmtId="165" fontId="50" fillId="23" borderId="32" xfId="0" applyNumberFormat="1" applyFont="1" applyFill="1" applyBorder="1" applyAlignment="1" applyProtection="1">
      <alignment horizontal="center" vertical="center" shrinkToFit="1"/>
    </xf>
    <xf numFmtId="165" fontId="50" fillId="23" borderId="33" xfId="0" applyNumberFormat="1" applyFont="1" applyFill="1" applyBorder="1" applyAlignment="1" applyProtection="1">
      <alignment horizontal="center" vertical="center" shrinkToFit="1"/>
    </xf>
    <xf numFmtId="165" fontId="50" fillId="23" borderId="34" xfId="0" applyNumberFormat="1" applyFont="1" applyFill="1" applyBorder="1" applyAlignment="1" applyProtection="1">
      <alignment horizontal="center" vertical="center" shrinkToFit="1"/>
    </xf>
    <xf numFmtId="165" fontId="50" fillId="23" borderId="35" xfId="0" applyNumberFormat="1" applyFont="1" applyFill="1" applyBorder="1" applyAlignment="1" applyProtection="1">
      <alignment horizontal="center" vertical="center" shrinkToFit="1"/>
    </xf>
    <xf numFmtId="165" fontId="50" fillId="23" borderId="36" xfId="0" applyNumberFormat="1" applyFont="1" applyFill="1" applyBorder="1" applyAlignment="1" applyProtection="1">
      <alignment horizontal="center" vertical="center" shrinkToFit="1"/>
    </xf>
    <xf numFmtId="0" fontId="41" fillId="20" borderId="14" xfId="0" applyFont="1" applyFill="1" applyBorder="1" applyAlignment="1" applyProtection="1">
      <alignment horizontal="left" vertical="center" indent="1"/>
    </xf>
    <xf numFmtId="0" fontId="41" fillId="20" borderId="10" xfId="0" applyFont="1" applyFill="1" applyBorder="1" applyAlignment="1" applyProtection="1">
      <alignment horizontal="left" vertical="center" indent="1"/>
    </xf>
    <xf numFmtId="0" fontId="49" fillId="27" borderId="16" xfId="0" applyFont="1" applyFill="1" applyBorder="1" applyAlignment="1" applyProtection="1">
      <alignment horizontal="right" vertical="center" wrapText="1"/>
    </xf>
    <xf numFmtId="0" fontId="58" fillId="0" borderId="10" xfId="0" applyFont="1" applyFill="1" applyBorder="1" applyAlignment="1" applyProtection="1">
      <alignment vertical="center"/>
    </xf>
    <xf numFmtId="0" fontId="58" fillId="0" borderId="11" xfId="0" applyFont="1" applyBorder="1" applyAlignment="1" applyProtection="1">
      <alignment horizontal="center" vertical="center"/>
    </xf>
    <xf numFmtId="0" fontId="55" fillId="20" borderId="14" xfId="0" applyNumberFormat="1" applyFont="1" applyFill="1" applyBorder="1" applyAlignment="1" applyProtection="1">
      <alignment horizontal="left" vertical="center"/>
    </xf>
    <xf numFmtId="0" fontId="56" fillId="21" borderId="10" xfId="0" applyNumberFormat="1" applyFont="1" applyFill="1" applyBorder="1" applyAlignment="1" applyProtection="1">
      <alignment horizontal="left" vertical="center"/>
    </xf>
    <xf numFmtId="0" fontId="55" fillId="20" borderId="10" xfId="0" applyNumberFormat="1" applyFont="1" applyFill="1" applyBorder="1" applyAlignment="1" applyProtection="1">
      <alignment horizontal="left" vertical="center"/>
    </xf>
    <xf numFmtId="0" fontId="60" fillId="23" borderId="0" xfId="0" applyNumberFormat="1" applyFont="1" applyFill="1" applyBorder="1" applyProtection="1"/>
    <xf numFmtId="0" fontId="61" fillId="23" borderId="0" xfId="0" applyNumberFormat="1" applyFont="1" applyFill="1" applyBorder="1" applyAlignment="1" applyProtection="1">
      <alignment vertical="center"/>
      <protection locked="0"/>
    </xf>
    <xf numFmtId="0" fontId="62" fillId="23" borderId="0" xfId="34" applyNumberFormat="1" applyFont="1" applyFill="1" applyBorder="1" applyAlignment="1" applyProtection="1">
      <alignment horizontal="right" vertical="center"/>
      <protection locked="0"/>
    </xf>
    <xf numFmtId="0" fontId="61" fillId="23" borderId="0" xfId="0" applyFont="1" applyFill="1" applyBorder="1" applyAlignment="1" applyProtection="1">
      <alignment vertical="center"/>
      <protection locked="0"/>
    </xf>
    <xf numFmtId="0" fontId="63" fillId="23" borderId="0" xfId="0" applyFont="1" applyFill="1" applyBorder="1" applyAlignment="1" applyProtection="1">
      <alignment vertical="center"/>
      <protection locked="0"/>
    </xf>
    <xf numFmtId="0" fontId="64" fillId="23" borderId="0" xfId="0" applyFont="1" applyFill="1" applyBorder="1" applyAlignment="1" applyProtection="1">
      <alignment vertical="center"/>
    </xf>
    <xf numFmtId="1" fontId="57" fillId="21" borderId="11" xfId="0" applyNumberFormat="1" applyFont="1" applyFill="1" applyBorder="1" applyAlignment="1" applyProtection="1">
      <alignment horizontal="right" vertical="center" indent="1"/>
    </xf>
    <xf numFmtId="0" fontId="65" fillId="23" borderId="0" xfId="0" applyFont="1" applyFill="1" applyBorder="1" applyProtection="1"/>
    <xf numFmtId="0" fontId="66" fillId="23" borderId="0" xfId="0" applyFont="1" applyFill="1" applyAlignment="1" applyProtection="1">
      <alignment vertical="center"/>
    </xf>
    <xf numFmtId="0" fontId="65" fillId="23" borderId="0" xfId="0" applyNumberFormat="1" applyFont="1" applyFill="1" applyBorder="1" applyProtection="1"/>
    <xf numFmtId="0" fontId="66" fillId="23" borderId="0" xfId="0" applyNumberFormat="1" applyFont="1" applyFill="1" applyBorder="1" applyAlignment="1" applyProtection="1">
      <alignment vertical="center"/>
    </xf>
    <xf numFmtId="0" fontId="68" fillId="25" borderId="0" xfId="0" applyNumberFormat="1" applyFont="1" applyFill="1" applyBorder="1" applyAlignment="1" applyProtection="1">
      <alignment horizontal="left" vertical="center" indent="1"/>
      <protection locked="0"/>
    </xf>
    <xf numFmtId="0" fontId="67" fillId="23" borderId="0" xfId="0" applyFont="1" applyFill="1" applyBorder="1" applyAlignment="1" applyProtection="1">
      <alignment horizontal="right" vertical="center" indent="1"/>
    </xf>
    <xf numFmtId="0" fontId="67" fillId="22" borderId="37" xfId="0" applyNumberFormat="1" applyFont="1" applyFill="1" applyBorder="1" applyAlignment="1" applyProtection="1">
      <alignment horizontal="center" vertical="center"/>
      <protection locked="0"/>
    </xf>
    <xf numFmtId="0" fontId="69" fillId="23" borderId="41" xfId="0" applyNumberFormat="1" applyFont="1" applyFill="1" applyBorder="1" applyAlignment="1" applyProtection="1">
      <alignment vertical="center"/>
    </xf>
    <xf numFmtId="0" fontId="69" fillId="23" borderId="0" xfId="0" applyNumberFormat="1" applyFont="1" applyFill="1" applyBorder="1" applyAlignment="1" applyProtection="1">
      <alignment vertical="center"/>
    </xf>
    <xf numFmtId="0" fontId="69" fillId="23" borderId="42" xfId="0" applyNumberFormat="1" applyFont="1" applyFill="1" applyBorder="1" applyAlignment="1" applyProtection="1">
      <alignment vertical="center"/>
    </xf>
    <xf numFmtId="0" fontId="70"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1" fillId="0" borderId="0" xfId="0" applyFont="1" applyFill="1" applyBorder="1" applyAlignment="1"/>
    <xf numFmtId="0" fontId="72" fillId="0" borderId="0" xfId="0" applyFont="1" applyAlignment="1">
      <alignment horizontal="left" wrapText="1"/>
    </xf>
    <xf numFmtId="0" fontId="72" fillId="0" borderId="0" xfId="0" applyFont="1" applyAlignment="1">
      <alignment wrapText="1"/>
    </xf>
    <xf numFmtId="0" fontId="73" fillId="0" borderId="0" xfId="0" applyFont="1" applyAlignment="1">
      <alignment vertical="center"/>
    </xf>
    <xf numFmtId="0" fontId="72" fillId="0" borderId="0" xfId="0" applyFont="1" applyAlignment="1">
      <alignment vertical="center" wrapText="1"/>
    </xf>
    <xf numFmtId="0" fontId="1" fillId="0" borderId="0" xfId="0" applyFont="1" applyAlignment="1">
      <alignment vertical="center"/>
    </xf>
    <xf numFmtId="0" fontId="72" fillId="0" borderId="0" xfId="0" applyFont="1" applyFill="1" applyBorder="1" applyAlignment="1">
      <alignment vertical="center" wrapText="1"/>
    </xf>
    <xf numFmtId="0" fontId="73" fillId="0" borderId="0" xfId="0" applyFont="1"/>
    <xf numFmtId="0" fontId="73" fillId="0" borderId="0" xfId="0" applyFont="1" applyBorder="1"/>
    <xf numFmtId="0" fontId="73" fillId="0" borderId="0" xfId="0" applyFont="1" applyAlignment="1"/>
    <xf numFmtId="0" fontId="74" fillId="0" borderId="0" xfId="0" applyFont="1" applyFill="1" applyBorder="1" applyAlignment="1">
      <alignment vertical="center" wrapText="1"/>
    </xf>
    <xf numFmtId="0" fontId="76" fillId="0" borderId="0" xfId="0" applyFont="1" applyFill="1" applyBorder="1" applyAlignment="1"/>
    <xf numFmtId="0" fontId="32" fillId="0" borderId="0" xfId="34" applyFont="1" applyFill="1" applyBorder="1" applyAlignment="1" applyProtection="1">
      <alignment vertical="center"/>
    </xf>
    <xf numFmtId="0" fontId="77" fillId="0" borderId="0" xfId="0" applyFont="1" applyAlignment="1">
      <alignment horizontal="right"/>
    </xf>
    <xf numFmtId="0" fontId="72" fillId="0" borderId="0" xfId="0" applyFont="1"/>
    <xf numFmtId="0" fontId="76" fillId="0" borderId="0" xfId="0" applyFont="1" applyAlignment="1">
      <alignment horizontal="right"/>
    </xf>
    <xf numFmtId="0" fontId="79" fillId="0" borderId="0" xfId="0" applyFont="1" applyFill="1" applyBorder="1" applyAlignment="1">
      <alignment vertical="center" wrapText="1"/>
    </xf>
    <xf numFmtId="0" fontId="72" fillId="0" borderId="0" xfId="0" applyFont="1" applyAlignment="1"/>
    <xf numFmtId="0" fontId="72" fillId="0" borderId="0" xfId="0" applyFont="1" applyFill="1" applyBorder="1" applyAlignment="1">
      <alignment horizontal="left" vertical="center" wrapText="1"/>
    </xf>
    <xf numFmtId="0" fontId="72" fillId="0" borderId="0" xfId="0" applyFont="1" applyAlignment="1">
      <alignment horizontal="left" indent="1"/>
    </xf>
    <xf numFmtId="0" fontId="79" fillId="0" borderId="0" xfId="0" applyFont="1" applyAlignment="1"/>
    <xf numFmtId="0" fontId="77" fillId="0" borderId="0" xfId="0" applyFont="1" applyAlignment="1">
      <alignment horizontal="left" wrapText="1"/>
    </xf>
    <xf numFmtId="0" fontId="31" fillId="0" borderId="0" xfId="0" quotePrefix="1" applyFont="1" applyAlignment="1">
      <alignment horizontal="left" indent="1"/>
    </xf>
    <xf numFmtId="0" fontId="72" fillId="0" borderId="0" xfId="0" quotePrefix="1" applyFont="1" applyAlignment="1">
      <alignment horizontal="left" wrapText="1" indent="1"/>
    </xf>
    <xf numFmtId="0" fontId="72" fillId="0" borderId="0" xfId="0" quotePrefix="1" applyFont="1" applyAlignment="1">
      <alignment wrapText="1"/>
    </xf>
    <xf numFmtId="0" fontId="79" fillId="0" borderId="0" xfId="0" applyFont="1"/>
    <xf numFmtId="0" fontId="46" fillId="24" borderId="0" xfId="0" applyFont="1" applyFill="1" applyAlignment="1" applyProtection="1">
      <alignment horizontal="center" vertical="center"/>
    </xf>
    <xf numFmtId="167" fontId="57" fillId="21" borderId="11" xfId="0" applyNumberFormat="1" applyFont="1" applyFill="1" applyBorder="1" applyAlignment="1" applyProtection="1">
      <alignment horizontal="center" vertical="center"/>
    </xf>
    <xf numFmtId="0" fontId="81" fillId="24" borderId="0" xfId="34" applyFont="1" applyFill="1" applyAlignment="1" applyProtection="1">
      <alignment horizontal="left" vertical="center"/>
    </xf>
    <xf numFmtId="0" fontId="67" fillId="23" borderId="27" xfId="0" applyNumberFormat="1" applyFont="1" applyFill="1" applyBorder="1" applyAlignment="1" applyProtection="1">
      <alignment horizontal="center" vertical="center"/>
    </xf>
    <xf numFmtId="0" fontId="67" fillId="23" borderId="15" xfId="0" applyNumberFormat="1" applyFont="1" applyFill="1" applyBorder="1" applyAlignment="1" applyProtection="1">
      <alignment horizontal="center" vertical="center"/>
    </xf>
    <xf numFmtId="0" fontId="67" fillId="23" borderId="28" xfId="0" applyNumberFormat="1" applyFont="1" applyFill="1" applyBorder="1" applyAlignment="1" applyProtection="1">
      <alignment horizontal="center" vertical="center"/>
    </xf>
    <xf numFmtId="166" fontId="52" fillId="23" borderId="27" xfId="0" applyNumberFormat="1" applyFont="1" applyFill="1" applyBorder="1" applyAlignment="1" applyProtection="1">
      <alignment horizontal="center" vertical="center"/>
    </xf>
    <xf numFmtId="166" fontId="52" fillId="23" borderId="15" xfId="0" applyNumberFormat="1" applyFont="1" applyFill="1" applyBorder="1" applyAlignment="1" applyProtection="1">
      <alignment horizontal="center" vertical="center"/>
    </xf>
    <xf numFmtId="166" fontId="52" fillId="23" borderId="28" xfId="0" applyNumberFormat="1" applyFont="1" applyFill="1" applyBorder="1" applyAlignment="1" applyProtection="1">
      <alignment horizontal="center" vertical="center"/>
    </xf>
    <xf numFmtId="0" fontId="67" fillId="23" borderId="22" xfId="0" applyNumberFormat="1" applyFont="1" applyFill="1" applyBorder="1" applyAlignment="1" applyProtection="1">
      <alignment horizontal="center" vertical="center"/>
    </xf>
    <xf numFmtId="0" fontId="67" fillId="23" borderId="24" xfId="0" applyNumberFormat="1" applyFont="1" applyFill="1" applyBorder="1" applyAlignment="1" applyProtection="1">
      <alignment horizontal="center" vertical="center"/>
    </xf>
    <xf numFmtId="164" fontId="67" fillId="22" borderId="38" xfId="0" applyNumberFormat="1" applyFont="1" applyFill="1" applyBorder="1" applyAlignment="1" applyProtection="1">
      <alignment horizontal="center" vertical="center" shrinkToFit="1"/>
      <protection locked="0"/>
    </xf>
    <xf numFmtId="164" fontId="67" fillId="22" borderId="39" xfId="0" applyNumberFormat="1" applyFont="1" applyFill="1" applyBorder="1" applyAlignment="1" applyProtection="1">
      <alignment horizontal="center" vertical="center" shrinkToFit="1"/>
      <protection locked="0"/>
    </xf>
    <xf numFmtId="164" fontId="67" fillId="22" borderId="40" xfId="0" applyNumberFormat="1" applyFont="1" applyFill="1" applyBorder="1" applyAlignment="1" applyProtection="1">
      <alignment horizontal="center" vertical="center" shrinkToFit="1"/>
      <protection locked="0"/>
    </xf>
    <xf numFmtId="0" fontId="67" fillId="23" borderId="23" xfId="0" applyNumberFormat="1" applyFont="1" applyFill="1" applyBorder="1" applyAlignment="1" applyProtection="1">
      <alignment horizontal="center" vertical="center"/>
    </xf>
    <xf numFmtId="166" fontId="52" fillId="23" borderId="22" xfId="0" applyNumberFormat="1" applyFont="1" applyFill="1" applyBorder="1" applyAlignment="1" applyProtection="1">
      <alignment horizontal="center" vertical="center"/>
    </xf>
    <xf numFmtId="166" fontId="52" fillId="23" borderId="24" xfId="0" applyNumberFormat="1" applyFont="1" applyFill="1" applyBorder="1" applyAlignment="1" applyProtection="1">
      <alignment horizontal="center" vertical="center"/>
    </xf>
    <xf numFmtId="166" fontId="52" fillId="23" borderId="23" xfId="0" applyNumberFormat="1" applyFont="1" applyFill="1" applyBorder="1" applyAlignment="1" applyProtection="1">
      <alignment horizontal="center" vertical="center"/>
    </xf>
    <xf numFmtId="0" fontId="67" fillId="23" borderId="25" xfId="0" applyNumberFormat="1" applyFont="1" applyFill="1" applyBorder="1" applyAlignment="1" applyProtection="1">
      <alignment horizontal="center" vertical="center"/>
    </xf>
    <xf numFmtId="0" fontId="67" fillId="23" borderId="26" xfId="0" applyNumberFormat="1" applyFont="1" applyFill="1" applyBorder="1" applyAlignment="1" applyProtection="1">
      <alignment horizontal="center" vertical="center"/>
    </xf>
    <xf numFmtId="166" fontId="52" fillId="23" borderId="25" xfId="0" applyNumberFormat="1" applyFont="1" applyFill="1" applyBorder="1" applyAlignment="1" applyProtection="1">
      <alignment horizontal="center" vertical="center"/>
    </xf>
    <xf numFmtId="166" fontId="52" fillId="23" borderId="26" xfId="0" applyNumberFormat="1" applyFont="1" applyFill="1" applyBorder="1" applyAlignment="1" applyProtection="1">
      <alignment horizontal="center" vertical="center"/>
    </xf>
    <xf numFmtId="0" fontId="67" fillId="23" borderId="35" xfId="0" applyNumberFormat="1" applyFont="1" applyFill="1" applyBorder="1" applyAlignment="1" applyProtection="1">
      <alignment horizontal="center" vertical="center"/>
    </xf>
    <xf numFmtId="0" fontId="67" fillId="23" borderId="36" xfId="0" applyNumberFormat="1" applyFont="1" applyFill="1" applyBorder="1" applyAlignment="1" applyProtection="1">
      <alignment horizontal="center" vertical="center"/>
    </xf>
    <xf numFmtId="166" fontId="52" fillId="23" borderId="35" xfId="0" applyNumberFormat="1" applyFont="1" applyFill="1" applyBorder="1" applyAlignment="1" applyProtection="1">
      <alignment horizontal="center" vertical="center"/>
    </xf>
    <xf numFmtId="166" fontId="52" fillId="23" borderId="36" xfId="0" applyNumberFormat="1" applyFont="1" applyFill="1" applyBorder="1" applyAlignment="1" applyProtection="1">
      <alignment horizontal="center" vertical="center"/>
    </xf>
    <xf numFmtId="166" fontId="52" fillId="23" borderId="29" xfId="0" applyNumberFormat="1" applyFont="1" applyFill="1" applyBorder="1" applyAlignment="1" applyProtection="1">
      <alignment horizontal="center" vertical="center"/>
    </xf>
    <xf numFmtId="166" fontId="52" fillId="23" borderId="30" xfId="0" applyNumberFormat="1" applyFont="1" applyFill="1" applyBorder="1" applyAlignment="1" applyProtection="1">
      <alignment horizontal="center" vertical="center"/>
    </xf>
    <xf numFmtId="0" fontId="67" fillId="23" borderId="31" xfId="0" applyNumberFormat="1" applyFont="1" applyFill="1" applyBorder="1" applyAlignment="1" applyProtection="1">
      <alignment horizontal="center" vertical="center"/>
    </xf>
    <xf numFmtId="0" fontId="67" fillId="23" borderId="32" xfId="0" applyNumberFormat="1" applyFont="1" applyFill="1" applyBorder="1" applyAlignment="1" applyProtection="1">
      <alignment horizontal="center" vertical="center"/>
    </xf>
    <xf numFmtId="166" fontId="52" fillId="23" borderId="31" xfId="0" applyNumberFormat="1" applyFont="1" applyFill="1" applyBorder="1" applyAlignment="1" applyProtection="1">
      <alignment horizontal="center" vertical="center"/>
    </xf>
    <xf numFmtId="166" fontId="52" fillId="23" borderId="32" xfId="0" applyNumberFormat="1" applyFont="1" applyFill="1" applyBorder="1" applyAlignment="1" applyProtection="1">
      <alignment horizontal="center" vertical="center"/>
    </xf>
    <xf numFmtId="0" fontId="67" fillId="23" borderId="29" xfId="0" applyNumberFormat="1" applyFont="1" applyFill="1" applyBorder="1" applyAlignment="1" applyProtection="1">
      <alignment horizontal="center" vertical="center"/>
    </xf>
    <xf numFmtId="0" fontId="67" fillId="23" borderId="30" xfId="0" applyNumberFormat="1" applyFont="1" applyFill="1" applyBorder="1" applyAlignment="1" applyProtection="1">
      <alignment horizontal="center" vertical="center"/>
    </xf>
    <xf numFmtId="0" fontId="67" fillId="23" borderId="33" xfId="0" applyNumberFormat="1" applyFont="1" applyFill="1" applyBorder="1" applyAlignment="1" applyProtection="1">
      <alignment horizontal="center" vertical="center"/>
    </xf>
    <xf numFmtId="0" fontId="67" fillId="23" borderId="34" xfId="0" applyNumberFormat="1" applyFont="1" applyFill="1" applyBorder="1" applyAlignment="1" applyProtection="1">
      <alignment horizontal="center" vertical="center"/>
    </xf>
    <xf numFmtId="166" fontId="52" fillId="23" borderId="33" xfId="0" applyNumberFormat="1" applyFont="1" applyFill="1" applyBorder="1" applyAlignment="1" applyProtection="1">
      <alignment horizontal="center" vertical="center"/>
    </xf>
    <xf numFmtId="166" fontId="52" fillId="23" borderId="34" xfId="0" applyNumberFormat="1" applyFont="1" applyFill="1" applyBorder="1" applyAlignment="1" applyProtection="1">
      <alignment horizontal="center" vertical="center"/>
    </xf>
    <xf numFmtId="0" fontId="71" fillId="0" borderId="0" xfId="0" applyFont="1" applyFill="1" applyBorder="1" applyAlignment="1">
      <alignment horizontal="left"/>
    </xf>
    <xf numFmtId="167" fontId="58" fillId="21" borderId="11" xfId="0" applyNumberFormat="1" applyFont="1" applyFill="1" applyBorder="1" applyAlignment="1" applyProtection="1">
      <alignment horizontal="center" vertical="center"/>
    </xf>
    <xf numFmtId="167" fontId="39" fillId="21" borderId="11" xfId="0" applyNumberFormat="1" applyFont="1" applyFill="1" applyBorder="1" applyAlignment="1" applyProtection="1">
      <alignment horizontal="center" vertical="center"/>
    </xf>
    <xf numFmtId="0" fontId="39" fillId="22" borderId="10" xfId="0" applyFont="1" applyFill="1" applyBorder="1" applyAlignment="1" applyProtection="1">
      <alignment horizontal="left" vertical="center" wrapText="1" indent="1"/>
    </xf>
    <xf numFmtId="1" fontId="59" fillId="0" borderId="11" xfId="0" applyNumberFormat="1" applyFont="1" applyFill="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30">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1603375</xdr:colOff>
      <xdr:row>5</xdr:row>
      <xdr:rowOff>104775</xdr:rowOff>
    </xdr:from>
    <xdr:to>
      <xdr:col>10</xdr:col>
      <xdr:colOff>15240</xdr:colOff>
      <xdr:row>9</xdr:row>
      <xdr:rowOff>180975</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trlProp" Target="../ctrlProps/ctrlProp1.xml"/><Relationship Id="rId6" Type="http://schemas.openxmlformats.org/officeDocument/2006/relationships/comments" Target="../comments1.xml"/><Relationship Id="rId1" Type="http://schemas.openxmlformats.org/officeDocument/2006/relationships/hyperlink" Target="https://www.vertex42.com/Links/go.php?urlid=GanttChartPro"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ET56"/>
  <sheetViews>
    <sheetView showGridLines="0" tabSelected="1" zoomScale="125" zoomScaleNormal="80" zoomScalePageLayoutView="80" workbookViewId="0">
      <pane ySplit="7" topLeftCell="A8" activePane="bottomLeft" state="frozen"/>
      <selection pane="bottomLeft" activeCell="P47" sqref="P47"/>
    </sheetView>
  </sheetViews>
  <sheetFormatPr baseColWidth="10" defaultColWidth="9.1640625" defaultRowHeight="13" x14ac:dyDescent="0.15"/>
  <cols>
    <col min="1" max="1" width="5.83203125" style="35" customWidth="1"/>
    <col min="2" max="2" width="39.1640625" style="33" customWidth="1"/>
    <col min="3" max="3" width="7.83203125" style="33" customWidth="1"/>
    <col min="4" max="4" width="6.83203125" style="36" hidden="1" customWidth="1"/>
    <col min="5" max="5" width="24.1640625" style="33" customWidth="1"/>
    <col min="6" max="6" width="22.5" style="33" customWidth="1"/>
    <col min="7" max="7" width="6" style="33" customWidth="1"/>
    <col min="8" max="8" width="13.83203125" style="33" bestFit="1" customWidth="1"/>
    <col min="9" max="9" width="5.83203125" style="33" customWidth="1"/>
    <col min="10" max="10" width="1.5" style="33" customWidth="1"/>
    <col min="11" max="66" width="2.5" style="33" customWidth="1"/>
    <col min="67" max="16384" width="9.1640625" style="34"/>
  </cols>
  <sheetData>
    <row r="1" spans="1:149" s="51" customFormat="1" ht="33" customHeight="1" x14ac:dyDescent="0.15">
      <c r="A1" s="118" t="s">
        <v>127</v>
      </c>
      <c r="B1" s="48"/>
      <c r="C1" s="48"/>
      <c r="D1" s="48"/>
      <c r="E1" s="48"/>
      <c r="F1" s="48"/>
      <c r="G1" s="146"/>
      <c r="H1" s="49"/>
      <c r="I1" s="49"/>
      <c r="J1" s="49"/>
      <c r="K1" s="50" t="s">
        <v>67</v>
      </c>
      <c r="L1" s="49"/>
      <c r="M1" s="49"/>
      <c r="N1" s="49"/>
      <c r="O1" s="49"/>
      <c r="P1" s="49"/>
      <c r="Q1" s="49"/>
      <c r="R1" s="49"/>
      <c r="S1" s="49"/>
      <c r="T1" s="49"/>
      <c r="U1" s="49"/>
      <c r="V1" s="49"/>
      <c r="W1" s="49"/>
      <c r="X1" s="49"/>
      <c r="Y1" s="49"/>
      <c r="Z1" s="49"/>
      <c r="AA1" s="49"/>
      <c r="AB1" s="49"/>
      <c r="AC1" s="49"/>
      <c r="AD1" s="148" t="s">
        <v>124</v>
      </c>
      <c r="AE1" s="148"/>
      <c r="AF1" s="148"/>
      <c r="AG1" s="148"/>
      <c r="AH1" s="148"/>
      <c r="AI1" s="148"/>
      <c r="AJ1" s="148"/>
      <c r="AK1" s="148"/>
      <c r="AL1" s="148"/>
      <c r="AM1" s="148"/>
      <c r="AN1" s="148"/>
      <c r="AO1" s="148"/>
      <c r="AP1" s="148"/>
      <c r="AQ1" s="148"/>
      <c r="AR1" s="148"/>
      <c r="AS1" s="49"/>
      <c r="AT1" s="49"/>
      <c r="AU1" s="49"/>
      <c r="AV1" s="49"/>
      <c r="AW1" s="49"/>
      <c r="AX1" s="49"/>
      <c r="AY1" s="49"/>
      <c r="AZ1" s="49"/>
      <c r="BA1" s="49"/>
      <c r="BB1" s="49"/>
      <c r="BC1" s="49"/>
      <c r="BD1" s="49"/>
      <c r="BE1" s="49"/>
      <c r="BF1" s="49"/>
      <c r="BG1" s="49"/>
      <c r="BH1" s="49"/>
      <c r="BI1" s="49"/>
      <c r="BJ1" s="49"/>
      <c r="BK1" s="49"/>
      <c r="BL1" s="49"/>
      <c r="BM1" s="49"/>
      <c r="BN1" s="49"/>
    </row>
    <row r="2" spans="1:149" s="73" customFormat="1" ht="21" customHeight="1" x14ac:dyDescent="0.15">
      <c r="A2" s="112" t="s">
        <v>128</v>
      </c>
      <c r="B2" s="69"/>
      <c r="C2" s="69"/>
      <c r="D2" s="70"/>
      <c r="E2" s="71"/>
      <c r="F2" s="72"/>
    </row>
    <row r="3" spans="1:149" s="106" customFormat="1" ht="6.75" customHeight="1" thickBot="1" x14ac:dyDescent="0.2">
      <c r="A3" s="101"/>
      <c r="B3" s="102"/>
      <c r="C3" s="102"/>
      <c r="D3" s="103"/>
      <c r="E3" s="104"/>
      <c r="F3" s="105"/>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149" s="108" customFormat="1" ht="19.5" customHeight="1" thickBot="1" x14ac:dyDescent="0.25">
      <c r="A4" s="110"/>
      <c r="B4" s="113" t="s">
        <v>125</v>
      </c>
      <c r="C4" s="157">
        <v>43119</v>
      </c>
      <c r="D4" s="158"/>
      <c r="E4" s="159"/>
      <c r="H4" s="113" t="s">
        <v>66</v>
      </c>
      <c r="I4" s="114">
        <v>1</v>
      </c>
      <c r="K4" s="155" t="str">
        <f>"Week "&amp;(K6-($C$4-WEEKDAY($C$4,1)+2))/7+1</f>
        <v>Week 1</v>
      </c>
      <c r="L4" s="150"/>
      <c r="M4" s="150"/>
      <c r="N4" s="150"/>
      <c r="O4" s="150"/>
      <c r="P4" s="150"/>
      <c r="Q4" s="160"/>
      <c r="R4" s="155" t="str">
        <f>"Week "&amp;(R6-($C$4-WEEKDAY($C$4,1)+2))/7+1</f>
        <v>Week 2</v>
      </c>
      <c r="S4" s="150"/>
      <c r="T4" s="150"/>
      <c r="U4" s="150"/>
      <c r="V4" s="150"/>
      <c r="W4" s="150"/>
      <c r="X4" s="156"/>
      <c r="Y4" s="164" t="str">
        <f>"Week "&amp;(Y6-($C$4-WEEKDAY($C$4,1)+2))/7+1</f>
        <v>Week 3</v>
      </c>
      <c r="Z4" s="150"/>
      <c r="AA4" s="150"/>
      <c r="AB4" s="150"/>
      <c r="AC4" s="150"/>
      <c r="AD4" s="150"/>
      <c r="AE4" s="165"/>
      <c r="AF4" s="149" t="str">
        <f>"Week "&amp;(AF6-($C$4-WEEKDAY($C$4,1)+2))/7+1</f>
        <v>Week 4</v>
      </c>
      <c r="AG4" s="150"/>
      <c r="AH4" s="150"/>
      <c r="AI4" s="150"/>
      <c r="AJ4" s="150"/>
      <c r="AK4" s="150"/>
      <c r="AL4" s="151"/>
      <c r="AM4" s="178" t="str">
        <f>"Week "&amp;(AM6-($C$4-WEEKDAY($C$4,1)+2))/7+1</f>
        <v>Week 5</v>
      </c>
      <c r="AN4" s="150"/>
      <c r="AO4" s="150"/>
      <c r="AP4" s="150"/>
      <c r="AQ4" s="150"/>
      <c r="AR4" s="150"/>
      <c r="AS4" s="179"/>
      <c r="AT4" s="174" t="str">
        <f>"Week "&amp;(AT6-($C$4-WEEKDAY($C$4,1)+2))/7+1</f>
        <v>Week 6</v>
      </c>
      <c r="AU4" s="150"/>
      <c r="AV4" s="150"/>
      <c r="AW4" s="150"/>
      <c r="AX4" s="150"/>
      <c r="AY4" s="150"/>
      <c r="AZ4" s="175"/>
      <c r="BA4" s="180" t="str">
        <f>"Week "&amp;(BA6-($C$4-WEEKDAY($C$4,1)+2))/7+1</f>
        <v>Week 7</v>
      </c>
      <c r="BB4" s="150"/>
      <c r="BC4" s="150"/>
      <c r="BD4" s="150"/>
      <c r="BE4" s="150"/>
      <c r="BF4" s="150"/>
      <c r="BG4" s="181"/>
      <c r="BH4" s="168" t="str">
        <f>"Week "&amp;(BH6-($C$4-WEEKDAY($C$4,1)+2))/7+1</f>
        <v>Week 8</v>
      </c>
      <c r="BI4" s="150"/>
      <c r="BJ4" s="150"/>
      <c r="BK4" s="150"/>
      <c r="BL4" s="150"/>
      <c r="BM4" s="150"/>
      <c r="BN4" s="169"/>
    </row>
    <row r="5" spans="1:149" s="68" customFormat="1" ht="19.5" customHeight="1" thickBot="1" x14ac:dyDescent="0.2">
      <c r="A5" s="111"/>
      <c r="B5" s="113" t="s">
        <v>68</v>
      </c>
      <c r="C5" s="157" t="s">
        <v>129</v>
      </c>
      <c r="D5" s="158"/>
      <c r="E5" s="159"/>
      <c r="F5" s="109"/>
      <c r="G5" s="109"/>
      <c r="H5" s="109"/>
      <c r="I5" s="109"/>
      <c r="J5" s="67"/>
      <c r="K5" s="161">
        <f>K6</f>
        <v>43115</v>
      </c>
      <c r="L5" s="153"/>
      <c r="M5" s="153"/>
      <c r="N5" s="153"/>
      <c r="O5" s="153"/>
      <c r="P5" s="153"/>
      <c r="Q5" s="163"/>
      <c r="R5" s="161">
        <f>R6</f>
        <v>43122</v>
      </c>
      <c r="S5" s="153"/>
      <c r="T5" s="153"/>
      <c r="U5" s="153"/>
      <c r="V5" s="153"/>
      <c r="W5" s="153"/>
      <c r="X5" s="162"/>
      <c r="Y5" s="166">
        <f>Y6</f>
        <v>43129</v>
      </c>
      <c r="Z5" s="153"/>
      <c r="AA5" s="153"/>
      <c r="AB5" s="153"/>
      <c r="AC5" s="153"/>
      <c r="AD5" s="153"/>
      <c r="AE5" s="167"/>
      <c r="AF5" s="152">
        <f>AF6</f>
        <v>43136</v>
      </c>
      <c r="AG5" s="153"/>
      <c r="AH5" s="153"/>
      <c r="AI5" s="153"/>
      <c r="AJ5" s="153"/>
      <c r="AK5" s="153"/>
      <c r="AL5" s="154"/>
      <c r="AM5" s="172">
        <f>AM6</f>
        <v>43143</v>
      </c>
      <c r="AN5" s="153"/>
      <c r="AO5" s="153"/>
      <c r="AP5" s="153"/>
      <c r="AQ5" s="153"/>
      <c r="AR5" s="153"/>
      <c r="AS5" s="173"/>
      <c r="AT5" s="176">
        <f>AT6</f>
        <v>43150</v>
      </c>
      <c r="AU5" s="153"/>
      <c r="AV5" s="153"/>
      <c r="AW5" s="153"/>
      <c r="AX5" s="153"/>
      <c r="AY5" s="153"/>
      <c r="AZ5" s="177"/>
      <c r="BA5" s="182">
        <f>BA6</f>
        <v>43157</v>
      </c>
      <c r="BB5" s="153"/>
      <c r="BC5" s="153"/>
      <c r="BD5" s="153"/>
      <c r="BE5" s="153"/>
      <c r="BF5" s="153"/>
      <c r="BG5" s="183"/>
      <c r="BH5" s="170">
        <f>BH6</f>
        <v>43164</v>
      </c>
      <c r="BI5" s="153"/>
      <c r="BJ5" s="153"/>
      <c r="BK5" s="153"/>
      <c r="BL5" s="153"/>
      <c r="BM5" s="153"/>
      <c r="BN5" s="171"/>
    </row>
    <row r="6" spans="1:149" s="66" customFormat="1" ht="14.25" customHeight="1" x14ac:dyDescent="0.15">
      <c r="A6" s="62"/>
      <c r="B6" s="63"/>
      <c r="C6" s="63"/>
      <c r="D6" s="64"/>
      <c r="E6" s="63"/>
      <c r="F6" s="63"/>
      <c r="G6" s="63"/>
      <c r="H6" s="63"/>
      <c r="I6" s="63"/>
      <c r="J6" s="63"/>
      <c r="K6" s="78">
        <f>C4-WEEKDAY(C4,1)+2+7*(I4-1)</f>
        <v>43115</v>
      </c>
      <c r="L6" s="65">
        <f t="shared" ref="L6:AQ6" si="0">K6+1</f>
        <v>43116</v>
      </c>
      <c r="M6" s="65">
        <f t="shared" si="0"/>
        <v>43117</v>
      </c>
      <c r="N6" s="65">
        <f t="shared" si="0"/>
        <v>43118</v>
      </c>
      <c r="O6" s="65">
        <f t="shared" si="0"/>
        <v>43119</v>
      </c>
      <c r="P6" s="65">
        <f t="shared" si="0"/>
        <v>43120</v>
      </c>
      <c r="Q6" s="79">
        <f t="shared" si="0"/>
        <v>43121</v>
      </c>
      <c r="R6" s="78">
        <f t="shared" si="0"/>
        <v>43122</v>
      </c>
      <c r="S6" s="65">
        <f t="shared" si="0"/>
        <v>43123</v>
      </c>
      <c r="T6" s="65">
        <f t="shared" si="0"/>
        <v>43124</v>
      </c>
      <c r="U6" s="65">
        <f t="shared" ref="U6" si="1">T6+1</f>
        <v>43125</v>
      </c>
      <c r="V6" s="65">
        <f t="shared" ref="V6" si="2">U6+1</f>
        <v>43126</v>
      </c>
      <c r="W6" s="65">
        <f t="shared" ref="W6" si="3">V6+1</f>
        <v>43127</v>
      </c>
      <c r="X6" s="80">
        <f t="shared" si="0"/>
        <v>43128</v>
      </c>
      <c r="Y6" s="81">
        <f t="shared" si="0"/>
        <v>43129</v>
      </c>
      <c r="Z6" s="65">
        <f t="shared" si="0"/>
        <v>43130</v>
      </c>
      <c r="AA6" s="65">
        <f t="shared" si="0"/>
        <v>43131</v>
      </c>
      <c r="AB6" s="65">
        <f t="shared" si="0"/>
        <v>43132</v>
      </c>
      <c r="AC6" s="65">
        <f t="shared" si="0"/>
        <v>43133</v>
      </c>
      <c r="AD6" s="65">
        <f t="shared" si="0"/>
        <v>43134</v>
      </c>
      <c r="AE6" s="82">
        <f t="shared" si="0"/>
        <v>43135</v>
      </c>
      <c r="AF6" s="83">
        <f t="shared" si="0"/>
        <v>43136</v>
      </c>
      <c r="AG6" s="65">
        <f t="shared" si="0"/>
        <v>43137</v>
      </c>
      <c r="AH6" s="65">
        <f t="shared" si="0"/>
        <v>43138</v>
      </c>
      <c r="AI6" s="65">
        <f t="shared" si="0"/>
        <v>43139</v>
      </c>
      <c r="AJ6" s="65">
        <f t="shared" si="0"/>
        <v>43140</v>
      </c>
      <c r="AK6" s="65">
        <f t="shared" si="0"/>
        <v>43141</v>
      </c>
      <c r="AL6" s="84">
        <f t="shared" si="0"/>
        <v>43142</v>
      </c>
      <c r="AM6" s="85">
        <f t="shared" si="0"/>
        <v>43143</v>
      </c>
      <c r="AN6" s="65">
        <f t="shared" si="0"/>
        <v>43144</v>
      </c>
      <c r="AO6" s="65">
        <f t="shared" si="0"/>
        <v>43145</v>
      </c>
      <c r="AP6" s="65">
        <f t="shared" si="0"/>
        <v>43146</v>
      </c>
      <c r="AQ6" s="65">
        <f t="shared" si="0"/>
        <v>43147</v>
      </c>
      <c r="AR6" s="65">
        <f t="shared" ref="AR6:BN6" si="4">AQ6+1</f>
        <v>43148</v>
      </c>
      <c r="AS6" s="86">
        <f t="shared" si="4"/>
        <v>43149</v>
      </c>
      <c r="AT6" s="87">
        <f t="shared" si="4"/>
        <v>43150</v>
      </c>
      <c r="AU6" s="65">
        <f t="shared" si="4"/>
        <v>43151</v>
      </c>
      <c r="AV6" s="65">
        <f t="shared" si="4"/>
        <v>43152</v>
      </c>
      <c r="AW6" s="65">
        <f t="shared" si="4"/>
        <v>43153</v>
      </c>
      <c r="AX6" s="65">
        <f t="shared" si="4"/>
        <v>43154</v>
      </c>
      <c r="AY6" s="65">
        <f t="shared" si="4"/>
        <v>43155</v>
      </c>
      <c r="AZ6" s="88">
        <f t="shared" si="4"/>
        <v>43156</v>
      </c>
      <c r="BA6" s="89">
        <f t="shared" si="4"/>
        <v>43157</v>
      </c>
      <c r="BB6" s="65">
        <f t="shared" si="4"/>
        <v>43158</v>
      </c>
      <c r="BC6" s="65">
        <f t="shared" si="4"/>
        <v>43159</v>
      </c>
      <c r="BD6" s="65">
        <f t="shared" si="4"/>
        <v>43160</v>
      </c>
      <c r="BE6" s="65">
        <f t="shared" si="4"/>
        <v>43161</v>
      </c>
      <c r="BF6" s="65">
        <f t="shared" si="4"/>
        <v>43162</v>
      </c>
      <c r="BG6" s="90">
        <f t="shared" si="4"/>
        <v>43163</v>
      </c>
      <c r="BH6" s="91">
        <f t="shared" si="4"/>
        <v>43164</v>
      </c>
      <c r="BI6" s="65">
        <f t="shared" si="4"/>
        <v>43165</v>
      </c>
      <c r="BJ6" s="65">
        <f t="shared" si="4"/>
        <v>43166</v>
      </c>
      <c r="BK6" s="65">
        <f t="shared" si="4"/>
        <v>43167</v>
      </c>
      <c r="BL6" s="65">
        <f t="shared" si="4"/>
        <v>43168</v>
      </c>
      <c r="BM6" s="65">
        <f t="shared" si="4"/>
        <v>43169</v>
      </c>
      <c r="BN6" s="92">
        <f t="shared" si="4"/>
        <v>43170</v>
      </c>
    </row>
    <row r="7" spans="1:149" s="61" customFormat="1" ht="30" customHeight="1" thickBot="1" x14ac:dyDescent="0.2">
      <c r="A7" s="54" t="s">
        <v>0</v>
      </c>
      <c r="B7" s="55" t="s">
        <v>59</v>
      </c>
      <c r="C7" s="56" t="s">
        <v>60</v>
      </c>
      <c r="D7" s="57" t="s">
        <v>65</v>
      </c>
      <c r="E7" s="58" t="s">
        <v>61</v>
      </c>
      <c r="F7" s="58" t="s">
        <v>62</v>
      </c>
      <c r="G7" s="56" t="s">
        <v>63</v>
      </c>
      <c r="H7" s="95" t="s">
        <v>64</v>
      </c>
      <c r="I7" s="53"/>
      <c r="J7" s="75" t="str">
        <f t="shared" ref="J7:AO7" si="5">CHOOSE(WEEKDAY(K6,1),"S","M","T","W","T","F","S")</f>
        <v>M</v>
      </c>
      <c r="K7" s="59" t="str">
        <f t="shared" si="5"/>
        <v>T</v>
      </c>
      <c r="L7" s="59" t="str">
        <f t="shared" si="5"/>
        <v>W</v>
      </c>
      <c r="M7" s="59" t="str">
        <f t="shared" si="5"/>
        <v>T</v>
      </c>
      <c r="N7" s="59" t="str">
        <f t="shared" si="5"/>
        <v>F</v>
      </c>
      <c r="O7" s="59" t="str">
        <f t="shared" si="5"/>
        <v>S</v>
      </c>
      <c r="P7" s="76" t="str">
        <f t="shared" si="5"/>
        <v>S</v>
      </c>
      <c r="Q7" s="75" t="str">
        <f t="shared" si="5"/>
        <v>M</v>
      </c>
      <c r="R7" s="59" t="str">
        <f t="shared" si="5"/>
        <v>T</v>
      </c>
      <c r="S7" s="59" t="str">
        <f t="shared" si="5"/>
        <v>W</v>
      </c>
      <c r="T7" s="59" t="str">
        <f t="shared" si="5"/>
        <v>T</v>
      </c>
      <c r="U7" s="59" t="str">
        <f t="shared" si="5"/>
        <v>F</v>
      </c>
      <c r="V7" s="59" t="str">
        <f t="shared" si="5"/>
        <v>S</v>
      </c>
      <c r="W7" s="76" t="str">
        <f t="shared" si="5"/>
        <v>S</v>
      </c>
      <c r="X7" s="74" t="str">
        <f t="shared" si="5"/>
        <v>M</v>
      </c>
      <c r="Y7" s="59" t="str">
        <f t="shared" si="5"/>
        <v>T</v>
      </c>
      <c r="Z7" s="59" t="str">
        <f t="shared" si="5"/>
        <v>W</v>
      </c>
      <c r="AA7" s="59" t="str">
        <f t="shared" si="5"/>
        <v>T</v>
      </c>
      <c r="AB7" s="59" t="str">
        <f t="shared" si="5"/>
        <v>F</v>
      </c>
      <c r="AC7" s="59" t="str">
        <f t="shared" si="5"/>
        <v>S</v>
      </c>
      <c r="AD7" s="77" t="str">
        <f t="shared" si="5"/>
        <v>S</v>
      </c>
      <c r="AE7" s="75" t="str">
        <f t="shared" si="5"/>
        <v>M</v>
      </c>
      <c r="AF7" s="59" t="str">
        <f t="shared" si="5"/>
        <v>T</v>
      </c>
      <c r="AG7" s="59" t="str">
        <f t="shared" si="5"/>
        <v>W</v>
      </c>
      <c r="AH7" s="59" t="str">
        <f t="shared" si="5"/>
        <v>T</v>
      </c>
      <c r="AI7" s="59" t="str">
        <f t="shared" si="5"/>
        <v>F</v>
      </c>
      <c r="AJ7" s="59" t="str">
        <f t="shared" si="5"/>
        <v>S</v>
      </c>
      <c r="AK7" s="76" t="str">
        <f t="shared" si="5"/>
        <v>S</v>
      </c>
      <c r="AL7" s="75" t="str">
        <f t="shared" si="5"/>
        <v>M</v>
      </c>
      <c r="AM7" s="59" t="str">
        <f t="shared" si="5"/>
        <v>T</v>
      </c>
      <c r="AN7" s="59" t="str">
        <f t="shared" si="5"/>
        <v>W</v>
      </c>
      <c r="AO7" s="59" t="str">
        <f t="shared" si="5"/>
        <v>T</v>
      </c>
      <c r="AP7" s="59" t="str">
        <f t="shared" ref="AP7:BM7" si="6">CHOOSE(WEEKDAY(AQ6,1),"S","M","T","W","T","F","S")</f>
        <v>F</v>
      </c>
      <c r="AQ7" s="59" t="str">
        <f t="shared" si="6"/>
        <v>S</v>
      </c>
      <c r="AR7" s="76" t="str">
        <f t="shared" si="6"/>
        <v>S</v>
      </c>
      <c r="AS7" s="75" t="str">
        <f t="shared" si="6"/>
        <v>M</v>
      </c>
      <c r="AT7" s="59" t="str">
        <f t="shared" si="6"/>
        <v>T</v>
      </c>
      <c r="AU7" s="59" t="str">
        <f t="shared" si="6"/>
        <v>W</v>
      </c>
      <c r="AV7" s="59" t="str">
        <f t="shared" si="6"/>
        <v>T</v>
      </c>
      <c r="AW7" s="59" t="str">
        <f t="shared" si="6"/>
        <v>F</v>
      </c>
      <c r="AX7" s="59" t="str">
        <f t="shared" si="6"/>
        <v>S</v>
      </c>
      <c r="AY7" s="76" t="str">
        <f t="shared" si="6"/>
        <v>S</v>
      </c>
      <c r="AZ7" s="75" t="str">
        <f t="shared" si="6"/>
        <v>M</v>
      </c>
      <c r="BA7" s="59" t="str">
        <f t="shared" si="6"/>
        <v>T</v>
      </c>
      <c r="BB7" s="59" t="str">
        <f t="shared" si="6"/>
        <v>W</v>
      </c>
      <c r="BC7" s="59" t="str">
        <f t="shared" si="6"/>
        <v>T</v>
      </c>
      <c r="BD7" s="59" t="str">
        <f t="shared" si="6"/>
        <v>F</v>
      </c>
      <c r="BE7" s="59" t="str">
        <f t="shared" si="6"/>
        <v>S</v>
      </c>
      <c r="BF7" s="76" t="str">
        <f t="shared" si="6"/>
        <v>S</v>
      </c>
      <c r="BG7" s="75" t="str">
        <f t="shared" si="6"/>
        <v>M</v>
      </c>
      <c r="BH7" s="59" t="str">
        <f t="shared" si="6"/>
        <v>T</v>
      </c>
      <c r="BI7" s="59" t="str">
        <f t="shared" si="6"/>
        <v>W</v>
      </c>
      <c r="BJ7" s="59" t="str">
        <f t="shared" si="6"/>
        <v>T</v>
      </c>
      <c r="BK7" s="59" t="str">
        <f t="shared" si="6"/>
        <v>F</v>
      </c>
      <c r="BL7" s="59" t="str">
        <f t="shared" si="6"/>
        <v>S</v>
      </c>
      <c r="BM7" s="76" t="str">
        <f t="shared" si="6"/>
        <v>S</v>
      </c>
      <c r="BN7" s="60"/>
      <c r="BO7" s="60"/>
      <c r="BP7" s="60"/>
      <c r="BQ7" s="60"/>
      <c r="BR7" s="60"/>
      <c r="BS7" s="60"/>
      <c r="BT7" s="60"/>
      <c r="BU7" s="60"/>
      <c r="BV7" s="60"/>
      <c r="BW7" s="60"/>
      <c r="BX7" s="60"/>
      <c r="BY7" s="60"/>
      <c r="BZ7" s="60"/>
      <c r="CA7" s="60"/>
      <c r="CB7" s="60"/>
      <c r="CC7" s="60"/>
      <c r="CD7" s="60"/>
      <c r="CE7" s="60"/>
      <c r="CF7" s="60"/>
      <c r="CG7" s="60"/>
      <c r="CH7" s="60"/>
      <c r="CI7" s="60"/>
      <c r="CJ7" s="60"/>
      <c r="CK7" s="60"/>
      <c r="CL7" s="60"/>
      <c r="CM7" s="60"/>
      <c r="CN7" s="60"/>
      <c r="CO7" s="60"/>
      <c r="CP7" s="60"/>
      <c r="CQ7" s="60"/>
      <c r="CR7" s="60"/>
      <c r="CS7" s="60"/>
      <c r="CT7" s="60"/>
      <c r="CU7" s="60"/>
      <c r="CV7" s="60"/>
      <c r="CW7" s="60"/>
      <c r="CX7" s="60"/>
      <c r="CY7" s="60"/>
      <c r="CZ7" s="60"/>
      <c r="DA7" s="60"/>
      <c r="DB7" s="60"/>
      <c r="DC7" s="60"/>
      <c r="DD7" s="60"/>
      <c r="DE7" s="60"/>
      <c r="DF7" s="60"/>
      <c r="DG7" s="60"/>
      <c r="DH7" s="60"/>
      <c r="DI7" s="60"/>
      <c r="DJ7" s="60"/>
      <c r="DK7" s="60"/>
      <c r="DL7" s="60"/>
      <c r="DM7" s="60"/>
      <c r="DN7" s="60"/>
      <c r="DO7" s="60"/>
      <c r="DP7" s="60"/>
      <c r="DQ7" s="60"/>
      <c r="DR7" s="60"/>
      <c r="DS7" s="60"/>
      <c r="DT7" s="60"/>
      <c r="DU7" s="60"/>
      <c r="DV7" s="60"/>
      <c r="DW7" s="60"/>
      <c r="DX7" s="60"/>
      <c r="DY7" s="60"/>
      <c r="DZ7" s="60"/>
      <c r="EA7" s="60"/>
      <c r="EB7" s="60"/>
      <c r="EC7" s="60"/>
      <c r="ED7" s="60"/>
      <c r="EE7" s="60"/>
      <c r="EF7" s="60"/>
      <c r="EG7" s="60"/>
      <c r="EH7" s="60"/>
      <c r="EI7" s="60"/>
      <c r="EJ7" s="60"/>
      <c r="EK7" s="60"/>
      <c r="EL7" s="60"/>
      <c r="EM7" s="60"/>
      <c r="EN7" s="60"/>
      <c r="EO7" s="60"/>
      <c r="EP7" s="60"/>
      <c r="EQ7" s="60"/>
      <c r="ER7" s="60"/>
      <c r="ES7" s="60"/>
    </row>
    <row r="8" spans="1:149" s="37" customFormat="1" ht="19" thickTop="1" x14ac:dyDescent="0.15">
      <c r="A8" s="98">
        <v>1</v>
      </c>
      <c r="B8" s="93" t="s">
        <v>130</v>
      </c>
      <c r="D8" s="38"/>
      <c r="E8" s="185">
        <v>43119</v>
      </c>
      <c r="F8" s="147">
        <f t="shared" ref="F8:F14" si="7">IF(ISBLANK(E8)," - ",IF(G8=0,E8,E8+G8-1))</f>
        <v>43133</v>
      </c>
      <c r="G8" s="52">
        <v>15</v>
      </c>
      <c r="H8" s="107">
        <f t="shared" ref="H8" si="8">IF(OR(F8=0,E8=0),0,NETWORKDAYS(E8,F8))</f>
        <v>11</v>
      </c>
      <c r="I8" s="188"/>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row>
    <row r="9" spans="1:149" s="40" customFormat="1" ht="18" x14ac:dyDescent="0.15">
      <c r="A9" s="99">
        <v>1.1000000000000001</v>
      </c>
      <c r="B9" s="43" t="s">
        <v>131</v>
      </c>
      <c r="C9" s="96"/>
      <c r="D9" s="97"/>
      <c r="E9" s="185">
        <v>43119</v>
      </c>
      <c r="F9" s="147">
        <f t="shared" si="7"/>
        <v>43119</v>
      </c>
      <c r="G9" s="52">
        <v>1</v>
      </c>
      <c r="H9" s="107">
        <f t="shared" ref="H9:H14" si="9">IF(OR(F9=0,E9=0),0,NETWORKDAYS(E9,F9))</f>
        <v>1</v>
      </c>
      <c r="I9" s="188"/>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row>
    <row r="10" spans="1:149" s="40" customFormat="1" ht="18" x14ac:dyDescent="0.15">
      <c r="A10" s="99">
        <v>1.2</v>
      </c>
      <c r="B10" s="43" t="s">
        <v>132</v>
      </c>
      <c r="C10" s="96"/>
      <c r="D10" s="97"/>
      <c r="E10" s="185">
        <v>43122</v>
      </c>
      <c r="F10" s="147">
        <f t="shared" si="7"/>
        <v>43123</v>
      </c>
      <c r="G10" s="52">
        <v>2</v>
      </c>
      <c r="H10" s="107">
        <f t="shared" si="9"/>
        <v>2</v>
      </c>
      <c r="I10" s="188"/>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row>
    <row r="11" spans="1:149" s="40" customFormat="1" ht="18" x14ac:dyDescent="0.15">
      <c r="A11" s="99">
        <v>1.3</v>
      </c>
      <c r="B11" s="43" t="s">
        <v>133</v>
      </c>
      <c r="C11" s="96"/>
      <c r="D11" s="97"/>
      <c r="E11" s="185">
        <v>43124</v>
      </c>
      <c r="F11" s="147">
        <f t="shared" si="7"/>
        <v>43124</v>
      </c>
      <c r="G11" s="52">
        <v>1</v>
      </c>
      <c r="H11" s="107">
        <f t="shared" si="9"/>
        <v>1</v>
      </c>
      <c r="I11" s="188"/>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row>
    <row r="12" spans="1:149" s="40" customFormat="1" ht="18" x14ac:dyDescent="0.15">
      <c r="A12" s="99">
        <v>1.4</v>
      </c>
      <c r="B12" s="43" t="s">
        <v>134</v>
      </c>
      <c r="C12" s="96"/>
      <c r="D12" s="97"/>
      <c r="E12" s="185">
        <v>43124</v>
      </c>
      <c r="F12" s="147">
        <f t="shared" si="7"/>
        <v>43137</v>
      </c>
      <c r="G12" s="52">
        <v>14</v>
      </c>
      <c r="H12" s="107">
        <f t="shared" si="9"/>
        <v>10</v>
      </c>
      <c r="I12" s="188"/>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row>
    <row r="13" spans="1:149" s="40" customFormat="1" ht="18" x14ac:dyDescent="0.15">
      <c r="A13" s="99">
        <v>1.5</v>
      </c>
      <c r="B13" s="43" t="s">
        <v>181</v>
      </c>
      <c r="C13" s="96"/>
      <c r="D13" s="97"/>
      <c r="E13" s="185">
        <v>43125</v>
      </c>
      <c r="F13" s="147">
        <f t="shared" si="7"/>
        <v>43133</v>
      </c>
      <c r="G13" s="52">
        <v>9</v>
      </c>
      <c r="H13" s="107">
        <f t="shared" si="9"/>
        <v>7</v>
      </c>
      <c r="I13" s="188"/>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row>
    <row r="14" spans="1:149" s="40" customFormat="1" ht="18" x14ac:dyDescent="0.15">
      <c r="A14" s="100">
        <v>2</v>
      </c>
      <c r="B14" s="94" t="s">
        <v>135</v>
      </c>
      <c r="C14" s="39"/>
      <c r="D14" s="44"/>
      <c r="E14" s="185">
        <v>43124</v>
      </c>
      <c r="F14" s="147">
        <f t="shared" si="7"/>
        <v>43124</v>
      </c>
      <c r="G14" s="52">
        <f>SUM(G15)</f>
        <v>1</v>
      </c>
      <c r="H14" s="107">
        <f t="shared" si="9"/>
        <v>1</v>
      </c>
      <c r="I14" s="188"/>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row>
    <row r="15" spans="1:149" s="40" customFormat="1" ht="18" x14ac:dyDescent="0.15">
      <c r="A15" s="99">
        <v>2.1</v>
      </c>
      <c r="B15" s="43" t="s">
        <v>136</v>
      </c>
      <c r="D15" s="41"/>
      <c r="E15" s="185">
        <v>43124</v>
      </c>
      <c r="F15" s="147">
        <f t="shared" ref="F15:F19" si="10">IF(ISBLANK(E15)," - ",IF(G15=0,E15,E15+G15-1))</f>
        <v>43124</v>
      </c>
      <c r="G15" s="52">
        <v>1</v>
      </c>
      <c r="H15" s="107">
        <f>IF(OR(F15=0,E15=0),0,NETWORKDAYS(E15,F15))</f>
        <v>1</v>
      </c>
      <c r="I15" s="188"/>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row>
    <row r="16" spans="1:149" s="40" customFormat="1" ht="18" x14ac:dyDescent="0.15">
      <c r="A16" s="100">
        <v>2.2000000000000002</v>
      </c>
      <c r="B16" s="94" t="s">
        <v>137</v>
      </c>
      <c r="C16" s="39"/>
      <c r="D16" s="44"/>
      <c r="E16" s="185">
        <v>43125</v>
      </c>
      <c r="F16" s="147">
        <f t="shared" si="10"/>
        <v>43130</v>
      </c>
      <c r="G16" s="52">
        <v>6</v>
      </c>
      <c r="H16" s="107">
        <f t="shared" ref="H16" si="11">IF(OR(F16=0,E16=0),0,NETWORKDAYS(E16,F16))</f>
        <v>4</v>
      </c>
      <c r="I16" s="188"/>
      <c r="J16" s="5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row>
    <row r="17" spans="1:149" s="40" customFormat="1" ht="18" x14ac:dyDescent="0.15">
      <c r="A17" s="99" t="s">
        <v>141</v>
      </c>
      <c r="B17" s="43" t="s">
        <v>138</v>
      </c>
      <c r="D17" s="41"/>
      <c r="E17" s="185">
        <v>43126</v>
      </c>
      <c r="F17" s="147">
        <f t="shared" si="10"/>
        <v>43129</v>
      </c>
      <c r="G17" s="52">
        <v>4</v>
      </c>
      <c r="H17" s="107">
        <f>IF(OR(F17=0,E17=0),0,NETWORKDAYS(E17,F17))</f>
        <v>2</v>
      </c>
      <c r="I17" s="188"/>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row>
    <row r="18" spans="1:149" s="39" customFormat="1" ht="18" x14ac:dyDescent="0.15">
      <c r="A18" s="99" t="s">
        <v>142</v>
      </c>
      <c r="B18" s="43" t="s">
        <v>139</v>
      </c>
      <c r="C18" s="40"/>
      <c r="D18" s="41"/>
      <c r="E18" s="185">
        <v>43124</v>
      </c>
      <c r="F18" s="147">
        <f t="shared" si="10"/>
        <v>43124</v>
      </c>
      <c r="G18" s="52">
        <v>1</v>
      </c>
      <c r="H18" s="107">
        <f>IF(OR(F18=0,E18=0),0,NETWORKDAYS(E18,F18))</f>
        <v>1</v>
      </c>
      <c r="I18" s="188"/>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0"/>
      <c r="EK18" s="40"/>
      <c r="EL18" s="40"/>
      <c r="EM18" s="40"/>
      <c r="EN18" s="40"/>
      <c r="EO18" s="40"/>
      <c r="EP18" s="40"/>
      <c r="EQ18" s="40"/>
      <c r="ER18" s="40"/>
      <c r="ES18" s="40"/>
    </row>
    <row r="19" spans="1:149" s="40" customFormat="1" ht="18" x14ac:dyDescent="0.15">
      <c r="A19" s="99" t="s">
        <v>143</v>
      </c>
      <c r="B19" s="43" t="s">
        <v>140</v>
      </c>
      <c r="D19" s="41"/>
      <c r="E19" s="185">
        <v>43129</v>
      </c>
      <c r="F19" s="147">
        <f t="shared" si="10"/>
        <v>43130</v>
      </c>
      <c r="G19" s="52">
        <v>2</v>
      </c>
      <c r="H19" s="107">
        <f>IF(OR(F19=0,E19=0),0,NETWORKDAYS(E19,F19))</f>
        <v>2</v>
      </c>
      <c r="I19" s="188"/>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row>
    <row r="20" spans="1:149" s="40" customFormat="1" ht="18" x14ac:dyDescent="0.15">
      <c r="A20" s="100">
        <v>2.2999999999999998</v>
      </c>
      <c r="B20" s="94" t="s">
        <v>144</v>
      </c>
      <c r="C20" s="39"/>
      <c r="D20" s="44"/>
      <c r="E20" s="186">
        <v>43131</v>
      </c>
      <c r="F20" s="147">
        <f t="shared" ref="F20" si="12">IF(ISBLANK(E20)," - ",IF(G20=0,E20,E20+G20-1))</f>
        <v>43131</v>
      </c>
      <c r="G20" s="52">
        <f>SUM(G21)</f>
        <v>1</v>
      </c>
      <c r="H20" s="107">
        <f t="shared" ref="H20" si="13">IF(OR(F20=0,E20=0),0,NETWORKDAYS(E20,F20))</f>
        <v>1</v>
      </c>
      <c r="I20" s="188"/>
      <c r="J20" s="5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row>
    <row r="21" spans="1:149" s="40" customFormat="1" ht="18" x14ac:dyDescent="0.15">
      <c r="A21" s="99" t="s">
        <v>146</v>
      </c>
      <c r="B21" s="43" t="s">
        <v>145</v>
      </c>
      <c r="D21" s="41"/>
      <c r="E21" s="186">
        <v>43131</v>
      </c>
      <c r="F21" s="147">
        <f t="shared" ref="F21:F25" si="14">IF(ISBLANK(E21)," - ",IF(G21=0,E21,E21+G21-1))</f>
        <v>43131</v>
      </c>
      <c r="G21" s="52">
        <v>1</v>
      </c>
      <c r="H21" s="107">
        <f>IF(OR(F21=0,E21=0),0,NETWORKDAYS(E21,F21))</f>
        <v>1</v>
      </c>
      <c r="I21" s="188"/>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row>
    <row r="22" spans="1:149" s="40" customFormat="1" ht="18" x14ac:dyDescent="0.15">
      <c r="A22" s="100">
        <v>2.4</v>
      </c>
      <c r="B22" s="94" t="s">
        <v>147</v>
      </c>
      <c r="C22" s="39"/>
      <c r="D22" s="44"/>
      <c r="E22" s="185">
        <v>43132</v>
      </c>
      <c r="F22" s="147">
        <f t="shared" si="14"/>
        <v>43137</v>
      </c>
      <c r="G22" s="52">
        <v>6</v>
      </c>
      <c r="H22" s="107">
        <f t="shared" ref="H22" si="15">IF(OR(F22=0,E22=0),0,NETWORKDAYS(E22,F22))</f>
        <v>4</v>
      </c>
      <c r="I22" s="188"/>
      <c r="J22" s="5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row>
    <row r="23" spans="1:149" s="40" customFormat="1" ht="18" x14ac:dyDescent="0.15">
      <c r="A23" s="99" t="s">
        <v>162</v>
      </c>
      <c r="B23" s="43" t="s">
        <v>148</v>
      </c>
      <c r="D23" s="41"/>
      <c r="E23" s="185">
        <v>43132</v>
      </c>
      <c r="F23" s="147">
        <f t="shared" si="14"/>
        <v>43132</v>
      </c>
      <c r="G23" s="52">
        <v>1</v>
      </c>
      <c r="H23" s="107">
        <f>IF(OR(F23=0,E23=0),0,NETWORKDAYS(E23,F23))</f>
        <v>1</v>
      </c>
      <c r="I23" s="188"/>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row>
    <row r="24" spans="1:149" s="39" customFormat="1" ht="18" x14ac:dyDescent="0.15">
      <c r="A24" s="99" t="s">
        <v>163</v>
      </c>
      <c r="B24" s="43" t="s">
        <v>149</v>
      </c>
      <c r="C24" s="40"/>
      <c r="D24" s="41"/>
      <c r="E24" s="185">
        <v>43132</v>
      </c>
      <c r="F24" s="147">
        <f t="shared" si="14"/>
        <v>43132</v>
      </c>
      <c r="G24" s="52">
        <v>1</v>
      </c>
      <c r="H24" s="107">
        <f>IF(OR(F24=0,E24=0),0,NETWORKDAYS(E24,F24))</f>
        <v>1</v>
      </c>
      <c r="I24" s="188"/>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c r="DJ24" s="40"/>
      <c r="DK24" s="40"/>
      <c r="DL24" s="40"/>
      <c r="DM24" s="40"/>
      <c r="DN24" s="40"/>
      <c r="DO24" s="40"/>
      <c r="DP24" s="40"/>
      <c r="DQ24" s="40"/>
      <c r="DR24" s="40"/>
      <c r="DS24" s="40"/>
      <c r="DT24" s="40"/>
      <c r="DU24" s="40"/>
      <c r="DV24" s="40"/>
      <c r="DW24" s="40"/>
      <c r="DX24" s="40"/>
      <c r="DY24" s="40"/>
      <c r="DZ24" s="40"/>
      <c r="EA24" s="40"/>
      <c r="EB24" s="40"/>
      <c r="EC24" s="40"/>
      <c r="ED24" s="40"/>
      <c r="EE24" s="40"/>
      <c r="EF24" s="40"/>
      <c r="EG24" s="40"/>
      <c r="EH24" s="40"/>
      <c r="EI24" s="40"/>
      <c r="EJ24" s="40"/>
      <c r="EK24" s="40"/>
      <c r="EL24" s="40"/>
      <c r="EM24" s="40"/>
      <c r="EN24" s="40"/>
      <c r="EO24" s="40"/>
      <c r="EP24" s="40"/>
      <c r="EQ24" s="40"/>
      <c r="ER24" s="40"/>
      <c r="ES24" s="40"/>
    </row>
    <row r="25" spans="1:149" s="40" customFormat="1" ht="18" x14ac:dyDescent="0.15">
      <c r="A25" s="99" t="s">
        <v>164</v>
      </c>
      <c r="B25" s="43" t="s">
        <v>150</v>
      </c>
      <c r="D25" s="41"/>
      <c r="E25" s="185">
        <v>43133</v>
      </c>
      <c r="F25" s="147">
        <f t="shared" si="14"/>
        <v>43133</v>
      </c>
      <c r="G25" s="52">
        <v>1</v>
      </c>
      <c r="H25" s="107">
        <f>IF(OR(F25=0,E25=0),0,NETWORKDAYS(E25,F25))</f>
        <v>1</v>
      </c>
      <c r="I25" s="188"/>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row>
    <row r="26" spans="1:149" s="40" customFormat="1" ht="18" x14ac:dyDescent="0.15">
      <c r="A26" s="99" t="s">
        <v>165</v>
      </c>
      <c r="B26" s="43" t="s">
        <v>151</v>
      </c>
      <c r="D26" s="41"/>
      <c r="E26" s="185">
        <v>43133</v>
      </c>
      <c r="F26" s="147">
        <f t="shared" ref="F26:F28" si="16">IF(ISBLANK(E26)," - ",IF(G26=0,E26,E26+G26-1))</f>
        <v>43133</v>
      </c>
      <c r="G26" s="52">
        <v>1</v>
      </c>
      <c r="H26" s="107">
        <f>IF(OR(F26=0,E26=0),0,NETWORKDAYS(E26,F26))</f>
        <v>1</v>
      </c>
      <c r="I26" s="188"/>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row>
    <row r="27" spans="1:149" s="40" customFormat="1" ht="18" x14ac:dyDescent="0.15">
      <c r="A27" s="99" t="s">
        <v>166</v>
      </c>
      <c r="B27" s="43" t="s">
        <v>152</v>
      </c>
      <c r="D27" s="41"/>
      <c r="E27" s="147">
        <v>43137</v>
      </c>
      <c r="F27" s="147">
        <f t="shared" si="16"/>
        <v>43137</v>
      </c>
      <c r="G27" s="52">
        <v>1</v>
      </c>
      <c r="H27" s="107">
        <f>IF(OR(F27=0,E27=0),0,NETWORKDAYS(E27,F27))</f>
        <v>1</v>
      </c>
      <c r="I27" s="188"/>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row>
    <row r="28" spans="1:149" s="40" customFormat="1" ht="18" x14ac:dyDescent="0.15">
      <c r="A28" s="100">
        <v>3</v>
      </c>
      <c r="B28" s="94" t="s">
        <v>153</v>
      </c>
      <c r="C28" s="39"/>
      <c r="D28" s="44"/>
      <c r="E28" s="185">
        <v>43138</v>
      </c>
      <c r="F28" s="147">
        <f t="shared" si="16"/>
        <v>43138</v>
      </c>
      <c r="G28" s="52">
        <v>1</v>
      </c>
      <c r="H28" s="107">
        <f t="shared" ref="H28" si="17">IF(OR(F28=0,E28=0),0,NETWORKDAYS(E28,F28))</f>
        <v>1</v>
      </c>
      <c r="I28" s="188"/>
      <c r="J28" s="5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row>
    <row r="29" spans="1:149" s="40" customFormat="1" ht="18" x14ac:dyDescent="0.15">
      <c r="A29" s="99">
        <v>3.1</v>
      </c>
      <c r="B29" s="43" t="s">
        <v>154</v>
      </c>
      <c r="D29" s="41"/>
      <c r="E29" s="185">
        <v>43138</v>
      </c>
      <c r="F29" s="147">
        <f t="shared" ref="F29:F32" si="18">IF(ISBLANK(E29)," - ",IF(G29=0,E29,E29+G29-1))</f>
        <v>43138</v>
      </c>
      <c r="G29" s="52">
        <v>1</v>
      </c>
      <c r="H29" s="107">
        <f>IF(OR(F29=0,E29=0),0,NETWORKDAYS(E29,F29))</f>
        <v>1</v>
      </c>
      <c r="I29" s="188"/>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row>
    <row r="30" spans="1:149" s="39" customFormat="1" ht="18" x14ac:dyDescent="0.15">
      <c r="A30" s="99">
        <v>3.2</v>
      </c>
      <c r="B30" s="43" t="s">
        <v>155</v>
      </c>
      <c r="C30" s="40"/>
      <c r="D30" s="41"/>
      <c r="E30" s="185">
        <v>43138</v>
      </c>
      <c r="F30" s="147">
        <f t="shared" si="18"/>
        <v>43138</v>
      </c>
      <c r="G30" s="52">
        <v>1</v>
      </c>
      <c r="H30" s="107">
        <f>IF(OR(F30=0,E30=0),0,NETWORKDAYS(E30,F30))</f>
        <v>1</v>
      </c>
      <c r="I30" s="188"/>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row>
    <row r="31" spans="1:149" s="40" customFormat="1" ht="18" x14ac:dyDescent="0.15">
      <c r="A31" s="100">
        <v>3.3</v>
      </c>
      <c r="B31" s="94" t="s">
        <v>156</v>
      </c>
      <c r="C31" s="39"/>
      <c r="D31" s="44"/>
      <c r="E31" s="185">
        <v>43139</v>
      </c>
      <c r="F31" s="147">
        <f t="shared" si="18"/>
        <v>43140</v>
      </c>
      <c r="G31" s="52">
        <f>G32</f>
        <v>2</v>
      </c>
      <c r="H31" s="107">
        <f t="shared" ref="H31" si="19">IF(OR(F31=0,E31=0),0,NETWORKDAYS(E31,F31))</f>
        <v>2</v>
      </c>
      <c r="I31" s="188"/>
      <c r="J31" s="5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row>
    <row r="32" spans="1:149" s="40" customFormat="1" ht="18" x14ac:dyDescent="0.15">
      <c r="A32" s="99" t="s">
        <v>167</v>
      </c>
      <c r="B32" s="43" t="s">
        <v>157</v>
      </c>
      <c r="D32" s="41"/>
      <c r="E32" s="185">
        <v>43139</v>
      </c>
      <c r="F32" s="147">
        <f t="shared" si="18"/>
        <v>43140</v>
      </c>
      <c r="G32" s="52">
        <v>2</v>
      </c>
      <c r="H32" s="107">
        <f>IF(OR(F32=0,E32=0),0,NETWORKDAYS(E32,F32))</f>
        <v>2</v>
      </c>
      <c r="I32" s="188"/>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row>
    <row r="33" spans="1:150" s="40" customFormat="1" ht="18" x14ac:dyDescent="0.15">
      <c r="A33" s="100">
        <v>3.5</v>
      </c>
      <c r="B33" s="94" t="s">
        <v>158</v>
      </c>
      <c r="C33" s="39"/>
      <c r="D33" s="44"/>
      <c r="E33" s="185">
        <v>43143</v>
      </c>
      <c r="F33" s="147">
        <f t="shared" ref="F33:F36" si="20">IF(ISBLANK(E33)," - ",IF(G33=0,E33,E33+G33-1))</f>
        <v>43187</v>
      </c>
      <c r="G33" s="52">
        <v>45</v>
      </c>
      <c r="H33" s="107">
        <f t="shared" ref="H33" si="21">IF(OR(F33=0,E33=0),0,NETWORKDAYS(E33,F33))</f>
        <v>33</v>
      </c>
      <c r="I33" s="188"/>
      <c r="J33" s="5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row>
    <row r="34" spans="1:150" s="40" customFormat="1" ht="18" x14ac:dyDescent="0.15">
      <c r="A34" s="99" t="s">
        <v>168</v>
      </c>
      <c r="B34" s="187" t="s">
        <v>159</v>
      </c>
      <c r="D34" s="41"/>
      <c r="E34" s="185">
        <v>43143</v>
      </c>
      <c r="F34" s="147">
        <f t="shared" si="20"/>
        <v>43172</v>
      </c>
      <c r="G34" s="52">
        <v>30</v>
      </c>
      <c r="H34" s="107">
        <f>IF(OR(F34=0,E34=0),0,NETWORKDAYS(E34,F34))</f>
        <v>22</v>
      </c>
      <c r="I34" s="188"/>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ET34" s="45"/>
    </row>
    <row r="35" spans="1:150" s="40" customFormat="1" ht="18" x14ac:dyDescent="0.15">
      <c r="A35" s="99" t="s">
        <v>169</v>
      </c>
      <c r="B35" s="187" t="s">
        <v>179</v>
      </c>
      <c r="D35" s="41"/>
      <c r="E35" s="185">
        <v>43150</v>
      </c>
      <c r="F35" s="147">
        <f t="shared" si="20"/>
        <v>43168</v>
      </c>
      <c r="G35" s="52">
        <v>19</v>
      </c>
      <c r="H35" s="107">
        <f>IF(OR(F35=0,E35=0),0,NETWORKDAYS(E35,F35))</f>
        <v>15</v>
      </c>
      <c r="I35" s="188"/>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ET35" s="45"/>
    </row>
    <row r="36" spans="1:150" s="45" customFormat="1" ht="18" x14ac:dyDescent="0.15">
      <c r="A36" s="99" t="s">
        <v>170</v>
      </c>
      <c r="B36" s="187" t="s">
        <v>161</v>
      </c>
      <c r="C36" s="40"/>
      <c r="D36" s="41"/>
      <c r="E36" s="185">
        <v>43157</v>
      </c>
      <c r="F36" s="147">
        <f t="shared" si="20"/>
        <v>43181</v>
      </c>
      <c r="G36" s="52">
        <v>25</v>
      </c>
      <c r="H36" s="107">
        <f>IF(OR(F36=0,E36=0),0,NETWORKDAYS(E36,F36))</f>
        <v>19</v>
      </c>
      <c r="I36" s="188"/>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6"/>
    </row>
    <row r="37" spans="1:150" s="45" customFormat="1" ht="18" x14ac:dyDescent="0.15">
      <c r="A37" s="100">
        <v>3.6</v>
      </c>
      <c r="B37" s="94" t="s">
        <v>182</v>
      </c>
      <c r="C37" s="39"/>
      <c r="D37" s="44"/>
      <c r="E37" s="147">
        <v>43146</v>
      </c>
      <c r="F37" s="147">
        <f t="shared" ref="F37" si="22">IF(ISBLANK(E37)," - ",IF(G37=0,E37,E37+G37-1))</f>
        <v>43238</v>
      </c>
      <c r="G37" s="52">
        <v>93</v>
      </c>
      <c r="H37" s="107">
        <f t="shared" ref="H37" si="23">IF(OR(F37=0,E37=0),0,NETWORKDAYS(E37,F37))</f>
        <v>67</v>
      </c>
      <c r="I37" s="188"/>
      <c r="J37" s="5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row>
    <row r="38" spans="1:150" s="46" customFormat="1" ht="27" customHeight="1" x14ac:dyDescent="0.15">
      <c r="A38" s="99" t="s">
        <v>171</v>
      </c>
      <c r="B38" s="187" t="s">
        <v>178</v>
      </c>
      <c r="C38" s="40"/>
      <c r="D38" s="41"/>
      <c r="E38" s="147">
        <v>43146</v>
      </c>
      <c r="F38" s="147">
        <f t="shared" ref="F38:F41" si="24">IF(ISBLANK(E38)," - ",IF(G38=0,E38,E38+G38-1))</f>
        <v>43180</v>
      </c>
      <c r="G38" s="52">
        <v>35</v>
      </c>
      <c r="H38" s="107">
        <f>IF(OR(F38=0,E38=0),0,NETWORKDAYS(E38,F38))</f>
        <v>25</v>
      </c>
      <c r="I38" s="188"/>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5"/>
    </row>
    <row r="39" spans="1:150" s="45" customFormat="1" ht="18" x14ac:dyDescent="0.15">
      <c r="A39" s="99" t="s">
        <v>172</v>
      </c>
      <c r="B39" s="187" t="s">
        <v>160</v>
      </c>
      <c r="C39" s="40"/>
      <c r="D39" s="41"/>
      <c r="E39" s="147">
        <v>43153</v>
      </c>
      <c r="F39" s="147">
        <f t="shared" si="24"/>
        <v>43182</v>
      </c>
      <c r="G39" s="52">
        <v>30</v>
      </c>
      <c r="H39" s="107">
        <f>IF(OR(F39=0,E39=0),0,NETWORKDAYS(E39,F39))</f>
        <v>22</v>
      </c>
      <c r="I39" s="188"/>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row>
    <row r="40" spans="1:150" s="45" customFormat="1" ht="18" x14ac:dyDescent="0.15">
      <c r="A40" s="99" t="s">
        <v>173</v>
      </c>
      <c r="B40" s="187" t="s">
        <v>180</v>
      </c>
      <c r="C40" s="40"/>
      <c r="D40" s="41"/>
      <c r="E40" s="186">
        <v>43160</v>
      </c>
      <c r="F40" s="147">
        <f t="shared" si="24"/>
        <v>43189</v>
      </c>
      <c r="G40" s="52">
        <v>30</v>
      </c>
      <c r="H40" s="107">
        <f>IF(OR(F40=0,E40=0),0,NETWORKDAYS(E40,F40))</f>
        <v>22</v>
      </c>
      <c r="I40" s="188"/>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row>
    <row r="41" spans="1:150" s="45" customFormat="1" ht="18" x14ac:dyDescent="0.15">
      <c r="A41" s="100">
        <v>3.7</v>
      </c>
      <c r="B41" s="94" t="s">
        <v>183</v>
      </c>
      <c r="C41" s="39"/>
      <c r="D41" s="44"/>
      <c r="E41" s="147">
        <v>43161</v>
      </c>
      <c r="F41" s="147">
        <f t="shared" si="24"/>
        <v>43188</v>
      </c>
      <c r="G41" s="52">
        <f>SUM(G42:G44)</f>
        <v>28</v>
      </c>
      <c r="H41" s="107">
        <f t="shared" ref="H41" si="25">IF(OR(F41=0,E41=0),0,NETWORKDAYS(E41,F41))</f>
        <v>20</v>
      </c>
      <c r="I41" s="188"/>
      <c r="J41" s="5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row>
    <row r="42" spans="1:150" s="45" customFormat="1" ht="18" x14ac:dyDescent="0.15">
      <c r="A42" s="99" t="s">
        <v>174</v>
      </c>
      <c r="B42" s="43" t="s">
        <v>184</v>
      </c>
      <c r="C42" s="40"/>
      <c r="D42" s="41"/>
      <c r="E42" s="147">
        <v>43161</v>
      </c>
      <c r="F42" s="147">
        <f t="shared" ref="F42:F45" si="26">IF(ISBLANK(E42)," - ",IF(G42=0,E42,E42+G42-1))</f>
        <v>43171</v>
      </c>
      <c r="G42" s="52">
        <v>11</v>
      </c>
      <c r="H42" s="107">
        <f>IF(OR(F42=0,E42=0),0,NETWORKDAYS(E42,F42))</f>
        <v>7</v>
      </c>
      <c r="I42" s="188"/>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c r="EI42" s="40"/>
      <c r="EJ42" s="40"/>
      <c r="EK42" s="40"/>
      <c r="EL42" s="40"/>
      <c r="EM42" s="40"/>
      <c r="EN42" s="40"/>
      <c r="EO42" s="40"/>
      <c r="EP42" s="40"/>
      <c r="EQ42" s="40"/>
      <c r="ER42" s="40"/>
      <c r="ES42" s="40"/>
      <c r="ET42" s="47"/>
    </row>
    <row r="43" spans="1:150" s="45" customFormat="1" ht="18" x14ac:dyDescent="0.15">
      <c r="A43" s="99" t="s">
        <v>175</v>
      </c>
      <c r="B43" s="43" t="s">
        <v>186</v>
      </c>
      <c r="C43" s="40"/>
      <c r="D43" s="41"/>
      <c r="E43" s="147">
        <v>43172</v>
      </c>
      <c r="F43" s="147">
        <f t="shared" si="26"/>
        <v>43187</v>
      </c>
      <c r="G43" s="52">
        <v>16</v>
      </c>
      <c r="H43" s="107">
        <f>IF(OR(F43=0,E43=0),0,NETWORKDAYS(E43,F43))</f>
        <v>12</v>
      </c>
      <c r="I43" s="188"/>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c r="EI43" s="40"/>
      <c r="EJ43" s="40"/>
      <c r="EK43" s="40"/>
      <c r="EL43" s="40"/>
      <c r="EM43" s="40"/>
      <c r="EN43" s="40"/>
      <c r="EO43" s="40"/>
      <c r="EP43" s="40"/>
      <c r="EQ43" s="40"/>
      <c r="ER43" s="40"/>
      <c r="ES43" s="40"/>
      <c r="ET43" s="34"/>
    </row>
    <row r="44" spans="1:150" s="47" customFormat="1" ht="19.5" customHeight="1" x14ac:dyDescent="0.15">
      <c r="A44" s="99" t="s">
        <v>185</v>
      </c>
      <c r="B44" s="43" t="s">
        <v>187</v>
      </c>
      <c r="C44" s="40"/>
      <c r="D44" s="41"/>
      <c r="E44" s="185">
        <v>43188</v>
      </c>
      <c r="F44" s="147">
        <f t="shared" si="26"/>
        <v>43188</v>
      </c>
      <c r="G44" s="52">
        <v>1</v>
      </c>
      <c r="H44" s="107">
        <f>IF(OR(F44=0,E44=0),0,NETWORKDAYS(E44,F44))</f>
        <v>1</v>
      </c>
      <c r="I44" s="188"/>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34"/>
    </row>
    <row r="45" spans="1:150" ht="19.5" customHeight="1" x14ac:dyDescent="0.15">
      <c r="A45" s="100">
        <v>3.8</v>
      </c>
      <c r="B45" s="94" t="s">
        <v>188</v>
      </c>
      <c r="C45" s="39"/>
      <c r="D45" s="44"/>
      <c r="E45" s="147">
        <v>43189</v>
      </c>
      <c r="F45" s="147">
        <f t="shared" si="26"/>
        <v>43218</v>
      </c>
      <c r="G45" s="52">
        <f>SUM(G46:G48)</f>
        <v>30</v>
      </c>
      <c r="H45" s="107">
        <f t="shared" ref="H45" si="27">IF(OR(F45=0,E45=0),0,NETWORKDAYS(E45,F45))</f>
        <v>21</v>
      </c>
      <c r="I45" s="188"/>
      <c r="J45" s="5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row>
    <row r="46" spans="1:150" ht="19.5" customHeight="1" x14ac:dyDescent="0.15">
      <c r="A46" s="99" t="s">
        <v>176</v>
      </c>
      <c r="B46" s="43" t="s">
        <v>189</v>
      </c>
      <c r="C46" s="40"/>
      <c r="D46" s="41"/>
      <c r="E46" s="147">
        <v>43189</v>
      </c>
      <c r="F46" s="147">
        <f t="shared" ref="F46:F49" si="28">IF(ISBLANK(E46)," - ",IF(G46=0,E46,E46+G46-1))</f>
        <v>43202</v>
      </c>
      <c r="G46" s="52">
        <v>14</v>
      </c>
      <c r="H46" s="107">
        <f>IF(OR(F46=0,E46=0),0,NETWORKDAYS(E46,F46))</f>
        <v>10</v>
      </c>
      <c r="I46" s="188"/>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c r="EI46" s="40"/>
      <c r="EJ46" s="40"/>
      <c r="EK46" s="40"/>
      <c r="EL46" s="40"/>
      <c r="EM46" s="40"/>
      <c r="EN46" s="40"/>
      <c r="EO46" s="40"/>
      <c r="EP46" s="40"/>
      <c r="EQ46" s="40"/>
      <c r="ER46" s="40"/>
      <c r="ES46" s="40"/>
    </row>
    <row r="47" spans="1:150" ht="18" x14ac:dyDescent="0.15">
      <c r="A47" s="99" t="s">
        <v>177</v>
      </c>
      <c r="B47" s="43" t="s">
        <v>186</v>
      </c>
      <c r="C47" s="40"/>
      <c r="D47" s="41"/>
      <c r="E47" s="147">
        <v>43203</v>
      </c>
      <c r="F47" s="147">
        <f t="shared" si="28"/>
        <v>43217</v>
      </c>
      <c r="G47" s="52">
        <v>15</v>
      </c>
      <c r="H47" s="107">
        <f>IF(OR(F47=0,E47=0),0,NETWORKDAYS(E47,F47))</f>
        <v>11</v>
      </c>
      <c r="I47" s="188"/>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c r="EI47" s="40"/>
      <c r="EJ47" s="40"/>
      <c r="EK47" s="40"/>
      <c r="EL47" s="40"/>
      <c r="EM47" s="40"/>
      <c r="EN47" s="40"/>
      <c r="EO47" s="40"/>
      <c r="EP47" s="40"/>
      <c r="EQ47" s="40"/>
      <c r="ER47" s="40"/>
      <c r="ES47" s="40"/>
    </row>
    <row r="48" spans="1:150" ht="18" x14ac:dyDescent="0.15">
      <c r="A48" s="99" t="s">
        <v>190</v>
      </c>
      <c r="B48" s="43" t="s">
        <v>187</v>
      </c>
      <c r="C48" s="40"/>
      <c r="D48" s="41"/>
      <c r="E48" s="185">
        <v>43220</v>
      </c>
      <c r="F48" s="147">
        <f t="shared" si="28"/>
        <v>43220</v>
      </c>
      <c r="G48" s="52">
        <v>1</v>
      </c>
      <c r="H48" s="107">
        <f>IF(OR(F48=0,E48=0),0,NETWORKDAYS(E48,F48))</f>
        <v>1</v>
      </c>
      <c r="I48" s="188"/>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c r="DR48" s="40"/>
      <c r="DS48" s="40"/>
      <c r="DT48" s="40"/>
      <c r="DU48" s="40"/>
      <c r="DV48" s="40"/>
      <c r="DW48" s="40"/>
      <c r="DX48" s="40"/>
      <c r="DY48" s="40"/>
      <c r="DZ48" s="40"/>
      <c r="EA48" s="40"/>
      <c r="EB48" s="40"/>
      <c r="EC48" s="40"/>
      <c r="ED48" s="40"/>
      <c r="EE48" s="40"/>
      <c r="EF48" s="40"/>
      <c r="EG48" s="40"/>
      <c r="EH48" s="40"/>
      <c r="EI48" s="40"/>
      <c r="EJ48" s="40"/>
      <c r="EK48" s="40"/>
      <c r="EL48" s="40"/>
      <c r="EM48" s="40"/>
      <c r="EN48" s="40"/>
      <c r="EO48" s="40"/>
      <c r="EP48" s="40"/>
      <c r="EQ48" s="40"/>
      <c r="ER48" s="40"/>
      <c r="ES48" s="40"/>
    </row>
    <row r="49" spans="1:150" ht="18" x14ac:dyDescent="0.15">
      <c r="A49" s="100">
        <v>4</v>
      </c>
      <c r="B49" s="94" t="s">
        <v>191</v>
      </c>
      <c r="C49" s="39"/>
      <c r="D49" s="44"/>
      <c r="E49" s="147">
        <v>43221</v>
      </c>
      <c r="F49" s="147">
        <f t="shared" si="28"/>
        <v>43231</v>
      </c>
      <c r="G49" s="52">
        <v>11</v>
      </c>
      <c r="H49" s="107">
        <f t="shared" ref="H49" si="29">IF(OR(F49=0,E49=0),0,NETWORKDAYS(E49,F49))</f>
        <v>9</v>
      </c>
      <c r="I49" s="188"/>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c r="EI49" s="40"/>
      <c r="EJ49" s="40"/>
      <c r="EK49" s="40"/>
      <c r="EL49" s="40"/>
      <c r="EM49" s="40"/>
      <c r="EN49" s="40"/>
      <c r="EO49" s="40"/>
      <c r="EP49" s="40"/>
      <c r="EQ49" s="40"/>
      <c r="ER49" s="40"/>
      <c r="ES49" s="40"/>
    </row>
    <row r="50" spans="1:150" ht="18" x14ac:dyDescent="0.15">
      <c r="A50" s="99">
        <v>4.0999999999999996</v>
      </c>
      <c r="B50" s="43" t="s">
        <v>192</v>
      </c>
      <c r="C50" s="40"/>
      <c r="D50" s="41"/>
      <c r="E50" s="147">
        <v>43221</v>
      </c>
      <c r="F50" s="147">
        <f t="shared" ref="F50:F51" si="30">IF(ISBLANK(E50)," - ",IF(G50=0,E50,E50+G50-1))</f>
        <v>43229</v>
      </c>
      <c r="G50" s="52">
        <v>9</v>
      </c>
      <c r="H50" s="107">
        <f>IF(OR(F50=0,E50=0),0,NETWORKDAYS(E50,F50))</f>
        <v>7</v>
      </c>
      <c r="I50" s="188"/>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c r="EI50" s="40"/>
      <c r="EJ50" s="40"/>
      <c r="EK50" s="40"/>
      <c r="EL50" s="40"/>
      <c r="EM50" s="40"/>
      <c r="EN50" s="40"/>
      <c r="EO50" s="40"/>
      <c r="EP50" s="40"/>
      <c r="EQ50" s="40"/>
      <c r="ER50" s="40"/>
      <c r="ES50" s="40"/>
    </row>
    <row r="51" spans="1:150" ht="18" x14ac:dyDescent="0.15">
      <c r="A51" s="99">
        <v>4.2</v>
      </c>
      <c r="B51" s="43" t="s">
        <v>193</v>
      </c>
      <c r="C51" s="40"/>
      <c r="D51" s="41"/>
      <c r="E51" s="147">
        <v>43230</v>
      </c>
      <c r="F51" s="147">
        <f t="shared" si="30"/>
        <v>43234</v>
      </c>
      <c r="G51" s="52">
        <v>5</v>
      </c>
      <c r="H51" s="107">
        <f>IF(OR(F51=0,E51=0),0,NETWORKDAYS(E51,F51))</f>
        <v>3</v>
      </c>
      <c r="I51" s="188"/>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0"/>
      <c r="EH51" s="40"/>
      <c r="EI51" s="40"/>
      <c r="EJ51" s="40"/>
      <c r="EK51" s="40"/>
      <c r="EL51" s="40"/>
      <c r="EM51" s="40"/>
      <c r="EN51" s="40"/>
      <c r="EO51" s="40"/>
      <c r="EP51" s="40"/>
      <c r="EQ51" s="40"/>
      <c r="ER51" s="40"/>
      <c r="ES51" s="40"/>
    </row>
    <row r="52" spans="1:150" x14ac:dyDescent="0.15">
      <c r="A52" s="34"/>
      <c r="B52" s="34"/>
      <c r="C52" s="34"/>
      <c r="D52" s="34"/>
      <c r="E52" s="34"/>
      <c r="F52" s="34"/>
      <c r="G52" s="34"/>
      <c r="H52" s="35"/>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row>
    <row r="53" spans="1:150" x14ac:dyDescent="0.15">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45"/>
      <c r="EK53" s="45"/>
      <c r="EL53" s="45"/>
      <c r="EM53" s="45"/>
      <c r="EN53" s="45"/>
      <c r="EO53" s="45"/>
      <c r="EP53" s="45"/>
      <c r="EQ53" s="45"/>
      <c r="ER53" s="45"/>
      <c r="ES53" s="45"/>
      <c r="ET53" s="45"/>
    </row>
    <row r="54" spans="1:150" x14ac:dyDescent="0.15">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47"/>
      <c r="BS54" s="47"/>
      <c r="BT54" s="47"/>
      <c r="BU54" s="47"/>
      <c r="BV54" s="47"/>
      <c r="BW54" s="47"/>
      <c r="BX54" s="47"/>
      <c r="BY54" s="47"/>
      <c r="BZ54" s="47"/>
      <c r="CA54" s="47"/>
      <c r="CB54" s="47"/>
      <c r="CC54" s="47"/>
      <c r="CD54" s="47"/>
      <c r="CE54" s="47"/>
      <c r="CF54" s="47"/>
      <c r="CG54" s="47"/>
      <c r="CH54" s="47"/>
      <c r="CI54" s="47"/>
      <c r="CJ54" s="47"/>
      <c r="CK54" s="47"/>
      <c r="CL54" s="47"/>
      <c r="CM54" s="47"/>
      <c r="CN54" s="47"/>
      <c r="CO54" s="47"/>
      <c r="CP54" s="47"/>
      <c r="CQ54" s="47"/>
      <c r="CR54" s="47"/>
      <c r="CS54" s="47"/>
      <c r="CT54" s="47"/>
      <c r="CU54" s="47"/>
      <c r="CV54" s="47"/>
      <c r="CW54" s="47"/>
      <c r="CX54" s="47"/>
      <c r="CY54" s="47"/>
      <c r="CZ54" s="47"/>
      <c r="DA54" s="47"/>
      <c r="DB54" s="47"/>
      <c r="DC54" s="47"/>
      <c r="DD54" s="47"/>
      <c r="DE54" s="47"/>
      <c r="DF54" s="47"/>
      <c r="DG54" s="47"/>
      <c r="DH54" s="47"/>
      <c r="DI54" s="47"/>
      <c r="DJ54" s="47"/>
      <c r="DK54" s="47"/>
      <c r="DL54" s="47"/>
      <c r="DM54" s="47"/>
      <c r="DN54" s="47"/>
      <c r="DO54" s="47"/>
      <c r="DP54" s="47"/>
      <c r="DQ54" s="47"/>
      <c r="DR54" s="47"/>
      <c r="DS54" s="47"/>
      <c r="DT54" s="47"/>
      <c r="DU54" s="47"/>
      <c r="DV54" s="47"/>
      <c r="DW54" s="47"/>
      <c r="DX54" s="47"/>
      <c r="DY54" s="47"/>
      <c r="DZ54" s="47"/>
      <c r="EA54" s="47"/>
      <c r="EB54" s="47"/>
      <c r="EC54" s="47"/>
      <c r="ED54" s="47"/>
      <c r="EE54" s="47"/>
      <c r="EF54" s="47"/>
      <c r="EG54" s="47"/>
      <c r="EH54" s="47"/>
      <c r="EI54" s="47"/>
      <c r="EJ54" s="47"/>
      <c r="EK54" s="47"/>
      <c r="EL54" s="47"/>
      <c r="EM54" s="47"/>
      <c r="EN54" s="47"/>
      <c r="EO54" s="47"/>
      <c r="EP54" s="47"/>
      <c r="EQ54" s="47"/>
      <c r="ER54" s="47"/>
      <c r="ES54" s="47"/>
      <c r="ET54" s="47"/>
    </row>
    <row r="55" spans="1:150" x14ac:dyDescent="0.1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row>
    <row r="56" spans="1:150" x14ac:dyDescent="0.1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row>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K6:BM6">
    <cfRule type="expression" dxfId="29" priority="240">
      <formula>K$6=TODAY()</formula>
    </cfRule>
  </conditionalFormatting>
  <conditionalFormatting sqref="J17:BM19 J7:BM7 J23:BM25 J9:BM13 J15:BM15 J21:BM21">
    <cfRule type="expression" dxfId="28" priority="197">
      <formula>K$6=TODAY()</formula>
    </cfRule>
  </conditionalFormatting>
  <conditionalFormatting sqref="J26:BM27">
    <cfRule type="expression" dxfId="27" priority="183">
      <formula>K$6=TODAY()</formula>
    </cfRule>
  </conditionalFormatting>
  <conditionalFormatting sqref="J29:BM30">
    <cfRule type="expression" dxfId="26" priority="175">
      <formula>K$6=TODAY()</formula>
    </cfRule>
  </conditionalFormatting>
  <conditionalFormatting sqref="J32:BM32">
    <cfRule type="expression" dxfId="25" priority="173">
      <formula>K$6=TODAY()</formula>
    </cfRule>
  </conditionalFormatting>
  <conditionalFormatting sqref="J34:BM35">
    <cfRule type="expression" dxfId="24" priority="157">
      <formula>K$6=TODAY()</formula>
    </cfRule>
  </conditionalFormatting>
  <conditionalFormatting sqref="J36:BM36">
    <cfRule type="expression" dxfId="23" priority="155">
      <formula>K$6=TODAY()</formula>
    </cfRule>
  </conditionalFormatting>
  <conditionalFormatting sqref="J38:BM39">
    <cfRule type="expression" dxfId="22" priority="135">
      <formula>K$6=TODAY()</formula>
    </cfRule>
  </conditionalFormatting>
  <conditionalFormatting sqref="J40:BM40">
    <cfRule type="expression" dxfId="21" priority="133">
      <formula>K$6=TODAY()</formula>
    </cfRule>
  </conditionalFormatting>
  <conditionalFormatting sqref="J8:BM8">
    <cfRule type="expression" dxfId="20" priority="87">
      <formula>K$6=TODAY()</formula>
    </cfRule>
  </conditionalFormatting>
  <conditionalFormatting sqref="J14:BM14">
    <cfRule type="expression" dxfId="19" priority="79">
      <formula>K$6=TODAY()</formula>
    </cfRule>
  </conditionalFormatting>
  <conditionalFormatting sqref="K16:BM16">
    <cfRule type="expression" dxfId="18" priority="75">
      <formula>L$6=TODAY()</formula>
    </cfRule>
  </conditionalFormatting>
  <conditionalFormatting sqref="K20:BM20">
    <cfRule type="expression" dxfId="17" priority="71">
      <formula>L$6=TODAY()</formula>
    </cfRule>
  </conditionalFormatting>
  <conditionalFormatting sqref="K22:BM22">
    <cfRule type="expression" dxfId="16" priority="67">
      <formula>L$6=TODAY()</formula>
    </cfRule>
  </conditionalFormatting>
  <conditionalFormatting sqref="K28:BM28">
    <cfRule type="expression" dxfId="15" priority="63">
      <formula>L$6=TODAY()</formula>
    </cfRule>
  </conditionalFormatting>
  <conditionalFormatting sqref="K31:BM31">
    <cfRule type="expression" dxfId="14" priority="59">
      <formula>L$6=TODAY()</formula>
    </cfRule>
  </conditionalFormatting>
  <conditionalFormatting sqref="K33:BM33">
    <cfRule type="expression" dxfId="13" priority="51">
      <formula>L$6=TODAY()</formula>
    </cfRule>
  </conditionalFormatting>
  <conditionalFormatting sqref="K37:BM37">
    <cfRule type="expression" dxfId="12" priority="47">
      <formula>L$6=TODAY()</formula>
    </cfRule>
  </conditionalFormatting>
  <conditionalFormatting sqref="J42:BM43">
    <cfRule type="expression" dxfId="11" priority="27">
      <formula>K$6=TODAY()</formula>
    </cfRule>
  </conditionalFormatting>
  <conditionalFormatting sqref="J44:BM44">
    <cfRule type="expression" dxfId="10" priority="25">
      <formula>K$6=TODAY()</formula>
    </cfRule>
  </conditionalFormatting>
  <conditionalFormatting sqref="K41:BM41">
    <cfRule type="expression" dxfId="9" priority="21">
      <formula>L$6=TODAY()</formula>
    </cfRule>
  </conditionalFormatting>
  <conditionalFormatting sqref="J46:BM47">
    <cfRule type="expression" dxfId="8" priority="17">
      <formula>K$6=TODAY()</formula>
    </cfRule>
  </conditionalFormatting>
  <conditionalFormatting sqref="J48:BM48">
    <cfRule type="expression" dxfId="7" priority="15">
      <formula>K$6=TODAY()</formula>
    </cfRule>
  </conditionalFormatting>
  <conditionalFormatting sqref="K45:BM45">
    <cfRule type="expression" dxfId="6" priority="11">
      <formula>L$6=TODAY()</formula>
    </cfRule>
  </conditionalFormatting>
  <conditionalFormatting sqref="J50:BM51">
    <cfRule type="expression" dxfId="5" priority="7">
      <formula>K$6=TODAY()</formula>
    </cfRule>
  </conditionalFormatting>
  <conditionalFormatting sqref="K6:BN6">
    <cfRule type="expression" dxfId="4" priority="5">
      <formula>K$6=TODAY()</formula>
    </cfRule>
  </conditionalFormatting>
  <conditionalFormatting sqref="J49:BM49">
    <cfRule type="expression" dxfId="3" priority="1">
      <formula>K$6=TODAY()</formula>
    </cfRule>
  </conditionalFormatting>
  <conditionalFormatting sqref="J7:BL7">
    <cfRule type="expression" dxfId="2" priority="246">
      <formula>K$6=TODAY()</formula>
    </cfRule>
  </conditionalFormatting>
  <conditionalFormatting sqref="J17:BM19 J23:BM27 J21:BM21 J29:BM30 J32:BM32 J8:BM15 K16:BM16 K20:BM20 K22:BM22 K28:BM28 K31:BM31 J34:BM36 J38:BM40 K33:BM33 K37:BM37 J42:BM44 K41:BM41 K45:BM45 J46:BM51">
    <cfRule type="expression" dxfId="1" priority="247">
      <formula>AND($E8&lt;=K$6,ROUNDDOWN(($F8-$E8+1)*#REF!,0)+$E8-1&gt;=K$6)</formula>
    </cfRule>
    <cfRule type="expression" dxfId="0" priority="248">
      <formula>AND(NOT(ISBLANK($E8)),$E8&lt;=K$6,$F8&gt;=K$6)</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dataValidations>
  <hyperlinks>
    <hyperlink ref="AD1:AR1" r:id="rId1" display="Learn about the Pro version"/>
  </hyperlinks>
  <pageMargins left="0.25" right="0.25" top="0.5" bottom="0.5" header="0.5" footer="0.25"/>
  <pageSetup scale="61" fitToHeight="0" orientation="landscape" r:id="rId2"/>
  <headerFooter alignWithMargins="0"/>
  <ignoredErrors>
    <ignoredError sqref="H9 H15 H10:H12 H18 H13 H21 H24 H17 H23"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Fallback/>
        </mc:AlternateContent>
      </controls>
    </mc:Choice>
    <mc:Fallback/>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D93"/>
  <sheetViews>
    <sheetView showGridLines="0" workbookViewId="0">
      <selection activeCell="A3" sqref="A3"/>
    </sheetView>
  </sheetViews>
  <sheetFormatPr baseColWidth="10" defaultColWidth="8.83203125" defaultRowHeight="13" x14ac:dyDescent="0.15"/>
  <cols>
    <col min="1" max="1" width="5.5" style="13" customWidth="1"/>
    <col min="2" max="2" width="90.5" style="13" customWidth="1"/>
    <col min="3" max="3" width="16.5" style="13" bestFit="1" customWidth="1"/>
    <col min="4" max="4" width="8.83203125" style="13"/>
    <col min="5" max="16384" width="8.83203125" style="1"/>
  </cols>
  <sheetData>
    <row r="1" spans="1:4" ht="30" customHeight="1" x14ac:dyDescent="0.15">
      <c r="A1" s="26" t="s">
        <v>69</v>
      </c>
      <c r="B1" s="27"/>
      <c r="C1" s="28"/>
    </row>
    <row r="2" spans="1:4" ht="14" x14ac:dyDescent="0.15">
      <c r="A2" s="119" t="s">
        <v>45</v>
      </c>
      <c r="B2" s="3"/>
      <c r="C2" s="2"/>
    </row>
    <row r="3" spans="1:4" x14ac:dyDescent="0.15">
      <c r="A3" s="2"/>
      <c r="B3" s="3"/>
      <c r="C3" s="2"/>
    </row>
    <row r="4" spans="1:4" s="2" customFormat="1" ht="18" x14ac:dyDescent="0.2">
      <c r="A4" s="120" t="s">
        <v>70</v>
      </c>
      <c r="B4" s="25"/>
    </row>
    <row r="5" spans="1:4" s="2" customFormat="1" ht="42" x14ac:dyDescent="0.15">
      <c r="B5" s="121" t="s">
        <v>71</v>
      </c>
    </row>
    <row r="7" spans="1:4" ht="28" x14ac:dyDescent="0.15">
      <c r="B7" s="121" t="s">
        <v>18</v>
      </c>
    </row>
    <row r="9" spans="1:4" ht="14" x14ac:dyDescent="0.15">
      <c r="B9" s="119" t="s">
        <v>57</v>
      </c>
    </row>
    <row r="11" spans="1:4" ht="28" x14ac:dyDescent="0.15">
      <c r="B11" s="122" t="s">
        <v>58</v>
      </c>
    </row>
    <row r="12" spans="1:4" s="13" customFormat="1" x14ac:dyDescent="0.15"/>
    <row r="13" spans="1:4" ht="18" x14ac:dyDescent="0.2">
      <c r="A13" s="184" t="s">
        <v>1</v>
      </c>
      <c r="B13" s="184"/>
    </row>
    <row r="14" spans="1:4" s="2" customFormat="1" x14ac:dyDescent="0.15">
      <c r="A14" s="13"/>
      <c r="B14" s="13"/>
      <c r="C14" s="13"/>
      <c r="D14" s="13"/>
    </row>
    <row r="15" spans="1:4" s="2" customFormat="1" ht="18" x14ac:dyDescent="0.15">
      <c r="A15" s="123"/>
      <c r="B15" s="124" t="s">
        <v>72</v>
      </c>
      <c r="C15" s="125"/>
      <c r="D15" s="125"/>
    </row>
    <row r="16" spans="1:4" ht="18" x14ac:dyDescent="0.15">
      <c r="A16" s="123"/>
      <c r="B16" s="126" t="s">
        <v>73</v>
      </c>
      <c r="C16" s="125"/>
      <c r="D16" s="125"/>
    </row>
    <row r="17" spans="1:4" ht="18" x14ac:dyDescent="0.2">
      <c r="A17" s="127"/>
      <c r="B17" s="126" t="s">
        <v>74</v>
      </c>
    </row>
    <row r="18" spans="1:4" ht="18" x14ac:dyDescent="0.2">
      <c r="A18" s="127"/>
      <c r="B18" s="126" t="s">
        <v>75</v>
      </c>
    </row>
    <row r="19" spans="1:4" s="2" customFormat="1" ht="28" x14ac:dyDescent="0.2">
      <c r="A19" s="128"/>
      <c r="B19" s="126" t="s">
        <v>126</v>
      </c>
      <c r="C19" s="28"/>
      <c r="D19" s="28"/>
    </row>
    <row r="20" spans="1:4" ht="18" x14ac:dyDescent="0.2">
      <c r="A20" s="127"/>
      <c r="B20" s="126" t="s">
        <v>76</v>
      </c>
    </row>
    <row r="21" spans="1:4" s="2" customFormat="1" ht="18" x14ac:dyDescent="0.2">
      <c r="A21" s="129"/>
      <c r="B21" s="130" t="s">
        <v>77</v>
      </c>
    </row>
    <row r="22" spans="1:4" s="2" customFormat="1" ht="18" x14ac:dyDescent="0.2">
      <c r="A22" s="129"/>
      <c r="B22" s="4"/>
    </row>
    <row r="23" spans="1:4" ht="18" x14ac:dyDescent="0.2">
      <c r="A23" s="184" t="s">
        <v>78</v>
      </c>
      <c r="B23" s="184"/>
      <c r="C23" s="2"/>
      <c r="D23" s="2"/>
    </row>
    <row r="24" spans="1:4" ht="42" x14ac:dyDescent="0.2">
      <c r="A24" s="129"/>
      <c r="B24" s="126" t="s">
        <v>79</v>
      </c>
      <c r="C24" s="2"/>
      <c r="D24" s="2"/>
    </row>
    <row r="25" spans="1:4" ht="18" x14ac:dyDescent="0.2">
      <c r="A25" s="129"/>
      <c r="B25" s="126"/>
      <c r="C25" s="2"/>
      <c r="D25" s="2"/>
    </row>
    <row r="26" spans="1:4" ht="18" x14ac:dyDescent="0.2">
      <c r="A26" s="129"/>
      <c r="B26" s="131" t="s">
        <v>80</v>
      </c>
      <c r="C26" s="2"/>
      <c r="D26" s="2"/>
    </row>
    <row r="27" spans="1:4" ht="18" x14ac:dyDescent="0.2">
      <c r="A27" s="129"/>
      <c r="B27" s="126" t="s">
        <v>81</v>
      </c>
      <c r="C27" s="2"/>
      <c r="D27" s="2"/>
    </row>
    <row r="28" spans="1:4" ht="28" x14ac:dyDescent="0.2">
      <c r="A28" s="129"/>
      <c r="B28" s="126" t="s">
        <v>82</v>
      </c>
      <c r="C28" s="2"/>
      <c r="D28" s="2"/>
    </row>
    <row r="29" spans="1:4" ht="18" x14ac:dyDescent="0.2">
      <c r="A29" s="129"/>
      <c r="B29" s="126"/>
      <c r="C29" s="2"/>
      <c r="D29" s="2"/>
    </row>
    <row r="30" spans="1:4" ht="18" x14ac:dyDescent="0.2">
      <c r="A30" s="129"/>
      <c r="B30" s="131" t="s">
        <v>83</v>
      </c>
      <c r="C30" s="2"/>
      <c r="D30" s="2"/>
    </row>
    <row r="31" spans="1:4" ht="18" x14ac:dyDescent="0.2">
      <c r="A31" s="129"/>
      <c r="B31" s="126" t="s">
        <v>84</v>
      </c>
      <c r="C31" s="2"/>
      <c r="D31" s="2"/>
    </row>
    <row r="32" spans="1:4" ht="18" x14ac:dyDescent="0.2">
      <c r="A32" s="129"/>
      <c r="B32" s="126" t="s">
        <v>85</v>
      </c>
      <c r="C32" s="2"/>
      <c r="D32" s="2"/>
    </row>
    <row r="33" spans="1:4" ht="18" x14ac:dyDescent="0.2">
      <c r="A33" s="129"/>
      <c r="B33" s="4"/>
      <c r="C33" s="2"/>
      <c r="D33" s="2"/>
    </row>
    <row r="34" spans="1:4" ht="28" x14ac:dyDescent="0.2">
      <c r="A34" s="129"/>
      <c r="B34" s="126" t="s">
        <v>86</v>
      </c>
      <c r="C34" s="2"/>
      <c r="D34" s="2"/>
    </row>
    <row r="35" spans="1:4" ht="18" x14ac:dyDescent="0.2">
      <c r="A35" s="129"/>
      <c r="B35" s="132" t="s">
        <v>87</v>
      </c>
      <c r="C35" s="2"/>
      <c r="D35" s="2"/>
    </row>
    <row r="36" spans="1:4" ht="18" x14ac:dyDescent="0.2">
      <c r="A36" s="129"/>
      <c r="B36" s="4"/>
      <c r="C36" s="2"/>
      <c r="D36" s="2"/>
    </row>
    <row r="37" spans="1:4" ht="18" x14ac:dyDescent="0.2">
      <c r="A37" s="184" t="s">
        <v>6</v>
      </c>
      <c r="B37" s="184"/>
    </row>
    <row r="38" spans="1:4" ht="28" x14ac:dyDescent="0.15">
      <c r="B38" s="126" t="s">
        <v>88</v>
      </c>
    </row>
    <row r="40" spans="1:4" ht="14" x14ac:dyDescent="0.15">
      <c r="B40" s="126" t="s">
        <v>89</v>
      </c>
    </row>
    <row r="42" spans="1:4" s="2" customFormat="1" ht="28" x14ac:dyDescent="0.15">
      <c r="A42" s="13"/>
      <c r="B42" s="126" t="s">
        <v>90</v>
      </c>
      <c r="C42" s="13"/>
      <c r="D42" s="13"/>
    </row>
    <row r="44" spans="1:4" ht="28" x14ac:dyDescent="0.15">
      <c r="B44" s="126" t="s">
        <v>91</v>
      </c>
    </row>
    <row r="45" spans="1:4" x14ac:dyDescent="0.15">
      <c r="B45" s="14"/>
    </row>
    <row r="46" spans="1:4" ht="28" x14ac:dyDescent="0.15">
      <c r="B46" s="126" t="s">
        <v>92</v>
      </c>
    </row>
    <row r="47" spans="1:4" x14ac:dyDescent="0.15">
      <c r="B47" s="6"/>
    </row>
    <row r="48" spans="1:4" ht="18" x14ac:dyDescent="0.2">
      <c r="A48" s="184" t="s">
        <v>4</v>
      </c>
      <c r="B48" s="184"/>
    </row>
    <row r="49" spans="1:2" ht="28" x14ac:dyDescent="0.15">
      <c r="B49" s="126" t="s">
        <v>93</v>
      </c>
    </row>
    <row r="50" spans="1:2" x14ac:dyDescent="0.15">
      <c r="B50" s="6"/>
    </row>
    <row r="51" spans="1:2" ht="14" x14ac:dyDescent="0.15">
      <c r="A51" s="133" t="s">
        <v>7</v>
      </c>
      <c r="B51" s="126" t="s">
        <v>8</v>
      </c>
    </row>
    <row r="52" spans="1:2" ht="14" x14ac:dyDescent="0.15">
      <c r="A52" s="133" t="s">
        <v>9</v>
      </c>
      <c r="B52" s="126" t="s">
        <v>10</v>
      </c>
    </row>
    <row r="53" spans="1:2" ht="14" x14ac:dyDescent="0.15">
      <c r="A53" s="133" t="s">
        <v>11</v>
      </c>
      <c r="B53" s="126" t="s">
        <v>12</v>
      </c>
    </row>
    <row r="54" spans="1:2" ht="28" x14ac:dyDescent="0.15">
      <c r="A54" s="122"/>
      <c r="B54" s="126" t="s">
        <v>94</v>
      </c>
    </row>
    <row r="55" spans="1:2" ht="14" x14ac:dyDescent="0.15">
      <c r="A55" s="122"/>
      <c r="B55" s="126" t="s">
        <v>95</v>
      </c>
    </row>
    <row r="56" spans="1:2" ht="14" x14ac:dyDescent="0.15">
      <c r="A56" s="133" t="s">
        <v>13</v>
      </c>
      <c r="B56" s="126" t="s">
        <v>14</v>
      </c>
    </row>
    <row r="57" spans="1:2" ht="14" x14ac:dyDescent="0.15">
      <c r="A57" s="122"/>
      <c r="B57" s="126" t="s">
        <v>96</v>
      </c>
    </row>
    <row r="58" spans="1:2" s="13" customFormat="1" ht="14" x14ac:dyDescent="0.15">
      <c r="A58" s="122"/>
      <c r="B58" s="126" t="s">
        <v>97</v>
      </c>
    </row>
    <row r="59" spans="1:2" s="13" customFormat="1" ht="14" x14ac:dyDescent="0.15">
      <c r="A59" s="133" t="s">
        <v>15</v>
      </c>
      <c r="B59" s="126" t="s">
        <v>16</v>
      </c>
    </row>
    <row r="60" spans="1:2" s="13" customFormat="1" ht="28" x14ac:dyDescent="0.15">
      <c r="A60" s="122"/>
      <c r="B60" s="126" t="s">
        <v>98</v>
      </c>
    </row>
    <row r="61" spans="1:2" ht="14" x14ac:dyDescent="0.15">
      <c r="A61" s="133" t="s">
        <v>99</v>
      </c>
      <c r="B61" s="126" t="s">
        <v>100</v>
      </c>
    </row>
    <row r="62" spans="1:2" s="13" customFormat="1" ht="14" x14ac:dyDescent="0.15">
      <c r="A62" s="134"/>
      <c r="B62" s="126" t="s">
        <v>101</v>
      </c>
    </row>
    <row r="63" spans="1:2" s="13" customFormat="1" x14ac:dyDescent="0.15">
      <c r="B63" s="5"/>
    </row>
    <row r="64" spans="1:2" s="13" customFormat="1" ht="18" x14ac:dyDescent="0.2">
      <c r="A64" s="184" t="s">
        <v>5</v>
      </c>
      <c r="B64" s="184"/>
    </row>
    <row r="65" spans="1:4" s="2" customFormat="1" ht="42" x14ac:dyDescent="0.15">
      <c r="A65" s="13"/>
      <c r="B65" s="126" t="s">
        <v>102</v>
      </c>
      <c r="C65" s="13"/>
      <c r="D65" s="13"/>
    </row>
    <row r="66" spans="1:4" s="13" customFormat="1" x14ac:dyDescent="0.15">
      <c r="B66" s="6"/>
    </row>
    <row r="67" spans="1:4" s="2" customFormat="1" ht="18" x14ac:dyDescent="0.2">
      <c r="A67" s="184" t="s">
        <v>2</v>
      </c>
      <c r="B67" s="184"/>
    </row>
    <row r="68" spans="1:4" s="2" customFormat="1" ht="14" x14ac:dyDescent="0.15">
      <c r="A68" s="135" t="s">
        <v>3</v>
      </c>
      <c r="B68" s="136" t="s">
        <v>103</v>
      </c>
      <c r="C68" s="13"/>
      <c r="D68" s="13"/>
    </row>
    <row r="69" spans="1:4" ht="28" x14ac:dyDescent="0.15">
      <c r="A69" s="137"/>
      <c r="B69" s="138" t="s">
        <v>104</v>
      </c>
      <c r="C69" s="2"/>
      <c r="D69" s="2"/>
    </row>
    <row r="70" spans="1:4" s="2" customFormat="1" ht="14" x14ac:dyDescent="0.15">
      <c r="A70" s="137"/>
      <c r="B70" s="139"/>
    </row>
    <row r="71" spans="1:4" s="2" customFormat="1" ht="14" x14ac:dyDescent="0.15">
      <c r="A71" s="135" t="s">
        <v>3</v>
      </c>
      <c r="B71" s="136" t="s">
        <v>105</v>
      </c>
      <c r="C71" s="13"/>
      <c r="D71" s="13"/>
    </row>
    <row r="72" spans="1:4" s="2" customFormat="1" ht="28" x14ac:dyDescent="0.15">
      <c r="A72" s="137"/>
      <c r="B72" s="138" t="s">
        <v>106</v>
      </c>
    </row>
    <row r="73" spans="1:4" s="2" customFormat="1" ht="14" x14ac:dyDescent="0.15">
      <c r="A73" s="137"/>
      <c r="B73" s="139"/>
    </row>
    <row r="74" spans="1:4" ht="14" x14ac:dyDescent="0.15">
      <c r="A74" s="135" t="s">
        <v>3</v>
      </c>
      <c r="B74" s="140" t="s">
        <v>107</v>
      </c>
    </row>
    <row r="75" spans="1:4" ht="28" x14ac:dyDescent="0.15">
      <c r="A75" s="137"/>
      <c r="B75" s="121" t="s">
        <v>108</v>
      </c>
      <c r="C75" s="2"/>
      <c r="D75" s="2"/>
    </row>
    <row r="76" spans="1:4" s="2" customFormat="1" ht="14" x14ac:dyDescent="0.15">
      <c r="A76" s="134"/>
      <c r="B76" s="134"/>
      <c r="C76" s="13"/>
      <c r="D76" s="13"/>
    </row>
    <row r="77" spans="1:4" s="2" customFormat="1" ht="14" x14ac:dyDescent="0.15">
      <c r="A77" s="135" t="s">
        <v>3</v>
      </c>
      <c r="B77" s="140" t="s">
        <v>109</v>
      </c>
      <c r="C77" s="13"/>
      <c r="D77" s="13"/>
    </row>
    <row r="78" spans="1:4" s="2" customFormat="1" ht="28" x14ac:dyDescent="0.15">
      <c r="A78" s="137"/>
      <c r="B78" s="121" t="s">
        <v>110</v>
      </c>
    </row>
    <row r="79" spans="1:4" ht="14" x14ac:dyDescent="0.15">
      <c r="A79" s="134"/>
      <c r="B79" s="134"/>
    </row>
    <row r="80" spans="1:4" ht="14" x14ac:dyDescent="0.15">
      <c r="A80" s="135" t="s">
        <v>3</v>
      </c>
      <c r="B80" s="140" t="s">
        <v>111</v>
      </c>
    </row>
    <row r="81" spans="1:4" s="2" customFormat="1" ht="14" x14ac:dyDescent="0.15">
      <c r="A81" s="137"/>
      <c r="B81" s="141" t="s">
        <v>112</v>
      </c>
    </row>
    <row r="82" spans="1:4" s="2" customFormat="1" ht="14" x14ac:dyDescent="0.15">
      <c r="A82" s="137"/>
      <c r="B82" s="141" t="s">
        <v>113</v>
      </c>
    </row>
    <row r="83" spans="1:4" s="2" customFormat="1" ht="14" x14ac:dyDescent="0.15">
      <c r="A83" s="137"/>
      <c r="B83" s="141" t="s">
        <v>114</v>
      </c>
    </row>
    <row r="84" spans="1:4" ht="14" x14ac:dyDescent="0.15">
      <c r="A84" s="134"/>
      <c r="B84" s="142"/>
    </row>
    <row r="85" spans="1:4" ht="14" x14ac:dyDescent="0.15">
      <c r="A85" s="135" t="s">
        <v>3</v>
      </c>
      <c r="B85" s="140" t="s">
        <v>115</v>
      </c>
    </row>
    <row r="86" spans="1:4" ht="42" x14ac:dyDescent="0.15">
      <c r="A86" s="137"/>
      <c r="B86" s="121" t="s">
        <v>116</v>
      </c>
      <c r="C86" s="2"/>
      <c r="D86" s="2"/>
    </row>
    <row r="87" spans="1:4" ht="14" x14ac:dyDescent="0.15">
      <c r="A87" s="137"/>
      <c r="B87" s="143" t="s">
        <v>117</v>
      </c>
      <c r="C87" s="2"/>
      <c r="D87" s="2"/>
    </row>
    <row r="88" spans="1:4" ht="42" x14ac:dyDescent="0.15">
      <c r="A88" s="137"/>
      <c r="B88" s="144" t="s">
        <v>118</v>
      </c>
      <c r="C88" s="2"/>
      <c r="D88" s="2"/>
    </row>
    <row r="89" spans="1:4" ht="14" x14ac:dyDescent="0.15">
      <c r="A89" s="134"/>
      <c r="B89" s="134"/>
    </row>
    <row r="90" spans="1:4" ht="14" x14ac:dyDescent="0.15">
      <c r="A90" s="135" t="s">
        <v>3</v>
      </c>
      <c r="B90" s="145" t="s">
        <v>119</v>
      </c>
    </row>
    <row r="91" spans="1:4" ht="28" x14ac:dyDescent="0.15">
      <c r="A91" s="122"/>
      <c r="B91" s="141" t="s">
        <v>17</v>
      </c>
    </row>
    <row r="93" spans="1:4" x14ac:dyDescent="0.15">
      <c r="A93" s="20" t="s">
        <v>50</v>
      </c>
    </row>
  </sheetData>
  <mergeCells count="6">
    <mergeCell ref="A67:B67"/>
    <mergeCell ref="A23:B23"/>
    <mergeCell ref="A13:B13"/>
    <mergeCell ref="A37:B37"/>
    <mergeCell ref="A48:B48"/>
    <mergeCell ref="A64:B64"/>
  </mergeCells>
  <phoneticPr fontId="3" type="noConversion"/>
  <hyperlinks>
    <hyperlink ref="B9" r:id="rId1"/>
    <hyperlink ref="A2" r:id="rId2"/>
    <hyperlink ref="B35" r:id="rId3"/>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46"/>
  <sheetViews>
    <sheetView showGridLines="0" topLeftCell="A62" workbookViewId="0">
      <selection activeCell="A2" sqref="A2"/>
    </sheetView>
  </sheetViews>
  <sheetFormatPr baseColWidth="10" defaultColWidth="8.83203125" defaultRowHeight="13" x14ac:dyDescent="0.15"/>
  <cols>
    <col min="1" max="1" width="5.5" style="9" customWidth="1"/>
    <col min="2" max="2" width="37.6640625" style="9" customWidth="1"/>
    <col min="3" max="3" width="55.1640625" style="9" customWidth="1"/>
    <col min="4" max="7" width="8.83203125" style="9"/>
  </cols>
  <sheetData>
    <row r="1" spans="1:3" ht="30" customHeight="1" x14ac:dyDescent="0.15">
      <c r="A1" s="21" t="s">
        <v>19</v>
      </c>
    </row>
    <row r="4" spans="1:3" x14ac:dyDescent="0.15">
      <c r="C4" s="15" t="s">
        <v>27</v>
      </c>
    </row>
    <row r="5" spans="1:3" x14ac:dyDescent="0.15">
      <c r="C5" s="13" t="s">
        <v>28</v>
      </c>
    </row>
    <row r="6" spans="1:3" x14ac:dyDescent="0.15">
      <c r="C6" s="13"/>
    </row>
    <row r="7" spans="1:3" ht="18" x14ac:dyDescent="0.2">
      <c r="C7" s="16" t="s">
        <v>47</v>
      </c>
    </row>
    <row r="8" spans="1:3" x14ac:dyDescent="0.15">
      <c r="C8" s="17" t="s">
        <v>45</v>
      </c>
    </row>
    <row r="10" spans="1:3" x14ac:dyDescent="0.15">
      <c r="C10" s="13" t="s">
        <v>44</v>
      </c>
    </row>
    <row r="11" spans="1:3" x14ac:dyDescent="0.15">
      <c r="C11" s="13" t="s">
        <v>43</v>
      </c>
    </row>
    <row r="13" spans="1:3" ht="18" x14ac:dyDescent="0.2">
      <c r="C13" s="16" t="s">
        <v>42</v>
      </c>
    </row>
    <row r="16" spans="1:3" ht="16" x14ac:dyDescent="0.2">
      <c r="A16" s="19" t="s">
        <v>21</v>
      </c>
    </row>
    <row r="17" spans="2:2" s="9" customFormat="1" x14ac:dyDescent="0.15"/>
    <row r="18" spans="2:2" ht="14" x14ac:dyDescent="0.15">
      <c r="B18" s="18" t="s">
        <v>32</v>
      </c>
    </row>
    <row r="19" spans="2:2" x14ac:dyDescent="0.15">
      <c r="B19" s="13" t="s">
        <v>37</v>
      </c>
    </row>
    <row r="20" spans="2:2" x14ac:dyDescent="0.15">
      <c r="B20" s="13" t="s">
        <v>38</v>
      </c>
    </row>
    <row r="22" spans="2:2" s="9" customFormat="1" ht="14" x14ac:dyDescent="0.15">
      <c r="B22" s="18" t="s">
        <v>39</v>
      </c>
    </row>
    <row r="23" spans="2:2" s="9" customFormat="1" x14ac:dyDescent="0.15">
      <c r="B23" s="13" t="s">
        <v>40</v>
      </c>
    </row>
    <row r="24" spans="2:2" s="9" customFormat="1" x14ac:dyDescent="0.15">
      <c r="B24" s="13" t="s">
        <v>41</v>
      </c>
    </row>
    <row r="26" spans="2:2" s="9" customFormat="1" ht="14" x14ac:dyDescent="0.15">
      <c r="B26" s="18" t="s">
        <v>29</v>
      </c>
    </row>
    <row r="27" spans="2:2" s="9" customFormat="1" x14ac:dyDescent="0.15">
      <c r="B27" s="13" t="s">
        <v>33</v>
      </c>
    </row>
    <row r="28" spans="2:2" s="9" customFormat="1" x14ac:dyDescent="0.15">
      <c r="B28" s="13" t="s">
        <v>34</v>
      </c>
    </row>
    <row r="29" spans="2:2" x14ac:dyDescent="0.15">
      <c r="B29" s="13" t="s">
        <v>35</v>
      </c>
    </row>
    <row r="30" spans="2:2" x14ac:dyDescent="0.15">
      <c r="B30" s="9" t="s">
        <v>22</v>
      </c>
    </row>
    <row r="31" spans="2:2" x14ac:dyDescent="0.15">
      <c r="B31" s="9" t="s">
        <v>23</v>
      </c>
    </row>
    <row r="32" spans="2:2" x14ac:dyDescent="0.15">
      <c r="B32" s="9" t="s">
        <v>24</v>
      </c>
    </row>
    <row r="34" spans="2:2" ht="14" x14ac:dyDescent="0.15">
      <c r="B34" s="18" t="s">
        <v>25</v>
      </c>
    </row>
    <row r="35" spans="2:2" x14ac:dyDescent="0.15">
      <c r="B35" s="13" t="s">
        <v>120</v>
      </c>
    </row>
    <row r="36" spans="2:2" x14ac:dyDescent="0.15">
      <c r="B36" s="13" t="s">
        <v>121</v>
      </c>
    </row>
    <row r="37" spans="2:2" x14ac:dyDescent="0.15">
      <c r="B37" s="13" t="s">
        <v>122</v>
      </c>
    </row>
    <row r="39" spans="2:2" ht="14" x14ac:dyDescent="0.15">
      <c r="B39" s="18" t="s">
        <v>26</v>
      </c>
    </row>
    <row r="40" spans="2:2" x14ac:dyDescent="0.15">
      <c r="B40" s="13" t="s">
        <v>36</v>
      </c>
    </row>
    <row r="42" spans="2:2" s="9" customFormat="1" ht="14" x14ac:dyDescent="0.15">
      <c r="B42" s="18" t="s">
        <v>30</v>
      </c>
    </row>
    <row r="43" spans="2:2" s="9" customFormat="1" x14ac:dyDescent="0.15">
      <c r="B43" s="13" t="s">
        <v>123</v>
      </c>
    </row>
    <row r="44" spans="2:2" s="9" customFormat="1" x14ac:dyDescent="0.15">
      <c r="B44" s="13" t="s">
        <v>31</v>
      </c>
    </row>
    <row r="45" spans="2:2" s="9" customFormat="1" x14ac:dyDescent="0.15"/>
    <row r="46" spans="2:2" ht="18" x14ac:dyDescent="0.2">
      <c r="B46" s="16" t="s">
        <v>20</v>
      </c>
    </row>
  </sheetData>
  <hyperlinks>
    <hyperlink ref="C7" r:id="rId1"/>
    <hyperlink ref="C13" r:id="rId2" display="https://www.vertex42.com/blog/business/pm/new-gantt-chart-for-excel-online.html"/>
    <hyperlink ref="B46" r:id="rId3" tooltip="Go to Vertex42.com" display="https://www.vertex42.com/Links/go.php?urlid=GanttChartPro"/>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baseColWidth="10" defaultColWidth="8.83203125" defaultRowHeight="13" x14ac:dyDescent="0.15"/>
  <cols>
    <col min="1" max="1" width="5.5" style="13" customWidth="1"/>
    <col min="2" max="2" width="82.1640625" style="13" customWidth="1"/>
    <col min="3" max="16384" width="8.83203125" style="9"/>
  </cols>
  <sheetData>
    <row r="1" spans="1:4" ht="30" customHeight="1" x14ac:dyDescent="0.15">
      <c r="A1" s="26" t="s">
        <v>48</v>
      </c>
      <c r="B1" s="26"/>
      <c r="C1" s="31"/>
      <c r="D1" s="31"/>
    </row>
    <row r="2" spans="1:4" ht="16" x14ac:dyDescent="0.2">
      <c r="A2" s="28"/>
      <c r="B2" s="32"/>
      <c r="C2" s="31"/>
      <c r="D2" s="31"/>
    </row>
    <row r="3" spans="1:4" ht="16" x14ac:dyDescent="0.2">
      <c r="A3" s="29"/>
      <c r="B3" s="22" t="s">
        <v>49</v>
      </c>
      <c r="C3" s="30"/>
    </row>
    <row r="4" spans="1:4" ht="14" x14ac:dyDescent="0.15">
      <c r="A4" s="7"/>
      <c r="B4" s="24" t="s">
        <v>45</v>
      </c>
      <c r="C4" s="8"/>
    </row>
    <row r="5" spans="1:4" ht="16" x14ac:dyDescent="0.2">
      <c r="A5" s="7"/>
      <c r="B5" s="10"/>
      <c r="C5" s="8"/>
    </row>
    <row r="6" spans="1:4" ht="16" x14ac:dyDescent="0.2">
      <c r="A6" s="7"/>
      <c r="B6" s="11" t="s">
        <v>50</v>
      </c>
      <c r="C6" s="8"/>
    </row>
    <row r="7" spans="1:4" ht="16" x14ac:dyDescent="0.2">
      <c r="A7" s="7"/>
      <c r="B7" s="10"/>
      <c r="C7" s="8"/>
    </row>
    <row r="8" spans="1:4" ht="32" x14ac:dyDescent="0.2">
      <c r="A8" s="7"/>
      <c r="B8" s="10" t="s">
        <v>51</v>
      </c>
      <c r="C8" s="8"/>
    </row>
    <row r="9" spans="1:4" ht="16" x14ac:dyDescent="0.2">
      <c r="A9" s="7"/>
      <c r="B9" s="10"/>
      <c r="C9" s="8"/>
    </row>
    <row r="10" spans="1:4" ht="48" x14ac:dyDescent="0.2">
      <c r="A10" s="7"/>
      <c r="B10" s="10" t="s">
        <v>52</v>
      </c>
      <c r="C10" s="8"/>
    </row>
    <row r="11" spans="1:4" ht="16" x14ac:dyDescent="0.2">
      <c r="A11" s="7"/>
      <c r="B11" s="10"/>
      <c r="C11" s="8"/>
    </row>
    <row r="12" spans="1:4" ht="32" x14ac:dyDescent="0.2">
      <c r="A12" s="7"/>
      <c r="B12" s="10" t="s">
        <v>53</v>
      </c>
      <c r="C12" s="8"/>
    </row>
    <row r="13" spans="1:4" ht="16" x14ac:dyDescent="0.2">
      <c r="A13" s="7"/>
      <c r="B13" s="10"/>
      <c r="C13" s="8"/>
    </row>
    <row r="14" spans="1:4" ht="48" x14ac:dyDescent="0.2">
      <c r="A14" s="7"/>
      <c r="B14" s="10" t="s">
        <v>54</v>
      </c>
      <c r="C14" s="8"/>
    </row>
    <row r="15" spans="1:4" ht="16" x14ac:dyDescent="0.2">
      <c r="A15" s="7"/>
      <c r="B15" s="10"/>
      <c r="C15" s="8"/>
    </row>
    <row r="16" spans="1:4" ht="32" x14ac:dyDescent="0.2">
      <c r="A16" s="7"/>
      <c r="B16" s="10" t="s">
        <v>55</v>
      </c>
      <c r="C16" s="8"/>
    </row>
    <row r="17" spans="1:3" ht="16" x14ac:dyDescent="0.2">
      <c r="A17" s="7"/>
      <c r="B17" s="10"/>
      <c r="C17" s="8"/>
    </row>
    <row r="18" spans="1:3" ht="16" x14ac:dyDescent="0.2">
      <c r="A18" s="7"/>
      <c r="B18" s="11" t="s">
        <v>56</v>
      </c>
      <c r="C18" s="8"/>
    </row>
    <row r="19" spans="1:3" ht="16" x14ac:dyDescent="0.2">
      <c r="A19" s="7"/>
      <c r="B19" s="23" t="s">
        <v>46</v>
      </c>
      <c r="C19" s="8"/>
    </row>
    <row r="20" spans="1:3" ht="16" x14ac:dyDescent="0.2">
      <c r="A20" s="7"/>
      <c r="B20" s="12"/>
      <c r="C20" s="8"/>
    </row>
    <row r="21" spans="1:3" x14ac:dyDescent="0.15">
      <c r="A21" s="7"/>
      <c r="B21" s="7"/>
      <c r="C21" s="8"/>
    </row>
    <row r="22" spans="1:3" x14ac:dyDescent="0.15">
      <c r="A22" s="7"/>
      <c r="B22" s="7"/>
      <c r="C22" s="8"/>
    </row>
    <row r="23" spans="1:3" x14ac:dyDescent="0.15">
      <c r="A23" s="7"/>
      <c r="B23" s="7"/>
      <c r="C23" s="8"/>
    </row>
    <row r="24" spans="1:3" x14ac:dyDescent="0.15">
      <c r="A24" s="7"/>
      <c r="B24" s="7"/>
      <c r="C24" s="8"/>
    </row>
    <row r="25" spans="1:3" x14ac:dyDescent="0.15">
      <c r="A25" s="7"/>
      <c r="B25" s="7"/>
      <c r="C25" s="8"/>
    </row>
    <row r="26" spans="1:3" x14ac:dyDescent="0.15">
      <c r="A26" s="7"/>
      <c r="B26" s="7"/>
      <c r="C26" s="8"/>
    </row>
    <row r="27" spans="1:3" x14ac:dyDescent="0.15">
      <c r="A27" s="7"/>
      <c r="B27" s="7"/>
      <c r="C27" s="8"/>
    </row>
    <row r="28" spans="1:3" x14ac:dyDescent="0.15">
      <c r="A28" s="7"/>
      <c r="B28" s="7"/>
      <c r="C28" s="8"/>
    </row>
    <row r="29" spans="1:3" x14ac:dyDescent="0.15">
      <c r="A29" s="7"/>
      <c r="B29" s="7"/>
      <c r="C29" s="8"/>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Help</vt:lpstr>
      <vt:lpstr>GanttChartPro</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2018-02-09T22:40:51Z</cp:lastPrinted>
  <dcterms:created xsi:type="dcterms:W3CDTF">2010-06-09T16:05:03Z</dcterms:created>
  <dcterms:modified xsi:type="dcterms:W3CDTF">2018-04-06T17:22:36Z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