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rkDice\DarkDice\Assets\Scritable\Excel\"/>
    </mc:Choice>
  </mc:AlternateContent>
  <xr:revisionPtr revIDLastSave="0" documentId="13_ncr:1_{4524CDDE-CB8B-423C-948F-A38902C966F7}" xr6:coauthVersionLast="47" xr6:coauthVersionMax="47" xr10:uidLastSave="{00000000-0000-0000-0000-000000000000}"/>
  <bookViews>
    <workbookView xWindow="3405" yWindow="855" windowWidth="34995" windowHeight="20745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7" l="1"/>
  <c r="C12" i="7"/>
  <c r="C16" i="7"/>
  <c r="C17" i="7"/>
  <c r="C18" i="7"/>
  <c r="C19" i="7"/>
  <c r="C21" i="7"/>
  <c r="C14" i="7"/>
  <c r="C15" i="7"/>
  <c r="C20" i="7"/>
  <c r="B7" i="4"/>
  <c r="C7" i="7" s="1"/>
  <c r="C8" i="7"/>
  <c r="C11" i="7"/>
  <c r="C9" i="7"/>
  <c r="C10" i="7"/>
  <c r="G5" i="4"/>
  <c r="F5" i="4"/>
  <c r="F6" i="4"/>
  <c r="G6" i="4"/>
  <c r="C2" i="7"/>
  <c r="G38" i="1"/>
  <c r="F38" i="1"/>
  <c r="C3" i="7"/>
  <c r="C4" i="7"/>
  <c r="B9" i="1"/>
  <c r="B18" i="1" s="1"/>
  <c r="B17" i="1"/>
  <c r="B16" i="1"/>
  <c r="B5" i="4"/>
  <c r="B3" i="4"/>
  <c r="B4" i="4"/>
  <c r="B6" i="4"/>
  <c r="B2" i="4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G7" i="4" l="1"/>
  <c r="F7" i="4"/>
  <c r="C5" i="7"/>
  <c r="E7" i="4"/>
  <c r="E6" i="4"/>
  <c r="E5" i="4"/>
  <c r="G2" i="4"/>
  <c r="C6" i="7"/>
  <c r="F2" i="4"/>
</calcChain>
</file>

<file path=xl/sharedStrings.xml><?xml version="1.0" encoding="utf-8"?>
<sst xmlns="http://schemas.openxmlformats.org/spreadsheetml/2006/main" count="415" uniqueCount="331">
  <si>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</si>
  <si>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</si>
  <si>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</si>
  <si>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</si>
  <si>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</si>
  <si>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</si>
  <si>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</si>
  <si>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</si>
  <si>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</si>
  <si>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</si>
  <si>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</si>
  <si>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</si>
  <si>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</si>
  <si>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</si>
  <si>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</si>
  <si>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</si>
  <si>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</si>
  <si>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</si>
  <si>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</si>
  <si>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</si>
  <si>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</si>
  <si>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</si>
  <si>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</si>
  <si>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</si>
  <si>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</si>
  <si>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</si>
  <si>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</si>
  <si>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</si>
  <si>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</si>
  <si>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</si>
  <si>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</si>
  <si>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</si>
  <si>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</si>
  <si>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</si>
  <si>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</si>
  <si>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</si>
  <si>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</si>
  <si>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</si>
  <si>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</si>
  <si>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</si>
  <si>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</si>
  <si>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</si>
  <si>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</si>
  <si>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</si>
  <si>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</si>
  <si>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</si>
  <si>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</si>
  <si>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</si>
  <si>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</si>
  <si>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</si>
  <si>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</si>
  <si>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</si>
  <si>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</si>
  <si>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</si>
  <si>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</si>
  <si>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</si>
  <si>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</si>
  <si>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</si>
  <si>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</si>
  <si>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</si>
  <si>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</si>
  <si>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</si>
  <si>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</si>
  <si>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</si>
  <si>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</si>
  <si>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</si>
  <si>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</si>
  <si>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</si>
  <si>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</si>
  <si>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</si>
  <si>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</si>
  <si>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</si>
  <si>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</si>
  <si>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</si>
  <si>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</si>
  <si>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</si>
  <si>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</si>
  <si>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</si>
  <si>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</si>
  <si>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</si>
  <si>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</si>
  <si>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</si>
  <si>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</si>
  <si>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</si>
  <si>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</si>
  <si>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</si>
  <si>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</si>
  <si>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</si>
  <si>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</si>
  <si>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</si>
  <si>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</si>
  <si>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</si>
  <si>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</si>
  <si>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</si>
  <si>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</si>
  <si>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</si>
  <si>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</si>
  <si>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</si>
  <si>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</si>
  <si>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</si>
  <si>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</si>
  <si>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</si>
  <si>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</si>
  <si>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</si>
  <si>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</si>
  <si>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</si>
  <si>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</si>
  <si>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</si>
  <si>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</si>
  <si>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</si>
  <si>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</si>
  <si>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</si>
  <si>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</si>
  <si>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</si>
  <si>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</si>
  <si>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</si>
  <si>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</si>
  <si>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</si>
  <si>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</si>
  <si>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</si>
  <si>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</si>
  <si>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</si>
  <si>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</si>
  <si>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</si>
  <si>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</si>
  <si>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</si>
  <si>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</si>
  <si>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</si>
  <si>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</si>
  <si>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</si>
  <si>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</si>
  <si>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</si>
  <si>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</si>
  <si>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</si>
  <si>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</si>
  <si>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</si>
  <si>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</si>
  <si>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</si>
  <si>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</si>
  <si>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</si>
  <si>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</si>
  <si>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</si>
  <si>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</si>
  <si>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</si>
  <si>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</si>
  <si>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</si>
  <si>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</si>
  <si>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</si>
  <si>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</si>
  <si>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</si>
  <si>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</si>
  <si>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</si>
  <si>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</si>
  <si>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</si>
  <si>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</si>
  <si>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</si>
  <si>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</si>
  <si>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</si>
  <si>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</si>
  <si>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</si>
  <si>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</si>
  <si>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</si>
  <si>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</si>
  <si>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</si>
  <si>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</si>
  <si>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</si>
  <si>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</si>
  <si>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</si>
  <si>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</si>
  <si>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</si>
  <si>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</si>
  <si>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</si>
  <si>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</si>
  <si>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</si>
  <si>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</si>
  <si>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</si>
  <si>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</si>
  <si>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</si>
  <si>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</si>
  <si>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</si>
  <si>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</si>
  <si>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</si>
  <si>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</si>
  <si>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</si>
  <si>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</si>
  <si>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</si>
  <si>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</si>
  <si>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</si>
  <si>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</si>
  <si>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</si>
  <si>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</si>
  <si>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</si>
  <si>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</si>
  <si>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</si>
  <si>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</si>
  <si>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</si>
  <si>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</si>
  <si>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</si>
  <si>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</si>
  <si>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stage_info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</si>
  <si>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</si>
  <si>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</si>
  <si>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</si>
  <si>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</si>
  <si>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</si>
  <si>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\n주술사에 의해 영원한 안식에 들지\n못하고 말단 병사로 부려지는 몬스터.\n몬스터들 중에 최약체로 꼽힌다.</t>
    <phoneticPr fontId="2" type="noConversion"/>
  </si>
  <si>
    <t>\n유난히 단단한 바위에서 탄생하는\n바위형 몬스터. \n온몸을 구성하는 바위 덕분에 방어에\n특화되어 있다.</t>
    <phoneticPr fontId="2" type="noConversion"/>
  </si>
  <si>
    <t>\n모든 몬스터들의 위에 군림하는 왕.\n파괴자란 이름에 걸맞게 그 검에 닿는 모든 것을 파괴하는 강력한 힘을\n가졌다.</t>
    <phoneticPr fontId="2" type="noConversion"/>
  </si>
  <si>
    <t>최종보스(보류)</t>
    <phoneticPr fontId="2" type="noConversion"/>
  </si>
  <si>
    <t>\n스톤피스트가 얼음원소와 결합해\n탄생한 정예 몬스터. \n얼음과 바위가 결합해 더욱 단단한\n주먹과 외피를 가진다.</t>
    <phoneticPr fontId="2" type="noConversion"/>
  </si>
  <si>
    <t>\n크고 날카로운 낫을 주무기로 삼는\n정예 몬스터. \n특유의 날렵함을 바탕으로한\n강한 공격 덕분에 보스 바로 다음의\n지위를 가진다.</t>
    <phoneticPr fontId="2" type="noConversion"/>
  </si>
  <si>
    <t>stage10</t>
  </si>
  <si>
    <t>슬라임</t>
    <phoneticPr fontId="2" type="noConversion"/>
  </si>
  <si>
    <t>slime</t>
    <phoneticPr fontId="2" type="noConversion"/>
  </si>
  <si>
    <t>니들래빗</t>
    <phoneticPr fontId="2" type="noConversion"/>
  </si>
  <si>
    <t>niddle rabbit</t>
    <phoneticPr fontId="2" type="noConversion"/>
  </si>
  <si>
    <t>\n토끼를 닮은 귀여운 외형을 지닌 몬스터. 털처럼 보이는 부분은 사실 날카로운 가시라는 사실을 명심하자.</t>
    <phoneticPr fontId="2" type="noConversion"/>
  </si>
  <si>
    <t>늑대</t>
    <phoneticPr fontId="2" type="noConversion"/>
  </si>
  <si>
    <t>wolf</t>
    <phoneticPr fontId="2" type="noConversion"/>
  </si>
  <si>
    <t>스컬살라멘더</t>
    <phoneticPr fontId="2" type="noConversion"/>
  </si>
  <si>
    <t>salamander</t>
    <phoneticPr fontId="2" type="noConversion"/>
  </si>
  <si>
    <t>늪지도마뱀</t>
    <phoneticPr fontId="2" type="noConversion"/>
  </si>
  <si>
    <t>swamp lizard</t>
    <phoneticPr fontId="2" type="noConversion"/>
  </si>
  <si>
    <t>박쥐</t>
    <phoneticPr fontId="2" type="noConversion"/>
  </si>
  <si>
    <t>bat</t>
    <phoneticPr fontId="2" type="noConversion"/>
  </si>
  <si>
    <t>독버섯</t>
    <phoneticPr fontId="2" type="noConversion"/>
  </si>
  <si>
    <t>poizion mushroom</t>
    <phoneticPr fontId="2" type="noConversion"/>
  </si>
  <si>
    <t>파이어 울프</t>
    <phoneticPr fontId="2" type="noConversion"/>
  </si>
  <si>
    <t>fire wolf</t>
    <phoneticPr fontId="2" type="noConversion"/>
  </si>
  <si>
    <t>아이언혼</t>
    <phoneticPr fontId="2" type="noConversion"/>
  </si>
  <si>
    <t>ironhorn</t>
    <phoneticPr fontId="2" type="noConversion"/>
  </si>
  <si>
    <t>산의 수호자</t>
    <phoneticPr fontId="2" type="noConversion"/>
  </si>
  <si>
    <t>protector of forest</t>
    <phoneticPr fontId="2" type="noConversion"/>
  </si>
  <si>
    <t>우드골렘</t>
    <phoneticPr fontId="2" type="noConversion"/>
  </si>
  <si>
    <t>wood golem</t>
    <phoneticPr fontId="2" type="noConversion"/>
  </si>
  <si>
    <t>고스트</t>
    <phoneticPr fontId="2" type="noConversion"/>
  </si>
  <si>
    <t>ghost</t>
    <phoneticPr fontId="2" type="noConversion"/>
  </si>
  <si>
    <t>쉐도우</t>
    <phoneticPr fontId="2" type="noConversion"/>
  </si>
  <si>
    <t>shadow</t>
    <phoneticPr fontId="2" type="noConversion"/>
  </si>
  <si>
    <t>투헤드오크</t>
    <phoneticPr fontId="2" type="noConversion"/>
  </si>
  <si>
    <t>twohead orc</t>
    <phoneticPr fontId="2" type="noConversion"/>
  </si>
  <si>
    <t>다크쉘</t>
    <phoneticPr fontId="2" type="noConversion"/>
  </si>
  <si>
    <t>dark shell</t>
    <phoneticPr fontId="2" type="noConversion"/>
  </si>
  <si>
    <t>\n평원에 서식하는 액체형 몬스터.\n약하지만 잘 베이지 않는다.</t>
    <phoneticPr fontId="2" type="noConversion"/>
  </si>
  <si>
    <t>\n어디서나 흔히 볼 수 있는 갈색 늑대.\n특유의 날렵함과 집요함으로 한 번의\n공격으로도 큰 부상을 입힌다.</t>
    <phoneticPr fontId="2" type="noConversion"/>
  </si>
  <si>
    <t>\n강력한 턱으로 한 번 문 먹잇감은 절대\n놓치지 않는 도마뱀형 몬스터.\n일반 도마뱀과 다르게 뼈로된 갑주가\n몸을 감싸고 있는 형태를 지녔다.</t>
    <phoneticPr fontId="2" type="noConversion"/>
  </si>
  <si>
    <t xml:space="preserve">\n작지만 제빠른 생명체.\n동굴에 서식하며 야간에만 활동한다. </t>
    <phoneticPr fontId="2" type="noConversion"/>
  </si>
  <si>
    <t xml:space="preserve">\n늪에서 서식하는 살라멘더.\n약점인 머리를 보호하기 위해 뼈로된\n단단한 갑주를 쓰고 있다. </t>
    <phoneticPr fontId="2" type="noConversion"/>
  </si>
  <si>
    <t>\n화려하고 귀여운 외형을 지녔지만\n강력한 맹독을 품고 있는 버섯형 몬스터. 몸에 닿기만해도 중독될 수 있다.</t>
    <phoneticPr fontId="2" type="noConversion"/>
  </si>
  <si>
    <t>\n일반 늑대가 용암의 기운과 결합해\n탄생한 늑대형 몬스터.\n꼬리에는 항상 타오르는 불길이 치솟아 있다.</t>
    <phoneticPr fontId="2" type="noConversion"/>
  </si>
  <si>
    <t>\n수호자 다음으로 강력한 몬스터.\n강철같은 암석으로 된 피부와 뿔을\n지니고 있어 강한 몬스터들도 쉽게 공격하지 못하는 생명체다.</t>
    <phoneticPr fontId="2" type="noConversion"/>
  </si>
  <si>
    <t>\n큰 산맥에만 거주하며 그 산의 몬스터들을 수호하는 수호자.\n순진한 얼굴을 하고 있지만, 보호대상이 아닌 생명체에게는 자비없이 강력한\n주먹을 휘두른다.</t>
    <phoneticPr fontId="2" type="noConversion"/>
  </si>
  <si>
    <t>\n일반 몬스터에 불과하지만 자신보다\n약한 몬스터들을 조종하여 수하로\n부리는 몬스터.</t>
    <phoneticPr fontId="2" type="noConversion"/>
  </si>
  <si>
    <t>\n고목에서 탄생하는 나무형 몬스터.\n고목의 단단함과 묵직함을 특성으로 가져 공격과 방어 모두 탄탄한 특징을\n지닌다.</t>
    <phoneticPr fontId="2" type="noConversion"/>
  </si>
  <si>
    <t>\n날렵한 외형처럼 날카로운 초승달모양의 칼을 손 대신 사용하는 몬스터.\n항상 날을 날카롭게 관리하여 한 번의\n공격에도 깊은 상처를 낼 수 있다.</t>
    <phoneticPr fontId="2" type="noConversion"/>
  </si>
  <si>
    <t xml:space="preserve">\n오크병사들의 대장으로, 2개의 머리를 가진 오크.\n위협적인 몽둥이로 자신을 가로막는\n적은 모두 부술 수 있는 공격력과\n광범위한 방어력을 모두 지녔다. </t>
    <phoneticPr fontId="2" type="noConversion"/>
  </si>
  <si>
    <t>\n사마귀같은 날카로운 앞발을 갖고 있는 악마형 몬스터. 끔찍한 외형으로 우선\n적을 압도하고 앞발로 무자비하게 베어버리는 공격이 주된 공격방식이다.</t>
    <phoneticPr fontId="2" type="noConversion"/>
  </si>
  <si>
    <t>monsterImage/monster_slime</t>
    <phoneticPr fontId="2" type="noConversion"/>
  </si>
  <si>
    <t>monsterImage/monster_rabbit</t>
    <phoneticPr fontId="2" type="noConversion"/>
  </si>
  <si>
    <t>monsterImage/monster_wolf</t>
    <phoneticPr fontId="2" type="noConversion"/>
  </si>
  <si>
    <t>monsterImage/monster_salamander</t>
    <phoneticPr fontId="2" type="noConversion"/>
  </si>
  <si>
    <t>monsterImage/monster_lizard</t>
    <phoneticPr fontId="2" type="noConversion"/>
  </si>
  <si>
    <t>monsterImage/monster_bat</t>
    <phoneticPr fontId="2" type="noConversion"/>
  </si>
  <si>
    <t>monsterImage/monster_mushroom</t>
    <phoneticPr fontId="2" type="noConversion"/>
  </si>
  <si>
    <t>monsterImage/monster_firewolf</t>
    <phoneticPr fontId="2" type="noConversion"/>
  </si>
  <si>
    <t>monsterImage/monster_ironhorn</t>
    <phoneticPr fontId="2" type="noConversion"/>
  </si>
  <si>
    <t>monsterImage/monster_protector</t>
    <phoneticPr fontId="2" type="noConversion"/>
  </si>
  <si>
    <t>monsterImage/monster_woodgolem</t>
    <phoneticPr fontId="2" type="noConversion"/>
  </si>
  <si>
    <t>monsterImage/monster_ghost</t>
    <phoneticPr fontId="2" type="noConversion"/>
  </si>
  <si>
    <t>monsterImage/monster_shadow</t>
    <phoneticPr fontId="2" type="noConversion"/>
  </si>
  <si>
    <t>monsterImage/monster_orc</t>
    <phoneticPr fontId="2" type="noConversion"/>
  </si>
  <si>
    <t>stage11</t>
  </si>
  <si>
    <t>stage12</t>
  </si>
  <si>
    <t>stage13</t>
  </si>
  <si>
    <t>stage14</t>
  </si>
  <si>
    <t>stage15</t>
  </si>
  <si>
    <t>stage16</t>
  </si>
  <si>
    <t>stage17</t>
  </si>
  <si>
    <t>stage18</t>
  </si>
  <si>
    <t>stage19</t>
  </si>
  <si>
    <t>stage20</t>
  </si>
  <si>
    <t>박쥐</t>
  </si>
  <si>
    <t xml:space="preserve">독버섯 </t>
  </si>
  <si>
    <t>독버섯</t>
  </si>
  <si>
    <t>파이어 울프</t>
  </si>
  <si>
    <t>아이언혼</t>
  </si>
  <si>
    <t>산의 수호자</t>
  </si>
  <si>
    <t>스켈레톤</t>
  </si>
  <si>
    <t>스톤피스트</t>
  </si>
  <si>
    <t>아이스골렘</t>
  </si>
  <si>
    <t>슬라임</t>
  </si>
  <si>
    <t>다크쉘</t>
  </si>
  <si>
    <t>파괴자 모로스</t>
  </si>
  <si>
    <t>우드골렘</t>
  </si>
  <si>
    <t>고스트</t>
  </si>
  <si>
    <t>쉐도우</t>
  </si>
  <si>
    <t>투헤드오크</t>
  </si>
  <si>
    <t>그림 리퍼</t>
  </si>
  <si>
    <t>돌아온 모로스</t>
  </si>
  <si>
    <t>시작된 훈련</t>
  </si>
  <si>
    <t>다가올 미래에 왕국을 구하기 위한 훈련이 본격적으로 시작되었습니다.</t>
  </si>
  <si>
    <t>평원에서</t>
  </si>
  <si>
    <t>늑대무리</t>
  </si>
  <si>
    <t>강가에서</t>
  </si>
  <si>
    <t>노력의 성과</t>
  </si>
  <si>
    <t>동굴에서</t>
  </si>
  <si>
    <t>훈련의 끝</t>
  </si>
  <si>
    <t>훌륭하게 훈련을 모두 마쳤습니다. 최종 관문은 이 산맥의 몬스터들을 수호하는 수호자를 처치하는 것입니다.</t>
  </si>
  <si>
    <t>성을 향해</t>
  </si>
  <si>
    <t>얼떨결에 용사의 길을 걷게된 당신. 두려운 마음이 크지만 용기를 내 여정을 떠나기로 결심합니다. 결심한지 얼마 지나지 않아 몬스터를 마주치게 되는데..</t>
  </si>
  <si>
    <t>힘겨운 전진</t>
  </si>
  <si>
    <t xml:space="preserve">첫 전투에서 승리하고 성을 향해 다시 나아갑니다. 하지만 성까지 가는 길에는 수많은 몬스터들이 당신을 기다리고 있었습니다. </t>
  </si>
  <si>
    <t>강력한 적</t>
  </si>
  <si>
    <t>비교적 약한 몬스터병사들과 싸웠던 당신. 이번에 마주친 몬스터는 이전까지와 다르게 강력한 힘을 가진 몬스터였습니다.</t>
  </si>
  <si>
    <t>보스와의 조우</t>
  </si>
  <si>
    <t xml:space="preserve">이렇게 빨리 몬스터들의 군주를 만나게 될지 몰랐던 당신. 당황스럽지만 오히려 혼란을 빠르게 종결할 좋은 기회라고 생각하고 드디어 왕과의 전투에 돌입합니다. </t>
  </si>
  <si>
    <t xml:space="preserve">도망간 모로스를 쫓아 다시 성을 향해 길을 떠납니다. </t>
  </si>
  <si>
    <t>성문을 열어라</t>
  </si>
  <si>
    <t>겨우 도착한 목적지에 보이는 것은 굳게 닫힌 문과 이를 지키는 강력한 몬스터입니다. 이전과 다른 분위기에 긴장되지만 왠지 이길 수 있을 것만 같다는 생각이 듭니다.</t>
  </si>
  <si>
    <t>보스는 어디에</t>
  </si>
  <si>
    <t>무사히 성 안에 들어온 당신. 성 안은 어둡고 적막만이 가득합니다. 빨리 전쟁을 끝내기 위해 보스를 찾아보지만 그 길목에서 마주친건 또다른 몬스터 무리였습니다.</t>
  </si>
  <si>
    <t>최후의 전투</t>
  </si>
  <si>
    <t xml:space="preserve">이제는 정말 모든 것을 끝낼 시간입니다. 주사위와 함께 강해진 당신은 이제 보스를 마주해도 더 이상 두렵지 않습니다. </t>
  </si>
  <si>
    <t>니들래빗</t>
  </si>
  <si>
    <t>늑대</t>
  </si>
  <si>
    <t>스컬살라멘더</t>
  </si>
  <si>
    <t>늪지도마뱀</t>
  </si>
  <si>
    <t>(7,11)</t>
    <phoneticPr fontId="2" type="noConversion"/>
  </si>
  <si>
    <t>(8,12)</t>
    <phoneticPr fontId="2" type="noConversion"/>
  </si>
  <si>
    <t>(9,13)</t>
    <phoneticPr fontId="2" type="noConversion"/>
  </si>
  <si>
    <t>시간회귀석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</si>
</sst>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);[Red]\(0\)"/>
    <numFmt numFmtId="177" formatCode="&quot;monsterImage/monster_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KBO 다이아고딕 Light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77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1" fillId="8" borderId="0" xfId="4" applyFont="1" applyAlignment="1">
      <alignment horizontal="center" vertical="center"/>
    </xf>
    <xf numFmtId="0" fontId="11" fillId="8" borderId="31" xfId="4" applyFont="1" applyBorder="1" applyAlignment="1">
      <alignment horizontal="center" vertical="center"/>
    </xf>
    <xf numFmtId="0" fontId="16" fillId="7" borderId="0" xfId="3" applyFont="1" applyAlignment="1">
      <alignment horizontal="center" vertical="center"/>
    </xf>
    <xf numFmtId="0" fontId="13" fillId="6" borderId="0" xfId="2" applyAlignment="1">
      <alignment horizontal="center" vertical="center"/>
    </xf>
    <xf numFmtId="0" fontId="13" fillId="9" borderId="0" xfId="5" applyAlignment="1">
      <alignment horizontal="center" vertical="center"/>
    </xf>
    <xf numFmtId="176" fontId="13" fillId="6" borderId="0" xfId="2" applyNumberFormat="1" applyAlignment="1">
      <alignment horizontal="center" vertical="center"/>
    </xf>
    <xf numFmtId="49" fontId="13" fillId="6" borderId="0" xfId="2" applyNumberFormat="1" applyAlignment="1">
      <alignment horizontal="center" vertical="center"/>
    </xf>
    <xf numFmtId="0" fontId="13" fillId="6" borderId="0" xfId="2" applyAlignment="1">
      <alignment horizontal="center" vertical="center" wrapText="1"/>
    </xf>
    <xf numFmtId="176" fontId="13" fillId="6" borderId="32" xfId="2" applyNumberFormat="1" applyBorder="1" applyAlignment="1">
      <alignment horizontal="center" vertical="center"/>
    </xf>
    <xf numFmtId="176" fontId="13" fillId="9" borderId="0" xfId="5" applyNumberFormat="1" applyAlignment="1">
      <alignment horizontal="center" vertical="center"/>
    </xf>
    <xf numFmtId="176" fontId="13" fillId="9" borderId="32" xfId="5" applyNumberFormat="1" applyBorder="1" applyAlignment="1">
      <alignment horizontal="center" vertical="center"/>
    </xf>
    <xf numFmtId="49" fontId="13" fillId="9" borderId="0" xfId="5" applyNumberFormat="1" applyAlignment="1">
      <alignment horizontal="center" vertical="center"/>
    </xf>
  </cellXfs>
  <cellStyles count="6">
    <cellStyle name="20% - 강조색3" xfId="3" builtinId="38"/>
    <cellStyle name="40% - 강조색2" xfId="2" builtinId="35"/>
    <cellStyle name="40% - 강조색3" xfId="4" builtinId="39"/>
    <cellStyle name="40% - 강조색4" xfId="5" builtinId="43"/>
    <cellStyle name="보통" xfId="1" builtinId="28"/>
    <cellStyle name="표준" xfId="0" builtinId="0"/>
  </cellStyles>
  <dxfs count="67"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6"/>
      <tableStyleElement type="firstRowStripe" dxfId="65"/>
      <tableStyleElement type="firstColumnStripe" dxfId="64"/>
    </tableStyle>
    <tableStyle name="표 스타일 1" pivot="0" count="2" xr9:uid="{BE48765A-397C-4010-A2B3-AA04167E1655}">
      <tableStyleElement type="wholeTable" dxfId="63"/>
      <tableStyleElement type="headerRow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1" dataDxfId="60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59"/>
    <tableColumn id="2" xr3:uid="{D0DDB258-6A30-40B3-B531-DD8944229BDE}" name="명칭" dataDxfId="58"/>
    <tableColumn id="3" xr3:uid="{3B28FDFC-804E-43A7-9799-6894E09D6C47}" name="영문명칭" dataDxfId="57"/>
    <tableColumn id="4" xr3:uid="{42E0662E-1BBB-4CF5-AC08-318CDA4B1079}" name="설명" dataDxfId="56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L21" totalsRowShown="0" headerRowDxfId="7" dataDxfId="8" headerRowCellStyle="40% - 강조색3">
  <autoFilter ref="A1:L21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95BC3CB-DE28-4E03-A75F-24F2B9E2DDD9}" name="number" dataDxfId="6" dataCellStyle="20% - 강조색3"/>
    <tableColumn id="2" xr3:uid="{397B5DEA-1726-4F8B-8452-0F85CCCA2E53}" name="stage_name" dataDxfId="5"/>
    <tableColumn id="3" xr3:uid="{8BAEBE59-7DB8-455C-8895-85D16A326CDA}" name="enemy_count" dataDxfId="16">
      <calculatedColumnFormula>COUNTA(표14[[#This Row],[enemy_unit1]:[enemy_unit3]])</calculatedColumnFormula>
    </tableColumn>
    <tableColumn id="4" xr3:uid="{56F412A6-1D1C-4DD8-8F9F-A9D6D5CB1F01}" name="enemy_unit1" dataDxfId="15"/>
    <tableColumn id="5" xr3:uid="{E89A1493-B142-49A1-9C5F-0140455DF9CD}" name="enemy_unit2" dataDxfId="14"/>
    <tableColumn id="6" xr3:uid="{822F2BAA-16F4-4BC6-9BCB-01758A14B4CF}" name="enemy_unit3" dataDxfId="13">
      <calculatedColumnFormula>표3[[#This Row],[name]]</calculatedColumnFormula>
    </tableColumn>
    <tableColumn id="7" xr3:uid="{08FE4F30-2D1A-48D4-B845-F2EF9F32375F}" name="reward_hp" dataDxfId="12"/>
    <tableColumn id="8" xr3:uid="{09318C06-AB06-4E71-AAD3-53C176D856D4}" name="reward_point" dataDxfId="4"/>
    <tableColumn id="9" xr3:uid="{DC5BC79E-8C2D-4FB9-BF6E-051A19757C96}" name="reward_coin" dataDxfId="3"/>
    <tableColumn id="10" xr3:uid="{9ACB5939-E1BD-48F3-8490-09A8DF246598}" name="open_item" dataDxfId="11"/>
    <tableColumn id="13" xr3:uid="{16AC2542-0BB8-4573-B0D6-E7FC48FC2FF0}" name="stage_fullname" dataDxfId="10"/>
    <tableColumn id="14" xr3:uid="{CC2A6C46-331D-4AA2-B4BA-67EC194D8A2F}" name="stage_info" dataDxfId="9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22" headerRowDxfId="2" dataDxfId="55" headerRowCellStyle="40% - 강조색3">
  <autoFilter ref="A1:J22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0" totalsRowDxfId="54" dataCellStyle="20% - 강조색3"/>
    <tableColumn id="2" xr3:uid="{E272DE11-2CFA-438A-8C30-4093EEBAAD4D}" name="name" dataDxfId="1" totalsRowDxfId="53"/>
    <tableColumn id="3" xr3:uid="{2CF08806-9622-4698-9F29-63005B4ACF6B}" name="name_en" dataDxfId="22" totalsRowDxfId="52"/>
    <tableColumn id="4" xr3:uid="{494873D0-DE71-4A7C-A5C1-1CD13F2D633F}" name="type" dataDxfId="20" totalsRowDxfId="51"/>
    <tableColumn id="6" xr3:uid="{354215F0-D267-44D0-B417-9824FD6469DC}" name="hp" dataDxfId="21"/>
    <tableColumn id="7" xr3:uid="{B4511A73-E29D-4385-AE5F-8C007E1D956D}" name="atk" dataDxfId="50"/>
    <tableColumn id="8" xr3:uid="{C37631EF-1FE2-449B-8ADB-3FC65C48BB02}" name="def" dataDxfId="19"/>
    <tableColumn id="9" xr3:uid="{47878641-5549-4C24-8792-3F626D6AFFF8}" name="image" dataDxfId="17"/>
    <tableColumn id="10" xr3:uid="{2DFA05EF-9697-418B-B5C7-E4A0E66783E9}" name="sound" dataDxfId="18" totalsRowDxfId="49"/>
    <tableColumn id="12" xr3:uid="{105408C5-D9C0-44F0-A870-D9BE4782B17F}" name="enemy_info" dataDxfId="48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47" dataDxfId="46">
  <autoFilter ref="A1:J9" xr:uid="{A32CF929-9BAE-487E-AA59-E59A097DB6ED}"/>
  <tableColumns count="10">
    <tableColumn id="1" xr3:uid="{D11EFD70-6973-4140-97D4-CD2907E8D93F}" name="id" dataDxfId="45"/>
    <tableColumn id="2" xr3:uid="{96652DA7-C7A3-4D7A-AF4E-3D809758DBDF}" name="name" dataDxfId="44"/>
    <tableColumn id="3" xr3:uid="{D27CAD10-0AF2-45E2-A350-0DCB9D7368C8}" name="name_en" dataDxfId="43"/>
    <tableColumn id="4" xr3:uid="{64BCAD89-5438-44B8-8B69-14C0D0BEF66B}" name="type" dataDxfId="42"/>
    <tableColumn id="5" xr3:uid="{C19525A1-B8C2-4874-A15B-672574DD61B5}" name="currency_t/f" dataDxfId="41"/>
    <tableColumn id="6" xr3:uid="{A479A586-07FB-4AA2-B0B5-C03AB75D9E36}" name="cost" dataDxfId="40"/>
    <tableColumn id="7" xr3:uid="{F9281021-C49C-42D1-82CE-05029A330282}" name="atk" dataDxfId="39"/>
    <tableColumn id="8" xr3:uid="{6C43432D-E0D5-4413-9A53-FB2C421A4757}" name="openLv" dataDxfId="38"/>
    <tableColumn id="9" xr3:uid="{21EF1B20-EBAC-4C89-96B6-F5772A012BF6}" name="image" dataDxfId="37"/>
    <tableColumn id="10" xr3:uid="{A6B16ED6-B5B5-411B-806E-9C7E67E71A47}" name="sound" dataDxfId="36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10" totalsRowShown="0" headerRowDxfId="35" headerRowBorderDxfId="34" tableBorderDxfId="33" totalsRowBorderDxfId="32">
  <autoFilter ref="B3:D10" xr:uid="{DCDA4F24-5C72-4BAC-95D6-FA90FEDAFDFB}"/>
  <tableColumns count="3">
    <tableColumn id="1" xr3:uid="{067AA415-18DF-4E25-B1E4-702E5A434479}" name="몬스터유닛" dataDxfId="31"/>
    <tableColumn id="2" xr3:uid="{C2EAD120-8106-48D6-A4BE-6B50127A292A}" name="공격력" dataDxfId="30"/>
    <tableColumn id="3" xr3:uid="{4EA097C8-2E33-4349-95B8-AF57FD207D06}" name="방어력" dataDxfId="29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28" headerRowBorderDxfId="27" tableBorderDxfId="26" totalsRowBorderDxfId="25">
  <autoFilter ref="B12:C18" xr:uid="{2AA2D02D-1F9D-4FC7-B9FA-62D4EA30C842}"/>
  <tableColumns count="2">
    <tableColumn id="1" xr3:uid="{63ACFE6B-8148-4D1A-8EE5-804402BB2ABE}" name="몬스터유닛" dataDxfId="24"/>
    <tableColumn id="2" xr3:uid="{E32E1503-E62F-4EA7-9DB3-CD6644E25D73}" name="체력" dataDxfId="23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6.5" x14ac:dyDescent="0.3"/>
  <cols>
    <col min="1" max="1" width="2.875" customWidth="1"/>
    <col min="2" max="2" width="14.125" bestFit="1" customWidth="1"/>
    <col min="3" max="3" width="14.25" bestFit="1" customWidth="1"/>
    <col min="4" max="4" width="15.125" bestFit="1" customWidth="1"/>
    <col min="5" max="5" width="78" bestFit="1" customWidth="1"/>
  </cols>
  <sheetData>
    <row r="2" spans="2:5" x14ac:dyDescent="0.3">
      <c r="B2" s="45" t="s">
        <v>34</v>
      </c>
      <c r="C2" s="45" t="s">
        <v>150</v>
      </c>
      <c r="D2" s="45" t="s">
        <v>151</v>
      </c>
      <c r="E2" s="45" t="s">
        <v>152</v>
      </c>
    </row>
    <row r="3" spans="2:5" s="11" customFormat="1" ht="17.25" x14ac:dyDescent="0.3">
      <c r="B3" s="46">
        <v>1</v>
      </c>
      <c r="C3" s="28" t="s">
        <v>95</v>
      </c>
      <c r="D3" s="28" t="s">
        <v>104</v>
      </c>
      <c r="E3" s="18" t="s">
        <v>153</v>
      </c>
    </row>
    <row r="4" spans="2:5" ht="17.25" x14ac:dyDescent="0.3">
      <c r="B4" s="46">
        <v>2</v>
      </c>
      <c r="C4" s="28" t="s">
        <v>96</v>
      </c>
      <c r="D4" s="28" t="s">
        <v>105</v>
      </c>
      <c r="E4" s="18" t="s">
        <v>154</v>
      </c>
    </row>
    <row r="5" spans="2:5" ht="17.25" x14ac:dyDescent="0.3">
      <c r="B5" s="46">
        <v>3</v>
      </c>
      <c r="C5" s="28" t="s">
        <v>97</v>
      </c>
      <c r="D5" s="28" t="s">
        <v>106</v>
      </c>
      <c r="E5" s="18" t="s">
        <v>155</v>
      </c>
    </row>
    <row r="6" spans="2:5" ht="17.25" x14ac:dyDescent="0.3">
      <c r="B6" s="46">
        <v>4</v>
      </c>
      <c r="C6" s="28" t="s">
        <v>98</v>
      </c>
      <c r="D6" s="28" t="s">
        <v>107</v>
      </c>
      <c r="E6" s="18" t="s">
        <v>156</v>
      </c>
    </row>
    <row r="7" spans="2:5" ht="17.25" x14ac:dyDescent="0.3">
      <c r="B7" s="46">
        <v>5</v>
      </c>
      <c r="C7" s="28" t="s">
        <v>99</v>
      </c>
      <c r="D7" s="28" t="s">
        <v>176</v>
      </c>
      <c r="E7" s="18" t="s">
        <v>157</v>
      </c>
    </row>
    <row r="8" spans="2:5" ht="17.25" x14ac:dyDescent="0.3">
      <c r="B8" s="46">
        <v>6</v>
      </c>
      <c r="C8" s="28" t="s">
        <v>100</v>
      </c>
      <c r="D8" s="28" t="s">
        <v>108</v>
      </c>
      <c r="E8" s="18" t="s">
        <v>158</v>
      </c>
    </row>
    <row r="9" spans="2:5" ht="17.25" x14ac:dyDescent="0.3">
      <c r="B9" s="46">
        <v>7</v>
      </c>
      <c r="C9" s="28" t="s">
        <v>101</v>
      </c>
      <c r="D9" s="28" t="s">
        <v>109</v>
      </c>
      <c r="E9" s="18" t="s">
        <v>159</v>
      </c>
    </row>
    <row r="10" spans="2:5" ht="17.25" x14ac:dyDescent="0.3">
      <c r="B10" s="46">
        <v>8</v>
      </c>
      <c r="C10" s="28" t="s">
        <v>102</v>
      </c>
      <c r="D10" s="28" t="s">
        <v>110</v>
      </c>
      <c r="E10" s="18" t="s">
        <v>160</v>
      </c>
    </row>
    <row r="11" spans="2:5" ht="17.25" x14ac:dyDescent="0.3">
      <c r="B11" s="46">
        <v>9</v>
      </c>
      <c r="C11" s="28" t="s">
        <v>103</v>
      </c>
      <c r="D11" s="28" t="s">
        <v>111</v>
      </c>
      <c r="E11" s="18" t="s">
        <v>161</v>
      </c>
    </row>
    <row r="12" spans="2:5" ht="17.25" x14ac:dyDescent="0.3">
      <c r="B12" s="46">
        <v>10</v>
      </c>
      <c r="C12" s="28" t="s">
        <v>21</v>
      </c>
      <c r="D12" s="28" t="s">
        <v>130</v>
      </c>
      <c r="E12" s="18" t="s">
        <v>162</v>
      </c>
    </row>
    <row r="13" spans="2:5" ht="17.25" x14ac:dyDescent="0.3">
      <c r="B13" s="46">
        <v>11</v>
      </c>
      <c r="C13" s="28" t="s">
        <v>163</v>
      </c>
      <c r="D13" s="28" t="s">
        <v>164</v>
      </c>
      <c r="E13" s="18" t="s">
        <v>165</v>
      </c>
    </row>
    <row r="14" spans="2:5" ht="17.25" x14ac:dyDescent="0.3">
      <c r="B14" s="46">
        <v>12</v>
      </c>
      <c r="C14" s="28" t="s">
        <v>149</v>
      </c>
      <c r="D14" s="28" t="s">
        <v>175</v>
      </c>
      <c r="E14" s="18" t="s">
        <v>166</v>
      </c>
    </row>
    <row r="15" spans="2:5" ht="17.25" x14ac:dyDescent="0.3">
      <c r="B15" s="46">
        <v>13</v>
      </c>
      <c r="C15" s="28" t="s">
        <v>141</v>
      </c>
      <c r="D15" s="28" t="s">
        <v>142</v>
      </c>
      <c r="E15" s="18" t="s">
        <v>167</v>
      </c>
    </row>
    <row r="16" spans="2:5" ht="17.25" x14ac:dyDescent="0.3">
      <c r="B16" s="46">
        <v>14</v>
      </c>
      <c r="C16" s="28" t="s">
        <v>124</v>
      </c>
      <c r="D16" s="28" t="s">
        <v>182</v>
      </c>
      <c r="E16" s="18" t="s">
        <v>168</v>
      </c>
    </row>
    <row r="17" spans="2:5" ht="17.25" x14ac:dyDescent="0.3">
      <c r="B17" s="46">
        <v>15</v>
      </c>
      <c r="C17" s="28" t="s">
        <v>145</v>
      </c>
      <c r="D17" s="28" t="s">
        <v>146</v>
      </c>
      <c r="E17" s="18" t="s">
        <v>169</v>
      </c>
    </row>
    <row r="18" spans="2:5" ht="17.25" x14ac:dyDescent="0.3">
      <c r="B18" s="46">
        <v>16</v>
      </c>
      <c r="C18" s="28" t="s">
        <v>118</v>
      </c>
      <c r="D18" s="28" t="s">
        <v>132</v>
      </c>
      <c r="E18" s="18" t="s">
        <v>170</v>
      </c>
    </row>
    <row r="19" spans="2:5" ht="17.25" x14ac:dyDescent="0.3">
      <c r="B19" s="46">
        <v>17</v>
      </c>
      <c r="C19" s="28" t="s">
        <v>134</v>
      </c>
      <c r="D19" s="28" t="s">
        <v>135</v>
      </c>
      <c r="E19" s="18" t="s">
        <v>171</v>
      </c>
    </row>
    <row r="20" spans="2:5" ht="17.25" x14ac:dyDescent="0.3">
      <c r="B20" s="46">
        <v>18</v>
      </c>
      <c r="C20" s="28" t="s">
        <v>172</v>
      </c>
      <c r="D20" s="28" t="s">
        <v>131</v>
      </c>
      <c r="E20" s="18" t="s">
        <v>173</v>
      </c>
    </row>
    <row r="22" spans="2:5" ht="17.25" x14ac:dyDescent="0.3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6.5" x14ac:dyDescent="0.3"/>
  <cols>
    <col min="1" max="1" width="2.625" customWidth="1"/>
    <col min="2" max="2" width="15.125" bestFit="1" customWidth="1"/>
    <col min="4" max="4" width="3.25" customWidth="1"/>
    <col min="5" max="5" width="13.75" bestFit="1" customWidth="1"/>
    <col min="7" max="7" width="3.5" customWidth="1"/>
    <col min="8" max="8" width="32.625" bestFit="1" customWidth="1"/>
  </cols>
  <sheetData>
    <row r="2" spans="2:9" ht="26.25" x14ac:dyDescent="0.3">
      <c r="B2" s="47" t="s">
        <v>147</v>
      </c>
      <c r="C2" s="47"/>
      <c r="D2" s="47"/>
      <c r="E2" s="47"/>
      <c r="F2" s="47"/>
    </row>
    <row r="3" spans="2:9" ht="17.25" thickBot="1" x14ac:dyDescent="0.35"/>
    <row r="4" spans="2:9" ht="18" thickBot="1" x14ac:dyDescent="0.35">
      <c r="B4" s="48" t="s">
        <v>50</v>
      </c>
      <c r="C4" s="48"/>
      <c r="D4" s="18"/>
      <c r="E4" s="48" t="s">
        <v>22</v>
      </c>
      <c r="F4" s="48"/>
      <c r="G4" s="18"/>
      <c r="H4" s="48" t="s">
        <v>50</v>
      </c>
      <c r="I4" s="48"/>
    </row>
    <row r="5" spans="2:9" ht="18" thickBot="1" x14ac:dyDescent="0.35">
      <c r="B5" s="12" t="s">
        <v>31</v>
      </c>
      <c r="C5" s="13" t="s">
        <v>34</v>
      </c>
      <c r="D5" s="18"/>
      <c r="E5" s="32" t="s">
        <v>52</v>
      </c>
      <c r="F5" s="33" t="s">
        <v>34</v>
      </c>
      <c r="G5" s="18"/>
      <c r="H5" s="12" t="s">
        <v>20</v>
      </c>
      <c r="I5" s="13" t="s">
        <v>59</v>
      </c>
    </row>
    <row r="6" spans="2:9" ht="17.25" x14ac:dyDescent="0.3">
      <c r="B6" s="14" t="s">
        <v>32</v>
      </c>
      <c r="C6" s="19">
        <v>1</v>
      </c>
      <c r="D6" s="18"/>
      <c r="E6" s="12" t="s">
        <v>10</v>
      </c>
      <c r="F6" s="34">
        <v>10</v>
      </c>
      <c r="G6" s="18"/>
      <c r="H6" s="14" t="s">
        <v>64</v>
      </c>
      <c r="I6" s="15" t="s">
        <v>60</v>
      </c>
    </row>
    <row r="7" spans="2:9" ht="17.25" x14ac:dyDescent="0.3">
      <c r="B7" s="14" t="s">
        <v>19</v>
      </c>
      <c r="C7" s="19">
        <v>2</v>
      </c>
      <c r="D7" s="18"/>
      <c r="E7" s="14" t="s">
        <v>11</v>
      </c>
      <c r="F7" s="35">
        <v>11</v>
      </c>
      <c r="G7" s="18"/>
      <c r="H7" s="14" t="s">
        <v>65</v>
      </c>
      <c r="I7" s="15" t="s">
        <v>61</v>
      </c>
    </row>
    <row r="8" spans="2:9" ht="18" thickBot="1" x14ac:dyDescent="0.35">
      <c r="B8" s="16" t="s">
        <v>33</v>
      </c>
      <c r="C8" s="20">
        <v>3</v>
      </c>
      <c r="D8" s="18"/>
      <c r="E8" s="14" t="s">
        <v>12</v>
      </c>
      <c r="F8" s="35">
        <v>12</v>
      </c>
      <c r="G8" s="18"/>
      <c r="H8" s="14" t="s">
        <v>66</v>
      </c>
      <c r="I8" s="15" t="s">
        <v>63</v>
      </c>
    </row>
    <row r="9" spans="2:9" ht="18" thickBot="1" x14ac:dyDescent="0.35">
      <c r="B9" s="18"/>
      <c r="C9" s="18"/>
      <c r="D9" s="18"/>
      <c r="E9" s="14" t="s">
        <v>13</v>
      </c>
      <c r="F9" s="35">
        <v>13</v>
      </c>
      <c r="G9" s="18"/>
      <c r="H9" s="14" t="s">
        <v>67</v>
      </c>
      <c r="I9" s="15" t="s">
        <v>62</v>
      </c>
    </row>
    <row r="10" spans="2:9" ht="18" thickBot="1" x14ac:dyDescent="0.35">
      <c r="B10" s="48" t="s">
        <v>27</v>
      </c>
      <c r="C10" s="48"/>
      <c r="D10" s="18"/>
      <c r="E10" s="14" t="s">
        <v>15</v>
      </c>
      <c r="F10" s="35">
        <v>14</v>
      </c>
      <c r="G10" s="18"/>
      <c r="H10" s="16" t="s">
        <v>68</v>
      </c>
      <c r="I10" s="17" t="s">
        <v>133</v>
      </c>
    </row>
    <row r="11" spans="2:9" ht="18" thickBot="1" x14ac:dyDescent="0.35">
      <c r="B11" s="36" t="s">
        <v>28</v>
      </c>
      <c r="C11" s="37" t="s">
        <v>34</v>
      </c>
      <c r="D11" s="18"/>
      <c r="E11" s="16" t="s">
        <v>16</v>
      </c>
      <c r="F11" s="38">
        <v>15</v>
      </c>
      <c r="G11" s="18"/>
      <c r="H11" s="18"/>
      <c r="I11" s="18"/>
    </row>
    <row r="12" spans="2:9" ht="18" thickBot="1" x14ac:dyDescent="0.35">
      <c r="B12" s="12" t="s">
        <v>26</v>
      </c>
      <c r="C12" s="13">
        <v>1</v>
      </c>
      <c r="D12" s="18"/>
      <c r="E12" s="18"/>
      <c r="F12" s="18"/>
      <c r="G12" s="18"/>
    </row>
    <row r="13" spans="2:9" ht="18" thickBot="1" x14ac:dyDescent="0.35">
      <c r="B13" s="14" t="s">
        <v>29</v>
      </c>
      <c r="C13" s="19">
        <v>2</v>
      </c>
      <c r="D13" s="18"/>
      <c r="E13" s="48" t="s">
        <v>76</v>
      </c>
      <c r="F13" s="48"/>
      <c r="G13" s="18"/>
    </row>
    <row r="14" spans="2:9" ht="18" thickBot="1" x14ac:dyDescent="0.35">
      <c r="B14" s="16" t="s">
        <v>30</v>
      </c>
      <c r="C14" s="20">
        <v>3</v>
      </c>
      <c r="D14" s="18"/>
      <c r="E14" s="36" t="s">
        <v>52</v>
      </c>
      <c r="F14" s="37" t="s">
        <v>34</v>
      </c>
      <c r="G14" s="18"/>
    </row>
    <row r="15" spans="2:9" ht="18" thickBot="1" x14ac:dyDescent="0.35">
      <c r="B15" s="18"/>
      <c r="C15" s="18"/>
      <c r="D15" s="18"/>
      <c r="E15" s="36" t="s">
        <v>51</v>
      </c>
      <c r="F15" s="37">
        <v>24</v>
      </c>
      <c r="G15" s="18"/>
    </row>
    <row r="16" spans="2:9" ht="18" thickBot="1" x14ac:dyDescent="0.35">
      <c r="B16" s="49" t="s">
        <v>56</v>
      </c>
      <c r="C16" s="49"/>
      <c r="D16" s="18"/>
      <c r="E16" s="18"/>
      <c r="F16" s="18"/>
      <c r="G16" s="18"/>
    </row>
    <row r="17" spans="2:9" ht="18" thickBot="1" x14ac:dyDescent="0.35">
      <c r="B17" s="16" t="s">
        <v>28</v>
      </c>
      <c r="C17" s="20" t="s">
        <v>34</v>
      </c>
      <c r="D17" s="18"/>
      <c r="E17" s="48" t="s">
        <v>77</v>
      </c>
      <c r="F17" s="48"/>
      <c r="G17" s="18"/>
      <c r="H17" s="18"/>
      <c r="I17" s="18"/>
    </row>
    <row r="18" spans="2:9" ht="18" thickBot="1" x14ac:dyDescent="0.35">
      <c r="B18" s="36" t="s">
        <v>57</v>
      </c>
      <c r="C18" s="37">
        <v>7</v>
      </c>
      <c r="D18" s="18"/>
      <c r="E18" s="36" t="s">
        <v>52</v>
      </c>
      <c r="F18" s="37" t="s">
        <v>34</v>
      </c>
      <c r="G18" s="18"/>
      <c r="H18" s="18"/>
      <c r="I18" s="18"/>
    </row>
    <row r="19" spans="2:9" ht="18" thickBot="1" x14ac:dyDescent="0.35">
      <c r="B19" s="18"/>
      <c r="C19" s="18"/>
      <c r="D19" s="18"/>
      <c r="E19" s="12" t="s">
        <v>46</v>
      </c>
      <c r="F19" s="13">
        <v>16</v>
      </c>
      <c r="G19" s="18"/>
      <c r="H19" s="18"/>
      <c r="I19" s="18"/>
    </row>
    <row r="20" spans="2:9" ht="18" thickBot="1" x14ac:dyDescent="0.35">
      <c r="B20" s="48" t="s">
        <v>58</v>
      </c>
      <c r="C20" s="48"/>
      <c r="D20" s="18"/>
      <c r="E20" s="14" t="s">
        <v>38</v>
      </c>
      <c r="F20" s="19">
        <v>17</v>
      </c>
      <c r="G20" s="18"/>
      <c r="H20" s="18"/>
      <c r="I20" s="18"/>
    </row>
    <row r="21" spans="2:9" ht="18" thickBot="1" x14ac:dyDescent="0.35">
      <c r="B21" s="36" t="s">
        <v>28</v>
      </c>
      <c r="C21" s="37" t="s">
        <v>34</v>
      </c>
      <c r="D21" s="18"/>
      <c r="E21" s="14" t="s">
        <v>40</v>
      </c>
      <c r="F21" s="19">
        <v>18</v>
      </c>
      <c r="G21" s="18"/>
      <c r="H21" s="18"/>
      <c r="I21" s="18"/>
    </row>
    <row r="22" spans="2:9" ht="17.25" x14ac:dyDescent="0.3">
      <c r="B22" s="12" t="s">
        <v>35</v>
      </c>
      <c r="C22" s="13">
        <v>4</v>
      </c>
      <c r="D22" s="18"/>
      <c r="E22" s="14" t="s">
        <v>42</v>
      </c>
      <c r="F22" s="19">
        <v>19</v>
      </c>
      <c r="G22" s="18"/>
      <c r="H22" s="18"/>
      <c r="I22" s="18"/>
    </row>
    <row r="23" spans="2:9" ht="17.25" x14ac:dyDescent="0.3">
      <c r="B23" s="14" t="s">
        <v>36</v>
      </c>
      <c r="C23" s="19">
        <v>5</v>
      </c>
      <c r="D23" s="18"/>
      <c r="E23" s="14" t="s">
        <v>44</v>
      </c>
      <c r="F23" s="19">
        <v>20</v>
      </c>
      <c r="G23" s="18"/>
      <c r="H23" s="18"/>
      <c r="I23" s="18"/>
    </row>
    <row r="24" spans="2:9" ht="18" thickBot="1" x14ac:dyDescent="0.35">
      <c r="B24" s="16" t="s">
        <v>37</v>
      </c>
      <c r="C24" s="20">
        <v>6</v>
      </c>
      <c r="D24" s="18"/>
      <c r="E24" s="14" t="s">
        <v>47</v>
      </c>
      <c r="F24" s="19">
        <v>21</v>
      </c>
      <c r="G24" s="18"/>
      <c r="H24" s="18"/>
      <c r="I24" s="18"/>
    </row>
    <row r="25" spans="2:9" ht="17.25" x14ac:dyDescent="0.3">
      <c r="B25" s="18"/>
      <c r="C25" s="18"/>
      <c r="D25" s="18"/>
      <c r="E25" s="14" t="s">
        <v>48</v>
      </c>
      <c r="F25" s="19">
        <v>22</v>
      </c>
      <c r="G25" s="18"/>
      <c r="H25" s="18"/>
      <c r="I25" s="18"/>
    </row>
    <row r="26" spans="2:9" ht="18" thickBot="1" x14ac:dyDescent="0.35">
      <c r="B26" s="18"/>
      <c r="C26" s="18"/>
      <c r="D26" s="18"/>
      <c r="E26" s="16" t="s">
        <v>49</v>
      </c>
      <c r="F26" s="20">
        <v>23</v>
      </c>
      <c r="G26" s="18"/>
      <c r="H26" s="18"/>
      <c r="I26" s="18"/>
    </row>
    <row r="27" spans="2:9" ht="17.25" x14ac:dyDescent="0.3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0:C20"/>
    <mergeCell ref="E13:F13"/>
    <mergeCell ref="B2:F2"/>
    <mergeCell ref="B4:C4"/>
    <mergeCell ref="E4:F4"/>
    <mergeCell ref="H4:I4"/>
    <mergeCell ref="E17:F17"/>
    <mergeCell ref="B16:C16"/>
    <mergeCell ref="B10:C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L21"/>
  <sheetViews>
    <sheetView tabSelected="1" zoomScale="70" zoomScaleNormal="70" workbookViewId="0">
      <selection activeCell="I34" sqref="I34"/>
    </sheetView>
  </sheetViews>
  <sheetFormatPr defaultRowHeight="16.5" x14ac:dyDescent="0.3"/>
  <cols>
    <col min="1" max="1" width="9.625" style="55" bestFit="1" customWidth="1"/>
    <col min="2" max="2" width="14" style="55" bestFit="1" customWidth="1"/>
    <col min="3" max="3" width="15.625" style="55" bestFit="1" customWidth="1"/>
    <col min="4" max="5" width="17.375" style="55" bestFit="1" customWidth="1"/>
    <col min="6" max="6" width="18.625" style="55" bestFit="1" customWidth="1"/>
    <col min="7" max="7" width="12.375" style="54" bestFit="1" customWidth="1"/>
    <col min="8" max="8" width="15.625" style="55" bestFit="1" customWidth="1"/>
    <col min="9" max="9" width="14.375" style="55" bestFit="1" customWidth="1"/>
    <col min="10" max="10" width="15.75" style="55" bestFit="1" customWidth="1"/>
    <col min="11" max="11" width="17.5" style="55" bestFit="1" customWidth="1"/>
    <col min="12" max="12" width="147.375" style="55" bestFit="1" customWidth="1"/>
    <col min="13" max="16384" width="9" style="55"/>
  </cols>
  <sheetData>
    <row r="1" spans="1:12" ht="17.25" x14ac:dyDescent="0.3">
      <c r="A1" s="56" t="s">
        <v>129</v>
      </c>
      <c r="B1" s="56" t="s">
        <v>130</v>
      </c>
      <c r="C1" s="57" t="s">
        <v>177</v>
      </c>
      <c r="D1" s="57" t="s">
        <v>138</v>
      </c>
      <c r="E1" s="57" t="s">
        <v>139</v>
      </c>
      <c r="F1" s="57" t="s">
        <v>140</v>
      </c>
      <c r="G1" s="57" t="s">
        <v>175</v>
      </c>
      <c r="H1" s="57" t="s">
        <v>142</v>
      </c>
      <c r="I1" s="57" t="s">
        <v>174</v>
      </c>
      <c r="J1" s="57" t="s">
        <v>146</v>
      </c>
      <c r="K1" s="57" t="s">
        <v>198</v>
      </c>
      <c r="L1" s="57" t="s">
        <v>199</v>
      </c>
    </row>
    <row r="2" spans="1:12" ht="17.25" x14ac:dyDescent="0.3">
      <c r="A2" s="58">
        <v>1</v>
      </c>
      <c r="B2" s="59" t="s">
        <v>0</v>
      </c>
      <c r="C2" s="59">
        <f>COUNTA(표14[[#This Row],[enemy_unit1]:[enemy_unit3]])</f>
        <v>1</v>
      </c>
      <c r="D2" s="59" t="s">
        <v>290</v>
      </c>
      <c r="E2" s="59"/>
      <c r="F2" s="61"/>
      <c r="G2" s="61">
        <v>0</v>
      </c>
      <c r="H2" s="59">
        <v>2</v>
      </c>
      <c r="I2" s="61">
        <v>100</v>
      </c>
      <c r="J2" s="62"/>
      <c r="K2" s="59" t="s">
        <v>299</v>
      </c>
      <c r="L2" s="59" t="s">
        <v>300</v>
      </c>
    </row>
    <row r="3" spans="1:12" ht="17.25" x14ac:dyDescent="0.3">
      <c r="A3" s="58">
        <v>2</v>
      </c>
      <c r="B3" s="59" t="s">
        <v>113</v>
      </c>
      <c r="C3" s="59">
        <f>COUNTA(표14[[#This Row],[enemy_unit1]:[enemy_unit3]])</f>
        <v>2</v>
      </c>
      <c r="D3" s="59" t="s">
        <v>290</v>
      </c>
      <c r="E3" s="59" t="s">
        <v>323</v>
      </c>
      <c r="F3" s="61"/>
      <c r="G3" s="61">
        <v>1</v>
      </c>
      <c r="H3" s="59">
        <v>2</v>
      </c>
      <c r="I3" s="61">
        <v>100</v>
      </c>
      <c r="J3" s="62" t="s">
        <v>196</v>
      </c>
      <c r="K3" s="59" t="s">
        <v>301</v>
      </c>
      <c r="L3" s="63"/>
    </row>
    <row r="4" spans="1:12" ht="17.25" x14ac:dyDescent="0.3">
      <c r="A4" s="58">
        <v>3</v>
      </c>
      <c r="B4" s="59" t="s">
        <v>114</v>
      </c>
      <c r="C4" s="59">
        <f>COUNTA(표14[[#This Row],[enemy_unit1]:[enemy_unit3]])</f>
        <v>3</v>
      </c>
      <c r="D4" s="59" t="s">
        <v>324</v>
      </c>
      <c r="E4" s="59" t="s">
        <v>324</v>
      </c>
      <c r="F4" s="61" t="s">
        <v>324</v>
      </c>
      <c r="G4" s="61">
        <v>0</v>
      </c>
      <c r="H4" s="59">
        <v>2</v>
      </c>
      <c r="I4" s="61">
        <v>120</v>
      </c>
      <c r="J4" s="62" t="s">
        <v>143</v>
      </c>
      <c r="K4" s="59" t="s">
        <v>302</v>
      </c>
      <c r="L4" s="59"/>
    </row>
    <row r="5" spans="1:12" ht="17.25" x14ac:dyDescent="0.3">
      <c r="A5" s="58">
        <v>4</v>
      </c>
      <c r="B5" s="59" t="s">
        <v>115</v>
      </c>
      <c r="C5" s="59">
        <f>COUNTA(표14[[#This Row],[enemy_unit1]:[enemy_unit3]])</f>
        <v>1</v>
      </c>
      <c r="D5" s="59" t="s">
        <v>325</v>
      </c>
      <c r="E5" s="59"/>
      <c r="F5" s="61"/>
      <c r="G5" s="61">
        <v>1</v>
      </c>
      <c r="H5" s="59">
        <v>2</v>
      </c>
      <c r="I5" s="61">
        <v>120</v>
      </c>
      <c r="J5" s="62" t="s">
        <v>144</v>
      </c>
      <c r="K5" s="59" t="s">
        <v>303</v>
      </c>
      <c r="L5" s="59"/>
    </row>
    <row r="6" spans="1:12" ht="17.25" x14ac:dyDescent="0.3">
      <c r="A6" s="58">
        <v>5</v>
      </c>
      <c r="B6" s="59" t="s">
        <v>116</v>
      </c>
      <c r="C6" s="59">
        <f>COUNTA(표14[[#This Row],[enemy_unit1]:[enemy_unit3]])</f>
        <v>3</v>
      </c>
      <c r="D6" s="59" t="s">
        <v>323</v>
      </c>
      <c r="E6" s="59" t="s">
        <v>323</v>
      </c>
      <c r="F6" s="61" t="s">
        <v>326</v>
      </c>
      <c r="G6" s="61">
        <v>0</v>
      </c>
      <c r="H6" s="59">
        <v>3</v>
      </c>
      <c r="I6" s="61">
        <v>140</v>
      </c>
      <c r="J6" s="62"/>
      <c r="K6" s="59" t="s">
        <v>304</v>
      </c>
      <c r="L6" s="59"/>
    </row>
    <row r="7" spans="1:12" ht="17.25" x14ac:dyDescent="0.3">
      <c r="A7" s="58">
        <v>6</v>
      </c>
      <c r="B7" s="59" t="s">
        <v>5</v>
      </c>
      <c r="C7" s="59">
        <f>COUNTA(표14[[#This Row],[enemy_unit1]:[enemy_unit3]])</f>
        <v>3</v>
      </c>
      <c r="D7" s="59" t="s">
        <v>281</v>
      </c>
      <c r="E7" s="59" t="s">
        <v>281</v>
      </c>
      <c r="F7" s="61" t="s">
        <v>281</v>
      </c>
      <c r="G7" s="61">
        <v>1</v>
      </c>
      <c r="H7" s="59">
        <v>3</v>
      </c>
      <c r="I7" s="61">
        <v>140</v>
      </c>
      <c r="J7" s="62"/>
      <c r="K7" s="59" t="s">
        <v>305</v>
      </c>
      <c r="L7" s="59"/>
    </row>
    <row r="8" spans="1:12" ht="17.25" x14ac:dyDescent="0.3">
      <c r="A8" s="58">
        <v>7</v>
      </c>
      <c r="B8" s="59" t="s">
        <v>6</v>
      </c>
      <c r="C8" s="59">
        <f>COUNTA(표14[[#This Row],[enemy_unit1]:[enemy_unit3]])</f>
        <v>2</v>
      </c>
      <c r="D8" s="59" t="s">
        <v>282</v>
      </c>
      <c r="E8" s="59" t="s">
        <v>283</v>
      </c>
      <c r="F8" s="61"/>
      <c r="G8" s="61">
        <v>0</v>
      </c>
      <c r="H8" s="59">
        <v>3</v>
      </c>
      <c r="I8" s="61">
        <v>160</v>
      </c>
      <c r="J8" s="62"/>
      <c r="K8" s="59"/>
      <c r="L8" s="59"/>
    </row>
    <row r="9" spans="1:12" ht="17.25" x14ac:dyDescent="0.3">
      <c r="A9" s="58">
        <v>8</v>
      </c>
      <c r="B9" s="59" t="s">
        <v>7</v>
      </c>
      <c r="C9" s="59">
        <f>COUNTA(표14[[#This Row],[enemy_unit1]:[enemy_unit3]])</f>
        <v>1</v>
      </c>
      <c r="D9" s="59" t="s">
        <v>284</v>
      </c>
      <c r="E9" s="59"/>
      <c r="F9" s="61"/>
      <c r="G9" s="61">
        <v>1</v>
      </c>
      <c r="H9" s="59">
        <v>4</v>
      </c>
      <c r="I9" s="61">
        <v>160</v>
      </c>
      <c r="J9" s="62"/>
      <c r="K9" s="59"/>
      <c r="L9" s="59"/>
    </row>
    <row r="10" spans="1:12" ht="17.25" x14ac:dyDescent="0.3">
      <c r="A10" s="58">
        <v>9</v>
      </c>
      <c r="B10" s="59" t="s">
        <v>8</v>
      </c>
      <c r="C10" s="59">
        <f>COUNTA(표14[[#This Row],[enemy_unit1]:[enemy_unit3]])</f>
        <v>1</v>
      </c>
      <c r="D10" s="59" t="s">
        <v>285</v>
      </c>
      <c r="E10" s="59"/>
      <c r="F10" s="61"/>
      <c r="G10" s="61">
        <v>0</v>
      </c>
      <c r="H10" s="59">
        <v>4</v>
      </c>
      <c r="I10" s="64">
        <v>160</v>
      </c>
      <c r="J10" s="62" t="s">
        <v>327</v>
      </c>
      <c r="K10" s="59" t="s">
        <v>306</v>
      </c>
      <c r="L10" s="59"/>
    </row>
    <row r="11" spans="1:12" ht="17.25" x14ac:dyDescent="0.3">
      <c r="A11" s="58">
        <v>10</v>
      </c>
      <c r="B11" s="59" t="s">
        <v>211</v>
      </c>
      <c r="C11" s="59">
        <f>COUNTA(표14[[#This Row],[enemy_unit1]:[enemy_unit3]])</f>
        <v>1</v>
      </c>
      <c r="D11" s="59" t="s">
        <v>286</v>
      </c>
      <c r="E11" s="59"/>
      <c r="F11" s="61"/>
      <c r="G11" s="61">
        <v>1</v>
      </c>
      <c r="H11" s="59">
        <v>5</v>
      </c>
      <c r="I11" s="64">
        <v>180</v>
      </c>
      <c r="J11" s="62"/>
      <c r="K11" s="59" t="s">
        <v>286</v>
      </c>
      <c r="L11" s="59" t="s">
        <v>307</v>
      </c>
    </row>
    <row r="12" spans="1:12" ht="17.25" x14ac:dyDescent="0.3">
      <c r="A12" s="58">
        <v>11</v>
      </c>
      <c r="B12" s="60" t="s">
        <v>271</v>
      </c>
      <c r="C12" s="60">
        <f>COUNTA(표14[[#This Row],[enemy_unit1]:[enemy_unit3]])</f>
        <v>1</v>
      </c>
      <c r="D12" s="60" t="s">
        <v>287</v>
      </c>
      <c r="E12" s="60"/>
      <c r="F12" s="65"/>
      <c r="G12" s="65">
        <v>0</v>
      </c>
      <c r="H12" s="60">
        <v>5</v>
      </c>
      <c r="I12" s="66">
        <v>180</v>
      </c>
      <c r="J12" s="67"/>
      <c r="K12" s="60" t="s">
        <v>308</v>
      </c>
      <c r="L12" s="60" t="s">
        <v>309</v>
      </c>
    </row>
    <row r="13" spans="1:12" ht="17.25" x14ac:dyDescent="0.3">
      <c r="A13" s="58">
        <v>12</v>
      </c>
      <c r="B13" s="60" t="s">
        <v>272</v>
      </c>
      <c r="C13" s="60">
        <f>COUNTA(표14[[#This Row],[enemy_unit1]:[enemy_unit3]])</f>
        <v>2</v>
      </c>
      <c r="D13" s="60" t="s">
        <v>287</v>
      </c>
      <c r="E13" s="60" t="s">
        <v>288</v>
      </c>
      <c r="F13" s="65"/>
      <c r="G13" s="65">
        <v>1</v>
      </c>
      <c r="H13" s="60">
        <v>5</v>
      </c>
      <c r="I13" s="65">
        <v>180</v>
      </c>
      <c r="J13" s="67"/>
      <c r="K13" s="60" t="s">
        <v>310</v>
      </c>
      <c r="L13" s="60" t="s">
        <v>311</v>
      </c>
    </row>
    <row r="14" spans="1:12" ht="17.25" x14ac:dyDescent="0.3">
      <c r="A14" s="58">
        <v>13</v>
      </c>
      <c r="B14" s="60" t="s">
        <v>273</v>
      </c>
      <c r="C14" s="60">
        <f>COUNTA(표14[[#This Row],[enemy_unit1]:[enemy_unit3]])</f>
        <v>1</v>
      </c>
      <c r="D14" s="60" t="s">
        <v>289</v>
      </c>
      <c r="E14" s="60"/>
      <c r="F14" s="65"/>
      <c r="G14" s="65">
        <v>0</v>
      </c>
      <c r="H14" s="60">
        <v>6</v>
      </c>
      <c r="I14" s="65">
        <v>180</v>
      </c>
      <c r="J14" s="67"/>
      <c r="K14" s="60" t="s">
        <v>312</v>
      </c>
      <c r="L14" s="60" t="s">
        <v>313</v>
      </c>
    </row>
    <row r="15" spans="1:12" ht="17.25" x14ac:dyDescent="0.3">
      <c r="A15" s="58">
        <v>14</v>
      </c>
      <c r="B15" s="60" t="s">
        <v>274</v>
      </c>
      <c r="C15" s="60">
        <f>COUNTA(표14[[#This Row],[enemy_unit1]:[enemy_unit3]])</f>
        <v>2</v>
      </c>
      <c r="D15" s="60" t="s">
        <v>290</v>
      </c>
      <c r="E15" s="60" t="s">
        <v>291</v>
      </c>
      <c r="F15" s="65"/>
      <c r="G15" s="65">
        <v>1</v>
      </c>
      <c r="H15" s="60">
        <v>6</v>
      </c>
      <c r="I15" s="65">
        <v>200</v>
      </c>
      <c r="J15" s="67" t="s">
        <v>328</v>
      </c>
      <c r="K15" s="60"/>
      <c r="L15" s="60"/>
    </row>
    <row r="16" spans="1:12" ht="17.25" x14ac:dyDescent="0.3">
      <c r="A16" s="58">
        <v>15</v>
      </c>
      <c r="B16" s="60" t="s">
        <v>275</v>
      </c>
      <c r="C16" s="60">
        <f>COUNTA(표14[[#This Row],[enemy_unit1]:[enemy_unit3]])</f>
        <v>3</v>
      </c>
      <c r="D16" s="60" t="s">
        <v>290</v>
      </c>
      <c r="E16" s="60" t="s">
        <v>288</v>
      </c>
      <c r="F16" s="65" t="s">
        <v>292</v>
      </c>
      <c r="G16" s="65">
        <v>0</v>
      </c>
      <c r="H16" s="60">
        <v>7</v>
      </c>
      <c r="I16" s="65">
        <v>240</v>
      </c>
      <c r="J16" s="67"/>
      <c r="K16" s="60" t="s">
        <v>314</v>
      </c>
      <c r="L16" s="60" t="s">
        <v>315</v>
      </c>
    </row>
    <row r="17" spans="1:12" ht="17.25" x14ac:dyDescent="0.3">
      <c r="A17" s="58">
        <v>16</v>
      </c>
      <c r="B17" s="60" t="s">
        <v>276</v>
      </c>
      <c r="C17" s="60">
        <f>COUNTA(표14[[#This Row],[enemy_unit1]:[enemy_unit3]])</f>
        <v>3</v>
      </c>
      <c r="D17" s="60" t="s">
        <v>293</v>
      </c>
      <c r="E17" s="60" t="s">
        <v>293</v>
      </c>
      <c r="F17" s="65" t="s">
        <v>294</v>
      </c>
      <c r="G17" s="65">
        <v>1</v>
      </c>
      <c r="H17" s="60">
        <v>7</v>
      </c>
      <c r="I17" s="65">
        <v>240</v>
      </c>
      <c r="J17" s="67"/>
      <c r="K17" s="60"/>
      <c r="L17" s="60" t="s">
        <v>316</v>
      </c>
    </row>
    <row r="18" spans="1:12" ht="17.25" x14ac:dyDescent="0.3">
      <c r="A18" s="58">
        <v>17</v>
      </c>
      <c r="B18" s="60" t="s">
        <v>277</v>
      </c>
      <c r="C18" s="60">
        <f>COUNTA(표14[[#This Row],[enemy_unit1]:[enemy_unit3]])</f>
        <v>2</v>
      </c>
      <c r="D18" s="60" t="s">
        <v>295</v>
      </c>
      <c r="E18" s="60" t="s">
        <v>295</v>
      </c>
      <c r="F18" s="65"/>
      <c r="G18" s="65">
        <v>0</v>
      </c>
      <c r="H18" s="60">
        <v>7</v>
      </c>
      <c r="I18" s="65">
        <v>240</v>
      </c>
      <c r="J18" s="67"/>
      <c r="K18" s="60"/>
      <c r="L18" s="60"/>
    </row>
    <row r="19" spans="1:12" ht="17.25" x14ac:dyDescent="0.3">
      <c r="A19" s="58">
        <v>18</v>
      </c>
      <c r="B19" s="60" t="s">
        <v>278</v>
      </c>
      <c r="C19" s="60">
        <f>COUNTA(표14[[#This Row],[enemy_unit1]:[enemy_unit3]])</f>
        <v>1</v>
      </c>
      <c r="D19" s="60" t="s">
        <v>296</v>
      </c>
      <c r="E19" s="60"/>
      <c r="F19" s="65"/>
      <c r="G19" s="65">
        <v>1</v>
      </c>
      <c r="H19" s="60">
        <v>8</v>
      </c>
      <c r="I19" s="65">
        <v>240</v>
      </c>
      <c r="J19" s="67"/>
      <c r="K19" s="60" t="s">
        <v>317</v>
      </c>
      <c r="L19" s="60" t="s">
        <v>318</v>
      </c>
    </row>
    <row r="20" spans="1:12" ht="17.25" x14ac:dyDescent="0.3">
      <c r="A20" s="58">
        <v>19</v>
      </c>
      <c r="B20" s="60" t="s">
        <v>279</v>
      </c>
      <c r="C20" s="60">
        <f>COUNTA(표14[[#This Row],[enemy_unit1]:[enemy_unit3]])</f>
        <v>3</v>
      </c>
      <c r="D20" s="60" t="s">
        <v>295</v>
      </c>
      <c r="E20" s="60" t="s">
        <v>295</v>
      </c>
      <c r="F20" s="65" t="s">
        <v>297</v>
      </c>
      <c r="G20" s="65">
        <v>0</v>
      </c>
      <c r="H20" s="60">
        <v>8</v>
      </c>
      <c r="I20" s="65">
        <v>240</v>
      </c>
      <c r="J20" s="67" t="s">
        <v>329</v>
      </c>
      <c r="K20" s="60" t="s">
        <v>319</v>
      </c>
      <c r="L20" s="60" t="s">
        <v>320</v>
      </c>
    </row>
    <row r="21" spans="1:12" ht="17.25" x14ac:dyDescent="0.3">
      <c r="A21" s="58">
        <v>20</v>
      </c>
      <c r="B21" s="60" t="s">
        <v>280</v>
      </c>
      <c r="C21" s="60">
        <f>COUNTA(표14[[#This Row],[enemy_unit1]:[enemy_unit3]])</f>
        <v>1</v>
      </c>
      <c r="D21" s="60" t="s">
        <v>298</v>
      </c>
      <c r="E21" s="60"/>
      <c r="F21" s="65"/>
      <c r="G21" s="65">
        <v>0</v>
      </c>
      <c r="H21" s="60">
        <v>0</v>
      </c>
      <c r="I21" s="65">
        <v>280</v>
      </c>
      <c r="J21" s="67"/>
      <c r="K21" s="60" t="s">
        <v>321</v>
      </c>
      <c r="L21" s="60" t="s">
        <v>322</v>
      </c>
    </row>
  </sheetData>
  <phoneticPr fontId="2" type="noConversion"/>
  <pageMargins left="0.7" right="0.7" top="0.75" bottom="0.75" header="0.3" footer="0.3"/>
  <ignoredErrors>
    <ignoredError sqref="J3:J5" numberStoredAsText="1"/>
    <ignoredError sqref="F16:F17 F20 F6:F7 F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22"/>
  <sheetViews>
    <sheetView zoomScaleNormal="100" workbookViewId="0">
      <selection activeCell="H25" sqref="H25"/>
    </sheetView>
  </sheetViews>
  <sheetFormatPr defaultRowHeight="16.5" x14ac:dyDescent="0.3"/>
  <cols>
    <col min="1" max="1" width="6.25" bestFit="1" customWidth="1"/>
    <col min="2" max="2" width="17.125" bestFit="1" customWidth="1"/>
    <col min="3" max="3" width="20.375" bestFit="1" customWidth="1"/>
    <col min="4" max="4" width="13.5" bestFit="1" customWidth="1"/>
    <col min="5" max="5" width="11.25" customWidth="1"/>
    <col min="7" max="7" width="10" bestFit="1" customWidth="1"/>
    <col min="8" max="8" width="39" bestFit="1" customWidth="1"/>
    <col min="9" max="9" width="10.5" bestFit="1" customWidth="1"/>
    <col min="10" max="10" width="169.125" bestFit="1" customWidth="1"/>
    <col min="11" max="11" width="117.25" bestFit="1" customWidth="1"/>
    <col min="12" max="12" width="15.125" customWidth="1"/>
    <col min="13" max="13" width="13" bestFit="1" customWidth="1"/>
    <col min="14" max="14" width="11.625" bestFit="1" customWidth="1"/>
    <col min="15" max="15" width="12" customWidth="1"/>
    <col min="16" max="16" width="15.375" bestFit="1" customWidth="1"/>
    <col min="17" max="20" width="15.875" customWidth="1"/>
    <col min="21" max="21" width="30.5" bestFit="1" customWidth="1"/>
  </cols>
  <sheetData>
    <row r="1" spans="1:10" ht="17.25" x14ac:dyDescent="0.3">
      <c r="A1" s="56" t="s">
        <v>104</v>
      </c>
      <c r="B1" s="56" t="s">
        <v>105</v>
      </c>
      <c r="C1" s="56" t="s">
        <v>106</v>
      </c>
      <c r="D1" s="56" t="s">
        <v>107</v>
      </c>
      <c r="E1" s="56" t="s">
        <v>176</v>
      </c>
      <c r="F1" s="56" t="s">
        <v>108</v>
      </c>
      <c r="G1" s="56" t="s">
        <v>109</v>
      </c>
      <c r="H1" s="56" t="s">
        <v>110</v>
      </c>
      <c r="I1" s="56" t="s">
        <v>111</v>
      </c>
      <c r="J1" s="56" t="s">
        <v>181</v>
      </c>
    </row>
    <row r="2" spans="1:10" ht="17.25" x14ac:dyDescent="0.3">
      <c r="A2" s="58">
        <v>1</v>
      </c>
      <c r="B2" s="28" t="str">
        <f>monster_ref!B4</f>
        <v>스켈레톤</v>
      </c>
      <c r="C2" s="28" t="s">
        <v>184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28" t="s">
        <v>200</v>
      </c>
      <c r="I2" s="18"/>
      <c r="J2" s="18" t="s">
        <v>205</v>
      </c>
    </row>
    <row r="3" spans="1:10" ht="17.25" x14ac:dyDescent="0.3">
      <c r="A3" s="58">
        <v>2</v>
      </c>
      <c r="B3" s="28" t="str">
        <f>monster_ref!B5</f>
        <v>스톤피스트</v>
      </c>
      <c r="C3" s="28" t="s">
        <v>185</v>
      </c>
      <c r="D3" s="28" t="s">
        <v>112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28" t="s">
        <v>204</v>
      </c>
      <c r="I3" s="18"/>
      <c r="J3" s="18" t="s">
        <v>206</v>
      </c>
    </row>
    <row r="4" spans="1:10" ht="17.25" x14ac:dyDescent="0.3">
      <c r="A4" s="58">
        <v>3</v>
      </c>
      <c r="B4" s="28" t="str">
        <f>monster_ref!B6</f>
        <v>아이스골렘</v>
      </c>
      <c r="C4" s="28" t="s">
        <v>186</v>
      </c>
      <c r="D4" s="28" t="s">
        <v>112</v>
      </c>
      <c r="E4" s="18">
        <f>VLOOKUP(표3[[#This Row],[name]],monster_ref!$B$12:$C$18,2,FALSE)</f>
        <v>6</v>
      </c>
      <c r="F4" s="18">
        <f>VLOOKUP(표3[[#This Row],[name]],표1_8[#All],2,)</f>
        <v>15</v>
      </c>
      <c r="G4" s="18">
        <f>VLOOKUP(표3[[#This Row],[name]],표1_8[#All],3,)</f>
        <v>19</v>
      </c>
      <c r="H4" s="28" t="s">
        <v>203</v>
      </c>
      <c r="I4" s="18"/>
      <c r="J4" s="18" t="s">
        <v>209</v>
      </c>
    </row>
    <row r="5" spans="1:10" ht="17.25" x14ac:dyDescent="0.3">
      <c r="A5" s="58">
        <v>4</v>
      </c>
      <c r="B5" s="28" t="str">
        <f>monster_ref!B7</f>
        <v>그림 리퍼</v>
      </c>
      <c r="C5" s="28" t="s">
        <v>187</v>
      </c>
      <c r="D5" s="28" t="s">
        <v>112</v>
      </c>
      <c r="E5" s="18">
        <f>VLOOKUP(표3[[#This Row],[name]],monster_ref!$B$12:$C$18,2,FALSE)</f>
        <v>6</v>
      </c>
      <c r="F5" s="18">
        <f>VLOOKUP(표3[[#This Row],[name]],표1_8[#All],2,)</f>
        <v>21</v>
      </c>
      <c r="G5" s="18">
        <f>VLOOKUP(표3[[#This Row],[name]],표1_8[#All],3,)</f>
        <v>19</v>
      </c>
      <c r="H5" s="28" t="s">
        <v>202</v>
      </c>
      <c r="I5" s="18"/>
      <c r="J5" s="18" t="s">
        <v>210</v>
      </c>
    </row>
    <row r="6" spans="1:10" ht="17.25" x14ac:dyDescent="0.3">
      <c r="A6" s="58">
        <v>5</v>
      </c>
      <c r="B6" s="28" t="str">
        <f>monster_ref!B8</f>
        <v>파괴자 모로스</v>
      </c>
      <c r="C6" s="28" t="s">
        <v>197</v>
      </c>
      <c r="D6" s="28" t="s">
        <v>112</v>
      </c>
      <c r="E6" s="18">
        <f>VLOOKUP(표3[[#This Row],[name]],monster_ref!$B$12:$C$18,2,FALSE)</f>
        <v>8</v>
      </c>
      <c r="F6" s="18">
        <f>VLOOKUP(표3[[#This Row],[name]],표1_8[#All],2,)</f>
        <v>20</v>
      </c>
      <c r="G6" s="18">
        <f>VLOOKUP(표3[[#This Row],[name]],표1_8[#All],3,)</f>
        <v>23</v>
      </c>
      <c r="H6" s="28" t="s">
        <v>201</v>
      </c>
      <c r="I6" s="18"/>
      <c r="J6" s="18" t="s">
        <v>207</v>
      </c>
    </row>
    <row r="7" spans="1:10" ht="17.25" x14ac:dyDescent="0.3">
      <c r="A7" s="58">
        <v>6</v>
      </c>
      <c r="B7" s="28" t="str">
        <f>monster_ref!B9</f>
        <v>파괴자 모로스</v>
      </c>
      <c r="C7" s="28" t="s">
        <v>197</v>
      </c>
      <c r="D7" s="28" t="s">
        <v>112</v>
      </c>
      <c r="E7" s="18">
        <f>VLOOKUP(표3[[#This Row],[name]],monster_ref!$B$12:$C$18,2,FALSE)</f>
        <v>8</v>
      </c>
      <c r="F7" s="18">
        <f>VLOOKUP(표3[[#This Row],[name]],표1_8[#All],2,)</f>
        <v>20</v>
      </c>
      <c r="G7" s="18">
        <f>VLOOKUP(표3[[#This Row],[name]],표1_8[#All],3,)</f>
        <v>23</v>
      </c>
      <c r="H7" s="28" t="s">
        <v>201</v>
      </c>
      <c r="I7" s="18"/>
      <c r="J7" s="18" t="s">
        <v>207</v>
      </c>
    </row>
    <row r="8" spans="1:10" ht="17.25" x14ac:dyDescent="0.3">
      <c r="A8" s="58">
        <v>7</v>
      </c>
      <c r="B8" s="28" t="s">
        <v>212</v>
      </c>
      <c r="C8" s="28" t="s">
        <v>213</v>
      </c>
      <c r="D8" s="28" t="s">
        <v>112</v>
      </c>
      <c r="E8" s="52">
        <v>1</v>
      </c>
      <c r="F8" s="52">
        <v>10</v>
      </c>
      <c r="G8" s="52">
        <v>10</v>
      </c>
      <c r="H8" s="51" t="s">
        <v>257</v>
      </c>
      <c r="I8" s="18"/>
      <c r="J8" s="18" t="s">
        <v>243</v>
      </c>
    </row>
    <row r="9" spans="1:10" ht="17.25" x14ac:dyDescent="0.3">
      <c r="A9" s="58">
        <v>8</v>
      </c>
      <c r="B9" s="28" t="s">
        <v>214</v>
      </c>
      <c r="C9" s="28" t="s">
        <v>215</v>
      </c>
      <c r="D9" s="28" t="s">
        <v>112</v>
      </c>
      <c r="E9" s="52">
        <v>2</v>
      </c>
      <c r="F9" s="52">
        <v>10</v>
      </c>
      <c r="G9" s="52">
        <v>13</v>
      </c>
      <c r="H9" s="53" t="s">
        <v>258</v>
      </c>
      <c r="I9" s="18"/>
      <c r="J9" s="18" t="s">
        <v>216</v>
      </c>
    </row>
    <row r="10" spans="1:10" ht="17.25" x14ac:dyDescent="0.3">
      <c r="A10" s="58">
        <v>9</v>
      </c>
      <c r="B10" s="28" t="s">
        <v>217</v>
      </c>
      <c r="C10" s="28" t="s">
        <v>218</v>
      </c>
      <c r="D10" s="28" t="s">
        <v>112</v>
      </c>
      <c r="E10" s="52">
        <v>2</v>
      </c>
      <c r="F10" s="52">
        <v>15</v>
      </c>
      <c r="G10" s="52">
        <v>19</v>
      </c>
      <c r="H10" s="53" t="s">
        <v>259</v>
      </c>
      <c r="I10" s="18"/>
      <c r="J10" s="18" t="s">
        <v>244</v>
      </c>
    </row>
    <row r="11" spans="1:10" ht="17.25" x14ac:dyDescent="0.3">
      <c r="A11" s="58">
        <v>10</v>
      </c>
      <c r="B11" s="28" t="s">
        <v>219</v>
      </c>
      <c r="C11" s="28" t="s">
        <v>220</v>
      </c>
      <c r="D11" s="28" t="s">
        <v>112</v>
      </c>
      <c r="E11" s="52">
        <v>4</v>
      </c>
      <c r="F11" s="52">
        <v>21</v>
      </c>
      <c r="G11" s="52">
        <v>19</v>
      </c>
      <c r="H11" s="53" t="s">
        <v>260</v>
      </c>
      <c r="I11" s="18"/>
      <c r="J11" s="18" t="s">
        <v>247</v>
      </c>
    </row>
    <row r="12" spans="1:10" ht="17.25" x14ac:dyDescent="0.3">
      <c r="A12" s="58">
        <v>11</v>
      </c>
      <c r="B12" s="28" t="s">
        <v>221</v>
      </c>
      <c r="C12" s="28" t="s">
        <v>222</v>
      </c>
      <c r="D12" s="28" t="s">
        <v>112</v>
      </c>
      <c r="E12" s="52">
        <v>4</v>
      </c>
      <c r="F12" s="52">
        <v>20</v>
      </c>
      <c r="G12" s="52">
        <v>23</v>
      </c>
      <c r="H12" s="53" t="s">
        <v>261</v>
      </c>
      <c r="I12" s="18"/>
      <c r="J12" s="18" t="s">
        <v>245</v>
      </c>
    </row>
    <row r="13" spans="1:10" ht="17.25" x14ac:dyDescent="0.3">
      <c r="A13" s="58">
        <v>12</v>
      </c>
      <c r="B13" s="28" t="s">
        <v>223</v>
      </c>
      <c r="C13" s="28" t="s">
        <v>224</v>
      </c>
      <c r="D13" s="28" t="s">
        <v>112</v>
      </c>
      <c r="E13" s="52">
        <v>5</v>
      </c>
      <c r="F13" s="52">
        <v>20</v>
      </c>
      <c r="G13" s="52">
        <v>20</v>
      </c>
      <c r="H13" s="53" t="s">
        <v>262</v>
      </c>
      <c r="I13" s="18"/>
      <c r="J13" s="18" t="s">
        <v>246</v>
      </c>
    </row>
    <row r="14" spans="1:10" ht="17.25" x14ac:dyDescent="0.3">
      <c r="A14" s="58">
        <v>13</v>
      </c>
      <c r="B14" s="28" t="s">
        <v>225</v>
      </c>
      <c r="C14" s="28" t="s">
        <v>226</v>
      </c>
      <c r="D14" s="28" t="s">
        <v>112</v>
      </c>
      <c r="E14" s="52">
        <v>5</v>
      </c>
      <c r="F14" s="52">
        <v>22</v>
      </c>
      <c r="G14" s="52">
        <v>22</v>
      </c>
      <c r="H14" s="53" t="s">
        <v>263</v>
      </c>
      <c r="I14" s="18"/>
      <c r="J14" s="18" t="s">
        <v>248</v>
      </c>
    </row>
    <row r="15" spans="1:10" ht="17.25" x14ac:dyDescent="0.3">
      <c r="A15" s="58">
        <v>14</v>
      </c>
      <c r="B15" s="28" t="s">
        <v>227</v>
      </c>
      <c r="C15" s="28" t="s">
        <v>228</v>
      </c>
      <c r="D15" s="28" t="s">
        <v>112</v>
      </c>
      <c r="E15" s="52">
        <v>6</v>
      </c>
      <c r="F15" s="52">
        <v>25</v>
      </c>
      <c r="G15" s="52">
        <v>25</v>
      </c>
      <c r="H15" s="53" t="s">
        <v>264</v>
      </c>
      <c r="I15" s="18"/>
      <c r="J15" s="18" t="s">
        <v>249</v>
      </c>
    </row>
    <row r="16" spans="1:10" ht="17.25" x14ac:dyDescent="0.3">
      <c r="A16" s="58">
        <v>15</v>
      </c>
      <c r="B16" s="28" t="s">
        <v>229</v>
      </c>
      <c r="C16" s="28" t="s">
        <v>230</v>
      </c>
      <c r="D16" s="28" t="s">
        <v>112</v>
      </c>
      <c r="E16" s="52">
        <v>6</v>
      </c>
      <c r="F16" s="52">
        <v>28</v>
      </c>
      <c r="G16" s="52">
        <v>26</v>
      </c>
      <c r="H16" s="53" t="s">
        <v>265</v>
      </c>
      <c r="I16" s="18"/>
      <c r="J16" s="18" t="s">
        <v>250</v>
      </c>
    </row>
    <row r="17" spans="1:10" ht="17.25" x14ac:dyDescent="0.3">
      <c r="A17" s="58">
        <v>16</v>
      </c>
      <c r="B17" s="28" t="s">
        <v>231</v>
      </c>
      <c r="C17" s="28" t="s">
        <v>232</v>
      </c>
      <c r="D17" s="28" t="s">
        <v>112</v>
      </c>
      <c r="E17" s="52">
        <v>7</v>
      </c>
      <c r="F17" s="52">
        <v>30</v>
      </c>
      <c r="G17" s="52">
        <v>30</v>
      </c>
      <c r="H17" s="53" t="s">
        <v>266</v>
      </c>
      <c r="I17" s="18"/>
      <c r="J17" s="18" t="s">
        <v>251</v>
      </c>
    </row>
    <row r="18" spans="1:10" ht="17.25" x14ac:dyDescent="0.3">
      <c r="A18" s="58">
        <v>17</v>
      </c>
      <c r="B18" s="28" t="s">
        <v>233</v>
      </c>
      <c r="C18" s="28" t="s">
        <v>234</v>
      </c>
      <c r="D18" s="28" t="s">
        <v>112</v>
      </c>
      <c r="E18" s="52">
        <v>9</v>
      </c>
      <c r="F18" s="52">
        <v>48</v>
      </c>
      <c r="G18" s="52">
        <v>48</v>
      </c>
      <c r="H18" s="53" t="s">
        <v>267</v>
      </c>
      <c r="I18" s="18"/>
      <c r="J18" s="18" t="s">
        <v>253</v>
      </c>
    </row>
    <row r="19" spans="1:10" ht="17.25" x14ac:dyDescent="0.3">
      <c r="A19" s="58">
        <v>18</v>
      </c>
      <c r="B19" s="28" t="s">
        <v>235</v>
      </c>
      <c r="C19" s="28" t="s">
        <v>236</v>
      </c>
      <c r="D19" s="28" t="s">
        <v>112</v>
      </c>
      <c r="E19" s="52">
        <v>11</v>
      </c>
      <c r="F19" s="52">
        <v>50</v>
      </c>
      <c r="G19" s="52">
        <v>50</v>
      </c>
      <c r="H19" s="53" t="s">
        <v>268</v>
      </c>
      <c r="I19" s="18"/>
      <c r="J19" s="18" t="s">
        <v>252</v>
      </c>
    </row>
    <row r="20" spans="1:10" ht="17.25" x14ac:dyDescent="0.3">
      <c r="A20" s="58">
        <v>19</v>
      </c>
      <c r="B20" s="28" t="s">
        <v>237</v>
      </c>
      <c r="C20" s="28" t="s">
        <v>238</v>
      </c>
      <c r="D20" s="28" t="s">
        <v>112</v>
      </c>
      <c r="E20" s="52">
        <v>11</v>
      </c>
      <c r="F20" s="52">
        <v>53</v>
      </c>
      <c r="G20" s="52">
        <v>50</v>
      </c>
      <c r="H20" s="53" t="s">
        <v>269</v>
      </c>
      <c r="I20" s="18"/>
      <c r="J20" s="18" t="s">
        <v>254</v>
      </c>
    </row>
    <row r="21" spans="1:10" ht="17.25" x14ac:dyDescent="0.3">
      <c r="A21" s="58">
        <v>20</v>
      </c>
      <c r="B21" s="28" t="s">
        <v>239</v>
      </c>
      <c r="C21" s="28" t="s">
        <v>240</v>
      </c>
      <c r="D21" s="28" t="s">
        <v>112</v>
      </c>
      <c r="E21" s="52">
        <v>9</v>
      </c>
      <c r="F21" s="52">
        <v>37</v>
      </c>
      <c r="G21" s="52">
        <v>37</v>
      </c>
      <c r="H21" s="53" t="s">
        <v>270</v>
      </c>
      <c r="I21" s="18"/>
      <c r="J21" s="18" t="s">
        <v>255</v>
      </c>
    </row>
    <row r="22" spans="1:10" ht="17.25" x14ac:dyDescent="0.3">
      <c r="A22" s="58">
        <v>21</v>
      </c>
      <c r="B22" s="28" t="s">
        <v>241</v>
      </c>
      <c r="C22" s="28" t="s">
        <v>242</v>
      </c>
      <c r="D22" s="28" t="s">
        <v>112</v>
      </c>
      <c r="E22" s="52">
        <v>11</v>
      </c>
      <c r="F22" s="52">
        <v>53</v>
      </c>
      <c r="G22" s="52">
        <v>50</v>
      </c>
      <c r="H22" s="53" t="s">
        <v>269</v>
      </c>
      <c r="I22" s="18"/>
      <c r="J22" s="18" t="s">
        <v>256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Q21" sqref="Q21"/>
    </sheetView>
  </sheetViews>
  <sheetFormatPr defaultRowHeight="16.5" x14ac:dyDescent="0.3"/>
  <cols>
    <col min="1" max="1" width="7.5" bestFit="1" customWidth="1"/>
    <col min="2" max="2" width="17.25" bestFit="1" customWidth="1"/>
    <col min="3" max="3" width="20.375" bestFit="1" customWidth="1"/>
    <col min="4" max="4" width="12.375" customWidth="1"/>
    <col min="5" max="6" width="16.875" bestFit="1" customWidth="1"/>
    <col min="8" max="8" width="12.5" bestFit="1" customWidth="1"/>
    <col min="9" max="9" width="14.375" bestFit="1" customWidth="1"/>
    <col min="10" max="10" width="18.375" bestFit="1" customWidth="1"/>
    <col min="11" max="11" width="10.25" customWidth="1"/>
  </cols>
  <sheetData>
    <row r="1" spans="1:10" ht="17.25" x14ac:dyDescent="0.3">
      <c r="A1" s="28" t="s">
        <v>55</v>
      </c>
      <c r="B1" s="28" t="s">
        <v>53</v>
      </c>
      <c r="C1" s="28" t="s">
        <v>69</v>
      </c>
      <c r="D1" s="28" t="s">
        <v>54</v>
      </c>
      <c r="E1" s="28" t="s">
        <v>132</v>
      </c>
      <c r="F1" s="28" t="s">
        <v>135</v>
      </c>
      <c r="G1" s="28" t="s">
        <v>123</v>
      </c>
      <c r="H1" s="28" t="s">
        <v>131</v>
      </c>
      <c r="I1" s="28" t="s">
        <v>136</v>
      </c>
      <c r="J1" s="28" t="s">
        <v>137</v>
      </c>
    </row>
    <row r="2" spans="1:10" ht="17.25" x14ac:dyDescent="0.3">
      <c r="A2" s="28">
        <v>3616</v>
      </c>
      <c r="B2" s="39" t="s">
        <v>45</v>
      </c>
      <c r="C2" s="39" t="s">
        <v>70</v>
      </c>
      <c r="D2" s="28" t="str">
        <f>ID_code!I10</f>
        <v>C</v>
      </c>
      <c r="E2" s="28" t="s">
        <v>119</v>
      </c>
      <c r="F2" s="18"/>
      <c r="G2" s="18"/>
      <c r="H2" s="42"/>
      <c r="I2" s="18"/>
      <c r="J2" s="18"/>
    </row>
    <row r="3" spans="1:10" ht="17.25" x14ac:dyDescent="0.3">
      <c r="A3" s="28">
        <v>3417</v>
      </c>
      <c r="B3" s="40" t="s">
        <v>330</v>
      </c>
      <c r="C3" s="40" t="s">
        <v>194</v>
      </c>
      <c r="D3" s="28" t="str">
        <f>ID_code!I8</f>
        <v>E</v>
      </c>
      <c r="E3" s="28" t="s">
        <v>120</v>
      </c>
      <c r="F3" s="18">
        <v>35</v>
      </c>
      <c r="G3" s="18"/>
      <c r="H3" s="42">
        <v>2</v>
      </c>
      <c r="I3" s="18"/>
      <c r="J3" s="18"/>
    </row>
    <row r="4" spans="1:10" ht="17.25" x14ac:dyDescent="0.3">
      <c r="A4" s="28">
        <v>3418</v>
      </c>
      <c r="B4" s="40" t="s">
        <v>39</v>
      </c>
      <c r="C4" s="40" t="s">
        <v>121</v>
      </c>
      <c r="D4" s="28" t="str">
        <f>ID_code!I8</f>
        <v>E</v>
      </c>
      <c r="E4" s="28" t="s">
        <v>120</v>
      </c>
      <c r="F4" s="18">
        <v>45</v>
      </c>
      <c r="G4" s="18"/>
      <c r="H4" s="42">
        <v>3</v>
      </c>
      <c r="I4" s="18"/>
      <c r="J4" s="18"/>
    </row>
    <row r="5" spans="1:10" ht="17.25" x14ac:dyDescent="0.3">
      <c r="A5" s="28">
        <v>3419</v>
      </c>
      <c r="B5" s="40" t="s">
        <v>41</v>
      </c>
      <c r="C5" s="40" t="s">
        <v>122</v>
      </c>
      <c r="D5" s="28" t="str">
        <f>ID_code!I8</f>
        <v>E</v>
      </c>
      <c r="E5" s="28" t="s">
        <v>120</v>
      </c>
      <c r="F5" s="18">
        <v>45</v>
      </c>
      <c r="G5" s="18"/>
      <c r="H5" s="42">
        <v>3</v>
      </c>
      <c r="I5" s="18"/>
      <c r="J5" s="18"/>
    </row>
    <row r="6" spans="1:10" ht="17.25" x14ac:dyDescent="0.3">
      <c r="A6" s="28">
        <v>3420</v>
      </c>
      <c r="B6" s="40" t="s">
        <v>43</v>
      </c>
      <c r="C6" s="40" t="s">
        <v>71</v>
      </c>
      <c r="D6" s="28" t="str">
        <f>ID_code!I8</f>
        <v>E</v>
      </c>
      <c r="E6" s="28" t="s">
        <v>120</v>
      </c>
      <c r="F6" s="18">
        <v>60</v>
      </c>
      <c r="G6" s="18"/>
      <c r="H6" s="42">
        <v>2</v>
      </c>
      <c r="I6" s="18"/>
      <c r="J6" s="18"/>
    </row>
    <row r="7" spans="1:10" ht="17.25" x14ac:dyDescent="0.3">
      <c r="A7" s="28">
        <v>3521</v>
      </c>
      <c r="B7" s="40" t="s">
        <v>188</v>
      </c>
      <c r="C7" s="40" t="s">
        <v>191</v>
      </c>
      <c r="D7" s="28" t="str">
        <f>ID_code!I9</f>
        <v>A</v>
      </c>
      <c r="E7" s="28" t="s">
        <v>120</v>
      </c>
      <c r="F7" s="18">
        <v>50</v>
      </c>
      <c r="G7" s="44">
        <v>3</v>
      </c>
      <c r="H7" s="42">
        <v>2</v>
      </c>
      <c r="I7" s="18"/>
      <c r="J7" s="18"/>
    </row>
    <row r="8" spans="1:10" ht="17.25" x14ac:dyDescent="0.3">
      <c r="A8" s="28">
        <v>3522</v>
      </c>
      <c r="B8" s="40" t="s">
        <v>189</v>
      </c>
      <c r="C8" s="40" t="s">
        <v>192</v>
      </c>
      <c r="D8" s="28" t="str">
        <f>ID_code!I9</f>
        <v>A</v>
      </c>
      <c r="E8" s="28" t="s">
        <v>120</v>
      </c>
      <c r="F8" s="18">
        <v>70</v>
      </c>
      <c r="G8" s="44">
        <v>4</v>
      </c>
      <c r="H8" s="42">
        <v>3</v>
      </c>
      <c r="I8" s="18"/>
      <c r="J8" s="18"/>
    </row>
    <row r="9" spans="1:10" ht="17.25" x14ac:dyDescent="0.3">
      <c r="A9" s="28">
        <v>3523</v>
      </c>
      <c r="B9" s="41" t="s">
        <v>190</v>
      </c>
      <c r="C9" s="41" t="s">
        <v>193</v>
      </c>
      <c r="D9" s="28" t="str">
        <f>ID_code!I9</f>
        <v>A</v>
      </c>
      <c r="E9" s="28" t="s">
        <v>120</v>
      </c>
      <c r="F9" s="18">
        <v>100</v>
      </c>
      <c r="G9" s="44">
        <v>5</v>
      </c>
      <c r="H9" s="42">
        <v>4</v>
      </c>
      <c r="I9" s="18"/>
      <c r="J9" s="18"/>
    </row>
    <row r="11" spans="1:10" ht="17.25" x14ac:dyDescent="0.3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3">
      <c r="B12" s="30"/>
      <c r="C12" s="43"/>
      <c r="D12" s="43"/>
      <c r="E12" s="43"/>
      <c r="F12" s="43"/>
      <c r="G12" s="18"/>
      <c r="H12" s="18"/>
      <c r="I12" s="18"/>
    </row>
    <row r="13" spans="1:10" ht="17.25" x14ac:dyDescent="0.3">
      <c r="B13" s="31"/>
      <c r="C13" s="18"/>
      <c r="D13" s="18"/>
    </row>
    <row r="14" spans="1:10" ht="17.25" x14ac:dyDescent="0.3">
      <c r="B14" s="18"/>
      <c r="C14" s="18"/>
      <c r="D14" s="18"/>
    </row>
    <row r="15" spans="1:10" ht="17.25" x14ac:dyDescent="0.3">
      <c r="B15" s="18"/>
      <c r="C15" s="18"/>
      <c r="D15" s="18"/>
    </row>
    <row r="16" spans="1:10" ht="17.25" x14ac:dyDescent="0.3">
      <c r="B16" s="18"/>
      <c r="C16" s="18"/>
      <c r="D16" s="18"/>
    </row>
    <row r="17" spans="2:4" ht="17.25" x14ac:dyDescent="0.3">
      <c r="B17" s="18"/>
      <c r="C17" s="18"/>
      <c r="D17" s="18"/>
    </row>
    <row r="18" spans="2:4" ht="17.25" x14ac:dyDescent="0.3">
      <c r="B18" s="18"/>
      <c r="C18" s="18"/>
      <c r="D18" s="18"/>
    </row>
    <row r="19" spans="2:4" ht="17.25" x14ac:dyDescent="0.3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zoomScaleNormal="100" workbookViewId="0">
      <selection activeCell="I24" sqref="I24"/>
    </sheetView>
  </sheetViews>
  <sheetFormatPr defaultRowHeight="16.5" x14ac:dyDescent="0.3"/>
  <cols>
    <col min="1" max="1" width="4.125" customWidth="1"/>
    <col min="2" max="2" width="14.625" bestFit="1" customWidth="1"/>
    <col min="3" max="3" width="10.25" bestFit="1" customWidth="1"/>
    <col min="4" max="4" width="26.875" bestFit="1" customWidth="1"/>
    <col min="5" max="6" width="16.125" bestFit="1" customWidth="1"/>
    <col min="7" max="7" width="22.875" bestFit="1" customWidth="1"/>
    <col min="8" max="8" width="15.375" customWidth="1"/>
    <col min="9" max="9" width="15.75" customWidth="1"/>
    <col min="10" max="10" width="26.75" bestFit="1" customWidth="1"/>
    <col min="11" max="11" width="14" customWidth="1"/>
    <col min="12" max="12" width="17.125" bestFit="1" customWidth="1"/>
    <col min="14" max="14" width="15.375" bestFit="1" customWidth="1"/>
    <col min="16" max="16" width="12.25" bestFit="1" customWidth="1"/>
    <col min="21" max="21" width="11.625" bestFit="1" customWidth="1"/>
    <col min="22" max="22" width="11" bestFit="1" customWidth="1"/>
    <col min="23" max="26" width="15.375" bestFit="1" customWidth="1"/>
  </cols>
  <sheetData>
    <row r="2" spans="2:17" ht="20.25" x14ac:dyDescent="0.3">
      <c r="B2" s="50" t="s">
        <v>78</v>
      </c>
      <c r="C2" s="50"/>
      <c r="D2" s="50"/>
      <c r="E2" s="50"/>
      <c r="G2" s="50" t="s">
        <v>79</v>
      </c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2:17" x14ac:dyDescent="0.3">
      <c r="B3" s="21" t="s">
        <v>117</v>
      </c>
      <c r="C3" s="22" t="s">
        <v>18</v>
      </c>
      <c r="D3" s="23" t="s">
        <v>14</v>
      </c>
      <c r="E3" s="6" t="s">
        <v>25</v>
      </c>
      <c r="G3" s="8" t="s">
        <v>21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3">
      <c r="B4" s="5" t="s">
        <v>178</v>
      </c>
      <c r="C4" s="1">
        <v>10</v>
      </c>
      <c r="D4" s="7">
        <v>10</v>
      </c>
      <c r="E4" s="7"/>
      <c r="G4" s="9" t="s">
        <v>9</v>
      </c>
      <c r="H4" s="3" t="s">
        <v>74</v>
      </c>
      <c r="I4" s="4" t="s">
        <v>90</v>
      </c>
      <c r="J4" s="4" t="s">
        <v>75</v>
      </c>
      <c r="K4" s="4" t="s">
        <v>80</v>
      </c>
      <c r="L4" s="4" t="s">
        <v>128</v>
      </c>
      <c r="M4" s="4"/>
      <c r="N4" s="4"/>
      <c r="O4" s="4"/>
      <c r="P4" s="4" t="s">
        <v>125</v>
      </c>
    </row>
    <row r="5" spans="2:17" x14ac:dyDescent="0.3">
      <c r="B5" s="5" t="s">
        <v>180</v>
      </c>
      <c r="C5" s="1">
        <v>10</v>
      </c>
      <c r="D5" s="7">
        <v>13</v>
      </c>
      <c r="E5" s="7" t="s">
        <v>81</v>
      </c>
      <c r="G5" s="10" t="s">
        <v>72</v>
      </c>
      <c r="H5" s="24">
        <f>$C$4</f>
        <v>10</v>
      </c>
      <c r="I5" s="24" t="s">
        <v>91</v>
      </c>
      <c r="J5" s="24">
        <f>C6</f>
        <v>15</v>
      </c>
      <c r="K5" s="24" t="s">
        <v>92</v>
      </c>
      <c r="L5" s="24" t="s">
        <v>126</v>
      </c>
      <c r="M5" s="24"/>
      <c r="N5" s="24"/>
      <c r="O5" s="24"/>
      <c r="P5" s="24"/>
    </row>
    <row r="6" spans="2:17" x14ac:dyDescent="0.3">
      <c r="B6" s="5" t="s">
        <v>179</v>
      </c>
      <c r="C6" s="1">
        <v>15</v>
      </c>
      <c r="D6" s="7">
        <v>19</v>
      </c>
      <c r="E6" s="7"/>
      <c r="G6" s="10" t="s">
        <v>73</v>
      </c>
      <c r="H6" s="1">
        <f>D4</f>
        <v>10</v>
      </c>
      <c r="I6" s="24" t="s">
        <v>93</v>
      </c>
      <c r="J6" s="1">
        <f>D6</f>
        <v>19</v>
      </c>
      <c r="K6" s="24" t="s">
        <v>82</v>
      </c>
      <c r="L6" s="24" t="s">
        <v>127</v>
      </c>
      <c r="M6" s="24"/>
      <c r="N6" s="24"/>
      <c r="O6" s="24"/>
      <c r="P6" s="24"/>
    </row>
    <row r="7" spans="2:17" x14ac:dyDescent="0.3">
      <c r="B7" s="5" t="s">
        <v>183</v>
      </c>
      <c r="C7" s="1">
        <v>21</v>
      </c>
      <c r="D7" s="7">
        <v>19</v>
      </c>
      <c r="E7" s="7" t="s">
        <v>83</v>
      </c>
      <c r="G7" s="9" t="s">
        <v>24</v>
      </c>
      <c r="H7" s="1">
        <v>1</v>
      </c>
      <c r="I7" s="1">
        <v>3</v>
      </c>
      <c r="J7" s="1">
        <f>C15</f>
        <v>6</v>
      </c>
      <c r="K7" s="1">
        <f>C13+C16</f>
        <v>7</v>
      </c>
      <c r="L7" s="1">
        <f>C13+C14+C17</f>
        <v>11</v>
      </c>
      <c r="M7" s="24"/>
      <c r="N7" s="24"/>
      <c r="O7" s="24"/>
      <c r="P7" s="24"/>
    </row>
    <row r="8" spans="2:17" x14ac:dyDescent="0.3">
      <c r="B8" s="5" t="s">
        <v>195</v>
      </c>
      <c r="C8" s="1">
        <v>20</v>
      </c>
      <c r="D8" s="7">
        <v>23</v>
      </c>
      <c r="E8" s="7" t="s">
        <v>94</v>
      </c>
    </row>
    <row r="9" spans="2:17" x14ac:dyDescent="0.3">
      <c r="B9" s="25" t="str">
        <f>B8</f>
        <v>파괴자 모로스</v>
      </c>
      <c r="C9" s="26">
        <v>23</v>
      </c>
      <c r="D9" s="27">
        <v>24</v>
      </c>
      <c r="E9" s="7" t="s">
        <v>208</v>
      </c>
    </row>
    <row r="10" spans="2:17" x14ac:dyDescent="0.3">
      <c r="B10" s="25"/>
      <c r="C10" s="26"/>
      <c r="D10" s="27"/>
    </row>
    <row r="11" spans="2:17" ht="20.25" x14ac:dyDescent="0.3">
      <c r="B11" s="50" t="s">
        <v>23</v>
      </c>
      <c r="C11" s="50"/>
    </row>
    <row r="12" spans="2:17" x14ac:dyDescent="0.3">
      <c r="B12" s="21" t="s">
        <v>117</v>
      </c>
      <c r="C12" s="23" t="s">
        <v>17</v>
      </c>
    </row>
    <row r="13" spans="2:17" x14ac:dyDescent="0.3">
      <c r="B13" s="5" t="s">
        <v>178</v>
      </c>
      <c r="C13" s="7">
        <v>1</v>
      </c>
    </row>
    <row r="14" spans="2:17" x14ac:dyDescent="0.3">
      <c r="B14" s="5" t="s">
        <v>180</v>
      </c>
      <c r="C14" s="7">
        <v>2</v>
      </c>
    </row>
    <row r="15" spans="2:17" x14ac:dyDescent="0.3">
      <c r="B15" s="5" t="s">
        <v>179</v>
      </c>
      <c r="C15" s="7">
        <v>6</v>
      </c>
    </row>
    <row r="16" spans="2:17" ht="17.25" x14ac:dyDescent="0.3">
      <c r="B16" s="5" t="str">
        <f>B7</f>
        <v>그림 리퍼</v>
      </c>
      <c r="C16" s="7">
        <v>6</v>
      </c>
      <c r="P16" s="29"/>
      <c r="Q16" s="29"/>
    </row>
    <row r="17" spans="2:3" x14ac:dyDescent="0.3">
      <c r="B17" s="5" t="str">
        <f>B8</f>
        <v>파괴자 모로스</v>
      </c>
      <c r="C17" s="7">
        <v>8</v>
      </c>
    </row>
    <row r="18" spans="2:3" x14ac:dyDescent="0.3">
      <c r="B18" s="25" t="str">
        <f>B9</f>
        <v>파괴자 모로스</v>
      </c>
      <c r="C18" s="27">
        <v>10</v>
      </c>
    </row>
    <row r="37" spans="2:7" x14ac:dyDescent="0.3">
      <c r="B37" t="s">
        <v>84</v>
      </c>
      <c r="C37" t="s">
        <v>85</v>
      </c>
      <c r="D37" t="s">
        <v>86</v>
      </c>
      <c r="E37" t="s">
        <v>87</v>
      </c>
      <c r="F37" t="s">
        <v>88</v>
      </c>
      <c r="G37" t="s">
        <v>148</v>
      </c>
    </row>
    <row r="38" spans="2:7" x14ac:dyDescent="0.3">
      <c r="B38" t="s">
        <v>24</v>
      </c>
      <c r="C38">
        <v>1</v>
      </c>
      <c r="D38">
        <v>2</v>
      </c>
      <c r="E38">
        <v>5</v>
      </c>
      <c r="F38">
        <f>C13+C16</f>
        <v>7</v>
      </c>
      <c r="G38">
        <f>C13+C14+C17</f>
        <v>11</v>
      </c>
    </row>
    <row r="39" spans="2:7" x14ac:dyDescent="0.3">
      <c r="B39" t="s">
        <v>89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2023-12-28T08:52:53Z</dcterms:modified>
</cp:coreProperties>
</file>