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rkDice\DarkDice\Assets\Scritable\Excel\"/>
    </mc:Choice>
  </mc:AlternateContent>
  <xr:revisionPtr revIDLastSave="0" documentId="13_ncr:1_{9A6E781E-1FFD-4567-BC24-F3FEB39ADD92}" xr6:coauthVersionLast="47" xr6:coauthVersionMax="47" xr10:uidLastSave="{00000000-0000-0000-0000-000000000000}"/>
  <bookViews>
    <workbookView xWindow="-120" yWindow="-120" windowWidth="38640" windowHeight="21240" tabRatio="855" activeTab="2" xr2:uid="{DC7D0983-50F2-4F61-969D-F2D36E7CA138}"/>
  </bookViews>
  <sheets>
    <sheet name="description" sheetId="8" r:id="rId1"/>
    <sheet name="ID_code" sheetId="6" r:id="rId2"/>
    <sheet name="stage_Data" sheetId="7" r:id="rId3"/>
    <sheet name="monster_Data" sheetId="4" r:id="rId4"/>
    <sheet name="item_Data" sheetId="3" r:id="rId5"/>
    <sheet name="monster_ref" sheetId="1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D8" i="3"/>
  <c r="D7" i="3"/>
  <c r="D6" i="3"/>
  <c r="D5" i="3"/>
  <c r="D4" i="3"/>
  <c r="D3" i="3"/>
  <c r="D2" i="3"/>
  <c r="B22" i="4" l="1"/>
  <c r="C13" i="7"/>
  <c r="C12" i="7"/>
  <c r="C16" i="7"/>
  <c r="C17" i="7"/>
  <c r="C18" i="7"/>
  <c r="C19" i="7"/>
  <c r="C21" i="7"/>
  <c r="C14" i="7"/>
  <c r="C15" i="7"/>
  <c r="C20" i="7"/>
  <c r="C7" i="7"/>
  <c r="C8" i="7"/>
  <c r="C11" i="7"/>
  <c r="C9" i="7"/>
  <c r="C10" i="7"/>
  <c r="C2" i="7"/>
  <c r="G38" i="1"/>
  <c r="F38" i="1"/>
  <c r="C3" i="7"/>
  <c r="C4" i="7"/>
  <c r="B18" i="1"/>
  <c r="B17" i="1"/>
  <c r="B16" i="1"/>
  <c r="B21" i="4"/>
  <c r="G21" i="4" s="1"/>
  <c r="B13" i="4"/>
  <c r="B14" i="4"/>
  <c r="B16" i="4"/>
  <c r="B12" i="4"/>
  <c r="L7" i="1"/>
  <c r="K7" i="1"/>
  <c r="J7" i="1"/>
  <c r="D12" i="4"/>
  <c r="J6" i="1"/>
  <c r="H6" i="1"/>
  <c r="J5" i="1"/>
  <c r="H5" i="1"/>
  <c r="F21" i="4" l="1"/>
  <c r="G22" i="4"/>
  <c r="F22" i="4"/>
  <c r="C5" i="7"/>
  <c r="C6" i="7"/>
</calcChain>
</file>

<file path=xl/sharedStrings.xml><?xml version="1.0" encoding="utf-8"?>
<sst xmlns="http://schemas.openxmlformats.org/spreadsheetml/2006/main" count="470" uniqueCount="375">
  <si>
    <t>stage1</t>
    <phoneticPr fontId="2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</si>
  <si>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</si>
  <si>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</si>
  <si>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</si>
  <si>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</si>
  <si>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</si>
  <si>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</si>
  <si>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</si>
  <si>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</si>
  <si>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몬스터수(전체10일경우)</t>
    <phoneticPr fontId="2" type="noConversion"/>
  </si>
  <si>
    <t>일반1</t>
    <phoneticPr fontId="2" type="noConversion"/>
  </si>
  <si>
    <t>일반2</t>
    <phoneticPr fontId="2" type="noConversion"/>
  </si>
  <si>
    <t>정예1</t>
    <phoneticPr fontId="2" type="noConversion"/>
  </si>
  <si>
    <t>정예2</t>
    <phoneticPr fontId="2" type="noConversion"/>
  </si>
  <si>
    <t>방어력</t>
    <phoneticPr fontId="2" type="noConversion"/>
  </si>
  <si>
    <t>보스1</t>
    <phoneticPr fontId="2" type="noConversion"/>
  </si>
  <si>
    <t>보스2</t>
    <phoneticPr fontId="2" type="noConversion"/>
  </si>
  <si>
    <t>체력</t>
    <phoneticPr fontId="2" type="noConversion"/>
  </si>
  <si>
    <t>공격력</t>
    <phoneticPr fontId="2" type="noConversion"/>
  </si>
  <si>
    <t>몬스터</t>
    <phoneticPr fontId="2" type="noConversion"/>
  </si>
  <si>
    <t>종류</t>
    <phoneticPr fontId="2" type="noConversion"/>
  </si>
  <si>
    <t>스테이지명</t>
    <phoneticPr fontId="2" type="noConversion"/>
  </si>
  <si>
    <t>몬스터 종류</t>
    <phoneticPr fontId="2" type="noConversion"/>
  </si>
  <si>
    <t>몬스터별 체력</t>
    <phoneticPr fontId="2" type="noConversion"/>
  </si>
  <si>
    <t>총체력</t>
    <phoneticPr fontId="2" type="noConversion"/>
  </si>
  <si>
    <t>비고</t>
    <phoneticPr fontId="2" type="noConversion"/>
  </si>
  <si>
    <t>일반</t>
    <phoneticPr fontId="2" type="noConversion"/>
  </si>
  <si>
    <t>몬스터등급</t>
    <phoneticPr fontId="2" type="noConversion"/>
  </si>
  <si>
    <t>등급</t>
    <phoneticPr fontId="2" type="noConversion"/>
  </si>
  <si>
    <t>정예</t>
    <phoneticPr fontId="2" type="noConversion"/>
  </si>
  <si>
    <t>보스</t>
    <phoneticPr fontId="2" type="noConversion"/>
  </si>
  <si>
    <t>분류</t>
    <phoneticPr fontId="2" type="noConversion"/>
  </si>
  <si>
    <t>플레이어캐릭터</t>
    <phoneticPr fontId="2" type="noConversion"/>
  </si>
  <si>
    <t>오브젝트</t>
    <phoneticPr fontId="2" type="noConversion"/>
  </si>
  <si>
    <t>번호</t>
    <phoneticPr fontId="2" type="noConversion"/>
  </si>
  <si>
    <t>소모아이템</t>
    <phoneticPr fontId="2" type="noConversion"/>
  </si>
  <si>
    <t>장비</t>
    <phoneticPr fontId="2" type="noConversion"/>
  </si>
  <si>
    <t>재화</t>
    <phoneticPr fontId="2" type="noConversion"/>
  </si>
  <si>
    <t>다시던지기</t>
    <phoneticPr fontId="2" type="noConversion"/>
  </si>
  <si>
    <t>ATK 2배</t>
    <phoneticPr fontId="2" type="noConversion"/>
  </si>
  <si>
    <t>DEF 2배</t>
    <phoneticPr fontId="2" type="noConversion"/>
  </si>
  <si>
    <t>체력회복</t>
    <phoneticPr fontId="2" type="noConversion"/>
  </si>
  <si>
    <t>골드</t>
  </si>
  <si>
    <t>골드</t>
    <phoneticPr fontId="2" type="noConversion"/>
  </si>
  <si>
    <t>검1</t>
    <phoneticPr fontId="2" type="noConversion"/>
  </si>
  <si>
    <t>검2</t>
    <phoneticPr fontId="2" type="noConversion"/>
  </si>
  <si>
    <t>검3</t>
    <phoneticPr fontId="2" type="noConversion"/>
  </si>
  <si>
    <t>개체분류</t>
    <phoneticPr fontId="2" type="noConversion"/>
  </si>
  <si>
    <t>용사1</t>
    <phoneticPr fontId="2" type="noConversion"/>
  </si>
  <si>
    <t>이름</t>
    <phoneticPr fontId="2" type="noConversion"/>
  </si>
  <si>
    <t>name</t>
    <phoneticPr fontId="2" type="noConversion"/>
  </si>
  <si>
    <t>type</t>
    <phoneticPr fontId="2" type="noConversion"/>
  </si>
  <si>
    <t>id</t>
    <phoneticPr fontId="2" type="noConversion"/>
  </si>
  <si>
    <t>용사등급</t>
    <phoneticPr fontId="2" type="noConversion"/>
  </si>
  <si>
    <t>기사</t>
    <phoneticPr fontId="2" type="noConversion"/>
  </si>
  <si>
    <t>오브젝트등급</t>
    <phoneticPr fontId="2" type="noConversion"/>
  </si>
  <si>
    <t>기호</t>
    <phoneticPr fontId="2" type="noConversion"/>
  </si>
  <si>
    <t>P</t>
    <phoneticPr fontId="2" type="noConversion"/>
  </si>
  <si>
    <t>M</t>
    <phoneticPr fontId="2" type="noConversion"/>
  </si>
  <si>
    <t>A</t>
    <phoneticPr fontId="2" type="noConversion"/>
  </si>
  <si>
    <t>E</t>
    <phoneticPr fontId="2" type="noConversion"/>
  </si>
  <si>
    <t>플레이어(PLAYER)</t>
    <phoneticPr fontId="2" type="noConversion"/>
  </si>
  <si>
    <t>몬스터(MONSTER)</t>
    <phoneticPr fontId="2" type="noConversion"/>
  </si>
  <si>
    <t>소모아이템(EXPANDABLE ITEM)</t>
    <phoneticPr fontId="2" type="noConversion"/>
  </si>
  <si>
    <t>장비(ARMOR)</t>
    <phoneticPr fontId="2" type="noConversion"/>
  </si>
  <si>
    <t>재화(GOODS)</t>
    <phoneticPr fontId="2" type="noConversion"/>
  </si>
  <si>
    <t>name_en</t>
    <phoneticPr fontId="2" type="noConversion"/>
  </si>
  <si>
    <t>gold</t>
    <phoneticPr fontId="2" type="noConversion"/>
  </si>
  <si>
    <t>개별공격력</t>
    <phoneticPr fontId="2" type="noConversion"/>
  </si>
  <si>
    <t>개별방어력</t>
    <phoneticPr fontId="2" type="noConversion"/>
  </si>
  <si>
    <t>병사1</t>
    <phoneticPr fontId="2" type="noConversion"/>
  </si>
  <si>
    <t>장군1</t>
    <phoneticPr fontId="2" type="noConversion"/>
  </si>
  <si>
    <t>플레이어 종류</t>
    <phoneticPr fontId="2" type="noConversion"/>
  </si>
  <si>
    <t>아이템 종류</t>
    <phoneticPr fontId="2" type="noConversion"/>
  </si>
  <si>
    <t>몬스터별 공격력 및 방어력</t>
    <phoneticPr fontId="2" type="noConversion"/>
  </si>
  <si>
    <t>스테이지별 몬스터수 및 수치</t>
    <phoneticPr fontId="2" type="noConversion"/>
  </si>
  <si>
    <t>병사1,장군2</t>
    <phoneticPr fontId="2" type="noConversion"/>
  </si>
  <si>
    <t xml:space="preserve">방어에 특화 </t>
    <phoneticPr fontId="2" type="noConversion"/>
  </si>
  <si>
    <t>10/20</t>
    <phoneticPr fontId="2" type="noConversion"/>
  </si>
  <si>
    <t>공격에 특화</t>
    <phoneticPr fontId="2" type="noConversion"/>
  </si>
  <si>
    <t>단계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</si>
  <si>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</si>
  <si>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</si>
  <si>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</si>
  <si>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4단계</t>
    <phoneticPr fontId="2" type="noConversion"/>
  </si>
  <si>
    <t>캐릭터 체력</t>
    <phoneticPr fontId="2" type="noConversion"/>
  </si>
  <si>
    <t>병사2,병사1</t>
    <phoneticPr fontId="2" type="noConversion"/>
  </si>
  <si>
    <t>10/10</t>
    <phoneticPr fontId="2" type="noConversion"/>
  </si>
  <si>
    <t>10/22</t>
    <phoneticPr fontId="2" type="noConversion"/>
  </si>
  <si>
    <t>10/12</t>
    <phoneticPr fontId="2" type="noConversion"/>
  </si>
  <si>
    <t>보스(후퇴)</t>
    <phoneticPr fontId="2" type="noConversion"/>
  </si>
  <si>
    <t>ID</t>
  </si>
  <si>
    <t>이름</t>
  </si>
  <si>
    <t>영문이름</t>
  </si>
  <si>
    <t>분류</t>
  </si>
  <si>
    <t>체력</t>
  </si>
  <si>
    <t>공격력</t>
  </si>
  <si>
    <t>방어력</t>
  </si>
  <si>
    <t>이미지</t>
  </si>
  <si>
    <t>사운드</t>
  </si>
  <si>
    <t>id</t>
  </si>
  <si>
    <t>name</t>
  </si>
  <si>
    <t>name_en</t>
  </si>
  <si>
    <t>type</t>
  </si>
  <si>
    <t>atk</t>
  </si>
  <si>
    <t>def</t>
  </si>
  <si>
    <t>image</t>
  </si>
  <si>
    <t>sound</t>
  </si>
  <si>
    <t>M</t>
  </si>
  <si>
    <t>stage2</t>
    <phoneticPr fontId="2" type="noConversion"/>
  </si>
  <si>
    <t>stage3</t>
    <phoneticPr fontId="2" type="noConversion"/>
  </si>
  <si>
    <t>stage4</t>
    <phoneticPr fontId="2" type="noConversion"/>
  </si>
  <si>
    <t>stage5</t>
    <phoneticPr fontId="2" type="noConversion"/>
  </si>
  <si>
    <t>몬스터유닛</t>
    <phoneticPr fontId="2" type="noConversion"/>
  </si>
  <si>
    <t>재화유무</t>
    <phoneticPr fontId="2" type="noConversion"/>
  </si>
  <si>
    <t>T</t>
    <phoneticPr fontId="2" type="noConversion"/>
  </si>
  <si>
    <t>F</t>
    <phoneticPr fontId="2" type="noConversion"/>
  </si>
  <si>
    <t>atk double</t>
    <phoneticPr fontId="2" type="noConversion"/>
  </si>
  <si>
    <t>def double</t>
    <phoneticPr fontId="2" type="noConversion"/>
  </si>
  <si>
    <t>atk</t>
    <phoneticPr fontId="2" type="noConversion"/>
  </si>
  <si>
    <t>보상골드</t>
    <phoneticPr fontId="2" type="noConversion"/>
  </si>
  <si>
    <t>왕2</t>
    <phoneticPr fontId="2" type="noConversion"/>
  </si>
  <si>
    <t>10/30</t>
    <phoneticPr fontId="2" type="noConversion"/>
  </si>
  <si>
    <t>12/30</t>
    <phoneticPr fontId="2" type="noConversion"/>
  </si>
  <si>
    <t>병사1,병사2, 왕1</t>
    <phoneticPr fontId="2" type="noConversion"/>
  </si>
  <si>
    <t>number</t>
  </si>
  <si>
    <t>stage_name</t>
  </si>
  <si>
    <t>openLv</t>
    <phoneticPr fontId="2" type="noConversion"/>
  </si>
  <si>
    <t>currency_t/f</t>
    <phoneticPr fontId="2" type="noConversion"/>
  </si>
  <si>
    <t>C</t>
    <phoneticPr fontId="2" type="noConversion"/>
  </si>
  <si>
    <t>금액</t>
    <phoneticPr fontId="2" type="noConversion"/>
  </si>
  <si>
    <t>cost</t>
    <phoneticPr fontId="2" type="noConversion"/>
  </si>
  <si>
    <t>image</t>
    <phoneticPr fontId="2" type="noConversion"/>
  </si>
  <si>
    <t>sound</t>
    <phoneticPr fontId="2" type="noConversion"/>
  </si>
  <si>
    <t>enemy_unit1</t>
  </si>
  <si>
    <t>enemy_unit2</t>
  </si>
  <si>
    <t>enemy_unit3</t>
  </si>
  <si>
    <t>보상포인트</t>
    <phoneticPr fontId="2" type="noConversion"/>
  </si>
  <si>
    <t>reward_point</t>
    <phoneticPr fontId="2" type="noConversion"/>
  </si>
  <si>
    <t>오픈아이템</t>
    <phoneticPr fontId="2" type="noConversion"/>
  </si>
  <si>
    <t>open_item</t>
    <phoneticPr fontId="2" type="noConversion"/>
  </si>
  <si>
    <t>고유id설정방법(분류/등급/종류)</t>
    <phoneticPr fontId="2" type="noConversion"/>
  </si>
  <si>
    <t>5단계</t>
    <phoneticPr fontId="2" type="noConversion"/>
  </si>
  <si>
    <t>보상체력</t>
    <phoneticPr fontId="2" type="noConversion"/>
  </si>
  <si>
    <t>명칭</t>
    <phoneticPr fontId="2" type="noConversion"/>
  </si>
  <si>
    <t>영문명칭</t>
    <phoneticPr fontId="2" type="noConversion"/>
  </si>
  <si>
    <t>설명</t>
    <phoneticPr fontId="2" type="noConversion"/>
  </si>
  <si>
    <t>게임내 모든 개체가 가지는 고유한 번호. 번호의 생성은 ID생성표를 참고한다.</t>
    <phoneticPr fontId="2" type="noConversion"/>
  </si>
  <si>
    <t>게임내 개체가 갖는 고유한 명칭.</t>
    <phoneticPr fontId="2" type="noConversion"/>
  </si>
  <si>
    <t>게임내 개체가 갖는 고유한 영문명칭.</t>
    <phoneticPr fontId="2" type="noConversion"/>
  </si>
  <si>
    <t>게임내 개체의 종류를 구분한다. ID생성표의 분류표를 참고한다.</t>
    <phoneticPr fontId="2" type="noConversion"/>
  </si>
  <si>
    <t>플레이어캐릭터 및 몬스터의 목숨을 의미한다.</t>
    <phoneticPr fontId="2" type="noConversion"/>
  </si>
  <si>
    <t>플레이어캐릭터 및 몬스터가 공격할 수 있는 정도의 크기.</t>
    <phoneticPr fontId="2" type="noConversion"/>
  </si>
  <si>
    <t>플레이어캐릭터 및 몬스터가 방어할 수 있는 정도의 크기.</t>
    <phoneticPr fontId="2" type="noConversion"/>
  </si>
  <si>
    <t>게임화면에서 나타나는 해당 개체의 기본 외형 이미지.</t>
    <phoneticPr fontId="2" type="noConversion"/>
  </si>
  <si>
    <t>게임에서 나타나는 해당 개체의 기본 사운드</t>
    <phoneticPr fontId="2" type="noConversion"/>
  </si>
  <si>
    <t>각각의 스테이지가 갖는 고유한 명칭.</t>
    <phoneticPr fontId="2" type="noConversion"/>
  </si>
  <si>
    <t>적유닛</t>
    <phoneticPr fontId="2" type="noConversion"/>
  </si>
  <si>
    <t>enemy_unit</t>
    <phoneticPr fontId="2" type="noConversion"/>
  </si>
  <si>
    <t>적 개체(몬스터) 1개체를 나타낸다.</t>
    <phoneticPr fontId="2" type="noConversion"/>
  </si>
  <si>
    <t>스테이지 클리어 보상으로 증가하는 체력개수</t>
    <phoneticPr fontId="2" type="noConversion"/>
  </si>
  <si>
    <t>스테이지 클리어 보상으로 지급되는 스탯포인트.</t>
    <phoneticPr fontId="2" type="noConversion"/>
  </si>
  <si>
    <t>스테이지 클리어 보상으로 지급되는 재화.</t>
    <phoneticPr fontId="2" type="noConversion"/>
  </si>
  <si>
    <t>스테이지 클리어 시 사용제한이 해제되는 아이템.</t>
    <phoneticPr fontId="2" type="noConversion"/>
  </si>
  <si>
    <t>해당 아이템이 재화인지 아닌지를 T/F로 도출.</t>
    <phoneticPr fontId="2" type="noConversion"/>
  </si>
  <si>
    <t>상점에서 판매되는 아이탬의 고정가격.</t>
    <phoneticPr fontId="2" type="noConversion"/>
  </si>
  <si>
    <t>오픈레벨</t>
    <phoneticPr fontId="2" type="noConversion"/>
  </si>
  <si>
    <t>상점에서 아이템이 구매가능한 상태로 바뀌는 레벨(스테이지).</t>
    <phoneticPr fontId="2" type="noConversion"/>
  </si>
  <si>
    <t>reward_coin</t>
    <phoneticPr fontId="2" type="noConversion"/>
  </si>
  <si>
    <t>reward_hp</t>
    <phoneticPr fontId="2" type="noConversion"/>
  </si>
  <si>
    <t>hp</t>
    <phoneticPr fontId="2" type="noConversion"/>
  </si>
  <si>
    <t>enemy_count</t>
    <phoneticPr fontId="2" type="noConversion"/>
  </si>
  <si>
    <t>스켈레톤</t>
    <phoneticPr fontId="2" type="noConversion"/>
  </si>
  <si>
    <t>아이스골렘</t>
    <phoneticPr fontId="2" type="noConversion"/>
  </si>
  <si>
    <t>스톤피스트</t>
    <phoneticPr fontId="2" type="noConversion"/>
  </si>
  <si>
    <t>enemy_info</t>
    <phoneticPr fontId="2" type="noConversion"/>
  </si>
  <si>
    <t>reward-coin</t>
    <phoneticPr fontId="2" type="noConversion"/>
  </si>
  <si>
    <t>그림 리퍼</t>
    <phoneticPr fontId="2" type="noConversion"/>
  </si>
  <si>
    <t>skeleton</t>
    <phoneticPr fontId="2" type="noConversion"/>
  </si>
  <si>
    <t>stonefist</t>
    <phoneticPr fontId="2" type="noConversion"/>
  </si>
  <si>
    <t>icegolem</t>
    <phoneticPr fontId="2" type="noConversion"/>
  </si>
  <si>
    <t>grime reaper</t>
    <phoneticPr fontId="2" type="noConversion"/>
  </si>
  <si>
    <t>평범한 검</t>
    <phoneticPr fontId="2" type="noConversion"/>
  </si>
  <si>
    <t>강력한 검</t>
    <phoneticPr fontId="2" type="noConversion"/>
  </si>
  <si>
    <t>각성자의 검</t>
    <phoneticPr fontId="2" type="noConversion"/>
  </si>
  <si>
    <t>normal sword</t>
    <phoneticPr fontId="2" type="noConversion"/>
  </si>
  <si>
    <t>powerful sword</t>
    <phoneticPr fontId="2" type="noConversion"/>
  </si>
  <si>
    <t>sword of awakener</t>
    <phoneticPr fontId="2" type="noConversion"/>
  </si>
  <si>
    <t>again dice</t>
    <phoneticPr fontId="2" type="noConversion"/>
  </si>
  <si>
    <t>파괴자 모로스</t>
    <phoneticPr fontId="2" type="noConversion"/>
  </si>
  <si>
    <t>destroyer moros</t>
    <phoneticPr fontId="2" type="noConversion"/>
  </si>
  <si>
    <t>stage_fullname</t>
    <phoneticPr fontId="2" type="noConversion"/>
  </si>
  <si>
    <t>stage_info</t>
    <phoneticPr fontId="2" type="noConversion"/>
  </si>
  <si>
    <t>monsterImage/monster_skelleton</t>
    <phoneticPr fontId="2" type="noConversion"/>
  </si>
  <si>
    <t>monsterImage/monster_boss</t>
    <phoneticPr fontId="2" type="noConversion"/>
  </si>
  <si>
    <t>monsterImage/monster_grime</t>
    <phoneticPr fontId="2" type="noConversion"/>
  </si>
  <si>
    <t>monsterImage/monster_golem</t>
    <phoneticPr fontId="2" type="noConversion"/>
  </si>
  <si>
    <t>monsterImage/monster_stonefeast</t>
    <phoneticPr fontId="2" type="noConversion"/>
  </si>
  <si>
    <t>\n주술사에 의해 영원한 안식에 들지\n못하고 말단 병사로 부려지는 몬스터.\n몬스터들 중에 최약체로 꼽힌다.</t>
    <phoneticPr fontId="2" type="noConversion"/>
  </si>
  <si>
    <t>\n유난히 단단한 바위에서 탄생하는\n바위형 몬스터. \n온몸을 구성하는 바위 덕분에 방어에\n특화되어 있다.</t>
    <phoneticPr fontId="2" type="noConversion"/>
  </si>
  <si>
    <t>\n모든 몬스터들의 위에 군림하는 왕.\n파괴자란 이름에 걸맞게 그 검에 닿는 모든 것을 파괴하는 강력한 힘을\n가졌다.</t>
    <phoneticPr fontId="2" type="noConversion"/>
  </si>
  <si>
    <t>최종보스(보류)</t>
    <phoneticPr fontId="2" type="noConversion"/>
  </si>
  <si>
    <t>\n스톤피스트가 얼음원소와 결합해\n탄생한 정예 몬스터. \n얼음과 바위가 결합해 더욱 단단한\n주먹과 외피를 가진다.</t>
    <phoneticPr fontId="2" type="noConversion"/>
  </si>
  <si>
    <t>\n크고 날카로운 낫을 주무기로 삼는\n정예 몬스터. \n특유의 날렵함을 바탕으로한\n강한 공격 덕분에 보스 바로 다음의\n지위를 가진다.</t>
    <phoneticPr fontId="2" type="noConversion"/>
  </si>
  <si>
    <t>stage10</t>
  </si>
  <si>
    <t>슬라임</t>
    <phoneticPr fontId="2" type="noConversion"/>
  </si>
  <si>
    <t>slime</t>
    <phoneticPr fontId="2" type="noConversion"/>
  </si>
  <si>
    <t>니들래빗</t>
    <phoneticPr fontId="2" type="noConversion"/>
  </si>
  <si>
    <t>niddle rabbit</t>
    <phoneticPr fontId="2" type="noConversion"/>
  </si>
  <si>
    <t>\n토끼를 닮은 귀여운 외형을 지닌 몬스터. 털처럼 보이는 부분은 사실 날카로운 가시라는 사실을 명심하자.</t>
    <phoneticPr fontId="2" type="noConversion"/>
  </si>
  <si>
    <t>늑대</t>
    <phoneticPr fontId="2" type="noConversion"/>
  </si>
  <si>
    <t>wolf</t>
    <phoneticPr fontId="2" type="noConversion"/>
  </si>
  <si>
    <t>스컬살라멘더</t>
    <phoneticPr fontId="2" type="noConversion"/>
  </si>
  <si>
    <t>salamander</t>
    <phoneticPr fontId="2" type="noConversion"/>
  </si>
  <si>
    <t>늪지도마뱀</t>
    <phoneticPr fontId="2" type="noConversion"/>
  </si>
  <si>
    <t>swamp lizard</t>
    <phoneticPr fontId="2" type="noConversion"/>
  </si>
  <si>
    <t>박쥐</t>
    <phoneticPr fontId="2" type="noConversion"/>
  </si>
  <si>
    <t>bat</t>
    <phoneticPr fontId="2" type="noConversion"/>
  </si>
  <si>
    <t>독버섯</t>
    <phoneticPr fontId="2" type="noConversion"/>
  </si>
  <si>
    <t>poizion mushroom</t>
    <phoneticPr fontId="2" type="noConversion"/>
  </si>
  <si>
    <t>파이어 울프</t>
    <phoneticPr fontId="2" type="noConversion"/>
  </si>
  <si>
    <t>fire wolf</t>
    <phoneticPr fontId="2" type="noConversion"/>
  </si>
  <si>
    <t>아이언혼</t>
    <phoneticPr fontId="2" type="noConversion"/>
  </si>
  <si>
    <t>ironhorn</t>
    <phoneticPr fontId="2" type="noConversion"/>
  </si>
  <si>
    <t>산의 수호자</t>
    <phoneticPr fontId="2" type="noConversion"/>
  </si>
  <si>
    <t>protector of forest</t>
    <phoneticPr fontId="2" type="noConversion"/>
  </si>
  <si>
    <t>우드골렘</t>
    <phoneticPr fontId="2" type="noConversion"/>
  </si>
  <si>
    <t>wood golem</t>
    <phoneticPr fontId="2" type="noConversion"/>
  </si>
  <si>
    <t>고스트</t>
    <phoneticPr fontId="2" type="noConversion"/>
  </si>
  <si>
    <t>ghost</t>
    <phoneticPr fontId="2" type="noConversion"/>
  </si>
  <si>
    <t>쉐도우</t>
    <phoneticPr fontId="2" type="noConversion"/>
  </si>
  <si>
    <t>shadow</t>
    <phoneticPr fontId="2" type="noConversion"/>
  </si>
  <si>
    <t>투헤드오크</t>
    <phoneticPr fontId="2" type="noConversion"/>
  </si>
  <si>
    <t>twohead orc</t>
    <phoneticPr fontId="2" type="noConversion"/>
  </si>
  <si>
    <t>다크쉘</t>
    <phoneticPr fontId="2" type="noConversion"/>
  </si>
  <si>
    <t>dark shell</t>
    <phoneticPr fontId="2" type="noConversion"/>
  </si>
  <si>
    <t>\n평원에 서식하는 액체형 몬스터.\n약하지만 잘 베이지 않는다.</t>
    <phoneticPr fontId="2" type="noConversion"/>
  </si>
  <si>
    <t>\n어디서나 흔히 볼 수 있는 갈색 늑대.\n특유의 날렵함과 집요함으로 한 번의\n공격으로도 큰 부상을 입힌다.</t>
    <phoneticPr fontId="2" type="noConversion"/>
  </si>
  <si>
    <t>\n강력한 턱으로 한 번 문 먹잇감은 절대\n놓치지 않는 도마뱀형 몬스터.\n일반 도마뱀과 다르게 뼈로된 갑주가\n몸을 감싸고 있는 형태를 지녔다.</t>
    <phoneticPr fontId="2" type="noConversion"/>
  </si>
  <si>
    <t xml:space="preserve">\n작지만 제빠른 생명체.\n동굴에 서식하며 야간에만 활동한다. </t>
    <phoneticPr fontId="2" type="noConversion"/>
  </si>
  <si>
    <t xml:space="preserve">\n늪에서 서식하는 살라멘더.\n약점인 머리를 보호하기 위해 뼈로된\n단단한 갑주를 쓰고 있다. </t>
    <phoneticPr fontId="2" type="noConversion"/>
  </si>
  <si>
    <t>\n화려하고 귀여운 외형을 지녔지만\n강력한 맹독을 품고 있는 버섯형 몬스터. 몸에 닿기만해도 중독될 수 있다.</t>
    <phoneticPr fontId="2" type="noConversion"/>
  </si>
  <si>
    <t>\n일반 늑대가 용암의 기운과 결합해\n탄생한 늑대형 몬스터.\n꼬리에는 항상 타오르는 불길이 치솟아 있다.</t>
    <phoneticPr fontId="2" type="noConversion"/>
  </si>
  <si>
    <t>\n수호자 다음으로 강력한 몬스터.\n강철같은 암석으로 된 피부와 뿔을\n지니고 있어 강한 몬스터들도 쉽게 공격하지 못하는 생명체다.</t>
    <phoneticPr fontId="2" type="noConversion"/>
  </si>
  <si>
    <t>\n큰 산맥에만 거주하며 그 산의 몬스터들을 수호하는 수호자.\n순진한 얼굴을 하고 있지만, 보호대상이 아닌 생명체에게는 자비없이 강력한\n주먹을 휘두른다.</t>
    <phoneticPr fontId="2" type="noConversion"/>
  </si>
  <si>
    <t>\n일반 몬스터에 불과하지만 자신보다\n약한 몬스터들을 조종하여 수하로\n부리는 몬스터.</t>
    <phoneticPr fontId="2" type="noConversion"/>
  </si>
  <si>
    <t>\n고목에서 탄생하는 나무형 몬스터.\n고목의 단단함과 묵직함을 특성으로 가져 공격과 방어 모두 탄탄한 특징을\n지닌다.</t>
    <phoneticPr fontId="2" type="noConversion"/>
  </si>
  <si>
    <t>\n날렵한 외형처럼 날카로운 초승달모양의 칼을 손 대신 사용하는 몬스터.\n항상 날을 날카롭게 관리하여 한 번의\n공격에도 깊은 상처를 낼 수 있다.</t>
    <phoneticPr fontId="2" type="noConversion"/>
  </si>
  <si>
    <t xml:space="preserve">\n오크병사들의 대장으로, 2개의 머리를 가진 오크.\n위협적인 몽둥이로 자신을 가로막는\n적은 모두 부술 수 있는 공격력과\n광범위한 방어력을 모두 지녔다. </t>
    <phoneticPr fontId="2" type="noConversion"/>
  </si>
  <si>
    <t>\n사마귀같은 날카로운 앞발을 갖고 있는 악마형 몬스터. 끔찍한 외형으로 우선\n적을 압도하고 앞발로 무자비하게 베어버리는 공격이 주된 공격방식이다.</t>
    <phoneticPr fontId="2" type="noConversion"/>
  </si>
  <si>
    <t>monsterImage/monster_slime</t>
    <phoneticPr fontId="2" type="noConversion"/>
  </si>
  <si>
    <t>monsterImage/monster_rabbit</t>
    <phoneticPr fontId="2" type="noConversion"/>
  </si>
  <si>
    <t>monsterImage/monster_wolf</t>
    <phoneticPr fontId="2" type="noConversion"/>
  </si>
  <si>
    <t>monsterImage/monster_salamander</t>
    <phoneticPr fontId="2" type="noConversion"/>
  </si>
  <si>
    <t>monsterImage/monster_lizard</t>
    <phoneticPr fontId="2" type="noConversion"/>
  </si>
  <si>
    <t>monsterImage/monster_bat</t>
    <phoneticPr fontId="2" type="noConversion"/>
  </si>
  <si>
    <t>monsterImage/monster_mushroom</t>
    <phoneticPr fontId="2" type="noConversion"/>
  </si>
  <si>
    <t>monsterImage/monster_firewolf</t>
    <phoneticPr fontId="2" type="noConversion"/>
  </si>
  <si>
    <t>monsterImage/monster_ironhorn</t>
    <phoneticPr fontId="2" type="noConversion"/>
  </si>
  <si>
    <t>monsterImage/monster_protector</t>
    <phoneticPr fontId="2" type="noConversion"/>
  </si>
  <si>
    <t>monsterImage/monster_woodgolem</t>
    <phoneticPr fontId="2" type="noConversion"/>
  </si>
  <si>
    <t>monsterImage/monster_ghost</t>
    <phoneticPr fontId="2" type="noConversion"/>
  </si>
  <si>
    <t>monsterImage/monster_shadow</t>
    <phoneticPr fontId="2" type="noConversion"/>
  </si>
  <si>
    <t>monsterImage/monster_orc</t>
    <phoneticPr fontId="2" type="noConversion"/>
  </si>
  <si>
    <t>stage11</t>
  </si>
  <si>
    <t>stage12</t>
  </si>
  <si>
    <t>stage13</t>
  </si>
  <si>
    <t>stage14</t>
  </si>
  <si>
    <t>stage15</t>
  </si>
  <si>
    <t>stage16</t>
  </si>
  <si>
    <t>stage17</t>
  </si>
  <si>
    <t>stage18</t>
  </si>
  <si>
    <t>stage19</t>
  </si>
  <si>
    <t>stage20</t>
  </si>
  <si>
    <t>박쥐</t>
  </si>
  <si>
    <t>파이어 울프</t>
  </si>
  <si>
    <t>아이언혼</t>
  </si>
  <si>
    <t>산의 수호자</t>
  </si>
  <si>
    <t>스켈레톤</t>
  </si>
  <si>
    <t>스톤피스트</t>
  </si>
  <si>
    <t>아이스골렘</t>
  </si>
  <si>
    <t>슬라임</t>
  </si>
  <si>
    <t>다크쉘</t>
  </si>
  <si>
    <t>파괴자 모로스</t>
  </si>
  <si>
    <t>우드골렘</t>
  </si>
  <si>
    <t>쉐도우</t>
  </si>
  <si>
    <t>돌아온 모로스</t>
  </si>
  <si>
    <t>다가올 미래에 왕국을 구하기 위한 훈련이 본격적으로 시작되었습니다.</t>
  </si>
  <si>
    <t>평원에서</t>
  </si>
  <si>
    <t>늑대무리</t>
  </si>
  <si>
    <t>강가에서</t>
  </si>
  <si>
    <t>동굴에서</t>
  </si>
  <si>
    <t>훈련의 끝</t>
  </si>
  <si>
    <t>성을 향해</t>
  </si>
  <si>
    <t>얼떨결에 용사의 길을 걷게된 당신. 두려운 마음이 크지만 용기를 내 여정을 떠나기로 결심합니다. 결심한지 얼마 지나지 않아 몬스터를 마주치게 되는데..</t>
  </si>
  <si>
    <t>힘겨운 전진</t>
  </si>
  <si>
    <t xml:space="preserve">첫 전투에서 승리하고 성을 향해 다시 나아갑니다. 하지만 성까지 가는 길에는 수많은 몬스터들이 당신을 기다리고 있었습니다. </t>
  </si>
  <si>
    <t>강력한 적</t>
  </si>
  <si>
    <t>비교적 약한 몬스터병사들과 싸웠던 당신. 이번에 마주친 몬스터는 이전까지와 다르게 강력한 힘을 가진 몬스터였습니다.</t>
  </si>
  <si>
    <t xml:space="preserve">도망간 모로스를 쫓아 다시 성을 향해 길을 떠납니다. </t>
  </si>
  <si>
    <t>성문을 열어라</t>
  </si>
  <si>
    <t>겨우 도착한 목적지에 보이는 것은 굳게 닫힌 문과 이를 지키는 강력한 몬스터입니다. 이전과 다른 분위기에 긴장되지만 왠지 이길 수 있을 것만 같다는 생각이 듭니다.</t>
  </si>
  <si>
    <t>보스는 어디에</t>
  </si>
  <si>
    <t>무사히 성 안에 들어온 당신. 성 안은 어둡고 적막만이 가득합니다. 빨리 전쟁을 끝내기 위해 보스를 찾아보지만 그 길목에서 마주친건 또다른 몬스터 무리였습니다.</t>
  </si>
  <si>
    <t>최후의 전투</t>
  </si>
  <si>
    <t xml:space="preserve">이제는 정말 모든 것을 끝낼 시간입니다. 주사위와 함께 강해진 당신은 이제 보스를 마주해도 더 이상 두렵지 않습니다. </t>
  </si>
  <si>
    <t>니들래빗</t>
  </si>
  <si>
    <t>늑대</t>
  </si>
  <si>
    <t>스컬살라멘더</t>
  </si>
  <si>
    <t>늪지도마뱀</t>
  </si>
  <si>
    <t>(7,11)</t>
    <phoneticPr fontId="2" type="noConversion"/>
  </si>
  <si>
    <t>(9,13)</t>
    <phoneticPr fontId="2" type="noConversion"/>
  </si>
  <si>
    <t>돌아온 모로스</t>
    <phoneticPr fontId="2" type="noConversion"/>
  </si>
  <si>
    <t>monsterImage/monster_darkshell</t>
    <phoneticPr fontId="2" type="noConversion"/>
  </si>
  <si>
    <t>buy_type</t>
    <phoneticPr fontId="2" type="noConversion"/>
  </si>
  <si>
    <t>info</t>
    <phoneticPr fontId="2" type="noConversion"/>
  </si>
  <si>
    <t>컨셉에 맞게, 골드가 아니라 다른 보석같은 것을 재화로 활용</t>
    <phoneticPr fontId="2" type="noConversion"/>
  </si>
  <si>
    <t>시간을 되돌려 주사위를 다시 굴릴 수 있다.</t>
    <phoneticPr fontId="2" type="noConversion"/>
  </si>
  <si>
    <t>공격력  포션</t>
    <phoneticPr fontId="2" type="noConversion"/>
  </si>
  <si>
    <t>공격력 주사위의 눈금 x2</t>
    <phoneticPr fontId="2" type="noConversion"/>
  </si>
  <si>
    <t>방어력 포션</t>
    <phoneticPr fontId="2" type="noConversion"/>
  </si>
  <si>
    <t>방어력 주사위의 눈금 x2</t>
    <phoneticPr fontId="2" type="noConversion"/>
  </si>
  <si>
    <t>회복석</t>
    <phoneticPr fontId="2" type="noConversion"/>
  </si>
  <si>
    <t>stone of heal</t>
    <phoneticPr fontId="2" type="noConversion"/>
  </si>
  <si>
    <t>체력을 1만큼 회복한다.</t>
    <phoneticPr fontId="2" type="noConversion"/>
  </si>
  <si>
    <t>공격력 +4</t>
    <phoneticPr fontId="2" type="noConversion"/>
  </si>
  <si>
    <t>공격력 +8</t>
    <phoneticPr fontId="2" type="noConversion"/>
  </si>
  <si>
    <t>공격력 +12</t>
    <phoneticPr fontId="2" type="noConversion"/>
  </si>
  <si>
    <t>용사의 검</t>
    <phoneticPr fontId="2" type="noConversion"/>
  </si>
  <si>
    <t>sword of hero</t>
    <phoneticPr fontId="2" type="noConversion"/>
  </si>
  <si>
    <t>공격력 +16</t>
    <phoneticPr fontId="2" type="noConversion"/>
  </si>
  <si>
    <t>평범한 방패</t>
    <phoneticPr fontId="2" type="noConversion"/>
  </si>
  <si>
    <t>normal shield</t>
    <phoneticPr fontId="2" type="noConversion"/>
  </si>
  <si>
    <t>방어력 + 3</t>
    <phoneticPr fontId="2" type="noConversion"/>
  </si>
  <si>
    <t>강력한 방패</t>
    <phoneticPr fontId="2" type="noConversion"/>
  </si>
  <si>
    <t>powerful shield</t>
    <phoneticPr fontId="2" type="noConversion"/>
  </si>
  <si>
    <t>방어력 + 6</t>
    <phoneticPr fontId="2" type="noConversion"/>
  </si>
  <si>
    <t>각성자의 방패</t>
    <phoneticPr fontId="2" type="noConversion"/>
  </si>
  <si>
    <t>sword of shield</t>
    <phoneticPr fontId="2" type="noConversion"/>
  </si>
  <si>
    <t>방어력 + 9</t>
    <phoneticPr fontId="2" type="noConversion"/>
  </si>
  <si>
    <t>용사의 방패</t>
    <phoneticPr fontId="2" type="noConversion"/>
  </si>
  <si>
    <t>shield of hero</t>
    <phoneticPr fontId="2" type="noConversion"/>
  </si>
  <si>
    <t>방어력 + 12</t>
    <phoneticPr fontId="2" type="noConversion"/>
  </si>
  <si>
    <t>부활석</t>
    <phoneticPr fontId="2" type="noConversion"/>
  </si>
  <si>
    <t>stone of reverse</t>
    <phoneticPr fontId="2" type="noConversion"/>
  </si>
  <si>
    <t>체력1과 함께 사망직전 상태로 살아날 수 있다.</t>
    <phoneticPr fontId="2" type="noConversion"/>
  </si>
  <si>
    <t>쇠약</t>
    <phoneticPr fontId="2" type="noConversion"/>
  </si>
  <si>
    <t>poison</t>
    <phoneticPr fontId="2" type="noConversion"/>
  </si>
  <si>
    <t>일시적으로 몬스터를 쇠약하게 만든다. 몬스터의 공격력과 방어력 각각 -2</t>
    <phoneticPr fontId="2" type="noConversion"/>
  </si>
  <si>
    <t>reset</t>
    <phoneticPr fontId="2" type="noConversion"/>
  </si>
  <si>
    <t>체력을 제외한 플레이어의 모든 스탯을 다시 배분할 수 있다.</t>
    <phoneticPr fontId="2" type="noConversion"/>
  </si>
  <si>
    <t>(6,10)</t>
    <phoneticPr fontId="2" type="noConversion"/>
  </si>
  <si>
    <t>(15)</t>
    <phoneticPr fontId="2" type="noConversion"/>
  </si>
  <si>
    <t>(5,8,12)</t>
    <phoneticPr fontId="2" type="noConversion"/>
  </si>
  <si>
    <t>(3,4)</t>
    <phoneticPr fontId="2" type="noConversion"/>
  </si>
  <si>
    <t>훈련의 시작</t>
    <phoneticPr fontId="2" type="noConversion"/>
  </si>
  <si>
    <t>보스의 등장</t>
    <phoneticPr fontId="2" type="noConversion"/>
  </si>
  <si>
    <t>그림자의 습격</t>
    <phoneticPr fontId="2" type="noConversion"/>
  </si>
  <si>
    <t>깊은 동굴 속</t>
    <phoneticPr fontId="2" type="noConversion"/>
  </si>
  <si>
    <t>강력한 불꽃</t>
    <phoneticPr fontId="2" type="noConversion"/>
  </si>
  <si>
    <t>골렘술사</t>
    <phoneticPr fontId="2" type="noConversion"/>
  </si>
  <si>
    <t>첫 훈련은 평원에서 시작됩니다. 저멀리 귀엽게 생긴 토끼가 보이지만 결코 만만하게 보아서는 안됩니다.</t>
    <phoneticPr fontId="2" type="noConversion"/>
  </si>
  <si>
    <t>갑자기 나타나 당신을 둘러싼 늑대들. 늑대들도 훈련의 일환으로 랑이가 유인해 온 것일까요?</t>
    <phoneticPr fontId="2" type="noConversion"/>
  </si>
  <si>
    <t>산 넘어 산</t>
    <phoneticPr fontId="2" type="noConversion"/>
  </si>
  <si>
    <t>겨우 한 숨 돌리는가 했더니 더욱 강력한 생명체가 등장합니다. 보아하니 이 강 근처의 최상위 포식자인 것 같습니다.</t>
    <phoneticPr fontId="2" type="noConversion"/>
  </si>
  <si>
    <t>늑대들을 물리치고 휴식을 취하기 위해 강가로 이동하였습니다. 하지만 휴식은 아직 너무 일렀나 봅니다.</t>
    <phoneticPr fontId="2" type="noConversion"/>
  </si>
  <si>
    <t>한 층 강해진 것 같다고 느끼는 당신은 랑이에게 이끌려 언덕 위 동굴로 이동합니다. 이곳에는 또 어떤 위험이 도사리고 있을까요?</t>
    <phoneticPr fontId="2" type="noConversion"/>
  </si>
  <si>
    <t>길어지는 훈련에 지친 당신의 눈에 화려하고 먹음직스러운 버섯이 보입니다. 하지만 화려할수록 맹독을 품고 있는법. 함부로 건드렸다가는 어떤 위기가 찾아올지 모릅니다.</t>
    <phoneticPr fontId="2" type="noConversion"/>
  </si>
  <si>
    <t xml:space="preserve">갑자기 밝아지는 동굴 안. 당신은 홀연듯 그 빛에 이끌려 동굴 더 깊은 곳으로 이동했습니다. </t>
    <phoneticPr fontId="2" type="noConversion"/>
  </si>
  <si>
    <t>당신은 훌륭하게 훈련을 모두 마쳤습니다. 최종 관문은 이 산맥의 몬스터들을 수호하는 수호자를 처치하는 것입니다.</t>
    <phoneticPr fontId="2" type="noConversion"/>
  </si>
  <si>
    <t>드디어 고된 훈련도 점점 끝이 보입니다. 이제 새로운 적이 나타나도 더 이상 두렵지 않습니다.</t>
    <phoneticPr fontId="2" type="noConversion"/>
  </si>
  <si>
    <t>날이 저물고 어둠이 찾아왔습니다. 야영을 준비하는 당신을 방해한 것은 까만 그림자 속에서 등장한 몬스터였습니다.</t>
    <phoneticPr fontId="2" type="noConversion"/>
  </si>
  <si>
    <t>회귀석</t>
    <phoneticPr fontId="2" type="noConversion"/>
  </si>
  <si>
    <t>기회의 모래시계</t>
    <phoneticPr fontId="2" type="noConversion"/>
  </si>
  <si>
    <t xml:space="preserve">이렇게 빨리 몬스터들의 군주를 만나게 될지 몰랐던 당신. 당황스럽지만 오히려 혼란을 빠르게 끝낼 좋은 기회라고 생각하고 드디어 왕과의 전투에 돌입합니다.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</si>
</sst>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&quot;monsterImage/monster_&quot;"/>
  </numFmts>
  <fonts count="1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KBO 다이아고딕 Light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KBO 다이아고딕 Medium"/>
      <family val="3"/>
      <charset val="129"/>
    </font>
    <font>
      <sz val="12"/>
      <name val="KBO 다이아고딕 Light"/>
      <family val="3"/>
      <charset val="129"/>
    </font>
    <font>
      <b/>
      <sz val="12"/>
      <color theme="1"/>
      <name val="KBO 다이아고딕 Light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/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7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4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7" xfId="0" applyFont="1" applyBorder="1">
      <alignment vertical="center"/>
    </xf>
    <xf numFmtId="0" fontId="7" fillId="0" borderId="9" xfId="0" applyFont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28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21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15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0" fillId="8" borderId="0" xfId="4" applyFont="1" applyAlignment="1">
      <alignment horizontal="center" vertical="center"/>
    </xf>
    <xf numFmtId="0" fontId="10" fillId="8" borderId="31" xfId="4" applyFont="1" applyBorder="1" applyAlignment="1">
      <alignment horizontal="center" vertical="center"/>
    </xf>
    <xf numFmtId="0" fontId="14" fillId="7" borderId="0" xfId="3" applyFont="1" applyAlignment="1">
      <alignment horizontal="center" vertical="center"/>
    </xf>
    <xf numFmtId="0" fontId="11" fillId="6" borderId="0" xfId="2" applyAlignment="1">
      <alignment horizontal="center" vertical="center"/>
    </xf>
    <xf numFmtId="0" fontId="11" fillId="9" borderId="0" xfId="5" applyAlignment="1">
      <alignment horizontal="center" vertical="center"/>
    </xf>
    <xf numFmtId="176" fontId="11" fillId="6" borderId="0" xfId="2" applyNumberFormat="1" applyAlignment="1">
      <alignment horizontal="center" vertical="center"/>
    </xf>
    <xf numFmtId="49" fontId="11" fillId="6" borderId="0" xfId="2" applyNumberFormat="1" applyAlignment="1">
      <alignment horizontal="center" vertical="center"/>
    </xf>
    <xf numFmtId="0" fontId="11" fillId="6" borderId="0" xfId="2" applyAlignment="1">
      <alignment horizontal="center" vertical="center" wrapText="1"/>
    </xf>
    <xf numFmtId="176" fontId="11" fillId="6" borderId="32" xfId="2" applyNumberFormat="1" applyBorder="1" applyAlignment="1">
      <alignment horizontal="center" vertical="center"/>
    </xf>
    <xf numFmtId="176" fontId="11" fillId="9" borderId="0" xfId="5" applyNumberFormat="1" applyAlignment="1">
      <alignment horizontal="center" vertical="center"/>
    </xf>
    <xf numFmtId="176" fontId="11" fillId="9" borderId="32" xfId="5" applyNumberFormat="1" applyBorder="1" applyAlignment="1">
      <alignment horizontal="center" vertical="center"/>
    </xf>
    <xf numFmtId="49" fontId="11" fillId="9" borderId="0" xfId="5" applyNumberFormat="1" applyAlignment="1">
      <alignment horizontal="center" vertical="center"/>
    </xf>
    <xf numFmtId="0" fontId="15" fillId="8" borderId="0" xfId="4" applyFont="1" applyAlignment="1">
      <alignment horizontal="center" vertical="center"/>
    </xf>
    <xf numFmtId="0" fontId="15" fillId="7" borderId="0" xfId="3" applyFont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6" fillId="0" borderId="0" xfId="1" applyFont="1" applyFill="1">
      <alignment vertical="center"/>
    </xf>
    <xf numFmtId="0" fontId="12" fillId="0" borderId="29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5" fillId="7" borderId="0" xfId="3" applyFont="1" applyBorder="1" applyAlignment="1">
      <alignment horizontal="center" vertical="center"/>
    </xf>
    <xf numFmtId="0" fontId="11" fillId="10" borderId="0" xfId="6" applyAlignment="1">
      <alignment horizontal="center" vertical="center"/>
    </xf>
    <xf numFmtId="176" fontId="13" fillId="9" borderId="0" xfId="5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1" fillId="11" borderId="0" xfId="5" applyFill="1" applyAlignment="1">
      <alignment horizontal="center" vertical="center"/>
    </xf>
    <xf numFmtId="176" fontId="11" fillId="11" borderId="0" xfId="5" applyNumberFormat="1" applyFill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</cellXfs>
  <cellStyles count="7">
    <cellStyle name="20% - 강조색3" xfId="3" builtinId="38"/>
    <cellStyle name="40% - 강조색2" xfId="2" builtinId="35"/>
    <cellStyle name="40% - 강조색3" xfId="4" builtinId="39"/>
    <cellStyle name="40% - 강조색4" xfId="5" builtinId="43"/>
    <cellStyle name="40% - 강조색5" xfId="6" builtinId="47"/>
    <cellStyle name="보통" xfId="1" builtinId="28"/>
    <cellStyle name="표준" xfId="0" builtinId="0"/>
  </cellStyles>
  <dxfs count="67"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KBO 다이아고딕 Light"/>
        <family val="3"/>
        <charset val="129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KBO 다이아고딕 Medium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right style="medium">
          <color theme="0" tint="-0.34998626667073579"/>
        </right>
      </border>
    </dxf>
    <dxf>
      <border>
        <top style="medium">
          <color theme="1" tint="0.24994659260841701"/>
        </top>
        <bottom style="medium">
          <color theme="1" tint="0.24994659260841701"/>
        </bottom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데이터테이블스타일" pivot="0" count="3" xr9:uid="{B3EBF722-353D-409F-A4C9-54CDB66DDBC2}">
      <tableStyleElement type="wholeTable" dxfId="66"/>
      <tableStyleElement type="firstRowStripe" dxfId="65"/>
      <tableStyleElement type="firstColumnStripe" dxfId="64"/>
    </tableStyle>
    <tableStyle name="표 스타일 1" pivot="0" count="2" xr9:uid="{BE48765A-397C-4010-A2B3-AA04167E1655}">
      <tableStyleElement type="wholeTable" dxfId="63"/>
      <tableStyleElement type="headerRow" dxfId="6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r>
              <a:rPr lang="ko-KR"/>
              <a:t>몬스터 등급별 스테이터스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[2]몬스터!$C$3</c:f>
              <c:strCache>
                <c:ptCount val="1"/>
                <c:pt idx="0">
                  <c:v>공격력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[2]몬스터!$C$4:$C$9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F-4A4B-BE77-9CBEDD9E0716}"/>
            </c:ext>
          </c:extLst>
        </c:ser>
        <c:ser>
          <c:idx val="1"/>
          <c:order val="1"/>
          <c:tx>
            <c:strRef>
              <c:f>[2]몬스터!$D$3</c:f>
              <c:strCache>
                <c:ptCount val="1"/>
                <c:pt idx="0">
                  <c:v>방어력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[2]몬스터!$B$4:$B$9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[2]몬스터!$D$4:$D$9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F-4A4B-BE77-9CBEDD9E0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23040"/>
        <c:axId val="1355135520"/>
      </c:lineChart>
      <c:catAx>
        <c:axId val="13551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35520"/>
        <c:crosses val="autoZero"/>
        <c:auto val="1"/>
        <c:lblAlgn val="ctr"/>
        <c:lblOffset val="100"/>
        <c:noMultiLvlLbl val="0"/>
      </c:catAx>
      <c:valAx>
        <c:axId val="135513552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2304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스테이지별 몬스터</a:t>
            </a:r>
            <a:r>
              <a:rPr lang="en-US" altLang="ko-KR" baseline="0"/>
              <a:t>/</a:t>
            </a:r>
            <a:r>
              <a:rPr lang="ko-KR" altLang="en-US" baseline="0"/>
              <a:t>캐릭터</a:t>
            </a:r>
            <a:r>
              <a:rPr lang="ko-KR" altLang="en-US"/>
              <a:t> 총체력 추이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[2]몬스터!$G$12</c:f>
              <c:strCache>
                <c:ptCount val="1"/>
                <c:pt idx="0">
                  <c:v>총체력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[2]몬스터!$H$12:$L$12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F-4878-9070-2F7732648E85}"/>
            </c:ext>
          </c:extLst>
        </c:ser>
        <c:ser>
          <c:idx val="1"/>
          <c:order val="1"/>
          <c:tx>
            <c:strRef>
              <c:f>[2]몬스터!$G$13</c:f>
              <c:strCache>
                <c:ptCount val="1"/>
                <c:pt idx="0">
                  <c:v>캐릭터 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[2]몬스터!$H$11:$L$11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[2]몬스터!$H$13:$L$13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F-4878-9070-2F7732648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18464"/>
        <c:axId val="1355120544"/>
      </c:lineChart>
      <c:catAx>
        <c:axId val="13551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20544"/>
        <c:crosses val="autoZero"/>
        <c:auto val="1"/>
        <c:lblAlgn val="ctr"/>
        <c:lblOffset val="100"/>
        <c:noMultiLvlLbl val="0"/>
      </c:catAx>
      <c:valAx>
        <c:axId val="135512054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19</xdr:row>
      <xdr:rowOff>4480</xdr:rowOff>
    </xdr:from>
    <xdr:to>
      <xdr:col>4</xdr:col>
      <xdr:colOff>538683</xdr:colOff>
      <xdr:row>34</xdr:row>
      <xdr:rowOff>83322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A12785-5CE6-4A22-97AC-CC3ADE2B3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309521</xdr:colOff>
      <xdr:row>40</xdr:row>
      <xdr:rowOff>13606</xdr:rowOff>
    </xdr:from>
    <xdr:to>
      <xdr:col>4</xdr:col>
      <xdr:colOff>526916</xdr:colOff>
      <xdr:row>55</xdr:row>
      <xdr:rowOff>144394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75E79C-7465-4ECF-AF26-711113376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&#52852;&#52852;&#50724;&#53665;%20&#48155;&#51008;%20&#54028;&#51068;/&#53580;&#51060;&#48660;&#51089;&#50629;&#45936;&#51060;&#53552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&#47588;&#53356;&#47196;&#49324;&#50857;&#45936;&#51060;&#535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ID_code"/>
      <sheetName val="stage_Data"/>
      <sheetName val="item_Data"/>
      <sheetName val="monster_Data"/>
      <sheetName val="monster_ref"/>
    </sheetNames>
    <sheetDataSet>
      <sheetData sheetId="0"/>
      <sheetData sheetId="1">
        <row r="8">
          <cell r="I8" t="str">
            <v>E</v>
          </cell>
        </row>
        <row r="9">
          <cell r="I9" t="str">
            <v>A</v>
          </cell>
        </row>
        <row r="10">
          <cell r="I10" t="str">
            <v>C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몬스터"/>
      <sheetName val="전체분류코드"/>
      <sheetName val="ID생성표"/>
    </sheetNames>
    <sheetDataSet>
      <sheetData sheetId="0">
        <row r="3">
          <cell r="C3" t="str">
            <v>공격력</v>
          </cell>
          <cell r="D3" t="str">
            <v>방어력</v>
          </cell>
        </row>
        <row r="4">
          <cell r="B4" t="str">
            <v>병사1</v>
          </cell>
          <cell r="C4">
            <v>10</v>
          </cell>
          <cell r="D4">
            <v>10</v>
          </cell>
        </row>
        <row r="5">
          <cell r="B5" t="str">
            <v>병사2</v>
          </cell>
          <cell r="C5">
            <v>10</v>
          </cell>
          <cell r="D5">
            <v>13</v>
          </cell>
        </row>
        <row r="6">
          <cell r="B6" t="str">
            <v>장군1</v>
          </cell>
          <cell r="C6">
            <v>20</v>
          </cell>
          <cell r="D6">
            <v>20</v>
          </cell>
        </row>
        <row r="7">
          <cell r="B7" t="str">
            <v>장군2</v>
          </cell>
          <cell r="C7">
            <v>25</v>
          </cell>
          <cell r="D7">
            <v>20</v>
          </cell>
        </row>
        <row r="8">
          <cell r="B8" t="str">
            <v>왕1</v>
          </cell>
          <cell r="C8">
            <v>30</v>
          </cell>
          <cell r="D8">
            <v>30</v>
          </cell>
        </row>
        <row r="9">
          <cell r="B9" t="str">
            <v>왕2</v>
          </cell>
          <cell r="C9">
            <v>55</v>
          </cell>
          <cell r="D9">
            <v>55</v>
          </cell>
        </row>
        <row r="11">
          <cell r="H11" t="str">
            <v>1단계</v>
          </cell>
          <cell r="I11" t="str">
            <v>2단계</v>
          </cell>
          <cell r="J11" t="str">
            <v>3단계</v>
          </cell>
          <cell r="K11" t="str">
            <v>4단계</v>
          </cell>
          <cell r="L11" t="str">
            <v>5스테이지</v>
          </cell>
        </row>
        <row r="12">
          <cell r="G12" t="str">
            <v>총체력</v>
          </cell>
          <cell r="H12">
            <v>1</v>
          </cell>
          <cell r="I12">
            <v>2</v>
          </cell>
          <cell r="J12">
            <v>4</v>
          </cell>
          <cell r="K12">
            <v>7</v>
          </cell>
          <cell r="L12">
            <v>11</v>
          </cell>
        </row>
        <row r="13">
          <cell r="G13" t="str">
            <v>캐릭터 체력</v>
          </cell>
          <cell r="H13">
            <v>2</v>
          </cell>
          <cell r="I13">
            <v>2</v>
          </cell>
          <cell r="J13">
            <v>4</v>
          </cell>
          <cell r="K13">
            <v>6</v>
          </cell>
          <cell r="L13">
            <v>8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32760-9EDB-4F23-895C-9FA7829DE472}" name="표2" displayName="표2" ref="B2:E20" totalsRowShown="0" headerRowDxfId="61" dataDxfId="60">
  <autoFilter ref="B2:E20" xr:uid="{C3C32760-9EDB-4F23-895C-9FA7829DE472}">
    <filterColumn colId="0" hiddenButton="1"/>
    <filterColumn colId="1" hiddenButton="1"/>
    <filterColumn colId="2" hiddenButton="1"/>
    <filterColumn colId="3" hiddenButton="1"/>
  </autoFilter>
  <tableColumns count="4">
    <tableColumn id="1" xr3:uid="{E37825D9-D100-4FC3-B081-25AECFAE74A7}" name="번호" dataDxfId="59"/>
    <tableColumn id="2" xr3:uid="{D0DDB258-6A30-40B3-B531-DD8944229BDE}" name="명칭" dataDxfId="58"/>
    <tableColumn id="3" xr3:uid="{3B28FDFC-804E-43A7-9799-6894E09D6C47}" name="영문명칭" dataDxfId="57"/>
    <tableColumn id="4" xr3:uid="{42E0662E-1BBB-4CF5-AC08-318CDA4B1079}" name="설명" dataDxfId="56"/>
  </tableColumns>
  <tableStyleInfo name="표 스타일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52EE18-3450-4E8B-9F19-9B88EA906D85}" name="표14" displayName="표14" ref="A1:L21" totalsRowShown="0" headerRowDxfId="13" dataDxfId="12" headerRowCellStyle="40% - 강조색3">
  <autoFilter ref="A1:L21" xr:uid="{4352EE18-3450-4E8B-9F19-9B88EA906D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95BC3CB-DE28-4E03-A75F-24F2B9E2DDD9}" name="number" dataDxfId="11" dataCellStyle="20% - 강조색3"/>
    <tableColumn id="2" xr3:uid="{397B5DEA-1726-4F8B-8452-0F85CCCA2E53}" name="stage_name" dataDxfId="10"/>
    <tableColumn id="3" xr3:uid="{8BAEBE59-7DB8-455C-8895-85D16A326CDA}" name="enemy_count" dataDxfId="9">
      <calculatedColumnFormula>COUNTA(표14[[#This Row],[enemy_unit1]:[enemy_unit3]])</calculatedColumnFormula>
    </tableColumn>
    <tableColumn id="4" xr3:uid="{56F412A6-1D1C-4DD8-8F9F-A9D6D5CB1F01}" name="enemy_unit1" dataDxfId="8"/>
    <tableColumn id="5" xr3:uid="{E89A1493-B142-49A1-9C5F-0140455DF9CD}" name="enemy_unit2" dataDxfId="7"/>
    <tableColumn id="6" xr3:uid="{822F2BAA-16F4-4BC6-9BCB-01758A14B4CF}" name="enemy_unit3" dataDxfId="6">
      <calculatedColumnFormula>표3[[#This Row],[name]]</calculatedColumnFormula>
    </tableColumn>
    <tableColumn id="7" xr3:uid="{08FE4F30-2D1A-48D4-B845-F2EF9F32375F}" name="reward_hp" dataDxfId="5"/>
    <tableColumn id="8" xr3:uid="{09318C06-AB06-4E71-AAD3-53C176D856D4}" name="reward_point" dataDxfId="4"/>
    <tableColumn id="9" xr3:uid="{DC5BC79E-8C2D-4FB9-BF6E-051A19757C96}" name="reward_coin" dataDxfId="3"/>
    <tableColumn id="10" xr3:uid="{9ACB5939-E1BD-48F3-8490-09A8DF246598}" name="open_item" dataDxfId="2"/>
    <tableColumn id="13" xr3:uid="{16AC2542-0BB8-4573-B0D6-E7FC48FC2FF0}" name="stage_fullname" dataDxfId="1"/>
    <tableColumn id="14" xr3:uid="{CC2A6C46-331D-4AA2-B4BA-67EC194D8A2F}" name="stage_info" dataDxfId="0"/>
  </tableColumns>
  <tableStyleInfo name="표 스타일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E5F455-C004-4A3D-BF7D-328FF88528E7}" name="표3" displayName="표3" ref="A1:J22" headerRowDxfId="55" dataDxfId="54" headerRowCellStyle="40% - 강조색3">
  <autoFilter ref="A1:J22" xr:uid="{E2E5F455-C004-4A3D-BF7D-328FF88528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8E8F74F-24B3-44C3-8D51-9ED44863F676}" name="id" totalsRowLabel="요약" dataDxfId="53" totalsRowDxfId="52" dataCellStyle="20% - 강조색3"/>
    <tableColumn id="2" xr3:uid="{E272DE11-2CFA-438A-8C30-4093EEBAAD4D}" name="name" dataDxfId="51" totalsRowDxfId="50"/>
    <tableColumn id="3" xr3:uid="{2CF08806-9622-4698-9F29-63005B4ACF6B}" name="name_en" dataDxfId="49" totalsRowDxfId="48"/>
    <tableColumn id="4" xr3:uid="{494873D0-DE71-4A7C-A5C1-1CD13F2D633F}" name="type" dataDxfId="47" totalsRowDxfId="46"/>
    <tableColumn id="6" xr3:uid="{354215F0-D267-44D0-B417-9824FD6469DC}" name="hp" dataDxfId="45"/>
    <tableColumn id="7" xr3:uid="{B4511A73-E29D-4385-AE5F-8C007E1D956D}" name="atk" dataDxfId="44"/>
    <tableColumn id="8" xr3:uid="{C37631EF-1FE2-449B-8ADB-3FC65C48BB02}" name="def" dataDxfId="43"/>
    <tableColumn id="9" xr3:uid="{47878641-5549-4C24-8792-3F626D6AFFF8}" name="image" dataDxfId="42"/>
    <tableColumn id="10" xr3:uid="{2DFA05EF-9697-418B-B5C7-E4A0E66783E9}" name="sound" dataDxfId="41" totalsRowDxfId="40"/>
    <tableColumn id="12" xr3:uid="{105408C5-D9C0-44F0-A870-D9BE4782B17F}" name="enemy_info" dataDxfId="39"/>
  </tableColumns>
  <tableStyleInfo name="표 스타일 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2CF929-9BAE-487E-AA59-E59A097DB6ED}" name="표16" displayName="표16" ref="A1:J17" totalsRowShown="0" headerRowDxfId="38" dataDxfId="37">
  <autoFilter ref="A1:J17" xr:uid="{A32CF929-9BAE-487E-AA59-E59A097DB6ED}"/>
  <tableColumns count="10">
    <tableColumn id="1" xr3:uid="{D11EFD70-6973-4140-97D4-CD2907E8D93F}" name="id" dataDxfId="36" dataCellStyle="20% - 강조색3"/>
    <tableColumn id="2" xr3:uid="{96652DA7-C7A3-4D7A-AF4E-3D809758DBDF}" name="name" dataDxfId="35"/>
    <tableColumn id="3" xr3:uid="{D27CAD10-0AF2-45E2-A350-0DCB9D7368C8}" name="name_en" dataDxfId="34"/>
    <tableColumn id="4" xr3:uid="{64BCAD89-5438-44B8-8B69-14C0D0BEF66B}" name="type" dataDxfId="33"/>
    <tableColumn id="5" xr3:uid="{C19525A1-B8C2-4874-A15B-672574DD61B5}" name="buy_type" dataDxfId="32"/>
    <tableColumn id="6" xr3:uid="{A479A586-07FB-4AA2-B0B5-C03AB75D9E36}" name="cost" dataDxfId="31"/>
    <tableColumn id="7" xr3:uid="{F9281021-C49C-42D1-82CE-05029A330282}" name="atk" dataDxfId="30" dataCellStyle="보통"/>
    <tableColumn id="8" xr3:uid="{6C43432D-E0D5-4413-9A53-FB2C421A4757}" name="image" dataDxfId="29"/>
    <tableColumn id="9" xr3:uid="{21EF1B20-EBAC-4C89-96B6-F5772A012BF6}" name="info" dataDxfId="28"/>
    <tableColumn id="10" xr3:uid="{A6B16ED6-B5B5-411B-806E-9C7E67E71A47}" name="sound" dataDxfId="27"/>
  </tableColumns>
  <tableStyleInfo name="표 스타일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A4F24-5C72-4BAC-95D6-FA90FEDAFDFB}" name="표1_8" displayName="표1_8" ref="B3:D10" totalsRowShown="0" headerRowDxfId="26" headerRowBorderDxfId="25" tableBorderDxfId="24" totalsRowBorderDxfId="23">
  <autoFilter ref="B3:D10" xr:uid="{DCDA4F24-5C72-4BAC-95D6-FA90FEDAFDFB}"/>
  <tableColumns count="3">
    <tableColumn id="1" xr3:uid="{067AA415-18DF-4E25-B1E4-702E5A434479}" name="몬스터유닛" dataDxfId="22"/>
    <tableColumn id="2" xr3:uid="{C2EAD120-8106-48D6-A4BE-6B50127A292A}" name="공격력" dataDxfId="21"/>
    <tableColumn id="3" xr3:uid="{4EA097C8-2E33-4349-95B8-AF57FD207D06}" name="방어력" dataDxfId="20"/>
  </tableColumns>
  <tableStyleInfo name="표 스타일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3587F6-55C2-4C46-86DD-9CD922E67225}" name="표6_9" displayName="표6_9" ref="B37:G39" totalsRowShown="0">
  <autoFilter ref="B37:G39" xr:uid="{FC3587F6-55C2-4C46-86DD-9CD922E67225}"/>
  <tableColumns count="6">
    <tableColumn id="1" xr3:uid="{80CF068D-7DE7-4091-876A-F4844F212EBB}" name="단계"/>
    <tableColumn id="2" xr3:uid="{536AC1D7-968B-4639-95CA-DF43BBA117BB}" name="1단계"/>
    <tableColumn id="3" xr3:uid="{0936F1E5-4EC4-46E7-8AD5-0C170817AED9}" name="2단계"/>
    <tableColumn id="4" xr3:uid="{57CDC63B-4825-432D-A146-391323DA4939}" name="3단계"/>
    <tableColumn id="5" xr3:uid="{F78E1554-1156-49CD-93AA-8FBABF8C5BB4}" name="4단계">
      <calculatedColumnFormula>C13+C16</calculatedColumnFormula>
    </tableColumn>
    <tableColumn id="6" xr3:uid="{CFFC0613-2F25-4FAE-BFEA-ED89D9D67B8F}" name="5단계">
      <calculatedColumnFormula>C13+C14+C17</calculatedColumnFormula>
    </tableColumn>
  </tableColumns>
  <tableStyleInfo name="표 스타일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2D02D-1F9D-4FC7-B9FA-62D4EA30C842}" name="표1" displayName="표1" ref="B12:C18" totalsRowShown="0" headerRowDxfId="19" headerRowBorderDxfId="18" tableBorderDxfId="17" totalsRowBorderDxfId="16">
  <autoFilter ref="B12:C18" xr:uid="{2AA2D02D-1F9D-4FC7-B9FA-62D4EA30C842}"/>
  <tableColumns count="2">
    <tableColumn id="1" xr3:uid="{63ACFE6B-8148-4D1A-8EE5-804402BB2ABE}" name="몬스터유닛" dataDxfId="15"/>
    <tableColumn id="2" xr3:uid="{E32E1503-E62F-4EA7-9DB3-CD6644E25D73}" name="체력" dataDxfId="14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490F8E-D1DF-4204-BD1A-128AA72927CC}">
  <we:reference id="wa200005271" version="2.0.0.0" store="ko-KR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B159-90B3-41BA-9BDE-8816EB2087AA}">
  <sheetPr codeName="Sheet1"/>
  <dimension ref="B2:E22"/>
  <sheetViews>
    <sheetView zoomScaleNormal="100" workbookViewId="0">
      <selection activeCell="D13" sqref="D13"/>
    </sheetView>
  </sheetViews>
  <sheetFormatPr defaultRowHeight="16.5"/>
  <cols>
    <col min="1" max="1" width="2.875" customWidth="1"/>
    <col min="2" max="2" width="14.125" bestFit="1" customWidth="1"/>
    <col min="3" max="3" width="14.25" bestFit="1" customWidth="1"/>
    <col min="4" max="4" width="15.125" bestFit="1" customWidth="1"/>
    <col min="5" max="5" width="78" bestFit="1" customWidth="1"/>
  </cols>
  <sheetData>
    <row r="2" spans="2:5">
      <c r="B2" s="37" t="s">
        <v>34</v>
      </c>
      <c r="C2" s="37" t="s">
        <v>144</v>
      </c>
      <c r="D2" s="37" t="s">
        <v>145</v>
      </c>
      <c r="E2" s="37" t="s">
        <v>146</v>
      </c>
    </row>
    <row r="3" spans="2:5" s="11" customFormat="1" ht="17.25">
      <c r="B3" s="38">
        <v>1</v>
      </c>
      <c r="C3" s="28" t="s">
        <v>91</v>
      </c>
      <c r="D3" s="28" t="s">
        <v>100</v>
      </c>
      <c r="E3" s="18" t="s">
        <v>147</v>
      </c>
    </row>
    <row r="4" spans="2:5" ht="17.25">
      <c r="B4" s="38">
        <v>2</v>
      </c>
      <c r="C4" s="28" t="s">
        <v>92</v>
      </c>
      <c r="D4" s="28" t="s">
        <v>101</v>
      </c>
      <c r="E4" s="18" t="s">
        <v>148</v>
      </c>
    </row>
    <row r="5" spans="2:5" ht="17.25">
      <c r="B5" s="38">
        <v>3</v>
      </c>
      <c r="C5" s="28" t="s">
        <v>93</v>
      </c>
      <c r="D5" s="28" t="s">
        <v>102</v>
      </c>
      <c r="E5" s="18" t="s">
        <v>149</v>
      </c>
    </row>
    <row r="6" spans="2:5" ht="17.25">
      <c r="B6" s="38">
        <v>4</v>
      </c>
      <c r="C6" s="28" t="s">
        <v>94</v>
      </c>
      <c r="D6" s="28" t="s">
        <v>103</v>
      </c>
      <c r="E6" s="18" t="s">
        <v>150</v>
      </c>
    </row>
    <row r="7" spans="2:5" ht="17.25">
      <c r="B7" s="38">
        <v>5</v>
      </c>
      <c r="C7" s="28" t="s">
        <v>95</v>
      </c>
      <c r="D7" s="28" t="s">
        <v>170</v>
      </c>
      <c r="E7" s="18" t="s">
        <v>151</v>
      </c>
    </row>
    <row r="8" spans="2:5" ht="17.25">
      <c r="B8" s="38">
        <v>6</v>
      </c>
      <c r="C8" s="28" t="s">
        <v>96</v>
      </c>
      <c r="D8" s="28" t="s">
        <v>104</v>
      </c>
      <c r="E8" s="18" t="s">
        <v>152</v>
      </c>
    </row>
    <row r="9" spans="2:5" ht="17.25">
      <c r="B9" s="38">
        <v>7</v>
      </c>
      <c r="C9" s="28" t="s">
        <v>97</v>
      </c>
      <c r="D9" s="28" t="s">
        <v>105</v>
      </c>
      <c r="E9" s="18" t="s">
        <v>153</v>
      </c>
    </row>
    <row r="10" spans="2:5" ht="17.25">
      <c r="B10" s="38">
        <v>8</v>
      </c>
      <c r="C10" s="28" t="s">
        <v>98</v>
      </c>
      <c r="D10" s="28" t="s">
        <v>106</v>
      </c>
      <c r="E10" s="18" t="s">
        <v>154</v>
      </c>
    </row>
    <row r="11" spans="2:5" ht="17.25">
      <c r="B11" s="38">
        <v>9</v>
      </c>
      <c r="C11" s="28" t="s">
        <v>99</v>
      </c>
      <c r="D11" s="28" t="s">
        <v>107</v>
      </c>
      <c r="E11" s="18" t="s">
        <v>155</v>
      </c>
    </row>
    <row r="12" spans="2:5" ht="17.25">
      <c r="B12" s="38">
        <v>10</v>
      </c>
      <c r="C12" s="28" t="s">
        <v>21</v>
      </c>
      <c r="D12" s="28" t="s">
        <v>126</v>
      </c>
      <c r="E12" s="18" t="s">
        <v>156</v>
      </c>
    </row>
    <row r="13" spans="2:5" ht="17.25">
      <c r="B13" s="38">
        <v>11</v>
      </c>
      <c r="C13" s="28" t="s">
        <v>157</v>
      </c>
      <c r="D13" s="28" t="s">
        <v>158</v>
      </c>
      <c r="E13" s="18" t="s">
        <v>159</v>
      </c>
    </row>
    <row r="14" spans="2:5" ht="17.25">
      <c r="B14" s="38">
        <v>12</v>
      </c>
      <c r="C14" s="28" t="s">
        <v>143</v>
      </c>
      <c r="D14" s="28" t="s">
        <v>169</v>
      </c>
      <c r="E14" s="18" t="s">
        <v>160</v>
      </c>
    </row>
    <row r="15" spans="2:5" ht="17.25">
      <c r="B15" s="38">
        <v>13</v>
      </c>
      <c r="C15" s="28" t="s">
        <v>137</v>
      </c>
      <c r="D15" s="28" t="s">
        <v>138</v>
      </c>
      <c r="E15" s="18" t="s">
        <v>161</v>
      </c>
    </row>
    <row r="16" spans="2:5" ht="17.25">
      <c r="B16" s="38">
        <v>14</v>
      </c>
      <c r="C16" s="28" t="s">
        <v>120</v>
      </c>
      <c r="D16" s="28" t="s">
        <v>176</v>
      </c>
      <c r="E16" s="18" t="s">
        <v>162</v>
      </c>
    </row>
    <row r="17" spans="2:5" ht="17.25">
      <c r="B17" s="38">
        <v>15</v>
      </c>
      <c r="C17" s="28" t="s">
        <v>139</v>
      </c>
      <c r="D17" s="28" t="s">
        <v>140</v>
      </c>
      <c r="E17" s="18" t="s">
        <v>163</v>
      </c>
    </row>
    <row r="18" spans="2:5" ht="17.25">
      <c r="B18" s="38">
        <v>16</v>
      </c>
      <c r="C18" s="28" t="s">
        <v>114</v>
      </c>
      <c r="D18" s="28" t="s">
        <v>128</v>
      </c>
      <c r="E18" s="18" t="s">
        <v>164</v>
      </c>
    </row>
    <row r="19" spans="2:5" ht="17.25">
      <c r="B19" s="38">
        <v>17</v>
      </c>
      <c r="C19" s="28" t="s">
        <v>130</v>
      </c>
      <c r="D19" s="28" t="s">
        <v>131</v>
      </c>
      <c r="E19" s="18" t="s">
        <v>165</v>
      </c>
    </row>
    <row r="20" spans="2:5" ht="17.25">
      <c r="B20" s="38">
        <v>18</v>
      </c>
      <c r="C20" s="28" t="s">
        <v>166</v>
      </c>
      <c r="D20" s="28" t="s">
        <v>127</v>
      </c>
      <c r="E20" s="18" t="s">
        <v>167</v>
      </c>
    </row>
    <row r="22" spans="2:5" ht="17.25">
      <c r="B22" s="28"/>
      <c r="C22" s="2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8FDB-9033-4D28-9F3F-63D889140FD5}">
  <sheetPr codeName="Sheet2"/>
  <dimension ref="B2:I27"/>
  <sheetViews>
    <sheetView zoomScaleNormal="100" workbookViewId="0">
      <selection activeCell="B2" sqref="B2:F2"/>
    </sheetView>
  </sheetViews>
  <sheetFormatPr defaultRowHeight="16.5"/>
  <cols>
    <col min="1" max="1" width="2.625" customWidth="1"/>
    <col min="2" max="2" width="15.125" bestFit="1" customWidth="1"/>
    <col min="4" max="4" width="3.25" customWidth="1"/>
    <col min="5" max="5" width="13.75" bestFit="1" customWidth="1"/>
    <col min="7" max="7" width="3.5" customWidth="1"/>
    <col min="8" max="8" width="32.625" bestFit="1" customWidth="1"/>
  </cols>
  <sheetData>
    <row r="2" spans="2:9" ht="26.25">
      <c r="B2" s="67" t="s">
        <v>141</v>
      </c>
      <c r="C2" s="67"/>
      <c r="D2" s="67"/>
      <c r="E2" s="67"/>
      <c r="F2" s="67"/>
    </row>
    <row r="3" spans="2:9" ht="17.25" thickBot="1"/>
    <row r="4" spans="2:9" ht="18" thickBot="1">
      <c r="B4" s="68" t="s">
        <v>47</v>
      </c>
      <c r="C4" s="68"/>
      <c r="D4" s="18"/>
      <c r="E4" s="68" t="s">
        <v>22</v>
      </c>
      <c r="F4" s="68"/>
      <c r="G4" s="18"/>
      <c r="H4" s="68" t="s">
        <v>47</v>
      </c>
      <c r="I4" s="68"/>
    </row>
    <row r="5" spans="2:9" ht="18" thickBot="1">
      <c r="B5" s="12" t="s">
        <v>31</v>
      </c>
      <c r="C5" s="13" t="s">
        <v>34</v>
      </c>
      <c r="D5" s="18"/>
      <c r="E5" s="30" t="s">
        <v>49</v>
      </c>
      <c r="F5" s="31" t="s">
        <v>34</v>
      </c>
      <c r="G5" s="18"/>
      <c r="H5" s="12" t="s">
        <v>20</v>
      </c>
      <c r="I5" s="13" t="s">
        <v>56</v>
      </c>
    </row>
    <row r="6" spans="2:9" ht="17.25">
      <c r="B6" s="14" t="s">
        <v>32</v>
      </c>
      <c r="C6" s="19">
        <v>1</v>
      </c>
      <c r="D6" s="18"/>
      <c r="E6" s="12" t="s">
        <v>10</v>
      </c>
      <c r="F6" s="32">
        <v>10</v>
      </c>
      <c r="G6" s="18"/>
      <c r="H6" s="14" t="s">
        <v>61</v>
      </c>
      <c r="I6" s="15" t="s">
        <v>57</v>
      </c>
    </row>
    <row r="7" spans="2:9" ht="17.25">
      <c r="B7" s="14" t="s">
        <v>19</v>
      </c>
      <c r="C7" s="19">
        <v>2</v>
      </c>
      <c r="D7" s="18"/>
      <c r="E7" s="14" t="s">
        <v>11</v>
      </c>
      <c r="F7" s="33">
        <v>11</v>
      </c>
      <c r="G7" s="18"/>
      <c r="H7" s="14" t="s">
        <v>62</v>
      </c>
      <c r="I7" s="15" t="s">
        <v>58</v>
      </c>
    </row>
    <row r="8" spans="2:9" ht="18" thickBot="1">
      <c r="B8" s="16" t="s">
        <v>33</v>
      </c>
      <c r="C8" s="20">
        <v>3</v>
      </c>
      <c r="D8" s="18"/>
      <c r="E8" s="14" t="s">
        <v>12</v>
      </c>
      <c r="F8" s="33">
        <v>12</v>
      </c>
      <c r="G8" s="18"/>
      <c r="H8" s="14" t="s">
        <v>63</v>
      </c>
      <c r="I8" s="15" t="s">
        <v>60</v>
      </c>
    </row>
    <row r="9" spans="2:9" ht="18" thickBot="1">
      <c r="B9" s="18"/>
      <c r="C9" s="18"/>
      <c r="D9" s="18"/>
      <c r="E9" s="14" t="s">
        <v>13</v>
      </c>
      <c r="F9" s="33">
        <v>13</v>
      </c>
      <c r="G9" s="18"/>
      <c r="H9" s="14" t="s">
        <v>64</v>
      </c>
      <c r="I9" s="15" t="s">
        <v>59</v>
      </c>
    </row>
    <row r="10" spans="2:9" ht="18" thickBot="1">
      <c r="B10" s="68" t="s">
        <v>27</v>
      </c>
      <c r="C10" s="68"/>
      <c r="D10" s="18"/>
      <c r="E10" s="14" t="s">
        <v>15</v>
      </c>
      <c r="F10" s="33">
        <v>14</v>
      </c>
      <c r="G10" s="18"/>
      <c r="H10" s="16" t="s">
        <v>65</v>
      </c>
      <c r="I10" s="17" t="s">
        <v>129</v>
      </c>
    </row>
    <row r="11" spans="2:9" ht="18" thickBot="1">
      <c r="B11" s="34" t="s">
        <v>28</v>
      </c>
      <c r="C11" s="35" t="s">
        <v>34</v>
      </c>
      <c r="D11" s="18"/>
      <c r="E11" s="16" t="s">
        <v>16</v>
      </c>
      <c r="F11" s="36">
        <v>15</v>
      </c>
      <c r="G11" s="18"/>
      <c r="H11" s="18"/>
      <c r="I11" s="18"/>
    </row>
    <row r="12" spans="2:9" ht="18" thickBot="1">
      <c r="B12" s="12" t="s">
        <v>26</v>
      </c>
      <c r="C12" s="13">
        <v>1</v>
      </c>
      <c r="D12" s="18"/>
      <c r="E12" s="18"/>
      <c r="F12" s="18"/>
      <c r="G12" s="18"/>
    </row>
    <row r="13" spans="2:9" ht="18" thickBot="1">
      <c r="B13" s="14" t="s">
        <v>29</v>
      </c>
      <c r="C13" s="19">
        <v>2</v>
      </c>
      <c r="D13" s="18"/>
      <c r="E13" s="68" t="s">
        <v>72</v>
      </c>
      <c r="F13" s="68"/>
      <c r="G13" s="18"/>
    </row>
    <row r="14" spans="2:9" ht="18" thickBot="1">
      <c r="B14" s="16" t="s">
        <v>30</v>
      </c>
      <c r="C14" s="20">
        <v>3</v>
      </c>
      <c r="D14" s="18"/>
      <c r="E14" s="34" t="s">
        <v>49</v>
      </c>
      <c r="F14" s="35" t="s">
        <v>34</v>
      </c>
      <c r="G14" s="18"/>
    </row>
    <row r="15" spans="2:9" ht="18" thickBot="1">
      <c r="B15" s="18"/>
      <c r="C15" s="18"/>
      <c r="D15" s="18"/>
      <c r="E15" s="34" t="s">
        <v>48</v>
      </c>
      <c r="F15" s="35">
        <v>24</v>
      </c>
      <c r="G15" s="18"/>
    </row>
    <row r="16" spans="2:9" ht="18" thickBot="1">
      <c r="B16" s="69" t="s">
        <v>53</v>
      </c>
      <c r="C16" s="69"/>
      <c r="D16" s="18"/>
      <c r="E16" s="18"/>
      <c r="F16" s="18"/>
      <c r="G16" s="18"/>
    </row>
    <row r="17" spans="2:9" ht="18" thickBot="1">
      <c r="B17" s="16" t="s">
        <v>28</v>
      </c>
      <c r="C17" s="20" t="s">
        <v>34</v>
      </c>
      <c r="D17" s="18"/>
      <c r="E17" s="68" t="s">
        <v>73</v>
      </c>
      <c r="F17" s="68"/>
      <c r="G17" s="18"/>
      <c r="H17" s="18"/>
      <c r="I17" s="18"/>
    </row>
    <row r="18" spans="2:9" ht="18" thickBot="1">
      <c r="B18" s="34" t="s">
        <v>54</v>
      </c>
      <c r="C18" s="35">
        <v>7</v>
      </c>
      <c r="D18" s="18"/>
      <c r="E18" s="34" t="s">
        <v>49</v>
      </c>
      <c r="F18" s="35" t="s">
        <v>34</v>
      </c>
      <c r="G18" s="18"/>
      <c r="H18" s="18"/>
      <c r="I18" s="18"/>
    </row>
    <row r="19" spans="2:9" ht="18" thickBot="1">
      <c r="B19" s="18"/>
      <c r="C19" s="18"/>
      <c r="D19" s="18"/>
      <c r="E19" s="12" t="s">
        <v>43</v>
      </c>
      <c r="F19" s="13">
        <v>16</v>
      </c>
      <c r="G19" s="18"/>
      <c r="H19" s="18"/>
      <c r="I19" s="18"/>
    </row>
    <row r="20" spans="2:9" ht="18" thickBot="1">
      <c r="B20" s="68" t="s">
        <v>55</v>
      </c>
      <c r="C20" s="68"/>
      <c r="D20" s="18"/>
      <c r="E20" s="14" t="s">
        <v>38</v>
      </c>
      <c r="F20" s="19">
        <v>17</v>
      </c>
      <c r="G20" s="18"/>
      <c r="H20" s="18"/>
      <c r="I20" s="18"/>
    </row>
    <row r="21" spans="2:9" ht="18" thickBot="1">
      <c r="B21" s="34" t="s">
        <v>28</v>
      </c>
      <c r="C21" s="35" t="s">
        <v>34</v>
      </c>
      <c r="D21" s="18"/>
      <c r="E21" s="14" t="s">
        <v>39</v>
      </c>
      <c r="F21" s="19">
        <v>18</v>
      </c>
      <c r="G21" s="18"/>
      <c r="H21" s="18"/>
      <c r="I21" s="18"/>
    </row>
    <row r="22" spans="2:9" ht="17.25">
      <c r="B22" s="12" t="s">
        <v>35</v>
      </c>
      <c r="C22" s="13">
        <v>4</v>
      </c>
      <c r="D22" s="18"/>
      <c r="E22" s="14" t="s">
        <v>40</v>
      </c>
      <c r="F22" s="19">
        <v>19</v>
      </c>
      <c r="G22" s="18"/>
      <c r="H22" s="18"/>
      <c r="I22" s="18"/>
    </row>
    <row r="23" spans="2:9" ht="17.25">
      <c r="B23" s="14" t="s">
        <v>36</v>
      </c>
      <c r="C23" s="19">
        <v>5</v>
      </c>
      <c r="D23" s="18"/>
      <c r="E23" s="14" t="s">
        <v>41</v>
      </c>
      <c r="F23" s="19">
        <v>20</v>
      </c>
      <c r="G23" s="18"/>
      <c r="H23" s="18"/>
      <c r="I23" s="18"/>
    </row>
    <row r="24" spans="2:9" ht="18" thickBot="1">
      <c r="B24" s="16" t="s">
        <v>37</v>
      </c>
      <c r="C24" s="20">
        <v>6</v>
      </c>
      <c r="D24" s="18"/>
      <c r="E24" s="14" t="s">
        <v>44</v>
      </c>
      <c r="F24" s="19">
        <v>21</v>
      </c>
      <c r="G24" s="18"/>
      <c r="H24" s="18"/>
      <c r="I24" s="18"/>
    </row>
    <row r="25" spans="2:9" ht="17.25">
      <c r="B25" s="18"/>
      <c r="C25" s="18"/>
      <c r="D25" s="18"/>
      <c r="E25" s="14" t="s">
        <v>45</v>
      </c>
      <c r="F25" s="19">
        <v>22</v>
      </c>
      <c r="G25" s="18"/>
      <c r="H25" s="18"/>
      <c r="I25" s="18"/>
    </row>
    <row r="26" spans="2:9" ht="18" thickBot="1">
      <c r="B26" s="18"/>
      <c r="C26" s="18"/>
      <c r="D26" s="18"/>
      <c r="E26" s="16" t="s">
        <v>46</v>
      </c>
      <c r="F26" s="20">
        <v>23</v>
      </c>
      <c r="G26" s="18"/>
      <c r="H26" s="18"/>
      <c r="I26" s="18"/>
    </row>
    <row r="27" spans="2:9" ht="17.25">
      <c r="B27" s="18"/>
      <c r="C27" s="18"/>
      <c r="D27" s="18"/>
      <c r="E27" s="18"/>
      <c r="F27" s="18"/>
      <c r="G27" s="18"/>
      <c r="H27" s="18"/>
      <c r="I27" s="18"/>
    </row>
  </sheetData>
  <mergeCells count="9">
    <mergeCell ref="B20:C20"/>
    <mergeCell ref="E13:F13"/>
    <mergeCell ref="B2:F2"/>
    <mergeCell ref="B4:C4"/>
    <mergeCell ref="E4:F4"/>
    <mergeCell ref="H4:I4"/>
    <mergeCell ref="E17:F17"/>
    <mergeCell ref="B16:C16"/>
    <mergeCell ref="B10:C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46BE-FE1F-46E5-8DD5-DD309DB718F3}">
  <sheetPr codeName="Sheet3"/>
  <dimension ref="A1:L21"/>
  <sheetViews>
    <sheetView tabSelected="1" topLeftCell="B1" zoomScaleNormal="100" workbookViewId="0">
      <selection activeCell="L15" sqref="L15"/>
    </sheetView>
  </sheetViews>
  <sheetFormatPr defaultColWidth="9" defaultRowHeight="16.5"/>
  <cols>
    <col min="1" max="1" width="9.625" style="42" bestFit="1" customWidth="1"/>
    <col min="2" max="2" width="14" style="42" bestFit="1" customWidth="1"/>
    <col min="3" max="3" width="15.625" style="42" bestFit="1" customWidth="1"/>
    <col min="4" max="5" width="17.375" style="42" bestFit="1" customWidth="1"/>
    <col min="6" max="6" width="18.625" style="42" bestFit="1" customWidth="1"/>
    <col min="7" max="7" width="12.375" style="41" bestFit="1" customWidth="1"/>
    <col min="8" max="8" width="15.625" style="42" bestFit="1" customWidth="1"/>
    <col min="9" max="9" width="14.375" style="42" bestFit="1" customWidth="1"/>
    <col min="10" max="10" width="15.75" style="42" bestFit="1" customWidth="1"/>
    <col min="11" max="11" width="17.5" style="42" bestFit="1" customWidth="1"/>
    <col min="12" max="12" width="147.375" style="42" bestFit="1" customWidth="1"/>
    <col min="13" max="16384" width="9" style="42"/>
  </cols>
  <sheetData>
    <row r="1" spans="1:12" ht="17.25">
      <c r="A1" s="43" t="s">
        <v>125</v>
      </c>
      <c r="B1" s="43" t="s">
        <v>126</v>
      </c>
      <c r="C1" s="44" t="s">
        <v>171</v>
      </c>
      <c r="D1" s="44" t="s">
        <v>134</v>
      </c>
      <c r="E1" s="44" t="s">
        <v>135</v>
      </c>
      <c r="F1" s="44" t="s">
        <v>136</v>
      </c>
      <c r="G1" s="44" t="s">
        <v>169</v>
      </c>
      <c r="H1" s="44" t="s">
        <v>138</v>
      </c>
      <c r="I1" s="44" t="s">
        <v>168</v>
      </c>
      <c r="J1" s="44" t="s">
        <v>140</v>
      </c>
      <c r="K1" s="44" t="s">
        <v>191</v>
      </c>
      <c r="L1" s="44" t="s">
        <v>192</v>
      </c>
    </row>
    <row r="2" spans="1:12" ht="17.25">
      <c r="A2" s="45">
        <v>1</v>
      </c>
      <c r="B2" s="46" t="s">
        <v>0</v>
      </c>
      <c r="C2" s="46">
        <f>COUNTA(표14[[#This Row],[enemy_unit1]:[enemy_unit3]])</f>
        <v>1</v>
      </c>
      <c r="D2" s="46" t="s">
        <v>205</v>
      </c>
      <c r="E2" s="46"/>
      <c r="F2" s="48"/>
      <c r="G2" s="48">
        <v>0</v>
      </c>
      <c r="H2" s="46">
        <v>2</v>
      </c>
      <c r="I2" s="48">
        <v>100</v>
      </c>
      <c r="J2" s="49"/>
      <c r="K2" s="46" t="s">
        <v>355</v>
      </c>
      <c r="L2" s="46" t="s">
        <v>287</v>
      </c>
    </row>
    <row r="3" spans="1:12" ht="17.25">
      <c r="A3" s="45">
        <v>2</v>
      </c>
      <c r="B3" s="46" t="s">
        <v>109</v>
      </c>
      <c r="C3" s="46">
        <f>COUNTA(표14[[#This Row],[enemy_unit1]:[enemy_unit3]])</f>
        <v>2</v>
      </c>
      <c r="D3" s="46" t="s">
        <v>281</v>
      </c>
      <c r="E3" s="46" t="s">
        <v>306</v>
      </c>
      <c r="F3" s="48"/>
      <c r="G3" s="48">
        <v>1</v>
      </c>
      <c r="H3" s="46">
        <v>2</v>
      </c>
      <c r="I3" s="48">
        <v>100</v>
      </c>
      <c r="J3" s="49" t="s">
        <v>354</v>
      </c>
      <c r="K3" s="46" t="s">
        <v>288</v>
      </c>
      <c r="L3" s="50" t="s">
        <v>361</v>
      </c>
    </row>
    <row r="4" spans="1:12" ht="17.25">
      <c r="A4" s="45">
        <v>3</v>
      </c>
      <c r="B4" s="46" t="s">
        <v>110</v>
      </c>
      <c r="C4" s="46">
        <f>COUNTA(표14[[#This Row],[enemy_unit1]:[enemy_unit3]])</f>
        <v>2</v>
      </c>
      <c r="D4" s="46" t="s">
        <v>307</v>
      </c>
      <c r="E4" s="46" t="s">
        <v>307</v>
      </c>
      <c r="F4" s="48"/>
      <c r="G4" s="48">
        <v>0</v>
      </c>
      <c r="H4" s="46">
        <v>2</v>
      </c>
      <c r="I4" s="48">
        <v>120</v>
      </c>
      <c r="J4" s="49"/>
      <c r="K4" s="46" t="s">
        <v>289</v>
      </c>
      <c r="L4" s="46" t="s">
        <v>362</v>
      </c>
    </row>
    <row r="5" spans="1:12" ht="17.25">
      <c r="A5" s="45">
        <v>4</v>
      </c>
      <c r="B5" s="46" t="s">
        <v>111</v>
      </c>
      <c r="C5" s="46">
        <f>COUNTA(표14[[#This Row],[enemy_unit1]:[enemy_unit3]])</f>
        <v>1</v>
      </c>
      <c r="D5" s="46" t="s">
        <v>308</v>
      </c>
      <c r="E5" s="46"/>
      <c r="F5" s="48"/>
      <c r="G5" s="48">
        <v>1</v>
      </c>
      <c r="H5" s="46">
        <v>3</v>
      </c>
      <c r="I5" s="48">
        <v>120</v>
      </c>
      <c r="J5" s="49" t="s">
        <v>351</v>
      </c>
      <c r="K5" s="46" t="s">
        <v>290</v>
      </c>
      <c r="L5" s="46" t="s">
        <v>365</v>
      </c>
    </row>
    <row r="6" spans="1:12" ht="17.25">
      <c r="A6" s="45">
        <v>5</v>
      </c>
      <c r="B6" s="46" t="s">
        <v>112</v>
      </c>
      <c r="C6" s="46">
        <f>COUNTA(표14[[#This Row],[enemy_unit1]:[enemy_unit3]])</f>
        <v>3</v>
      </c>
      <c r="D6" s="46" t="s">
        <v>306</v>
      </c>
      <c r="E6" s="46" t="s">
        <v>306</v>
      </c>
      <c r="F6" s="48" t="s">
        <v>309</v>
      </c>
      <c r="G6" s="48">
        <v>0</v>
      </c>
      <c r="H6" s="46">
        <v>3</v>
      </c>
      <c r="I6" s="48">
        <v>140</v>
      </c>
      <c r="J6" s="49"/>
      <c r="K6" s="46" t="s">
        <v>363</v>
      </c>
      <c r="L6" s="46" t="s">
        <v>364</v>
      </c>
    </row>
    <row r="7" spans="1:12" ht="17.25">
      <c r="A7" s="45">
        <v>6</v>
      </c>
      <c r="B7" s="46" t="s">
        <v>5</v>
      </c>
      <c r="C7" s="46">
        <f>COUNTA(표14[[#This Row],[enemy_unit1]:[enemy_unit3]])</f>
        <v>3</v>
      </c>
      <c r="D7" s="46" t="s">
        <v>274</v>
      </c>
      <c r="E7" s="46" t="s">
        <v>274</v>
      </c>
      <c r="F7" s="48" t="s">
        <v>274</v>
      </c>
      <c r="G7" s="48">
        <v>1</v>
      </c>
      <c r="H7" s="46">
        <v>3</v>
      </c>
      <c r="I7" s="48">
        <v>140</v>
      </c>
      <c r="J7" s="49"/>
      <c r="K7" s="46" t="s">
        <v>291</v>
      </c>
      <c r="L7" s="46" t="s">
        <v>366</v>
      </c>
    </row>
    <row r="8" spans="1:12" ht="17.25">
      <c r="A8" s="45">
        <v>7</v>
      </c>
      <c r="B8" s="65" t="s">
        <v>6</v>
      </c>
      <c r="C8" s="65">
        <f>COUNTA(표14[[#This Row],[enemy_unit1]:[enemy_unit3]])</f>
        <v>2</v>
      </c>
      <c r="D8" s="65" t="s">
        <v>218</v>
      </c>
      <c r="E8" s="65" t="s">
        <v>218</v>
      </c>
      <c r="F8" s="48"/>
      <c r="G8" s="48">
        <v>0</v>
      </c>
      <c r="H8" s="46">
        <v>4</v>
      </c>
      <c r="I8" s="48">
        <v>160</v>
      </c>
      <c r="J8" s="49"/>
      <c r="K8" s="46" t="s">
        <v>358</v>
      </c>
      <c r="L8" s="46" t="s">
        <v>367</v>
      </c>
    </row>
    <row r="9" spans="1:12" ht="17.25">
      <c r="A9" s="45">
        <v>8</v>
      </c>
      <c r="B9" s="46" t="s">
        <v>7</v>
      </c>
      <c r="C9" s="46">
        <f>COUNTA(표14[[#This Row],[enemy_unit1]:[enemy_unit3]])</f>
        <v>1</v>
      </c>
      <c r="D9" s="46" t="s">
        <v>275</v>
      </c>
      <c r="E9" s="46"/>
      <c r="F9" s="48"/>
      <c r="G9" s="48">
        <v>1</v>
      </c>
      <c r="H9" s="46">
        <v>4</v>
      </c>
      <c r="I9" s="48">
        <v>160</v>
      </c>
      <c r="J9" s="49"/>
      <c r="K9" s="46" t="s">
        <v>359</v>
      </c>
      <c r="L9" s="46" t="s">
        <v>368</v>
      </c>
    </row>
    <row r="10" spans="1:12" ht="17.25">
      <c r="A10" s="45">
        <v>9</v>
      </c>
      <c r="B10" s="46" t="s">
        <v>8</v>
      </c>
      <c r="C10" s="46">
        <f>COUNTA(표14[[#This Row],[enemy_unit1]:[enemy_unit3]])</f>
        <v>1</v>
      </c>
      <c r="D10" s="46" t="s">
        <v>276</v>
      </c>
      <c r="E10" s="46"/>
      <c r="F10" s="48"/>
      <c r="G10" s="48">
        <v>0</v>
      </c>
      <c r="H10" s="46">
        <v>4</v>
      </c>
      <c r="I10" s="51">
        <v>160</v>
      </c>
      <c r="J10" s="49" t="s">
        <v>310</v>
      </c>
      <c r="K10" s="46" t="s">
        <v>292</v>
      </c>
      <c r="L10" s="46" t="s">
        <v>370</v>
      </c>
    </row>
    <row r="11" spans="1:12" ht="17.25">
      <c r="A11" s="45">
        <v>10</v>
      </c>
      <c r="B11" s="46" t="s">
        <v>204</v>
      </c>
      <c r="C11" s="46">
        <f>COUNTA(표14[[#This Row],[enemy_unit1]:[enemy_unit3]])</f>
        <v>1</v>
      </c>
      <c r="D11" s="46" t="s">
        <v>277</v>
      </c>
      <c r="E11" s="46"/>
      <c r="F11" s="48"/>
      <c r="G11" s="48">
        <v>1</v>
      </c>
      <c r="H11" s="46">
        <v>5</v>
      </c>
      <c r="I11" s="51">
        <v>180</v>
      </c>
      <c r="J11" s="49" t="s">
        <v>352</v>
      </c>
      <c r="K11" s="46" t="s">
        <v>277</v>
      </c>
      <c r="L11" s="46" t="s">
        <v>369</v>
      </c>
    </row>
    <row r="12" spans="1:12" ht="17.25">
      <c r="A12" s="45">
        <v>11</v>
      </c>
      <c r="B12" s="47" t="s">
        <v>264</v>
      </c>
      <c r="C12" s="47">
        <f>COUNTA(표14[[#This Row],[enemy_unit1]:[enemy_unit3]])</f>
        <v>2</v>
      </c>
      <c r="D12" s="47" t="s">
        <v>278</v>
      </c>
      <c r="E12" s="47" t="s">
        <v>172</v>
      </c>
      <c r="F12" s="52"/>
      <c r="G12" s="52">
        <v>0</v>
      </c>
      <c r="H12" s="47">
        <v>5</v>
      </c>
      <c r="I12" s="53">
        <v>180</v>
      </c>
      <c r="J12" s="54"/>
      <c r="K12" s="47" t="s">
        <v>293</v>
      </c>
      <c r="L12" s="47" t="s">
        <v>294</v>
      </c>
    </row>
    <row r="13" spans="1:12" ht="17.25">
      <c r="A13" s="45">
        <v>12</v>
      </c>
      <c r="B13" s="47" t="s">
        <v>265</v>
      </c>
      <c r="C13" s="47">
        <f>COUNTA(표14[[#This Row],[enemy_unit1]:[enemy_unit3]])</f>
        <v>2</v>
      </c>
      <c r="D13" s="47" t="s">
        <v>278</v>
      </c>
      <c r="E13" s="47" t="s">
        <v>279</v>
      </c>
      <c r="F13" s="52"/>
      <c r="G13" s="52">
        <v>1</v>
      </c>
      <c r="H13" s="47">
        <v>5</v>
      </c>
      <c r="I13" s="52">
        <v>180</v>
      </c>
      <c r="J13" s="54"/>
      <c r="K13" s="47" t="s">
        <v>295</v>
      </c>
      <c r="L13" s="47" t="s">
        <v>296</v>
      </c>
    </row>
    <row r="14" spans="1:12" ht="17.25">
      <c r="A14" s="45">
        <v>13</v>
      </c>
      <c r="B14" s="47" t="s">
        <v>266</v>
      </c>
      <c r="C14" s="47">
        <f>COUNTA(표14[[#This Row],[enemy_unit1]:[enemy_unit3]])</f>
        <v>1</v>
      </c>
      <c r="D14" s="47" t="s">
        <v>280</v>
      </c>
      <c r="E14" s="47"/>
      <c r="F14" s="52"/>
      <c r="G14" s="52">
        <v>0</v>
      </c>
      <c r="H14" s="47">
        <v>5</v>
      </c>
      <c r="I14" s="52">
        <v>180</v>
      </c>
      <c r="J14" s="54"/>
      <c r="K14" s="47" t="s">
        <v>297</v>
      </c>
      <c r="L14" s="47" t="s">
        <v>298</v>
      </c>
    </row>
    <row r="15" spans="1:12" ht="17.25">
      <c r="A15" s="45">
        <v>14</v>
      </c>
      <c r="B15" s="47" t="s">
        <v>267</v>
      </c>
      <c r="C15" s="47">
        <f>COUNTA(표14[[#This Row],[enemy_unit1]:[enemy_unit3]])</f>
        <v>1</v>
      </c>
      <c r="D15" s="47" t="s">
        <v>282</v>
      </c>
      <c r="E15" s="66"/>
      <c r="F15" s="52"/>
      <c r="G15" s="52">
        <v>1</v>
      </c>
      <c r="H15" s="47">
        <v>6</v>
      </c>
      <c r="I15" s="52">
        <v>200</v>
      </c>
      <c r="J15" s="54" t="s">
        <v>353</v>
      </c>
      <c r="K15" s="47"/>
      <c r="L15" s="47"/>
    </row>
    <row r="16" spans="1:12" ht="17.25">
      <c r="A16" s="45">
        <v>15</v>
      </c>
      <c r="B16" s="47" t="s">
        <v>268</v>
      </c>
      <c r="C16" s="47">
        <f>COUNTA(표14[[#This Row],[enemy_unit1]:[enemy_unit3]])</f>
        <v>1</v>
      </c>
      <c r="D16" s="66" t="s">
        <v>283</v>
      </c>
      <c r="E16" s="66"/>
      <c r="F16" s="52"/>
      <c r="G16" s="52">
        <v>0</v>
      </c>
      <c r="H16" s="47">
        <v>6</v>
      </c>
      <c r="I16" s="52">
        <v>240</v>
      </c>
      <c r="J16" s="54"/>
      <c r="K16" s="47" t="s">
        <v>356</v>
      </c>
      <c r="L16" s="47" t="s">
        <v>374</v>
      </c>
    </row>
    <row r="17" spans="1:12" ht="17.25">
      <c r="A17" s="45">
        <v>16</v>
      </c>
      <c r="B17" s="71" t="s">
        <v>269</v>
      </c>
      <c r="C17" s="71">
        <f>COUNTA(표14[[#This Row],[enemy_unit1]:[enemy_unit3]])</f>
        <v>2</v>
      </c>
      <c r="D17" s="71" t="s">
        <v>284</v>
      </c>
      <c r="E17" s="71" t="s">
        <v>228</v>
      </c>
      <c r="F17" s="72"/>
      <c r="G17" s="52">
        <v>1</v>
      </c>
      <c r="H17" s="47">
        <v>6</v>
      </c>
      <c r="I17" s="52">
        <v>240</v>
      </c>
      <c r="J17" s="54"/>
      <c r="K17" s="47" t="s">
        <v>360</v>
      </c>
      <c r="L17" s="47" t="s">
        <v>299</v>
      </c>
    </row>
    <row r="18" spans="1:12" ht="17.25">
      <c r="A18" s="45">
        <v>17</v>
      </c>
      <c r="B18" s="47" t="s">
        <v>270</v>
      </c>
      <c r="C18" s="47">
        <f>COUNTA(표14[[#This Row],[enemy_unit1]:[enemy_unit3]])</f>
        <v>1</v>
      </c>
      <c r="D18" s="47" t="s">
        <v>285</v>
      </c>
      <c r="E18" s="47"/>
      <c r="F18" s="52"/>
      <c r="G18" s="52">
        <v>0</v>
      </c>
      <c r="H18" s="47">
        <v>6</v>
      </c>
      <c r="I18" s="52">
        <v>240</v>
      </c>
      <c r="J18" s="54"/>
      <c r="K18" s="47" t="s">
        <v>357</v>
      </c>
      <c r="L18" s="47" t="s">
        <v>371</v>
      </c>
    </row>
    <row r="19" spans="1:12" ht="17.25">
      <c r="A19" s="45">
        <v>18</v>
      </c>
      <c r="B19" s="47" t="s">
        <v>271</v>
      </c>
      <c r="C19" s="47">
        <f>COUNTA(표14[[#This Row],[enemy_unit1]:[enemy_unit3]])</f>
        <v>1</v>
      </c>
      <c r="D19" s="47" t="s">
        <v>232</v>
      </c>
      <c r="E19" s="47"/>
      <c r="F19" s="52"/>
      <c r="G19" s="52">
        <v>1</v>
      </c>
      <c r="H19" s="47">
        <v>7</v>
      </c>
      <c r="I19" s="52">
        <v>240</v>
      </c>
      <c r="J19" s="54"/>
      <c r="K19" s="47" t="s">
        <v>300</v>
      </c>
      <c r="L19" s="47" t="s">
        <v>301</v>
      </c>
    </row>
    <row r="20" spans="1:12" ht="17.25">
      <c r="A20" s="45">
        <v>19</v>
      </c>
      <c r="B20" s="47" t="s">
        <v>272</v>
      </c>
      <c r="C20" s="47">
        <f>COUNTA(표14[[#This Row],[enemy_unit1]:[enemy_unit3]])</f>
        <v>1</v>
      </c>
      <c r="D20" s="47" t="s">
        <v>177</v>
      </c>
      <c r="E20" s="47"/>
      <c r="F20" s="52"/>
      <c r="G20" s="52">
        <v>0</v>
      </c>
      <c r="H20" s="47">
        <v>7</v>
      </c>
      <c r="I20" s="52">
        <v>240</v>
      </c>
      <c r="J20" s="54" t="s">
        <v>311</v>
      </c>
      <c r="K20" s="47" t="s">
        <v>302</v>
      </c>
      <c r="L20" s="47" t="s">
        <v>303</v>
      </c>
    </row>
    <row r="21" spans="1:12" ht="17.25">
      <c r="A21" s="45">
        <v>20</v>
      </c>
      <c r="B21" s="47" t="s">
        <v>273</v>
      </c>
      <c r="C21" s="47">
        <f>COUNTA(표14[[#This Row],[enemy_unit1]:[enemy_unit3]])</f>
        <v>1</v>
      </c>
      <c r="D21" s="47" t="s">
        <v>286</v>
      </c>
      <c r="E21" s="47"/>
      <c r="F21" s="52"/>
      <c r="G21" s="52">
        <v>0</v>
      </c>
      <c r="H21" s="47">
        <v>0</v>
      </c>
      <c r="I21" s="52">
        <v>280</v>
      </c>
      <c r="J21" s="54"/>
      <c r="K21" s="47" t="s">
        <v>304</v>
      </c>
      <c r="L21" s="47" t="s">
        <v>305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CDD5-EF19-4B69-A17C-54DA94699AEA}">
  <sheetPr codeName="Sheet4"/>
  <dimension ref="A1:J22"/>
  <sheetViews>
    <sheetView zoomScaleNormal="100" workbookViewId="0">
      <selection activeCell="E20" sqref="E20"/>
    </sheetView>
  </sheetViews>
  <sheetFormatPr defaultRowHeight="16.5"/>
  <cols>
    <col min="1" max="1" width="6.25" bestFit="1" customWidth="1"/>
    <col min="2" max="2" width="17.125" bestFit="1" customWidth="1"/>
    <col min="3" max="3" width="20.375" bestFit="1" customWidth="1"/>
    <col min="4" max="4" width="13.5" bestFit="1" customWidth="1"/>
    <col min="5" max="5" width="11.25" customWidth="1"/>
    <col min="7" max="7" width="10" bestFit="1" customWidth="1"/>
    <col min="8" max="8" width="39" bestFit="1" customWidth="1"/>
    <col min="9" max="9" width="10.5" bestFit="1" customWidth="1"/>
    <col min="10" max="10" width="169.125" bestFit="1" customWidth="1"/>
    <col min="11" max="11" width="117.25" bestFit="1" customWidth="1"/>
    <col min="12" max="12" width="15.125" customWidth="1"/>
    <col min="13" max="13" width="13" bestFit="1" customWidth="1"/>
    <col min="14" max="14" width="11.625" bestFit="1" customWidth="1"/>
    <col min="15" max="15" width="12" customWidth="1"/>
    <col min="16" max="16" width="15.375" bestFit="1" customWidth="1"/>
    <col min="17" max="20" width="15.875" customWidth="1"/>
    <col min="21" max="21" width="30.5" bestFit="1" customWidth="1"/>
  </cols>
  <sheetData>
    <row r="1" spans="1:10" ht="17.25">
      <c r="A1" s="43" t="s">
        <v>100</v>
      </c>
      <c r="B1" s="43" t="s">
        <v>101</v>
      </c>
      <c r="C1" s="43" t="s">
        <v>102</v>
      </c>
      <c r="D1" s="43" t="s">
        <v>103</v>
      </c>
      <c r="E1" s="43" t="s">
        <v>170</v>
      </c>
      <c r="F1" s="43" t="s">
        <v>104</v>
      </c>
      <c r="G1" s="43" t="s">
        <v>105</v>
      </c>
      <c r="H1" s="43" t="s">
        <v>106</v>
      </c>
      <c r="I1" s="43" t="s">
        <v>107</v>
      </c>
      <c r="J1" s="43" t="s">
        <v>175</v>
      </c>
    </row>
    <row r="2" spans="1:10" ht="17.25">
      <c r="A2" s="45">
        <v>1</v>
      </c>
      <c r="B2" s="28" t="s">
        <v>205</v>
      </c>
      <c r="C2" s="28" t="s">
        <v>206</v>
      </c>
      <c r="D2" s="28" t="s">
        <v>108</v>
      </c>
      <c r="E2" s="18">
        <v>1</v>
      </c>
      <c r="F2" s="18">
        <v>10</v>
      </c>
      <c r="G2" s="18">
        <v>10</v>
      </c>
      <c r="H2" s="28" t="s">
        <v>250</v>
      </c>
      <c r="I2" s="18"/>
      <c r="J2" s="18" t="s">
        <v>236</v>
      </c>
    </row>
    <row r="3" spans="1:10" ht="17.25">
      <c r="A3" s="45">
        <v>2</v>
      </c>
      <c r="B3" s="28" t="s">
        <v>207</v>
      </c>
      <c r="C3" s="28" t="s">
        <v>208</v>
      </c>
      <c r="D3" s="28" t="s">
        <v>108</v>
      </c>
      <c r="E3" s="18">
        <v>2</v>
      </c>
      <c r="F3" s="18">
        <v>10</v>
      </c>
      <c r="G3" s="18">
        <v>13</v>
      </c>
      <c r="H3" s="73" t="s">
        <v>251</v>
      </c>
      <c r="I3" s="18"/>
      <c r="J3" s="18" t="s">
        <v>209</v>
      </c>
    </row>
    <row r="4" spans="1:10" ht="17.25">
      <c r="A4" s="45">
        <v>3</v>
      </c>
      <c r="B4" s="28" t="s">
        <v>210</v>
      </c>
      <c r="C4" s="28" t="s">
        <v>211</v>
      </c>
      <c r="D4" s="28" t="s">
        <v>108</v>
      </c>
      <c r="E4" s="18">
        <v>2</v>
      </c>
      <c r="F4" s="18">
        <v>15</v>
      </c>
      <c r="G4" s="18">
        <v>14</v>
      </c>
      <c r="H4" s="73" t="s">
        <v>252</v>
      </c>
      <c r="I4" s="18"/>
      <c r="J4" s="18" t="s">
        <v>237</v>
      </c>
    </row>
    <row r="5" spans="1:10" ht="17.25">
      <c r="A5" s="45">
        <v>4</v>
      </c>
      <c r="B5" s="28" t="s">
        <v>212</v>
      </c>
      <c r="C5" s="28" t="s">
        <v>213</v>
      </c>
      <c r="D5" s="28" t="s">
        <v>108</v>
      </c>
      <c r="E5" s="18">
        <v>4</v>
      </c>
      <c r="F5" s="18">
        <v>16</v>
      </c>
      <c r="G5" s="18">
        <v>15</v>
      </c>
      <c r="H5" s="73" t="s">
        <v>253</v>
      </c>
      <c r="I5" s="18"/>
      <c r="J5" s="18" t="s">
        <v>240</v>
      </c>
    </row>
    <row r="6" spans="1:10" ht="17.25">
      <c r="A6" s="45">
        <v>5</v>
      </c>
      <c r="B6" s="28" t="s">
        <v>214</v>
      </c>
      <c r="C6" s="28" t="s">
        <v>215</v>
      </c>
      <c r="D6" s="28" t="s">
        <v>108</v>
      </c>
      <c r="E6" s="18">
        <v>5</v>
      </c>
      <c r="F6" s="18">
        <v>20</v>
      </c>
      <c r="G6" s="18">
        <v>22</v>
      </c>
      <c r="H6" s="73" t="s">
        <v>254</v>
      </c>
      <c r="I6" s="18"/>
      <c r="J6" s="18" t="s">
        <v>238</v>
      </c>
    </row>
    <row r="7" spans="1:10" ht="17.25">
      <c r="A7" s="45">
        <v>6</v>
      </c>
      <c r="B7" s="28" t="s">
        <v>216</v>
      </c>
      <c r="C7" s="28" t="s">
        <v>217</v>
      </c>
      <c r="D7" s="28" t="s">
        <v>108</v>
      </c>
      <c r="E7" s="18">
        <v>3</v>
      </c>
      <c r="F7" s="18">
        <v>21</v>
      </c>
      <c r="G7" s="18">
        <v>21</v>
      </c>
      <c r="H7" s="73" t="s">
        <v>255</v>
      </c>
      <c r="I7" s="18"/>
      <c r="J7" s="18" t="s">
        <v>239</v>
      </c>
    </row>
    <row r="8" spans="1:10" ht="17.25">
      <c r="A8" s="45">
        <v>7</v>
      </c>
      <c r="B8" s="28" t="s">
        <v>218</v>
      </c>
      <c r="C8" s="28" t="s">
        <v>219</v>
      </c>
      <c r="D8" s="28" t="s">
        <v>108</v>
      </c>
      <c r="E8" s="18">
        <v>3</v>
      </c>
      <c r="F8" s="18">
        <v>24</v>
      </c>
      <c r="G8" s="18">
        <v>23</v>
      </c>
      <c r="H8" s="73" t="s">
        <v>256</v>
      </c>
      <c r="I8" s="18"/>
      <c r="J8" s="18" t="s">
        <v>241</v>
      </c>
    </row>
    <row r="9" spans="1:10" ht="17.25">
      <c r="A9" s="45">
        <v>8</v>
      </c>
      <c r="B9" s="28" t="s">
        <v>220</v>
      </c>
      <c r="C9" s="28" t="s">
        <v>221</v>
      </c>
      <c r="D9" s="28" t="s">
        <v>108</v>
      </c>
      <c r="E9" s="18">
        <v>6</v>
      </c>
      <c r="F9" s="18">
        <v>25</v>
      </c>
      <c r="G9" s="18">
        <v>25</v>
      </c>
      <c r="H9" s="73" t="s">
        <v>257</v>
      </c>
      <c r="I9" s="18"/>
      <c r="J9" s="18" t="s">
        <v>242</v>
      </c>
    </row>
    <row r="10" spans="1:10" ht="17.25">
      <c r="A10" s="45">
        <v>9</v>
      </c>
      <c r="B10" s="28" t="s">
        <v>222</v>
      </c>
      <c r="C10" s="28" t="s">
        <v>223</v>
      </c>
      <c r="D10" s="28" t="s">
        <v>108</v>
      </c>
      <c r="E10" s="18">
        <v>6</v>
      </c>
      <c r="F10" s="18">
        <v>28</v>
      </c>
      <c r="G10" s="18">
        <v>28</v>
      </c>
      <c r="H10" s="73" t="s">
        <v>258</v>
      </c>
      <c r="I10" s="18"/>
      <c r="J10" s="18" t="s">
        <v>243</v>
      </c>
    </row>
    <row r="11" spans="1:10" ht="17.25">
      <c r="A11" s="45">
        <v>10</v>
      </c>
      <c r="B11" s="28" t="s">
        <v>224</v>
      </c>
      <c r="C11" s="28" t="s">
        <v>225</v>
      </c>
      <c r="D11" s="28" t="s">
        <v>108</v>
      </c>
      <c r="E11" s="18">
        <v>7</v>
      </c>
      <c r="F11" s="18">
        <v>32</v>
      </c>
      <c r="G11" s="18">
        <v>33</v>
      </c>
      <c r="H11" s="73" t="s">
        <v>259</v>
      </c>
      <c r="I11" s="18"/>
      <c r="J11" s="18" t="s">
        <v>244</v>
      </c>
    </row>
    <row r="12" spans="1:10" ht="17.25">
      <c r="A12" s="45">
        <v>11</v>
      </c>
      <c r="B12" s="28" t="str">
        <f>monster_ref!B4</f>
        <v>스켈레톤</v>
      </c>
      <c r="C12" s="28" t="s">
        <v>178</v>
      </c>
      <c r="D12" s="28" t="str">
        <f>ID_code!I7</f>
        <v>M</v>
      </c>
      <c r="E12" s="18">
        <v>4</v>
      </c>
      <c r="F12" s="18">
        <v>35</v>
      </c>
      <c r="G12" s="18">
        <v>35</v>
      </c>
      <c r="H12" s="28" t="s">
        <v>193</v>
      </c>
      <c r="I12" s="18"/>
      <c r="J12" s="18" t="s">
        <v>198</v>
      </c>
    </row>
    <row r="13" spans="1:10" ht="17.25">
      <c r="A13" s="45">
        <v>12</v>
      </c>
      <c r="B13" s="28" t="str">
        <f>monster_ref!B5</f>
        <v>스톤피스트</v>
      </c>
      <c r="C13" s="28" t="s">
        <v>179</v>
      </c>
      <c r="D13" s="28" t="s">
        <v>108</v>
      </c>
      <c r="E13" s="18">
        <v>5</v>
      </c>
      <c r="F13" s="18">
        <v>36</v>
      </c>
      <c r="G13" s="18">
        <v>38</v>
      </c>
      <c r="H13" s="28" t="s">
        <v>197</v>
      </c>
      <c r="I13" s="18"/>
      <c r="J13" s="18" t="s">
        <v>199</v>
      </c>
    </row>
    <row r="14" spans="1:10" ht="17.25">
      <c r="A14" s="45">
        <v>13</v>
      </c>
      <c r="B14" s="28" t="str">
        <f>monster_ref!B6</f>
        <v>아이스골렘</v>
      </c>
      <c r="C14" s="28" t="s">
        <v>180</v>
      </c>
      <c r="D14" s="28" t="s">
        <v>108</v>
      </c>
      <c r="E14" s="18">
        <v>8</v>
      </c>
      <c r="F14" s="18">
        <v>41</v>
      </c>
      <c r="G14" s="18">
        <v>41</v>
      </c>
      <c r="H14" s="28" t="s">
        <v>196</v>
      </c>
      <c r="I14" s="18"/>
      <c r="J14" s="18" t="s">
        <v>202</v>
      </c>
    </row>
    <row r="15" spans="1:10" ht="17.25">
      <c r="A15" s="45">
        <v>14</v>
      </c>
      <c r="B15" s="28" t="s">
        <v>234</v>
      </c>
      <c r="C15" s="28" t="s">
        <v>235</v>
      </c>
      <c r="D15" s="28" t="s">
        <v>108</v>
      </c>
      <c r="E15" s="18">
        <v>9</v>
      </c>
      <c r="F15" s="18">
        <v>44</v>
      </c>
      <c r="G15" s="18">
        <v>43</v>
      </c>
      <c r="H15" s="73" t="s">
        <v>313</v>
      </c>
      <c r="I15" s="18"/>
      <c r="J15" s="18" t="s">
        <v>249</v>
      </c>
    </row>
    <row r="16" spans="1:10" ht="17.25">
      <c r="A16" s="45">
        <v>15</v>
      </c>
      <c r="B16" s="28" t="str">
        <f>monster_ref!B8</f>
        <v>파괴자 모로스</v>
      </c>
      <c r="C16" s="28" t="s">
        <v>190</v>
      </c>
      <c r="D16" s="28" t="s">
        <v>108</v>
      </c>
      <c r="E16" s="18">
        <v>10</v>
      </c>
      <c r="F16" s="18">
        <v>46</v>
      </c>
      <c r="G16" s="18">
        <v>48</v>
      </c>
      <c r="H16" s="28" t="s">
        <v>194</v>
      </c>
      <c r="I16" s="18"/>
      <c r="J16" s="18" t="s">
        <v>200</v>
      </c>
    </row>
    <row r="17" spans="1:10" ht="17.25">
      <c r="A17" s="45">
        <v>16</v>
      </c>
      <c r="B17" s="28" t="s">
        <v>226</v>
      </c>
      <c r="C17" s="28" t="s">
        <v>227</v>
      </c>
      <c r="D17" s="28" t="s">
        <v>108</v>
      </c>
      <c r="E17" s="18">
        <v>5</v>
      </c>
      <c r="F17" s="18">
        <v>49</v>
      </c>
      <c r="G17" s="18">
        <v>49</v>
      </c>
      <c r="H17" s="73" t="s">
        <v>260</v>
      </c>
      <c r="I17" s="18"/>
      <c r="J17" s="18" t="s">
        <v>246</v>
      </c>
    </row>
    <row r="18" spans="1:10" ht="17.25">
      <c r="A18" s="45">
        <v>17</v>
      </c>
      <c r="B18" s="28" t="s">
        <v>228</v>
      </c>
      <c r="C18" s="28" t="s">
        <v>229</v>
      </c>
      <c r="D18" s="28" t="s">
        <v>108</v>
      </c>
      <c r="E18" s="18">
        <v>7</v>
      </c>
      <c r="F18" s="18">
        <v>52</v>
      </c>
      <c r="G18" s="18">
        <v>50</v>
      </c>
      <c r="H18" s="73" t="s">
        <v>261</v>
      </c>
      <c r="I18" s="18"/>
      <c r="J18" s="18" t="s">
        <v>245</v>
      </c>
    </row>
    <row r="19" spans="1:10" ht="17.25">
      <c r="A19" s="45">
        <v>18</v>
      </c>
      <c r="B19" s="28" t="s">
        <v>230</v>
      </c>
      <c r="C19" s="28" t="s">
        <v>231</v>
      </c>
      <c r="D19" s="28" t="s">
        <v>108</v>
      </c>
      <c r="E19" s="18">
        <v>10</v>
      </c>
      <c r="F19" s="18">
        <v>55</v>
      </c>
      <c r="G19" s="18">
        <v>55</v>
      </c>
      <c r="H19" s="73" t="s">
        <v>262</v>
      </c>
      <c r="I19" s="18"/>
      <c r="J19" s="18" t="s">
        <v>247</v>
      </c>
    </row>
    <row r="20" spans="1:10" ht="17.25">
      <c r="A20" s="45">
        <v>19</v>
      </c>
      <c r="B20" s="28" t="s">
        <v>232</v>
      </c>
      <c r="C20" s="28" t="s">
        <v>233</v>
      </c>
      <c r="D20" s="28" t="s">
        <v>108</v>
      </c>
      <c r="E20" s="18">
        <v>10</v>
      </c>
      <c r="F20" s="18">
        <v>37</v>
      </c>
      <c r="G20" s="18">
        <v>37</v>
      </c>
      <c r="H20" s="73" t="s">
        <v>263</v>
      </c>
      <c r="I20" s="18"/>
      <c r="J20" s="18" t="s">
        <v>248</v>
      </c>
    </row>
    <row r="21" spans="1:10" ht="17.25">
      <c r="A21" s="45">
        <v>20</v>
      </c>
      <c r="B21" s="28" t="str">
        <f>monster_ref!B7</f>
        <v>그림 리퍼</v>
      </c>
      <c r="C21" s="28" t="s">
        <v>181</v>
      </c>
      <c r="D21" s="28" t="s">
        <v>108</v>
      </c>
      <c r="E21" s="18">
        <v>11</v>
      </c>
      <c r="F21" s="18">
        <f>VLOOKUP(표3[[#This Row],[name]],표1_8[#All],2,)</f>
        <v>21</v>
      </c>
      <c r="G21" s="18">
        <f>VLOOKUP(표3[[#This Row],[name]],표1_8[#All],3,)</f>
        <v>19</v>
      </c>
      <c r="H21" s="28" t="s">
        <v>195</v>
      </c>
      <c r="I21" s="18"/>
      <c r="J21" s="18" t="s">
        <v>203</v>
      </c>
    </row>
    <row r="22" spans="1:10" ht="17.25">
      <c r="A22" s="45">
        <v>21</v>
      </c>
      <c r="B22" s="28" t="str">
        <f>monster_ref!B9</f>
        <v>돌아온 모로스</v>
      </c>
      <c r="C22" s="28" t="s">
        <v>190</v>
      </c>
      <c r="D22" s="28" t="s">
        <v>108</v>
      </c>
      <c r="E22" s="18">
        <v>12</v>
      </c>
      <c r="F22" s="18">
        <f>VLOOKUP(표3[[#This Row],[name]],표1_8[#All],2,)</f>
        <v>23</v>
      </c>
      <c r="G22" s="18">
        <f>VLOOKUP(표3[[#This Row],[name]],표1_8[#All],3,)</f>
        <v>24</v>
      </c>
      <c r="H22" s="28" t="s">
        <v>194</v>
      </c>
      <c r="I22" s="18"/>
      <c r="J22" s="18" t="s">
        <v>200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D4ED-B529-4E30-8214-DB5494EA9459}">
  <sheetPr codeName="Sheet6"/>
  <dimension ref="A1:J19"/>
  <sheetViews>
    <sheetView zoomScaleNormal="100" workbookViewId="0">
      <selection activeCell="A5" sqref="A5"/>
    </sheetView>
  </sheetViews>
  <sheetFormatPr defaultRowHeight="16.5"/>
  <cols>
    <col min="1" max="1" width="7.5" bestFit="1" customWidth="1"/>
    <col min="2" max="2" width="17.25" bestFit="1" customWidth="1"/>
    <col min="3" max="3" width="20.375" bestFit="1" customWidth="1"/>
    <col min="4" max="4" width="12.375" customWidth="1"/>
    <col min="5" max="6" width="16.875" bestFit="1" customWidth="1"/>
    <col min="8" max="8" width="12.5" bestFit="1" customWidth="1"/>
    <col min="9" max="9" width="77.125" bestFit="1" customWidth="1"/>
    <col min="10" max="10" width="18.375" bestFit="1" customWidth="1"/>
    <col min="11" max="11" width="10.25" customWidth="1"/>
  </cols>
  <sheetData>
    <row r="1" spans="1:10" ht="17.25">
      <c r="A1" s="55" t="s">
        <v>52</v>
      </c>
      <c r="B1" s="55" t="s">
        <v>50</v>
      </c>
      <c r="C1" s="55" t="s">
        <v>66</v>
      </c>
      <c r="D1" s="55" t="s">
        <v>51</v>
      </c>
      <c r="E1" s="55" t="s">
        <v>314</v>
      </c>
      <c r="F1" s="55" t="s">
        <v>131</v>
      </c>
      <c r="G1" s="55" t="s">
        <v>119</v>
      </c>
      <c r="H1" s="55" t="s">
        <v>132</v>
      </c>
      <c r="I1" s="55" t="s">
        <v>315</v>
      </c>
      <c r="J1" s="28" t="s">
        <v>133</v>
      </c>
    </row>
    <row r="2" spans="1:10" ht="17.25">
      <c r="A2" s="56">
        <v>1</v>
      </c>
      <c r="B2" s="57" t="s">
        <v>42</v>
      </c>
      <c r="C2" s="57" t="s">
        <v>67</v>
      </c>
      <c r="D2" s="39" t="str">
        <f>[1]ID_code!I10</f>
        <v>C</v>
      </c>
      <c r="E2" s="39" t="s">
        <v>116</v>
      </c>
      <c r="F2" s="40"/>
      <c r="G2" s="40"/>
      <c r="H2" s="40"/>
      <c r="I2" s="39" t="s">
        <v>316</v>
      </c>
      <c r="J2" s="18"/>
    </row>
    <row r="3" spans="1:10" ht="17.25">
      <c r="A3" s="56">
        <v>2</v>
      </c>
      <c r="B3" s="58" t="s">
        <v>373</v>
      </c>
      <c r="C3" s="58" t="s">
        <v>188</v>
      </c>
      <c r="D3" s="39" t="str">
        <f>[1]ID_code!I8</f>
        <v>E</v>
      </c>
      <c r="E3" s="39" t="s">
        <v>115</v>
      </c>
      <c r="F3" s="40">
        <v>30</v>
      </c>
      <c r="G3" s="40"/>
      <c r="H3" s="40"/>
      <c r="I3" s="39" t="s">
        <v>317</v>
      </c>
      <c r="J3" s="18"/>
    </row>
    <row r="4" spans="1:10" ht="17.25">
      <c r="A4" s="56">
        <v>3</v>
      </c>
      <c r="B4" s="58" t="s">
        <v>318</v>
      </c>
      <c r="C4" s="58" t="s">
        <v>117</v>
      </c>
      <c r="D4" s="39" t="str">
        <f>[1]ID_code!I8</f>
        <v>E</v>
      </c>
      <c r="E4" s="39" t="s">
        <v>115</v>
      </c>
      <c r="F4" s="40">
        <v>50</v>
      </c>
      <c r="G4" s="40"/>
      <c r="H4" s="40"/>
      <c r="I4" s="39" t="s">
        <v>319</v>
      </c>
      <c r="J4" s="18"/>
    </row>
    <row r="5" spans="1:10" ht="17.25">
      <c r="A5" s="56">
        <v>4</v>
      </c>
      <c r="B5" s="58" t="s">
        <v>320</v>
      </c>
      <c r="C5" s="58" t="s">
        <v>118</v>
      </c>
      <c r="D5" s="39" t="str">
        <f>[1]ID_code!I8</f>
        <v>E</v>
      </c>
      <c r="E5" s="39" t="s">
        <v>115</v>
      </c>
      <c r="F5" s="40">
        <v>50</v>
      </c>
      <c r="G5" s="40"/>
      <c r="H5" s="40"/>
      <c r="I5" s="39" t="s">
        <v>321</v>
      </c>
      <c r="J5" s="18"/>
    </row>
    <row r="6" spans="1:10" ht="17.25">
      <c r="A6" s="56">
        <v>5</v>
      </c>
      <c r="B6" s="58" t="s">
        <v>322</v>
      </c>
      <c r="C6" s="58" t="s">
        <v>323</v>
      </c>
      <c r="D6" s="39" t="str">
        <f>[1]ID_code!I8</f>
        <v>E</v>
      </c>
      <c r="E6" s="39" t="s">
        <v>115</v>
      </c>
      <c r="F6" s="40">
        <v>80</v>
      </c>
      <c r="G6" s="40"/>
      <c r="H6" s="40"/>
      <c r="I6" s="39" t="s">
        <v>324</v>
      </c>
      <c r="J6" s="18"/>
    </row>
    <row r="7" spans="1:10" ht="17.25">
      <c r="A7" s="56">
        <v>6</v>
      </c>
      <c r="B7" s="58" t="s">
        <v>182</v>
      </c>
      <c r="C7" s="58" t="s">
        <v>185</v>
      </c>
      <c r="D7" s="39" t="str">
        <f>[1]ID_code!I9</f>
        <v>A</v>
      </c>
      <c r="E7" s="39" t="s">
        <v>115</v>
      </c>
      <c r="F7" s="40">
        <v>50</v>
      </c>
      <c r="G7" s="59">
        <v>4</v>
      </c>
      <c r="H7" s="40"/>
      <c r="I7" s="39" t="s">
        <v>325</v>
      </c>
      <c r="J7" s="18"/>
    </row>
    <row r="8" spans="1:10" ht="17.25">
      <c r="A8" s="56">
        <v>7</v>
      </c>
      <c r="B8" s="58" t="s">
        <v>183</v>
      </c>
      <c r="C8" s="58" t="s">
        <v>186</v>
      </c>
      <c r="D8" s="39" t="str">
        <f>[1]ID_code!I9</f>
        <v>A</v>
      </c>
      <c r="E8" s="39" t="s">
        <v>115</v>
      </c>
      <c r="F8" s="40">
        <v>70</v>
      </c>
      <c r="G8" s="59">
        <v>8</v>
      </c>
      <c r="H8" s="40"/>
      <c r="I8" s="39" t="s">
        <v>326</v>
      </c>
      <c r="J8" s="18"/>
    </row>
    <row r="9" spans="1:10" ht="17.25">
      <c r="A9" s="56">
        <v>8</v>
      </c>
      <c r="B9" s="60" t="s">
        <v>184</v>
      </c>
      <c r="C9" s="60" t="s">
        <v>187</v>
      </c>
      <c r="D9" s="39" t="str">
        <f>[1]ID_code!I9</f>
        <v>A</v>
      </c>
      <c r="E9" s="39" t="s">
        <v>115</v>
      </c>
      <c r="F9" s="40">
        <v>100</v>
      </c>
      <c r="G9" s="59">
        <v>12</v>
      </c>
      <c r="H9" s="40"/>
      <c r="I9" s="39" t="s">
        <v>327</v>
      </c>
      <c r="J9" s="18"/>
    </row>
    <row r="10" spans="1:10" ht="17.25">
      <c r="A10" s="56">
        <v>9</v>
      </c>
      <c r="B10" s="61" t="s">
        <v>328</v>
      </c>
      <c r="C10" s="58" t="s">
        <v>329</v>
      </c>
      <c r="D10" s="39" t="s">
        <v>59</v>
      </c>
      <c r="E10" s="39" t="s">
        <v>115</v>
      </c>
      <c r="F10" s="40"/>
      <c r="G10" s="40">
        <v>16</v>
      </c>
      <c r="H10" s="40"/>
      <c r="I10" s="39" t="s">
        <v>330</v>
      </c>
      <c r="J10" s="18"/>
    </row>
    <row r="11" spans="1:10" ht="17.25">
      <c r="A11" s="56">
        <v>10</v>
      </c>
      <c r="B11" s="62" t="s">
        <v>331</v>
      </c>
      <c r="C11" s="60" t="s">
        <v>332</v>
      </c>
      <c r="D11" s="39" t="s">
        <v>59</v>
      </c>
      <c r="E11" s="39" t="s">
        <v>115</v>
      </c>
      <c r="F11" s="40"/>
      <c r="G11" s="40">
        <v>3</v>
      </c>
      <c r="H11" s="40"/>
      <c r="I11" s="39" t="s">
        <v>333</v>
      </c>
      <c r="J11" s="18"/>
    </row>
    <row r="12" spans="1:10" ht="16.5" customHeight="1">
      <c r="A12" s="56">
        <v>11</v>
      </c>
      <c r="B12" s="61" t="s">
        <v>334</v>
      </c>
      <c r="C12" s="58" t="s">
        <v>335</v>
      </c>
      <c r="D12" s="39" t="s">
        <v>59</v>
      </c>
      <c r="E12" s="39" t="s">
        <v>115</v>
      </c>
      <c r="F12" s="40"/>
      <c r="G12" s="40">
        <v>6</v>
      </c>
      <c r="H12" s="40"/>
      <c r="I12" s="39" t="s">
        <v>336</v>
      </c>
      <c r="J12" s="18"/>
    </row>
    <row r="13" spans="1:10" ht="17.25">
      <c r="A13" s="56">
        <v>12</v>
      </c>
      <c r="B13" s="61" t="s">
        <v>337</v>
      </c>
      <c r="C13" s="58" t="s">
        <v>338</v>
      </c>
      <c r="D13" s="39" t="s">
        <v>59</v>
      </c>
      <c r="E13" s="39" t="s">
        <v>115</v>
      </c>
      <c r="F13" s="63"/>
      <c r="G13" s="40">
        <v>9</v>
      </c>
      <c r="H13" s="40"/>
      <c r="I13" s="39" t="s">
        <v>339</v>
      </c>
      <c r="J13" s="18"/>
    </row>
    <row r="14" spans="1:10" ht="17.25">
      <c r="A14" s="56">
        <v>13</v>
      </c>
      <c r="B14" s="61" t="s">
        <v>340</v>
      </c>
      <c r="C14" s="58" t="s">
        <v>341</v>
      </c>
      <c r="D14" s="39" t="s">
        <v>59</v>
      </c>
      <c r="E14" s="39" t="s">
        <v>115</v>
      </c>
      <c r="F14" s="40"/>
      <c r="G14" s="40">
        <v>12</v>
      </c>
      <c r="H14" s="40"/>
      <c r="I14" s="39" t="s">
        <v>342</v>
      </c>
      <c r="J14" s="18"/>
    </row>
    <row r="15" spans="1:10" ht="17.25">
      <c r="A15" s="56">
        <v>14</v>
      </c>
      <c r="B15" s="62" t="s">
        <v>343</v>
      </c>
      <c r="C15" s="60" t="s">
        <v>344</v>
      </c>
      <c r="D15" s="39" t="s">
        <v>60</v>
      </c>
      <c r="E15" s="39" t="s">
        <v>115</v>
      </c>
      <c r="F15" s="40">
        <v>80</v>
      </c>
      <c r="G15" s="40"/>
      <c r="H15" s="40"/>
      <c r="I15" s="39" t="s">
        <v>345</v>
      </c>
      <c r="J15" s="18"/>
    </row>
    <row r="16" spans="1:10" ht="17.25">
      <c r="A16" s="56">
        <v>15</v>
      </c>
      <c r="B16" s="62" t="s">
        <v>346</v>
      </c>
      <c r="C16" s="60" t="s">
        <v>347</v>
      </c>
      <c r="D16" s="39" t="s">
        <v>60</v>
      </c>
      <c r="E16" s="39" t="s">
        <v>115</v>
      </c>
      <c r="F16" s="40">
        <v>60</v>
      </c>
      <c r="G16" s="40"/>
      <c r="H16" s="40"/>
      <c r="I16" s="39" t="s">
        <v>348</v>
      </c>
      <c r="J16" s="18"/>
    </row>
    <row r="17" spans="1:10" ht="17.25">
      <c r="A17" s="64">
        <v>16</v>
      </c>
      <c r="B17" s="62" t="s">
        <v>372</v>
      </c>
      <c r="C17" s="60" t="s">
        <v>349</v>
      </c>
      <c r="D17" s="39" t="s">
        <v>60</v>
      </c>
      <c r="E17" s="39" t="s">
        <v>115</v>
      </c>
      <c r="F17" s="40">
        <v>500</v>
      </c>
      <c r="G17" s="40"/>
      <c r="H17" s="40"/>
      <c r="I17" s="39" t="s">
        <v>350</v>
      </c>
      <c r="J17" s="18"/>
    </row>
    <row r="18" spans="1:10" ht="17.25">
      <c r="B18" s="18"/>
      <c r="C18" s="18"/>
      <c r="D18" s="18"/>
    </row>
    <row r="19" spans="1:10" ht="17.25">
      <c r="B19" s="18"/>
      <c r="C19" s="18"/>
      <c r="D19" s="1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77F9-23EF-4A9D-A36D-C06D651441DF}">
  <sheetPr codeName="Sheet5"/>
  <dimension ref="B2:Q39"/>
  <sheetViews>
    <sheetView zoomScaleNormal="100" workbookViewId="0">
      <selection activeCell="B10" sqref="B10"/>
    </sheetView>
  </sheetViews>
  <sheetFormatPr defaultRowHeight="16.5"/>
  <cols>
    <col min="1" max="1" width="4.125" customWidth="1"/>
    <col min="2" max="2" width="14.625" bestFit="1" customWidth="1"/>
    <col min="3" max="3" width="10.25" bestFit="1" customWidth="1"/>
    <col min="4" max="4" width="26.875" bestFit="1" customWidth="1"/>
    <col min="5" max="6" width="16.125" bestFit="1" customWidth="1"/>
    <col min="7" max="7" width="22.875" bestFit="1" customWidth="1"/>
    <col min="8" max="8" width="15.375" customWidth="1"/>
    <col min="9" max="9" width="15.75" customWidth="1"/>
    <col min="10" max="10" width="26.75" bestFit="1" customWidth="1"/>
    <col min="11" max="11" width="14" customWidth="1"/>
    <col min="12" max="12" width="17.125" bestFit="1" customWidth="1"/>
    <col min="14" max="14" width="15.375" bestFit="1" customWidth="1"/>
    <col min="16" max="16" width="12.25" bestFit="1" customWidth="1"/>
    <col min="21" max="21" width="11.625" bestFit="1" customWidth="1"/>
    <col min="22" max="22" width="11" bestFit="1" customWidth="1"/>
    <col min="23" max="26" width="15.375" bestFit="1" customWidth="1"/>
  </cols>
  <sheetData>
    <row r="2" spans="2:17" ht="20.25">
      <c r="B2" s="70" t="s">
        <v>74</v>
      </c>
      <c r="C2" s="70"/>
      <c r="D2" s="70"/>
      <c r="E2" s="70"/>
      <c r="G2" s="70" t="s">
        <v>75</v>
      </c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2:17">
      <c r="B3" s="21" t="s">
        <v>113</v>
      </c>
      <c r="C3" s="22" t="s">
        <v>18</v>
      </c>
      <c r="D3" s="23" t="s">
        <v>14</v>
      </c>
      <c r="E3" s="6" t="s">
        <v>25</v>
      </c>
      <c r="G3" s="8" t="s">
        <v>21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spans="2:17">
      <c r="B4" s="5" t="s">
        <v>172</v>
      </c>
      <c r="C4" s="1">
        <v>10</v>
      </c>
      <c r="D4" s="7">
        <v>10</v>
      </c>
      <c r="E4" s="7"/>
      <c r="G4" s="9" t="s">
        <v>9</v>
      </c>
      <c r="H4" s="3" t="s">
        <v>70</v>
      </c>
      <c r="I4" s="4" t="s">
        <v>86</v>
      </c>
      <c r="J4" s="4" t="s">
        <v>71</v>
      </c>
      <c r="K4" s="4" t="s">
        <v>76</v>
      </c>
      <c r="L4" s="4" t="s">
        <v>124</v>
      </c>
      <c r="M4" s="4"/>
      <c r="N4" s="4"/>
      <c r="O4" s="4"/>
      <c r="P4" s="4" t="s">
        <v>121</v>
      </c>
    </row>
    <row r="5" spans="2:17">
      <c r="B5" s="5" t="s">
        <v>174</v>
      </c>
      <c r="C5" s="1">
        <v>10</v>
      </c>
      <c r="D5" s="7">
        <v>13</v>
      </c>
      <c r="E5" s="7" t="s">
        <v>77</v>
      </c>
      <c r="G5" s="10" t="s">
        <v>68</v>
      </c>
      <c r="H5" s="24">
        <f>$C$4</f>
        <v>10</v>
      </c>
      <c r="I5" s="24" t="s">
        <v>87</v>
      </c>
      <c r="J5" s="24">
        <f>C6</f>
        <v>15</v>
      </c>
      <c r="K5" s="24" t="s">
        <v>88</v>
      </c>
      <c r="L5" s="24" t="s">
        <v>122</v>
      </c>
      <c r="M5" s="24"/>
      <c r="N5" s="24"/>
      <c r="O5" s="24"/>
      <c r="P5" s="24"/>
    </row>
    <row r="6" spans="2:17">
      <c r="B6" s="5" t="s">
        <v>173</v>
      </c>
      <c r="C6" s="1">
        <v>15</v>
      </c>
      <c r="D6" s="7">
        <v>19</v>
      </c>
      <c r="E6" s="7"/>
      <c r="G6" s="10" t="s">
        <v>69</v>
      </c>
      <c r="H6" s="1">
        <f>D4</f>
        <v>10</v>
      </c>
      <c r="I6" s="24" t="s">
        <v>89</v>
      </c>
      <c r="J6" s="1">
        <f>D6</f>
        <v>19</v>
      </c>
      <c r="K6" s="24" t="s">
        <v>78</v>
      </c>
      <c r="L6" s="24" t="s">
        <v>123</v>
      </c>
      <c r="M6" s="24"/>
      <c r="N6" s="24"/>
      <c r="O6" s="24"/>
      <c r="P6" s="24"/>
    </row>
    <row r="7" spans="2:17">
      <c r="B7" s="5" t="s">
        <v>177</v>
      </c>
      <c r="C7" s="1">
        <v>21</v>
      </c>
      <c r="D7" s="7">
        <v>19</v>
      </c>
      <c r="E7" s="7" t="s">
        <v>79</v>
      </c>
      <c r="G7" s="9" t="s">
        <v>24</v>
      </c>
      <c r="H7" s="1">
        <v>1</v>
      </c>
      <c r="I7" s="1">
        <v>3</v>
      </c>
      <c r="J7" s="1">
        <f>C15</f>
        <v>6</v>
      </c>
      <c r="K7" s="1">
        <f>C13+C16</f>
        <v>7</v>
      </c>
      <c r="L7" s="1">
        <f>C13+C14+C17</f>
        <v>11</v>
      </c>
      <c r="M7" s="24"/>
      <c r="N7" s="24"/>
      <c r="O7" s="24"/>
      <c r="P7" s="24"/>
    </row>
    <row r="8" spans="2:17">
      <c r="B8" s="5" t="s">
        <v>189</v>
      </c>
      <c r="C8" s="1">
        <v>20</v>
      </c>
      <c r="D8" s="7">
        <v>23</v>
      </c>
      <c r="E8" s="7" t="s">
        <v>90</v>
      </c>
    </row>
    <row r="9" spans="2:17">
      <c r="B9" s="25" t="s">
        <v>312</v>
      </c>
      <c r="C9" s="26">
        <v>23</v>
      </c>
      <c r="D9" s="27">
        <v>24</v>
      </c>
      <c r="E9" s="7" t="s">
        <v>201</v>
      </c>
    </row>
    <row r="10" spans="2:17">
      <c r="B10" s="25"/>
      <c r="C10" s="26"/>
      <c r="D10" s="27"/>
    </row>
    <row r="11" spans="2:17" ht="20.25">
      <c r="B11" s="70" t="s">
        <v>23</v>
      </c>
      <c r="C11" s="70"/>
    </row>
    <row r="12" spans="2:17">
      <c r="B12" s="21" t="s">
        <v>113</v>
      </c>
      <c r="C12" s="23" t="s">
        <v>17</v>
      </c>
    </row>
    <row r="13" spans="2:17">
      <c r="B13" s="5" t="s">
        <v>172</v>
      </c>
      <c r="C13" s="7">
        <v>1</v>
      </c>
    </row>
    <row r="14" spans="2:17">
      <c r="B14" s="5" t="s">
        <v>174</v>
      </c>
      <c r="C14" s="7">
        <v>2</v>
      </c>
    </row>
    <row r="15" spans="2:17">
      <c r="B15" s="5" t="s">
        <v>173</v>
      </c>
      <c r="C15" s="7">
        <v>6</v>
      </c>
    </row>
    <row r="16" spans="2:17" ht="17.25">
      <c r="B16" s="5" t="str">
        <f>B7</f>
        <v>그림 리퍼</v>
      </c>
      <c r="C16" s="7">
        <v>6</v>
      </c>
      <c r="P16" s="29"/>
      <c r="Q16" s="29"/>
    </row>
    <row r="17" spans="2:3">
      <c r="B17" s="5" t="str">
        <f>B8</f>
        <v>파괴자 모로스</v>
      </c>
      <c r="C17" s="7">
        <v>8</v>
      </c>
    </row>
    <row r="18" spans="2:3">
      <c r="B18" s="25" t="str">
        <f>B9</f>
        <v>돌아온 모로스</v>
      </c>
      <c r="C18" s="27">
        <v>10</v>
      </c>
    </row>
    <row r="37" spans="2:7">
      <c r="B37" t="s">
        <v>80</v>
      </c>
      <c r="C37" t="s">
        <v>81</v>
      </c>
      <c r="D37" t="s">
        <v>82</v>
      </c>
      <c r="E37" t="s">
        <v>83</v>
      </c>
      <c r="F37" t="s">
        <v>84</v>
      </c>
      <c r="G37" t="s">
        <v>142</v>
      </c>
    </row>
    <row r="38" spans="2:7">
      <c r="B38" t="s">
        <v>24</v>
      </c>
      <c r="C38">
        <v>1</v>
      </c>
      <c r="D38">
        <v>2</v>
      </c>
      <c r="E38">
        <v>5</v>
      </c>
      <c r="F38">
        <f>C13+C16</f>
        <v>7</v>
      </c>
      <c r="G38">
        <f>C13+C14+C17</f>
        <v>11</v>
      </c>
    </row>
    <row r="39" spans="2:7">
      <c r="B39" t="s">
        <v>85</v>
      </c>
      <c r="C39">
        <v>2</v>
      </c>
      <c r="D39">
        <v>2</v>
      </c>
      <c r="E39">
        <v>4</v>
      </c>
      <c r="F39">
        <v>6</v>
      </c>
      <c r="G39">
        <v>8</v>
      </c>
    </row>
  </sheetData>
  <mergeCells count="3">
    <mergeCell ref="B2:E2"/>
    <mergeCell ref="G2:Q2"/>
    <mergeCell ref="B11:C11"/>
  </mergeCells>
  <phoneticPr fontId="2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6447B-028D-4703-A1F7-C78762264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description</vt:lpstr>
      <vt:lpstr>ID_code</vt:lpstr>
      <vt:lpstr>stage_Data</vt:lpstr>
      <vt:lpstr>monster_Data</vt:lpstr>
      <vt:lpstr>item_Data</vt:lpstr>
      <vt:lpstr>monster_ref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2023-11-09T01:43:01Z</dcterms:created>
  <dcterms:modified xsi:type="dcterms:W3CDTF">2024-01-18T07:58:11Z</dcterms:modified>
</cp:coreProperties>
</file>