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rkDice\DarkDice\Assets\Scritable\Excel\"/>
    </mc:Choice>
  </mc:AlternateContent>
  <xr:revisionPtr revIDLastSave="0" documentId="13_ncr:1_{63CAB07F-5B54-4331-9230-630CE09E0F2B}" xr6:coauthVersionLast="47" xr6:coauthVersionMax="47" xr10:uidLastSave="{00000000-0000-0000-0000-000000000000}"/>
  <bookViews>
    <workbookView xWindow="38910" yWindow="1845" windowWidth="36150" windowHeight="18210" tabRatio="855" activeTab="3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F5" i="4"/>
  <c r="F6" i="4"/>
  <c r="G6" i="4"/>
  <c r="F7" i="4"/>
  <c r="G7" i="4"/>
  <c r="C2" i="7"/>
  <c r="G38" i="1"/>
  <c r="F38" i="1"/>
  <c r="C3" i="7"/>
  <c r="C4" i="7"/>
  <c r="B9" i="1"/>
  <c r="B18" i="1" s="1"/>
  <c r="B17" i="1"/>
  <c r="B16" i="1"/>
  <c r="B5" i="4"/>
  <c r="B3" i="4"/>
  <c r="B4" i="4"/>
  <c r="B6" i="4"/>
  <c r="B7" i="4"/>
  <c r="B2" i="4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E7" i="4"/>
  <c r="E6" i="4"/>
  <c r="E5" i="4"/>
  <c r="G2" i="4"/>
  <c r="C6" i="7"/>
  <c r="F2" i="4"/>
</calcChain>
</file>

<file path=xl/sharedStrings.xml><?xml version="1.0" encoding="utf-8"?>
<sst xmlns="http://schemas.openxmlformats.org/spreadsheetml/2006/main" count="281" uniqueCount="222">
  <si>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</si>
  <si>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</si>
  <si>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</si>
  <si>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</si>
  <si>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</si>
  <si>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</si>
  <si>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</si>
  <si>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</si>
  <si>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</si>
  <si>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</si>
  <si>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</si>
  <si>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</si>
  <si>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</si>
  <si>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</si>
  <si>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</si>
  <si>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</si>
  <si>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</si>
  <si>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</si>
  <si>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</si>
  <si>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</si>
  <si>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</si>
  <si>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</si>
  <si>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</si>
  <si>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</si>
  <si>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</si>
  <si>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</si>
  <si>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</si>
  <si>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</si>
  <si>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</si>
  <si>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</si>
  <si>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</si>
  <si>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</si>
  <si>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</si>
  <si>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</si>
  <si>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</si>
  <si>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</si>
  <si>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</si>
  <si>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</si>
  <si>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</si>
  <si>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</si>
  <si>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</si>
  <si>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</si>
  <si>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</si>
  <si>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</si>
  <si>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</si>
  <si>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</si>
  <si>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</si>
  <si>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</si>
  <si>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</si>
  <si>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</si>
  <si>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</si>
  <si>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</si>
  <si>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</si>
  <si>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</si>
  <si>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</si>
  <si>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</si>
  <si>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</si>
  <si>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</si>
  <si>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</si>
  <si>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</si>
  <si>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</si>
  <si>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</si>
  <si>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</si>
  <si>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</si>
  <si>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</si>
  <si>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</si>
  <si>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</si>
  <si>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</si>
  <si>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</si>
  <si>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</si>
  <si>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</si>
  <si>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</si>
  <si>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</si>
  <si>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</si>
  <si>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</si>
  <si>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</si>
  <si>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</si>
  <si>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</si>
  <si>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</si>
  <si>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</si>
  <si>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</si>
  <si>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</si>
  <si>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</si>
  <si>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</si>
  <si>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</si>
  <si>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</si>
  <si>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</si>
  <si>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</si>
  <si>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</si>
  <si>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</si>
  <si>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</si>
  <si>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</si>
  <si>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</si>
  <si>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</si>
  <si>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</si>
  <si>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</si>
  <si>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</si>
  <si>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</si>
  <si>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</si>
  <si>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</si>
  <si>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</si>
  <si>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</si>
  <si>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</si>
  <si>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</si>
  <si>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</si>
  <si>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</si>
  <si>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</si>
  <si>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</si>
  <si>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</si>
  <si>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</si>
  <si>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</si>
  <si>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</si>
  <si>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</si>
  <si>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</si>
  <si>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</si>
  <si>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</si>
  <si>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</si>
  <si>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</si>
  <si>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</si>
  <si>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</si>
  <si>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</si>
  <si>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</si>
  <si>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</si>
  <si>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</si>
  <si>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</si>
  <si>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</si>
  <si>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</si>
  <si>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</si>
  <si>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</si>
  <si>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</si>
  <si>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</si>
  <si>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</si>
  <si>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</si>
  <si>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</si>
  <si>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</si>
  <si>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</si>
  <si>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</si>
  <si>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</si>
  <si>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</si>
  <si>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</si>
  <si>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</si>
  <si>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</si>
  <si>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</si>
  <si>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</si>
  <si>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</si>
  <si>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</si>
  <si>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</si>
  <si>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</si>
  <si>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</si>
  <si>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</si>
  <si>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</si>
  <si>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</si>
  <si>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</si>
  <si>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</si>
  <si>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</si>
  <si>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</si>
  <si>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</si>
  <si>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</si>
  <si>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</si>
  <si>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</si>
  <si>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</si>
  <si>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</si>
  <si>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</si>
  <si>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</si>
  <si>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</si>
  <si>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</si>
  <si>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</si>
  <si>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</si>
  <si>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</si>
  <si>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</si>
  <si>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</si>
  <si>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</si>
  <si>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</si>
  <si>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</si>
  <si>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</si>
  <si>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</si>
  <si>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</si>
  <si>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</si>
  <si>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</si>
  <si>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</si>
  <si>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</si>
  <si>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</si>
  <si>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</si>
  <si>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</si>
  <si>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</si>
  <si>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</si>
  <si>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</si>
  <si>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</si>
  <si>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</si>
  <si>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</si>
  <si>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</si>
  <si>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</si>
  <si>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</si>
  <si>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</si>
  <si>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</si>
  <si>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</si>
  <si>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</si>
  <si>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</si>
  <si>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</si>
  <si>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</si>
  <si>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</si>
  <si>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</si>
  <si>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</si>
  <si>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</si>
  <si>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</si>
  <si>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</si>
  <si>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</si>
  <si>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</si>
  <si>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</si>
  <si>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</si>
  <si>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</si>
  <si>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</si>
  <si>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</si>
  <si>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얼떨결에 용사의 길을 걷게된 당신.\n두려운 마음이 크지만 용기를 내 여정을 떠나기로 결심합니다.\n결심한지 얼마 지나지 않아 몬스터를 마주치게 되는데..</t>
    <phoneticPr fontId="2" type="noConversion"/>
  </si>
  <si>
    <t>무사히 성 안에 들어온 당신.\n성 안은 어둡고 적막만이 가득합니다.\n빨리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</si>
  <si>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시간입니다.\n주사위와 함께 강해진 당신은 보스를 마주해도 더 이상 두렵지 않습니다. </t>
    <phoneticPr fontId="2" type="noConversion"/>
  </si>
  <si>
    <t>겨우 도착한 목적지에 보이는 것은 굳게 닫힌 문과 이를 지키는 강력한 몬스터입니다.\n이전과 다른 분위기에 긴장되지만 왠지 이길 수 있을 것만 같다는 생각이 듭니다.</t>
    <phoneticPr fontId="2" type="noConversion"/>
  </si>
  <si>
    <t xml:space="preserve">첫 전투에서 승리하고 성을 향해 다시 나아갑니다.\n하지만 성까지 가는 길에는 수많은 몬스터들이 당신을 기다리고 있었습니다. </t>
    <phoneticPr fontId="2" type="noConversion"/>
  </si>
  <si>
    <t>\n스톤피스트가 얼음원소와\n결합해 탄생한 정예 몬스터. \n얼음과 바위가 결합해 더욱 단단한 주먹과 외피를 가진다.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</si>
  <si>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</si>
  <si>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\n크고 날카로운 낫을 주무기로 삼는\n정예 몬스터. \n특유의 날렵함을 바탕으로한 강한 공격 덕분에 보스 바로 다음의 지위를 가진다.</t>
    <phoneticPr fontId="2" type="noConversion"/>
  </si>
  <si>
    <t>최종보스(보류)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</si>
</sst>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12" headerRowBorderDxfId="11" tableBorderDxfId="10" totalsRowBorderDxfId="9">
  <autoFilter ref="B3:D10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6.5" x14ac:dyDescent="0.3"/>
  <cols>
    <col min="1" max="1" width="2.875" customWidth="1"/>
    <col min="2" max="2" width="14.125" bestFit="1" customWidth="1"/>
    <col min="3" max="3" width="14.25" bestFit="1" customWidth="1"/>
    <col min="4" max="4" width="15.125" bestFit="1" customWidth="1"/>
    <col min="5" max="5" width="78" bestFit="1" customWidth="1"/>
  </cols>
  <sheetData>
    <row r="2" spans="2:5" x14ac:dyDescent="0.3">
      <c r="B2" s="48" t="s">
        <v>34</v>
      </c>
      <c r="C2" s="48" t="s">
        <v>151</v>
      </c>
      <c r="D2" s="48" t="s">
        <v>152</v>
      </c>
      <c r="E2" s="48" t="s">
        <v>153</v>
      </c>
    </row>
    <row r="3" spans="2:5" s="11" customFormat="1" ht="17.25" x14ac:dyDescent="0.3">
      <c r="B3" s="49">
        <v>1</v>
      </c>
      <c r="C3" s="28" t="s">
        <v>96</v>
      </c>
      <c r="D3" s="28" t="s">
        <v>105</v>
      </c>
      <c r="E3" s="18" t="s">
        <v>154</v>
      </c>
    </row>
    <row r="4" spans="2:5" ht="17.25" x14ac:dyDescent="0.3">
      <c r="B4" s="49">
        <v>2</v>
      </c>
      <c r="C4" s="28" t="s">
        <v>97</v>
      </c>
      <c r="D4" s="28" t="s">
        <v>106</v>
      </c>
      <c r="E4" s="18" t="s">
        <v>155</v>
      </c>
    </row>
    <row r="5" spans="2:5" ht="17.25" x14ac:dyDescent="0.3">
      <c r="B5" s="49">
        <v>3</v>
      </c>
      <c r="C5" s="28" t="s">
        <v>98</v>
      </c>
      <c r="D5" s="28" t="s">
        <v>107</v>
      </c>
      <c r="E5" s="18" t="s">
        <v>156</v>
      </c>
    </row>
    <row r="6" spans="2:5" ht="17.25" x14ac:dyDescent="0.3">
      <c r="B6" s="49">
        <v>4</v>
      </c>
      <c r="C6" s="28" t="s">
        <v>99</v>
      </c>
      <c r="D6" s="28" t="s">
        <v>108</v>
      </c>
      <c r="E6" s="18" t="s">
        <v>157</v>
      </c>
    </row>
    <row r="7" spans="2:5" ht="17.25" x14ac:dyDescent="0.3">
      <c r="B7" s="49">
        <v>5</v>
      </c>
      <c r="C7" s="28" t="s">
        <v>100</v>
      </c>
      <c r="D7" s="28" t="s">
        <v>177</v>
      </c>
      <c r="E7" s="18" t="s">
        <v>158</v>
      </c>
    </row>
    <row r="8" spans="2:5" ht="17.25" x14ac:dyDescent="0.3">
      <c r="B8" s="49">
        <v>6</v>
      </c>
      <c r="C8" s="28" t="s">
        <v>101</v>
      </c>
      <c r="D8" s="28" t="s">
        <v>109</v>
      </c>
      <c r="E8" s="18" t="s">
        <v>159</v>
      </c>
    </row>
    <row r="9" spans="2:5" ht="17.25" x14ac:dyDescent="0.3">
      <c r="B9" s="49">
        <v>7</v>
      </c>
      <c r="C9" s="28" t="s">
        <v>102</v>
      </c>
      <c r="D9" s="28" t="s">
        <v>110</v>
      </c>
      <c r="E9" s="18" t="s">
        <v>160</v>
      </c>
    </row>
    <row r="10" spans="2:5" ht="17.25" x14ac:dyDescent="0.3">
      <c r="B10" s="49">
        <v>8</v>
      </c>
      <c r="C10" s="28" t="s">
        <v>103</v>
      </c>
      <c r="D10" s="28" t="s">
        <v>111</v>
      </c>
      <c r="E10" s="18" t="s">
        <v>161</v>
      </c>
    </row>
    <row r="11" spans="2:5" ht="17.25" x14ac:dyDescent="0.3">
      <c r="B11" s="49">
        <v>9</v>
      </c>
      <c r="C11" s="28" t="s">
        <v>104</v>
      </c>
      <c r="D11" s="28" t="s">
        <v>112</v>
      </c>
      <c r="E11" s="18" t="s">
        <v>162</v>
      </c>
    </row>
    <row r="12" spans="2:5" ht="17.25" x14ac:dyDescent="0.3">
      <c r="B12" s="49">
        <v>10</v>
      </c>
      <c r="C12" s="28" t="s">
        <v>21</v>
      </c>
      <c r="D12" s="28" t="s">
        <v>131</v>
      </c>
      <c r="E12" s="18" t="s">
        <v>163</v>
      </c>
    </row>
    <row r="13" spans="2:5" ht="17.25" x14ac:dyDescent="0.3">
      <c r="B13" s="49">
        <v>11</v>
      </c>
      <c r="C13" s="28" t="s">
        <v>164</v>
      </c>
      <c r="D13" s="28" t="s">
        <v>165</v>
      </c>
      <c r="E13" s="18" t="s">
        <v>166</v>
      </c>
    </row>
    <row r="14" spans="2:5" ht="17.25" x14ac:dyDescent="0.3">
      <c r="B14" s="49">
        <v>12</v>
      </c>
      <c r="C14" s="28" t="s">
        <v>150</v>
      </c>
      <c r="D14" s="28" t="s">
        <v>176</v>
      </c>
      <c r="E14" s="18" t="s">
        <v>167</v>
      </c>
    </row>
    <row r="15" spans="2:5" ht="17.25" x14ac:dyDescent="0.3">
      <c r="B15" s="49">
        <v>13</v>
      </c>
      <c r="C15" s="28" t="s">
        <v>142</v>
      </c>
      <c r="D15" s="28" t="s">
        <v>143</v>
      </c>
      <c r="E15" s="18" t="s">
        <v>168</v>
      </c>
    </row>
    <row r="16" spans="2:5" ht="17.25" x14ac:dyDescent="0.3">
      <c r="B16" s="49">
        <v>14</v>
      </c>
      <c r="C16" s="28" t="s">
        <v>125</v>
      </c>
      <c r="D16" s="28" t="s">
        <v>183</v>
      </c>
      <c r="E16" s="18" t="s">
        <v>169</v>
      </c>
    </row>
    <row r="17" spans="2:5" ht="17.25" x14ac:dyDescent="0.3">
      <c r="B17" s="49">
        <v>15</v>
      </c>
      <c r="C17" s="28" t="s">
        <v>146</v>
      </c>
      <c r="D17" s="28" t="s">
        <v>147</v>
      </c>
      <c r="E17" s="18" t="s">
        <v>170</v>
      </c>
    </row>
    <row r="18" spans="2:5" ht="17.25" x14ac:dyDescent="0.3">
      <c r="B18" s="49">
        <v>16</v>
      </c>
      <c r="C18" s="28" t="s">
        <v>119</v>
      </c>
      <c r="D18" s="28" t="s">
        <v>133</v>
      </c>
      <c r="E18" s="18" t="s">
        <v>171</v>
      </c>
    </row>
    <row r="19" spans="2:5" ht="17.25" x14ac:dyDescent="0.3">
      <c r="B19" s="49">
        <v>17</v>
      </c>
      <c r="C19" s="28" t="s">
        <v>135</v>
      </c>
      <c r="D19" s="28" t="s">
        <v>136</v>
      </c>
      <c r="E19" s="18" t="s">
        <v>172</v>
      </c>
    </row>
    <row r="20" spans="2:5" ht="17.25" x14ac:dyDescent="0.3">
      <c r="B20" s="49">
        <v>18</v>
      </c>
      <c r="C20" s="28" t="s">
        <v>173</v>
      </c>
      <c r="D20" s="28" t="s">
        <v>132</v>
      </c>
      <c r="E20" s="18" t="s">
        <v>174</v>
      </c>
    </row>
    <row r="22" spans="2:5" ht="17.25" x14ac:dyDescent="0.3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6.5" x14ac:dyDescent="0.3"/>
  <cols>
    <col min="1" max="1" width="2.625" customWidth="1"/>
    <col min="2" max="2" width="15.125" bestFit="1" customWidth="1"/>
    <col min="4" max="4" width="3.25" customWidth="1"/>
    <col min="5" max="5" width="13.75" bestFit="1" customWidth="1"/>
    <col min="7" max="7" width="3.5" customWidth="1"/>
    <col min="8" max="8" width="32.625" bestFit="1" customWidth="1"/>
  </cols>
  <sheetData>
    <row r="2" spans="2:9" ht="26.25" x14ac:dyDescent="0.3">
      <c r="B2" s="54" t="s">
        <v>148</v>
      </c>
      <c r="C2" s="54"/>
      <c r="D2" s="54"/>
      <c r="E2" s="54"/>
      <c r="F2" s="54"/>
    </row>
    <row r="3" spans="2:9" ht="17.25" thickBot="1" x14ac:dyDescent="0.35"/>
    <row r="4" spans="2:9" ht="18" thickBot="1" x14ac:dyDescent="0.35">
      <c r="B4" s="52" t="s">
        <v>51</v>
      </c>
      <c r="C4" s="52"/>
      <c r="D4" s="18"/>
      <c r="E4" s="52" t="s">
        <v>22</v>
      </c>
      <c r="F4" s="52"/>
      <c r="G4" s="18"/>
      <c r="H4" s="52" t="s">
        <v>51</v>
      </c>
      <c r="I4" s="52"/>
    </row>
    <row r="5" spans="2:9" ht="18" thickBot="1" x14ac:dyDescent="0.35">
      <c r="B5" s="12" t="s">
        <v>31</v>
      </c>
      <c r="C5" s="13" t="s">
        <v>34</v>
      </c>
      <c r="D5" s="18"/>
      <c r="E5" s="32" t="s">
        <v>53</v>
      </c>
      <c r="F5" s="33" t="s">
        <v>34</v>
      </c>
      <c r="G5" s="18"/>
      <c r="H5" s="12" t="s">
        <v>20</v>
      </c>
      <c r="I5" s="13" t="s">
        <v>60</v>
      </c>
    </row>
    <row r="6" spans="2:9" ht="17.25" x14ac:dyDescent="0.3">
      <c r="B6" s="14" t="s">
        <v>32</v>
      </c>
      <c r="C6" s="19">
        <v>1</v>
      </c>
      <c r="D6" s="18"/>
      <c r="E6" s="12" t="s">
        <v>10</v>
      </c>
      <c r="F6" s="34">
        <v>10</v>
      </c>
      <c r="G6" s="18"/>
      <c r="H6" s="14" t="s">
        <v>65</v>
      </c>
      <c r="I6" s="15" t="s">
        <v>61</v>
      </c>
    </row>
    <row r="7" spans="2:9" ht="17.25" x14ac:dyDescent="0.3">
      <c r="B7" s="14" t="s">
        <v>19</v>
      </c>
      <c r="C7" s="19">
        <v>2</v>
      </c>
      <c r="D7" s="18"/>
      <c r="E7" s="14" t="s">
        <v>11</v>
      </c>
      <c r="F7" s="35">
        <v>11</v>
      </c>
      <c r="G7" s="18"/>
      <c r="H7" s="14" t="s">
        <v>66</v>
      </c>
      <c r="I7" s="15" t="s">
        <v>62</v>
      </c>
    </row>
    <row r="8" spans="2:9" ht="18" thickBot="1" x14ac:dyDescent="0.35">
      <c r="B8" s="16" t="s">
        <v>33</v>
      </c>
      <c r="C8" s="20">
        <v>3</v>
      </c>
      <c r="D8" s="18"/>
      <c r="E8" s="14" t="s">
        <v>12</v>
      </c>
      <c r="F8" s="35">
        <v>12</v>
      </c>
      <c r="G8" s="18"/>
      <c r="H8" s="14" t="s">
        <v>67</v>
      </c>
      <c r="I8" s="15" t="s">
        <v>64</v>
      </c>
    </row>
    <row r="9" spans="2:9" ht="18" thickBot="1" x14ac:dyDescent="0.35">
      <c r="B9" s="18"/>
      <c r="C9" s="18"/>
      <c r="D9" s="18"/>
      <c r="E9" s="14" t="s">
        <v>13</v>
      </c>
      <c r="F9" s="35">
        <v>13</v>
      </c>
      <c r="G9" s="18"/>
      <c r="H9" s="14" t="s">
        <v>68</v>
      </c>
      <c r="I9" s="15" t="s">
        <v>63</v>
      </c>
    </row>
    <row r="10" spans="2:9" ht="18" thickBot="1" x14ac:dyDescent="0.35">
      <c r="B10" s="52" t="s">
        <v>27</v>
      </c>
      <c r="C10" s="52"/>
      <c r="D10" s="18"/>
      <c r="E10" s="14" t="s">
        <v>15</v>
      </c>
      <c r="F10" s="35">
        <v>14</v>
      </c>
      <c r="G10" s="18"/>
      <c r="H10" s="16" t="s">
        <v>69</v>
      </c>
      <c r="I10" s="17" t="s">
        <v>134</v>
      </c>
    </row>
    <row r="11" spans="2:9" ht="18" thickBot="1" x14ac:dyDescent="0.35">
      <c r="B11" s="36" t="s">
        <v>28</v>
      </c>
      <c r="C11" s="37" t="s">
        <v>34</v>
      </c>
      <c r="D11" s="18"/>
      <c r="E11" s="16" t="s">
        <v>16</v>
      </c>
      <c r="F11" s="38">
        <v>15</v>
      </c>
      <c r="G11" s="18"/>
      <c r="H11" s="18"/>
      <c r="I11" s="18"/>
    </row>
    <row r="12" spans="2:9" ht="18" thickBot="1" x14ac:dyDescent="0.35">
      <c r="B12" s="12" t="s">
        <v>26</v>
      </c>
      <c r="C12" s="13">
        <v>1</v>
      </c>
      <c r="D12" s="18"/>
      <c r="E12" s="18"/>
      <c r="F12" s="18"/>
      <c r="G12" s="18"/>
    </row>
    <row r="13" spans="2:9" ht="18" thickBot="1" x14ac:dyDescent="0.35">
      <c r="B13" s="14" t="s">
        <v>29</v>
      </c>
      <c r="C13" s="19">
        <v>2</v>
      </c>
      <c r="D13" s="18"/>
      <c r="E13" s="52" t="s">
        <v>77</v>
      </c>
      <c r="F13" s="52"/>
      <c r="G13" s="18"/>
    </row>
    <row r="14" spans="2:9" ht="18" thickBot="1" x14ac:dyDescent="0.35">
      <c r="B14" s="16" t="s">
        <v>30</v>
      </c>
      <c r="C14" s="20">
        <v>3</v>
      </c>
      <c r="D14" s="18"/>
      <c r="E14" s="36" t="s">
        <v>53</v>
      </c>
      <c r="F14" s="37" t="s">
        <v>34</v>
      </c>
      <c r="G14" s="18"/>
    </row>
    <row r="15" spans="2:9" ht="18" thickBot="1" x14ac:dyDescent="0.35">
      <c r="B15" s="18"/>
      <c r="C15" s="18"/>
      <c r="D15" s="18"/>
      <c r="E15" s="36" t="s">
        <v>52</v>
      </c>
      <c r="F15" s="37">
        <v>24</v>
      </c>
      <c r="G15" s="18"/>
    </row>
    <row r="16" spans="2:9" ht="18" thickBot="1" x14ac:dyDescent="0.35">
      <c r="B16" s="53" t="s">
        <v>57</v>
      </c>
      <c r="C16" s="53"/>
      <c r="D16" s="18"/>
      <c r="E16" s="18"/>
      <c r="F16" s="18"/>
      <c r="G16" s="18"/>
    </row>
    <row r="17" spans="2:9" ht="18" thickBot="1" x14ac:dyDescent="0.35">
      <c r="B17" s="16" t="s">
        <v>28</v>
      </c>
      <c r="C17" s="20" t="s">
        <v>34</v>
      </c>
      <c r="D17" s="18"/>
      <c r="E17" s="52" t="s">
        <v>78</v>
      </c>
      <c r="F17" s="52"/>
      <c r="G17" s="18"/>
      <c r="H17" s="18"/>
      <c r="I17" s="18"/>
    </row>
    <row r="18" spans="2:9" ht="18" thickBot="1" x14ac:dyDescent="0.35">
      <c r="B18" s="36" t="s">
        <v>58</v>
      </c>
      <c r="C18" s="37">
        <v>7</v>
      </c>
      <c r="D18" s="18"/>
      <c r="E18" s="36" t="s">
        <v>53</v>
      </c>
      <c r="F18" s="37" t="s">
        <v>34</v>
      </c>
      <c r="G18" s="18"/>
      <c r="H18" s="18"/>
      <c r="I18" s="18"/>
    </row>
    <row r="19" spans="2:9" ht="18" thickBot="1" x14ac:dyDescent="0.35">
      <c r="B19" s="18"/>
      <c r="C19" s="18"/>
      <c r="D19" s="18"/>
      <c r="E19" s="12" t="s">
        <v>47</v>
      </c>
      <c r="F19" s="13">
        <v>16</v>
      </c>
      <c r="G19" s="18"/>
      <c r="H19" s="18"/>
      <c r="I19" s="18"/>
    </row>
    <row r="20" spans="2:9" ht="18" thickBot="1" x14ac:dyDescent="0.35">
      <c r="B20" s="52" t="s">
        <v>59</v>
      </c>
      <c r="C20" s="52"/>
      <c r="D20" s="18"/>
      <c r="E20" s="14" t="s">
        <v>39</v>
      </c>
      <c r="F20" s="19">
        <v>17</v>
      </c>
      <c r="G20" s="18"/>
      <c r="H20" s="18"/>
      <c r="I20" s="18"/>
    </row>
    <row r="21" spans="2:9" ht="18" thickBot="1" x14ac:dyDescent="0.35">
      <c r="B21" s="36" t="s">
        <v>28</v>
      </c>
      <c r="C21" s="37" t="s">
        <v>34</v>
      </c>
      <c r="D21" s="18"/>
      <c r="E21" s="14" t="s">
        <v>41</v>
      </c>
      <c r="F21" s="19">
        <v>18</v>
      </c>
      <c r="G21" s="18"/>
      <c r="H21" s="18"/>
      <c r="I21" s="18"/>
    </row>
    <row r="22" spans="2:9" ht="17.25" x14ac:dyDescent="0.3">
      <c r="B22" s="12" t="s">
        <v>35</v>
      </c>
      <c r="C22" s="13">
        <v>4</v>
      </c>
      <c r="D22" s="18"/>
      <c r="E22" s="14" t="s">
        <v>43</v>
      </c>
      <c r="F22" s="19">
        <v>19</v>
      </c>
      <c r="G22" s="18"/>
      <c r="H22" s="18"/>
      <c r="I22" s="18"/>
    </row>
    <row r="23" spans="2:9" ht="17.25" x14ac:dyDescent="0.3">
      <c r="B23" s="14" t="s">
        <v>36</v>
      </c>
      <c r="C23" s="19">
        <v>5</v>
      </c>
      <c r="D23" s="18"/>
      <c r="E23" s="14" t="s">
        <v>45</v>
      </c>
      <c r="F23" s="19">
        <v>20</v>
      </c>
      <c r="G23" s="18"/>
      <c r="H23" s="18"/>
      <c r="I23" s="18"/>
    </row>
    <row r="24" spans="2:9" ht="18" thickBot="1" x14ac:dyDescent="0.35">
      <c r="B24" s="16" t="s">
        <v>37</v>
      </c>
      <c r="C24" s="20">
        <v>6</v>
      </c>
      <c r="D24" s="18"/>
      <c r="E24" s="14" t="s">
        <v>48</v>
      </c>
      <c r="F24" s="19">
        <v>21</v>
      </c>
      <c r="G24" s="18"/>
      <c r="H24" s="18"/>
      <c r="I24" s="18"/>
    </row>
    <row r="25" spans="2:9" ht="17.25" x14ac:dyDescent="0.3">
      <c r="B25" s="18"/>
      <c r="C25" s="18"/>
      <c r="D25" s="18"/>
      <c r="E25" s="14" t="s">
        <v>49</v>
      </c>
      <c r="F25" s="19">
        <v>22</v>
      </c>
      <c r="G25" s="18"/>
      <c r="H25" s="18"/>
      <c r="I25" s="18"/>
    </row>
    <row r="26" spans="2:9" ht="18" thickBot="1" x14ac:dyDescent="0.35">
      <c r="B26" s="18"/>
      <c r="C26" s="18"/>
      <c r="D26" s="18"/>
      <c r="E26" s="16" t="s">
        <v>50</v>
      </c>
      <c r="F26" s="20">
        <v>23</v>
      </c>
      <c r="G26" s="18"/>
      <c r="H26" s="18"/>
      <c r="I26" s="18"/>
    </row>
    <row r="27" spans="2:9" ht="17.25" x14ac:dyDescent="0.3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:F2"/>
    <mergeCell ref="B4:C4"/>
    <mergeCell ref="E4:F4"/>
    <mergeCell ref="H4:I4"/>
    <mergeCell ref="E17:F17"/>
    <mergeCell ref="B16:C16"/>
    <mergeCell ref="B10:C10"/>
    <mergeCell ref="B20:C20"/>
    <mergeCell ref="E13:F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zoomScale="85" zoomScaleNormal="85" workbookViewId="0">
      <selection activeCell="L14" sqref="L14"/>
    </sheetView>
  </sheetViews>
  <sheetFormatPr defaultRowHeight="16.5" x14ac:dyDescent="0.3"/>
  <cols>
    <col min="1" max="1" width="8.125" bestFit="1" customWidth="1"/>
    <col min="2" max="2" width="11.625" bestFit="1" customWidth="1"/>
    <col min="3" max="3" width="13.625" bestFit="1" customWidth="1"/>
    <col min="4" max="5" width="17.375" bestFit="1" customWidth="1"/>
    <col min="6" max="6" width="18.625" bestFit="1" customWidth="1"/>
    <col min="7" max="7" width="11" style="11" bestFit="1" customWidth="1"/>
    <col min="8" max="8" width="13.625" bestFit="1" customWidth="1"/>
    <col min="9" max="9" width="12.5" bestFit="1" customWidth="1"/>
    <col min="10" max="10" width="15.75" bestFit="1" customWidth="1"/>
    <col min="11" max="11" width="7" bestFit="1" customWidth="1"/>
    <col min="12" max="12" width="9.75" customWidth="1"/>
    <col min="13" max="13" width="15.875" bestFit="1" customWidth="1"/>
    <col min="14" max="14" width="147.375" bestFit="1" customWidth="1"/>
  </cols>
  <sheetData>
    <row r="1" spans="1:14" ht="17.25" x14ac:dyDescent="0.3">
      <c r="A1" s="11" t="s">
        <v>130</v>
      </c>
      <c r="B1" s="11" t="s">
        <v>131</v>
      </c>
      <c r="C1" s="47" t="s">
        <v>178</v>
      </c>
      <c r="D1" s="47" t="s">
        <v>139</v>
      </c>
      <c r="E1" s="47" t="s">
        <v>140</v>
      </c>
      <c r="F1" s="47" t="s">
        <v>141</v>
      </c>
      <c r="G1" s="47" t="s">
        <v>176</v>
      </c>
      <c r="H1" s="47" t="s">
        <v>143</v>
      </c>
      <c r="I1" s="47" t="s">
        <v>175</v>
      </c>
      <c r="J1" s="47" t="s">
        <v>147</v>
      </c>
      <c r="K1" s="47" t="s">
        <v>137</v>
      </c>
      <c r="L1" s="47" t="s">
        <v>138</v>
      </c>
      <c r="M1" s="47" t="s">
        <v>199</v>
      </c>
      <c r="N1" s="47" t="s">
        <v>202</v>
      </c>
    </row>
    <row r="2" spans="1:14" x14ac:dyDescent="0.3">
      <c r="A2" s="11">
        <v>1</v>
      </c>
      <c r="B2" s="11" t="s">
        <v>0</v>
      </c>
      <c r="C2" s="11">
        <f>COUNTA(표14[[#This Row],[enemy_unit1]:[enemy_unit3]])</f>
        <v>1</v>
      </c>
      <c r="D2" s="11" t="s">
        <v>179</v>
      </c>
      <c r="E2" s="11"/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200</v>
      </c>
      <c r="N2" s="11" t="s">
        <v>213</v>
      </c>
    </row>
    <row r="3" spans="1:14" x14ac:dyDescent="0.3">
      <c r="A3" s="11">
        <v>2</v>
      </c>
      <c r="B3" s="11" t="s">
        <v>114</v>
      </c>
      <c r="C3" s="11">
        <f>COUNTA(표14[[#This Row],[enemy_unit1]:[enemy_unit3]])</f>
        <v>2</v>
      </c>
      <c r="D3" s="11" t="s">
        <v>179</v>
      </c>
      <c r="E3" s="11" t="s">
        <v>181</v>
      </c>
      <c r="F3" s="50"/>
      <c r="G3" s="50">
        <v>2</v>
      </c>
      <c r="H3" s="11">
        <v>3</v>
      </c>
      <c r="I3" s="46">
        <v>120</v>
      </c>
      <c r="J3" s="46" t="s">
        <v>197</v>
      </c>
      <c r="K3" s="11"/>
      <c r="L3" s="11"/>
      <c r="M3" s="11" t="s">
        <v>205</v>
      </c>
      <c r="N3" s="51" t="s">
        <v>217</v>
      </c>
    </row>
    <row r="4" spans="1:14" x14ac:dyDescent="0.3">
      <c r="A4" s="11">
        <v>3</v>
      </c>
      <c r="B4" s="11" t="s">
        <v>115</v>
      </c>
      <c r="C4" s="11">
        <f>COUNTA(표14[[#This Row],[enemy_unit1]:[enemy_unit3]])</f>
        <v>1</v>
      </c>
      <c r="D4" s="11" t="s">
        <v>180</v>
      </c>
      <c r="E4" s="11"/>
      <c r="F4" s="50"/>
      <c r="G4" s="50">
        <v>0</v>
      </c>
      <c r="H4" s="11">
        <v>3</v>
      </c>
      <c r="I4" s="46">
        <v>140</v>
      </c>
      <c r="J4" s="46" t="s">
        <v>144</v>
      </c>
      <c r="K4" s="11"/>
      <c r="L4" s="11"/>
      <c r="M4" s="11" t="s">
        <v>201</v>
      </c>
      <c r="N4" s="11" t="s">
        <v>216</v>
      </c>
    </row>
    <row r="5" spans="1:14" x14ac:dyDescent="0.3">
      <c r="A5" s="11">
        <v>4</v>
      </c>
      <c r="B5" s="11" t="s">
        <v>116</v>
      </c>
      <c r="C5" s="11">
        <f>COUNTA(표14[[#This Row],[enemy_unit1]:[enemy_unit3]])</f>
        <v>2</v>
      </c>
      <c r="D5" s="11" t="s">
        <v>179</v>
      </c>
      <c r="E5" s="11" t="s">
        <v>184</v>
      </c>
      <c r="F5" s="50"/>
      <c r="G5" s="50">
        <v>2</v>
      </c>
      <c r="H5" s="11">
        <v>4</v>
      </c>
      <c r="I5" s="46">
        <v>160</v>
      </c>
      <c r="J5" s="46" t="s">
        <v>145</v>
      </c>
      <c r="K5" s="11"/>
      <c r="L5" s="11"/>
      <c r="M5" s="11" t="s">
        <v>203</v>
      </c>
      <c r="N5" s="11" t="s">
        <v>214</v>
      </c>
    </row>
    <row r="6" spans="1:14" x14ac:dyDescent="0.3">
      <c r="A6" s="11">
        <v>5</v>
      </c>
      <c r="B6" s="11" t="s">
        <v>117</v>
      </c>
      <c r="C6" s="11">
        <f>COUNTA(표14[[#This Row],[enemy_unit1]:[enemy_unit3]])</f>
        <v>3</v>
      </c>
      <c r="D6" s="11" t="s">
        <v>179</v>
      </c>
      <c r="E6" s="11" t="s">
        <v>181</v>
      </c>
      <c r="F6" s="50" t="s">
        <v>196</v>
      </c>
      <c r="G6" s="50">
        <v>0</v>
      </c>
      <c r="H6" s="11">
        <v>4</v>
      </c>
      <c r="I6" s="11">
        <v>200</v>
      </c>
      <c r="J6" s="46"/>
      <c r="K6" s="11"/>
      <c r="L6" s="11"/>
      <c r="M6" s="11" t="s">
        <v>204</v>
      </c>
      <c r="N6" s="11" t="s">
        <v>215</v>
      </c>
    </row>
    <row r="10" spans="1:14" ht="17.25" x14ac:dyDescent="0.3">
      <c r="I10" s="45"/>
    </row>
    <row r="11" spans="1:14" ht="17.25" x14ac:dyDescent="0.3">
      <c r="I11" s="45"/>
    </row>
    <row r="12" spans="1:14" ht="17.25" x14ac:dyDescent="0.3">
      <c r="I12" s="45"/>
    </row>
  </sheetData>
  <phoneticPr fontId="2" type="noConversion"/>
  <pageMargins left="0.7" right="0.7" top="0.75" bottom="0.75" header="0.3" footer="0.3"/>
  <ignoredErrors>
    <ignoredError sqref="J3:J5" numberStoredAsText="1"/>
    <ignoredError sqref="F6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tabSelected="1" zoomScaleNormal="100" workbookViewId="0">
      <selection activeCell="F5" sqref="F5"/>
    </sheetView>
  </sheetViews>
  <sheetFormatPr defaultRowHeight="16.5" x14ac:dyDescent="0.3"/>
  <cols>
    <col min="1" max="1" width="6.25" bestFit="1" customWidth="1"/>
    <col min="2" max="2" width="17.125" bestFit="1" customWidth="1"/>
    <col min="3" max="3" width="17" bestFit="1" customWidth="1"/>
    <col min="4" max="4" width="13.5" bestFit="1" customWidth="1"/>
    <col min="5" max="5" width="11.25" customWidth="1"/>
    <col min="7" max="7" width="10" bestFit="1" customWidth="1"/>
    <col min="8" max="8" width="34" bestFit="1" customWidth="1"/>
    <col min="9" max="9" width="10.5" bestFit="1" customWidth="1"/>
    <col min="10" max="10" width="131.5" bestFit="1" customWidth="1"/>
    <col min="11" max="11" width="117.25" bestFit="1" customWidth="1"/>
    <col min="12" max="12" width="15.125" customWidth="1"/>
    <col min="13" max="13" width="13" bestFit="1" customWidth="1"/>
    <col min="14" max="14" width="11.625" bestFit="1" customWidth="1"/>
    <col min="15" max="15" width="12" customWidth="1"/>
    <col min="16" max="16" width="15.375" bestFit="1" customWidth="1"/>
    <col min="17" max="20" width="15.875" customWidth="1"/>
    <col min="21" max="21" width="30.5" bestFit="1" customWidth="1"/>
  </cols>
  <sheetData>
    <row r="1" spans="1:10" ht="17.25" x14ac:dyDescent="0.3">
      <c r="A1" s="28" t="s">
        <v>105</v>
      </c>
      <c r="B1" s="28" t="s">
        <v>106</v>
      </c>
      <c r="C1" s="28" t="s">
        <v>107</v>
      </c>
      <c r="D1" s="28" t="s">
        <v>108</v>
      </c>
      <c r="E1" s="28" t="s">
        <v>177</v>
      </c>
      <c r="F1" s="28" t="s">
        <v>109</v>
      </c>
      <c r="G1" s="28" t="s">
        <v>110</v>
      </c>
      <c r="H1" s="28" t="s">
        <v>111</v>
      </c>
      <c r="I1" s="28" t="s">
        <v>112</v>
      </c>
      <c r="J1" s="28" t="s">
        <v>182</v>
      </c>
    </row>
    <row r="2" spans="1:10" ht="17.25" x14ac:dyDescent="0.3">
      <c r="A2" s="18">
        <v>2110</v>
      </c>
      <c r="B2" s="18" t="str">
        <f>monster_ref!B4</f>
        <v>스켈레톤</v>
      </c>
      <c r="C2" s="18" t="s">
        <v>185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206</v>
      </c>
      <c r="I2" s="18"/>
      <c r="J2" s="18" t="s">
        <v>211</v>
      </c>
    </row>
    <row r="3" spans="1:10" ht="17.25" x14ac:dyDescent="0.3">
      <c r="A3" s="18">
        <v>2111</v>
      </c>
      <c r="B3" s="18" t="str">
        <f>monster_ref!B5</f>
        <v>스톤피스트</v>
      </c>
      <c r="C3" s="18" t="s">
        <v>186</v>
      </c>
      <c r="D3" s="28" t="s">
        <v>113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210</v>
      </c>
      <c r="I3" s="18"/>
      <c r="J3" s="18" t="s">
        <v>212</v>
      </c>
    </row>
    <row r="4" spans="1:10" ht="17.25" x14ac:dyDescent="0.3">
      <c r="A4" s="18">
        <v>2212</v>
      </c>
      <c r="B4" s="18" t="str">
        <f>monster_ref!B6</f>
        <v>아이스골렘</v>
      </c>
      <c r="C4" s="18" t="s">
        <v>187</v>
      </c>
      <c r="D4" s="28" t="s">
        <v>113</v>
      </c>
      <c r="E4" s="18">
        <f>VLOOKUP(표3[[#This Row],[name]],monster_ref!$B$12:$C$18,2,FALSE)</f>
        <v>5</v>
      </c>
      <c r="F4" s="18">
        <f>VLOOKUP(표3[[#This Row],[name]],표1_8[#All],2,)</f>
        <v>17</v>
      </c>
      <c r="G4" s="18">
        <f>VLOOKUP(표3[[#This Row],[name]],표1_8[#All],3,)</f>
        <v>17</v>
      </c>
      <c r="H4" s="18" t="s">
        <v>209</v>
      </c>
      <c r="I4" s="18"/>
      <c r="J4" s="18" t="s">
        <v>218</v>
      </c>
    </row>
    <row r="5" spans="1:10" ht="17.25" x14ac:dyDescent="0.3">
      <c r="A5" s="18">
        <v>2213</v>
      </c>
      <c r="B5" s="18" t="str">
        <f>monster_ref!B7</f>
        <v>그림 리퍼</v>
      </c>
      <c r="C5" s="18" t="s">
        <v>188</v>
      </c>
      <c r="D5" s="28" t="s">
        <v>113</v>
      </c>
      <c r="E5" s="18">
        <f>VLOOKUP(표3[[#This Row],[name]],monster_ref!$B$12:$C$18,2,FALSE)</f>
        <v>5</v>
      </c>
      <c r="F5" s="18">
        <f>VLOOKUP(표3[[#This Row],[name]],표1_8[#All],2,)</f>
        <v>21</v>
      </c>
      <c r="G5" s="18">
        <f>VLOOKUP(표3[[#This Row],[name]],표1_8[#All],3,)</f>
        <v>19</v>
      </c>
      <c r="H5" s="18" t="s">
        <v>208</v>
      </c>
      <c r="I5" s="18"/>
      <c r="J5" s="18" t="s">
        <v>220</v>
      </c>
    </row>
    <row r="6" spans="1:10" ht="17.25" x14ac:dyDescent="0.3">
      <c r="A6" s="18">
        <v>2314</v>
      </c>
      <c r="B6" s="18" t="str">
        <f>monster_ref!B8</f>
        <v>파괴자 모로스</v>
      </c>
      <c r="C6" s="18" t="s">
        <v>198</v>
      </c>
      <c r="D6" s="28" t="s">
        <v>113</v>
      </c>
      <c r="E6" s="18">
        <f>VLOOKUP(표3[[#This Row],[name]],monster_ref!$B$12:$C$18,2,FALSE)</f>
        <v>7</v>
      </c>
      <c r="F6" s="18">
        <f>VLOOKUP(표3[[#This Row],[name]],표1_8[#All],2,)</f>
        <v>24</v>
      </c>
      <c r="G6" s="18">
        <f>VLOOKUP(표3[[#This Row],[name]],표1_8[#All],3,)</f>
        <v>24</v>
      </c>
      <c r="H6" s="18" t="s">
        <v>207</v>
      </c>
      <c r="I6" s="18"/>
      <c r="J6" s="18" t="s">
        <v>219</v>
      </c>
    </row>
    <row r="7" spans="1:10" ht="17.25" x14ac:dyDescent="0.3">
      <c r="A7" s="18">
        <v>2315</v>
      </c>
      <c r="B7" s="18" t="str">
        <f>monster_ref!B9</f>
        <v>파괴자 모로스</v>
      </c>
      <c r="C7" s="18" t="s">
        <v>198</v>
      </c>
      <c r="D7" s="28" t="s">
        <v>113</v>
      </c>
      <c r="E7" s="18">
        <f>VLOOKUP(표3[[#This Row],[name]],monster_ref!$B$12:$C$18,2,FALSE)</f>
        <v>7</v>
      </c>
      <c r="F7" s="18">
        <f>VLOOKUP(표3[[#This Row],[name]],표1_8[#All],2,)</f>
        <v>24</v>
      </c>
      <c r="G7" s="18">
        <f>VLOOKUP(표3[[#This Row],[name]],표1_8[#All],3,)</f>
        <v>24</v>
      </c>
      <c r="H7" s="18" t="s">
        <v>207</v>
      </c>
      <c r="I7" s="18"/>
      <c r="J7" s="18" t="s">
        <v>219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F19" sqref="F19"/>
    </sheetView>
  </sheetViews>
  <sheetFormatPr defaultRowHeight="16.5" x14ac:dyDescent="0.3"/>
  <cols>
    <col min="1" max="1" width="7.5" bestFit="1" customWidth="1"/>
    <col min="2" max="2" width="17.25" bestFit="1" customWidth="1"/>
    <col min="3" max="3" width="20.375" bestFit="1" customWidth="1"/>
    <col min="4" max="4" width="12.375" customWidth="1"/>
    <col min="5" max="6" width="16.875" bestFit="1" customWidth="1"/>
    <col min="8" max="8" width="12.5" bestFit="1" customWidth="1"/>
    <col min="9" max="9" width="14.375" bestFit="1" customWidth="1"/>
    <col min="10" max="10" width="18.375" bestFit="1" customWidth="1"/>
    <col min="11" max="11" width="10.25" customWidth="1"/>
  </cols>
  <sheetData>
    <row r="1" spans="1:10" ht="17.25" x14ac:dyDescent="0.3">
      <c r="A1" s="28" t="s">
        <v>56</v>
      </c>
      <c r="B1" s="28" t="s">
        <v>54</v>
      </c>
      <c r="C1" s="28" t="s">
        <v>70</v>
      </c>
      <c r="D1" s="28" t="s">
        <v>55</v>
      </c>
      <c r="E1" s="28" t="s">
        <v>133</v>
      </c>
      <c r="F1" s="28" t="s">
        <v>136</v>
      </c>
      <c r="G1" s="28" t="s">
        <v>124</v>
      </c>
      <c r="H1" s="28" t="s">
        <v>132</v>
      </c>
      <c r="I1" s="28" t="s">
        <v>137</v>
      </c>
      <c r="J1" s="28" t="s">
        <v>138</v>
      </c>
    </row>
    <row r="2" spans="1:10" ht="17.25" x14ac:dyDescent="0.3">
      <c r="A2" s="28">
        <v>3616</v>
      </c>
      <c r="B2" s="39" t="s">
        <v>46</v>
      </c>
      <c r="C2" s="39" t="s">
        <v>71</v>
      </c>
      <c r="D2" s="28" t="str">
        <f>ID_code!I10</f>
        <v>C</v>
      </c>
      <c r="E2" s="28" t="s">
        <v>120</v>
      </c>
      <c r="F2" s="18"/>
      <c r="G2" s="18"/>
      <c r="H2" s="42"/>
      <c r="I2" s="18"/>
      <c r="J2" s="18"/>
    </row>
    <row r="3" spans="1:10" ht="17.25" x14ac:dyDescent="0.3">
      <c r="A3" s="28">
        <v>3417</v>
      </c>
      <c r="B3" s="40" t="s">
        <v>38</v>
      </c>
      <c r="C3" s="40" t="s">
        <v>195</v>
      </c>
      <c r="D3" s="28" t="str">
        <f>ID_code!I8</f>
        <v>E</v>
      </c>
      <c r="E3" s="28" t="s">
        <v>121</v>
      </c>
      <c r="F3" s="18">
        <v>15</v>
      </c>
      <c r="G3" s="18"/>
      <c r="H3" s="42">
        <v>2</v>
      </c>
      <c r="I3" s="18"/>
      <c r="J3" s="18"/>
    </row>
    <row r="4" spans="1:10" ht="17.25" x14ac:dyDescent="0.3">
      <c r="A4" s="28">
        <v>3418</v>
      </c>
      <c r="B4" s="40" t="s">
        <v>40</v>
      </c>
      <c r="C4" s="40" t="s">
        <v>122</v>
      </c>
      <c r="D4" s="28" t="str">
        <f>ID_code!I8</f>
        <v>E</v>
      </c>
      <c r="E4" s="28" t="s">
        <v>121</v>
      </c>
      <c r="F4" s="18">
        <v>30</v>
      </c>
      <c r="G4" s="18"/>
      <c r="H4" s="42">
        <v>3</v>
      </c>
      <c r="I4" s="18"/>
      <c r="J4" s="18"/>
    </row>
    <row r="5" spans="1:10" ht="17.25" x14ac:dyDescent="0.3">
      <c r="A5" s="28">
        <v>3419</v>
      </c>
      <c r="B5" s="40" t="s">
        <v>42</v>
      </c>
      <c r="C5" s="40" t="s">
        <v>123</v>
      </c>
      <c r="D5" s="28" t="str">
        <f>ID_code!I8</f>
        <v>E</v>
      </c>
      <c r="E5" s="28" t="s">
        <v>121</v>
      </c>
      <c r="F5" s="18">
        <v>30</v>
      </c>
      <c r="G5" s="18"/>
      <c r="H5" s="42">
        <v>3</v>
      </c>
      <c r="I5" s="18"/>
      <c r="J5" s="18"/>
    </row>
    <row r="6" spans="1:10" ht="17.25" x14ac:dyDescent="0.3">
      <c r="A6" s="28">
        <v>3420</v>
      </c>
      <c r="B6" s="40" t="s">
        <v>44</v>
      </c>
      <c r="C6" s="40" t="s">
        <v>72</v>
      </c>
      <c r="D6" s="28" t="str">
        <f>ID_code!I8</f>
        <v>E</v>
      </c>
      <c r="E6" s="28" t="s">
        <v>121</v>
      </c>
      <c r="F6" s="18">
        <v>20</v>
      </c>
      <c r="G6" s="18"/>
      <c r="H6" s="42">
        <v>2</v>
      </c>
      <c r="I6" s="18"/>
      <c r="J6" s="18"/>
    </row>
    <row r="7" spans="1:10" ht="17.25" x14ac:dyDescent="0.3">
      <c r="A7" s="28">
        <v>3521</v>
      </c>
      <c r="B7" s="40" t="s">
        <v>189</v>
      </c>
      <c r="C7" s="40" t="s">
        <v>192</v>
      </c>
      <c r="D7" s="28" t="str">
        <f>ID_code!I9</f>
        <v>A</v>
      </c>
      <c r="E7" s="28" t="s">
        <v>121</v>
      </c>
      <c r="F7" s="18">
        <v>15</v>
      </c>
      <c r="G7" s="44">
        <v>1</v>
      </c>
      <c r="H7" s="42">
        <v>2</v>
      </c>
      <c r="I7" s="18"/>
      <c r="J7" s="18"/>
    </row>
    <row r="8" spans="1:10" ht="17.25" x14ac:dyDescent="0.3">
      <c r="A8" s="28">
        <v>3522</v>
      </c>
      <c r="B8" s="40" t="s">
        <v>190</v>
      </c>
      <c r="C8" s="40" t="s">
        <v>193</v>
      </c>
      <c r="D8" s="28" t="str">
        <f>ID_code!I9</f>
        <v>A</v>
      </c>
      <c r="E8" s="28" t="s">
        <v>121</v>
      </c>
      <c r="F8" s="18">
        <v>20</v>
      </c>
      <c r="G8" s="44">
        <v>3</v>
      </c>
      <c r="H8" s="42">
        <v>3</v>
      </c>
      <c r="I8" s="18"/>
      <c r="J8" s="18"/>
    </row>
    <row r="9" spans="1:10" ht="17.25" x14ac:dyDescent="0.3">
      <c r="A9" s="28">
        <v>3523</v>
      </c>
      <c r="B9" s="41" t="s">
        <v>191</v>
      </c>
      <c r="C9" s="41" t="s">
        <v>194</v>
      </c>
      <c r="D9" s="28" t="str">
        <f>ID_code!I9</f>
        <v>A</v>
      </c>
      <c r="E9" s="28" t="s">
        <v>121</v>
      </c>
      <c r="F9" s="18">
        <v>25</v>
      </c>
      <c r="G9" s="44">
        <v>4</v>
      </c>
      <c r="H9" s="42">
        <v>4</v>
      </c>
      <c r="I9" s="18"/>
      <c r="J9" s="18"/>
    </row>
    <row r="11" spans="1:10" ht="17.25" x14ac:dyDescent="0.3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3">
      <c r="B12" s="30"/>
      <c r="C12" s="43"/>
      <c r="D12" s="43"/>
      <c r="E12" s="43"/>
      <c r="F12" s="43"/>
      <c r="G12" s="18"/>
      <c r="H12" s="18"/>
      <c r="I12" s="18"/>
    </row>
    <row r="13" spans="1:10" ht="17.25" x14ac:dyDescent="0.3">
      <c r="B13" s="31"/>
      <c r="C13" s="18"/>
      <c r="D13" s="18"/>
    </row>
    <row r="14" spans="1:10" ht="17.25" x14ac:dyDescent="0.3">
      <c r="B14" s="18"/>
      <c r="C14" s="18"/>
      <c r="D14" s="18"/>
    </row>
    <row r="15" spans="1:10" ht="17.25" x14ac:dyDescent="0.3">
      <c r="B15" s="18"/>
      <c r="C15" s="18"/>
      <c r="D15" s="18"/>
    </row>
    <row r="16" spans="1:10" ht="17.25" x14ac:dyDescent="0.3">
      <c r="B16" s="18"/>
      <c r="C16" s="18"/>
      <c r="D16" s="18"/>
    </row>
    <row r="17" spans="2:4" ht="17.25" x14ac:dyDescent="0.3">
      <c r="B17" s="18"/>
      <c r="C17" s="18"/>
      <c r="D17" s="18"/>
    </row>
    <row r="18" spans="2:4" ht="17.25" x14ac:dyDescent="0.3">
      <c r="B18" s="18"/>
      <c r="C18" s="18"/>
      <c r="D18" s="18"/>
    </row>
    <row r="19" spans="2:4" ht="17.25" x14ac:dyDescent="0.3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G22" sqref="G22"/>
    </sheetView>
  </sheetViews>
  <sheetFormatPr defaultRowHeight="16.5" x14ac:dyDescent="0.3"/>
  <cols>
    <col min="1" max="1" width="4.125" customWidth="1"/>
    <col min="2" max="2" width="14.625" bestFit="1" customWidth="1"/>
    <col min="3" max="3" width="10.25" bestFit="1" customWidth="1"/>
    <col min="4" max="4" width="26.875" bestFit="1" customWidth="1"/>
    <col min="5" max="6" width="16.125" bestFit="1" customWidth="1"/>
    <col min="7" max="7" width="22.875" bestFit="1" customWidth="1"/>
    <col min="8" max="8" width="15.375" customWidth="1"/>
    <col min="9" max="9" width="15.75" customWidth="1"/>
    <col min="10" max="10" width="26.75" bestFit="1" customWidth="1"/>
    <col min="11" max="11" width="14" customWidth="1"/>
    <col min="12" max="12" width="17.125" bestFit="1" customWidth="1"/>
    <col min="14" max="14" width="15.375" bestFit="1" customWidth="1"/>
    <col min="16" max="16" width="12.25" bestFit="1" customWidth="1"/>
    <col min="21" max="21" width="11.625" bestFit="1" customWidth="1"/>
    <col min="22" max="22" width="11" bestFit="1" customWidth="1"/>
    <col min="23" max="26" width="15.375" bestFit="1" customWidth="1"/>
  </cols>
  <sheetData>
    <row r="2" spans="2:17" ht="20.25" x14ac:dyDescent="0.3">
      <c r="B2" s="55" t="s">
        <v>79</v>
      </c>
      <c r="C2" s="55"/>
      <c r="D2" s="55"/>
      <c r="E2" s="55"/>
      <c r="G2" s="55" t="s">
        <v>80</v>
      </c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3">
      <c r="B3" s="21" t="s">
        <v>118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3">
      <c r="B4" s="5" t="s">
        <v>179</v>
      </c>
      <c r="C4" s="1">
        <v>10</v>
      </c>
      <c r="D4" s="7">
        <v>10</v>
      </c>
      <c r="E4" s="7"/>
      <c r="G4" s="9" t="s">
        <v>9</v>
      </c>
      <c r="H4" s="3" t="s">
        <v>75</v>
      </c>
      <c r="I4" s="4" t="s">
        <v>91</v>
      </c>
      <c r="J4" s="4" t="s">
        <v>76</v>
      </c>
      <c r="K4" s="4" t="s">
        <v>81</v>
      </c>
      <c r="L4" s="4" t="s">
        <v>129</v>
      </c>
      <c r="M4" s="4"/>
      <c r="N4" s="4"/>
      <c r="O4" s="4"/>
      <c r="P4" s="4" t="s">
        <v>126</v>
      </c>
    </row>
    <row r="5" spans="2:17" x14ac:dyDescent="0.3">
      <c r="B5" s="5" t="s">
        <v>181</v>
      </c>
      <c r="C5" s="1">
        <v>10</v>
      </c>
      <c r="D5" s="7">
        <v>13</v>
      </c>
      <c r="E5" s="7" t="s">
        <v>82</v>
      </c>
      <c r="G5" s="10" t="s">
        <v>73</v>
      </c>
      <c r="H5" s="24">
        <f>$C$4</f>
        <v>10</v>
      </c>
      <c r="I5" s="24" t="s">
        <v>92</v>
      </c>
      <c r="J5" s="24">
        <f>C6</f>
        <v>17</v>
      </c>
      <c r="K5" s="24" t="s">
        <v>93</v>
      </c>
      <c r="L5" s="24" t="s">
        <v>127</v>
      </c>
      <c r="M5" s="24"/>
      <c r="N5" s="24"/>
      <c r="O5" s="24"/>
      <c r="P5" s="24"/>
    </row>
    <row r="6" spans="2:17" x14ac:dyDescent="0.3">
      <c r="B6" s="5" t="s">
        <v>180</v>
      </c>
      <c r="C6" s="1">
        <v>17</v>
      </c>
      <c r="D6" s="7">
        <v>17</v>
      </c>
      <c r="E6" s="7"/>
      <c r="G6" s="10" t="s">
        <v>74</v>
      </c>
      <c r="H6" s="1">
        <f>D4</f>
        <v>10</v>
      </c>
      <c r="I6" s="24" t="s">
        <v>94</v>
      </c>
      <c r="J6" s="1">
        <f>D6</f>
        <v>17</v>
      </c>
      <c r="K6" s="24" t="s">
        <v>83</v>
      </c>
      <c r="L6" s="24" t="s">
        <v>128</v>
      </c>
      <c r="M6" s="24"/>
      <c r="N6" s="24"/>
      <c r="O6" s="24"/>
      <c r="P6" s="24"/>
    </row>
    <row r="7" spans="2:17" x14ac:dyDescent="0.3">
      <c r="B7" s="5" t="s">
        <v>184</v>
      </c>
      <c r="C7" s="1">
        <v>21</v>
      </c>
      <c r="D7" s="7">
        <v>19</v>
      </c>
      <c r="E7" s="7" t="s">
        <v>84</v>
      </c>
      <c r="G7" s="9" t="s">
        <v>24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3">
      <c r="B8" s="5" t="s">
        <v>196</v>
      </c>
      <c r="C8" s="1">
        <v>24</v>
      </c>
      <c r="D8" s="7">
        <v>24</v>
      </c>
      <c r="E8" s="7" t="s">
        <v>95</v>
      </c>
    </row>
    <row r="9" spans="2:17" x14ac:dyDescent="0.3">
      <c r="B9" s="25" t="str">
        <f>B8</f>
        <v>파괴자 모로스</v>
      </c>
      <c r="C9" s="26">
        <v>24</v>
      </c>
      <c r="D9" s="27">
        <v>24</v>
      </c>
      <c r="E9" s="7" t="s">
        <v>221</v>
      </c>
    </row>
    <row r="10" spans="2:17" x14ac:dyDescent="0.3">
      <c r="B10" s="25"/>
      <c r="C10" s="26"/>
      <c r="D10" s="27"/>
    </row>
    <row r="11" spans="2:17" ht="20.25" x14ac:dyDescent="0.3">
      <c r="B11" s="55" t="s">
        <v>23</v>
      </c>
      <c r="C11" s="55"/>
    </row>
    <row r="12" spans="2:17" x14ac:dyDescent="0.3">
      <c r="B12" s="21" t="s">
        <v>118</v>
      </c>
      <c r="C12" s="23" t="s">
        <v>17</v>
      </c>
    </row>
    <row r="13" spans="2:17" x14ac:dyDescent="0.3">
      <c r="B13" s="5" t="s">
        <v>179</v>
      </c>
      <c r="C13" s="7">
        <v>1</v>
      </c>
    </row>
    <row r="14" spans="2:17" x14ac:dyDescent="0.3">
      <c r="B14" s="5" t="s">
        <v>181</v>
      </c>
      <c r="C14" s="7">
        <v>2</v>
      </c>
    </row>
    <row r="15" spans="2:17" x14ac:dyDescent="0.3">
      <c r="B15" s="5" t="s">
        <v>180</v>
      </c>
      <c r="C15" s="7">
        <v>5</v>
      </c>
    </row>
    <row r="16" spans="2:17" ht="17.25" x14ac:dyDescent="0.3">
      <c r="B16" s="5" t="str">
        <f>B7</f>
        <v>그림 리퍼</v>
      </c>
      <c r="C16" s="7">
        <v>5</v>
      </c>
      <c r="P16" s="29"/>
      <c r="Q16" s="29"/>
    </row>
    <row r="17" spans="2:3" x14ac:dyDescent="0.3">
      <c r="B17" s="5" t="str">
        <f>B8</f>
        <v>파괴자 모로스</v>
      </c>
      <c r="C17" s="7">
        <v>7</v>
      </c>
    </row>
    <row r="18" spans="2:3" x14ac:dyDescent="0.3">
      <c r="B18" s="25" t="str">
        <f>B9</f>
        <v>파괴자 모로스</v>
      </c>
      <c r="C18" s="27">
        <v>10</v>
      </c>
    </row>
    <row r="37" spans="2:7" x14ac:dyDescent="0.3">
      <c r="B37" t="s">
        <v>85</v>
      </c>
      <c r="C37" t="s">
        <v>86</v>
      </c>
      <c r="D37" t="s">
        <v>87</v>
      </c>
      <c r="E37" t="s">
        <v>88</v>
      </c>
      <c r="F37" t="s">
        <v>89</v>
      </c>
      <c r="G37" t="s">
        <v>149</v>
      </c>
    </row>
    <row r="38" spans="2:7" x14ac:dyDescent="0.3">
      <c r="B38" t="s">
        <v>24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3">
      <c r="B39" t="s">
        <v>90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2023-12-19T09:58:08Z</dcterms:modified>
</cp:coreProperties>
</file>