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3F329926-4D05-40E6-818B-A561407480AE}" xr6:coauthVersionLast="47" xr6:coauthVersionMax="47" xr10:uidLastSave="{00000000-0000-0000-0000-000000000000}"/>
  <bookViews>
    <workbookView xWindow="11856" yWindow="2316" windowWidth="24156" windowHeight="16284" tabRatio="855" activeTab="3" xr2:uid="{DC7D0983-50F2-4F61-969D-F2D36E7CA138}"/>
  </bookViews>
  <sheets>
    <sheet name="정의" sheetId="8" r:id="rId1"/>
    <sheet name="ID생성표" sheetId="6" r:id="rId2"/>
    <sheet name="몬스터" sheetId="1" r:id="rId3"/>
    <sheet name="stage_Data" sheetId="7" r:id="rId4"/>
    <sheet name="monster_Data" sheetId="4" r:id="rId5"/>
    <sheet name="item_Data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E11" i="3"/>
  <c r="E10" i="3"/>
  <c r="E9" i="3"/>
  <c r="E8" i="3"/>
  <c r="E7" i="3"/>
  <c r="E6" i="3"/>
  <c r="E5" i="3"/>
  <c r="E4" i="3"/>
  <c r="H3" i="4"/>
  <c r="H4" i="4"/>
  <c r="H5" i="4"/>
  <c r="H6" i="4"/>
  <c r="H7" i="4"/>
  <c r="H8" i="4"/>
  <c r="H2" i="4"/>
  <c r="G3" i="4"/>
  <c r="G4" i="4"/>
  <c r="G5" i="4"/>
  <c r="G6" i="4"/>
  <c r="G7" i="4"/>
  <c r="G8" i="4"/>
  <c r="G2" i="4"/>
  <c r="F7" i="4"/>
  <c r="F6" i="4"/>
  <c r="F5" i="4"/>
  <c r="F4" i="4"/>
  <c r="F3" i="4"/>
  <c r="F2" i="4"/>
  <c r="D2" i="4"/>
  <c r="G38" i="1"/>
  <c r="F38" i="1"/>
  <c r="J6" i="1"/>
  <c r="H6" i="1"/>
  <c r="J5" i="1"/>
  <c r="H5" i="1"/>
</calcChain>
</file>

<file path=xl/sharedStrings.xml><?xml version="1.0" encoding="utf-8"?>
<sst xmlns="http://schemas.openxmlformats.org/spreadsheetml/2006/main" count="280" uniqueCount="209">
  <si>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</si>
  <si>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</si>
  <si>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</si>
  <si>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</si>
  <si>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</si>
  <si>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</si>
  <si>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</si>
  <si>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</si>
  <si>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</si>
  <si>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</si>
  <si>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</si>
  <si>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</si>
  <si>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</si>
  <si>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</si>
  <si>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</si>
  <si>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</si>
  <si>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</si>
  <si>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</si>
  <si>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</si>
  <si>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</si>
  <si>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</si>
  <si>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</si>
  <si>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</si>
  <si>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</si>
  <si>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</si>
  <si>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</si>
  <si>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</si>
  <si>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</si>
  <si>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</si>
  <si>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</si>
  <si>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</si>
  <si>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</si>
  <si>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</si>
  <si>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</si>
  <si>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</si>
  <si>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</si>
  <si>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</si>
  <si>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</si>
  <si>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</si>
  <si>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</si>
  <si>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</si>
  <si>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</si>
  <si>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</si>
  <si>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</si>
  <si>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</si>
  <si>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</si>
  <si>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</si>
  <si>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</si>
  <si>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</si>
  <si>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</si>
  <si>
    <t>검1</t>
    <phoneticPr fontId="2" type="noConversion"/>
  </si>
  <si>
    <t>검2</t>
  </si>
  <si>
    <t>검2</t>
    <phoneticPr fontId="2" type="noConversion"/>
  </si>
  <si>
    <t>검3</t>
  </si>
  <si>
    <t>검3</t>
    <phoneticPr fontId="2" type="noConversion"/>
  </si>
  <si>
    <t>개체분류</t>
    <phoneticPr fontId="2" type="noConversion"/>
  </si>
  <si>
    <t>용사1</t>
    <phoneticPr fontId="2" type="noConversion"/>
  </si>
  <si>
    <t>ID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</si>
  <si>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</si>
  <si>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</si>
  <si>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</si>
  <si>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</si>
  <si>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</si>
  <si>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</si>
  <si>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</si>
  <si>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</si>
  <si>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</si>
  <si>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</si>
  <si>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</si>
  <si>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</si>
  <si>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</si>
  <si>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</si>
  <si>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</si>
  <si>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</si>
  <si>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</si>
  <si>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영문이름</t>
    <phoneticPr fontId="2" type="noConversion"/>
  </si>
  <si>
    <t>name_en</t>
    <phoneticPr fontId="2" type="noConversion"/>
  </si>
  <si>
    <t>gold</t>
    <phoneticPr fontId="2" type="noConversion"/>
  </si>
  <si>
    <t>again</t>
    <phoneticPr fontId="2" type="noConversion"/>
  </si>
  <si>
    <t>heal</t>
    <phoneticPr fontId="2" type="noConversion"/>
  </si>
  <si>
    <t>sword1</t>
    <phoneticPr fontId="2" type="noConversion"/>
  </si>
  <si>
    <t>sword2</t>
    <phoneticPr fontId="2" type="noConversion"/>
  </si>
  <si>
    <t>sword3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</si>
  <si>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</si>
  <si>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</si>
  <si>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</si>
  <si>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</si>
  <si>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병사1</t>
  </si>
  <si>
    <t>병사2</t>
  </si>
  <si>
    <t>장군1</t>
  </si>
  <si>
    <t>장군2</t>
  </si>
  <si>
    <t>왕1</t>
  </si>
  <si>
    <t>왕2</t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</si>
  <si>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</si>
  <si>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</si>
  <si>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</si>
  <si>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</si>
  <si>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</si>
  <si>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</si>
  <si>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</si>
  <si>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</si>
  <si>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</si>
  <si>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</si>
  <si>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</si>
  <si>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</si>
  <si>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</si>
  <si>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</si>
  <si>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</si>
  <si>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</si>
  <si>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</si>
  <si>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</si>
  <si>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</si>
  <si>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</si>
  <si>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</si>
  <si>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</si>
  <si>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</si>
  <si>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</si>
  <si>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</si>
  <si>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</si>
  <si>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</si>
  <si>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</si>
  <si>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</si>
  <si>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</si>
  <si>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</si>
  <si>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</si>
  <si>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state</t>
  </si>
  <si>
    <t>health</t>
  </si>
  <si>
    <t>atk</t>
  </si>
  <si>
    <t>def</t>
  </si>
  <si>
    <t>image</t>
  </si>
  <si>
    <t>sound</t>
  </si>
  <si>
    <t>soldier1</t>
  </si>
  <si>
    <t>M</t>
  </si>
  <si>
    <t>soldier2</t>
  </si>
  <si>
    <t>elite1</t>
  </si>
  <si>
    <t>elite2</t>
  </si>
  <si>
    <t>boss1</t>
  </si>
  <si>
    <t>boss2</t>
  </si>
  <si>
    <t>병사2</t>
    <phoneticPr fontId="2" type="noConversion"/>
  </si>
  <si>
    <t>장군2</t>
    <phoneticPr fontId="2" type="noConversion"/>
  </si>
  <si>
    <t>왕1</t>
    <phoneticPr fontId="2" type="noConversion"/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</si>
  <si>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</si>
  <si>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</si>
  <si>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</si>
  <si>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</si>
  <si>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</si>
  <si>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</si>
  <si>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</si>
  <si>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</si>
  <si>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</si>
  <si>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</si>
  <si>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</si>
  <si>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</si>
  <si>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</si>
  <si>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</si>
  <si>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</si>
  <si>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</si>
  <si>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</si>
  <si>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</si>
  <si>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reward_gold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</si>
  <si>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</si>
  <si>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</si>
  <si>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</si>
  <si>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</si>
  <si>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</si>
  <si>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이미지</t>
    <phoneticPr fontId="2" type="noConversion"/>
  </si>
  <si>
    <t>사운드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</si>
  <si>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</si>
  <si>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</si>
  <si>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</si>
  <si>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</si>
  <si>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</si>
  <si>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</si>
  <si>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</si>
  <si>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(3417,3420,3521)</t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</si>
  <si>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</si>
  <si>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</si>
  <si>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</si>
  <si>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</si>
  <si>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</si>
  <si>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</si>
  <si>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</si>
  <si>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</si>
  <si>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</si>
  <si>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</si>
  <si>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</si>
  <si>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</si>
  <si>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</si>
  <si>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</si>
  <si>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health</t>
    <phoneticPr fontId="2" type="noConversion"/>
  </si>
  <si>
    <t>reward_health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</si>
  <si>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</si>
  <si>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</si>
  <si>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</si>
  <si>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</si>
  <si>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</si>
  <si>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</si>
  <si>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</si>
  <si>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</si>
  <si>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</si>
  <si>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</si>
  <si>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</si>
  <si>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</si>
  <si>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</si>
  <si>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</si>
  <si>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</si>
  <si>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</si>
  <si>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</si>
  <si>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enemy_count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</si>
</sst>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10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9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3" fillId="0" borderId="0" xfId="0" applyFo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1" applyFont="1" applyFill="1">
      <alignment vertical="center"/>
    </xf>
    <xf numFmtId="0" fontId="8" fillId="0" borderId="3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70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9"/>
      <tableStyleElement type="firstRowStripe" dxfId="68"/>
      <tableStyleElement type="firstColumnStripe" dxfId="67"/>
    </tableStyle>
    <tableStyle name="표 스타일 1" pivot="0" count="2" xr9:uid="{BE48765A-397C-4010-A2B3-AA04167E1655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4" dataDxfId="63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2"/>
    <tableColumn id="2" xr3:uid="{D0DDB258-6A30-40B3-B531-DD8944229BDE}" name="명칭" dataDxfId="61"/>
    <tableColumn id="3" xr3:uid="{3B28FDFC-804E-43A7-9799-6894E09D6C47}" name="영문명칭" dataDxfId="60"/>
    <tableColumn id="4" xr3:uid="{42E0662E-1BBB-4CF5-AC08-318CDA4B1079}" name="설명" dataDxfId="59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58" headerRowBorderDxfId="57" tableBorderDxfId="56" totalsRowBorderDxfId="55">
  <autoFilter ref="B3:D9" xr:uid="{DCDA4F24-5C72-4BAC-95D6-FA90FEDAFDFB}"/>
  <tableColumns count="3">
    <tableColumn id="1" xr3:uid="{067AA415-18DF-4E25-B1E4-702E5A434479}" name="몬스터유닛" dataDxfId="54"/>
    <tableColumn id="2" xr3:uid="{C2EAD120-8106-48D6-A4BE-6B50127A292A}" name="공격력" dataDxfId="53"/>
    <tableColumn id="3" xr3:uid="{4EA097C8-2E33-4349-95B8-AF57FD207D06}" name="방어력" dataDxfId="5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1" headerRowBorderDxfId="50" tableBorderDxfId="49" totalsRowBorderDxfId="48">
  <autoFilter ref="B12:C18" xr:uid="{2AA2D02D-1F9D-4FC7-B9FA-62D4EA30C842}"/>
  <tableColumns count="2">
    <tableColumn id="1" xr3:uid="{63ACFE6B-8148-4D1A-8EE5-804402BB2ABE}" name="몬스터유닛" dataDxfId="47"/>
    <tableColumn id="2" xr3:uid="{E32E1503-E62F-4EA7-9DB3-CD6644E25D73}" name="체력" dataDxfId="46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K6" totalsRowShown="0" headerRowDxfId="11">
  <autoFilter ref="A1:K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95BC3CB-DE28-4E03-A75F-24F2B9E2DDD9}" name="number" dataDxfId="10"/>
    <tableColumn id="2" xr3:uid="{397B5DEA-1726-4F8B-8452-0F85CCCA2E53}" name="stage_name" dataDxfId="9"/>
    <tableColumn id="3" xr3:uid="{8BAEBE59-7DB8-455C-8895-85D16A326CDA}" name="enemy_count" dataDxfId="8"/>
    <tableColumn id="4" xr3:uid="{56F412A6-1D1C-4DD8-8F9F-A9D6D5CB1F01}" name="enemy_unit1" dataDxfId="7"/>
    <tableColumn id="5" xr3:uid="{E89A1493-B142-49A1-9C5F-0140455DF9CD}" name="enemy_unit2" dataDxfId="6"/>
    <tableColumn id="6" xr3:uid="{822F2BAA-16F4-4BC6-9BCB-01758A14B4CF}" name="enemy_unit3" dataDxfId="5"/>
    <tableColumn id="7" xr3:uid="{08FE4F30-2D1A-48D4-B845-F2EF9F32375F}" name="reward_health" dataDxfId="4"/>
    <tableColumn id="8" xr3:uid="{09318C06-AB06-4E71-AAD3-53C176D856D4}" name="reward_point" dataDxfId="3"/>
    <tableColumn id="9" xr3:uid="{DC5BC79E-8C2D-4FB9-BF6E-051A19757C96}" name="reward_gold" dataDxfId="2"/>
    <tableColumn id="10" xr3:uid="{9ACB5939-E1BD-48F3-8490-09A8DF246598}" name="open_item" dataDxfId="1"/>
    <tableColumn id="11" xr3:uid="{6988D6FA-4BE7-4E74-B798-7FF44AD473F7}" name="image" dataDxfId="0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8" headerRowDxfId="45" dataDxfId="44">
  <autoFilter ref="A1:J8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43" totalsRowDxfId="42"/>
    <tableColumn id="2" xr3:uid="{E272DE11-2CFA-438A-8C30-4093EEBAAD4D}" name="name" dataDxfId="41" totalsRowDxfId="40"/>
    <tableColumn id="3" xr3:uid="{2CF08806-9622-4698-9F29-63005B4ACF6B}" name="name_en" dataDxfId="39" totalsRowDxfId="38"/>
    <tableColumn id="4" xr3:uid="{494873D0-DE71-4A7C-A5C1-1CD13F2D633F}" name="type" dataDxfId="37" totalsRowDxfId="36"/>
    <tableColumn id="5" xr3:uid="{01A3CB60-9284-423A-B95C-C3C9B8807744}" name="state" dataDxfId="35" totalsRowDxfId="34"/>
    <tableColumn id="6" xr3:uid="{354215F0-D267-44D0-B417-9824FD6469DC}" name="health" dataDxfId="33" totalsRowDxfId="32"/>
    <tableColumn id="7" xr3:uid="{B4511A73-E29D-4385-AE5F-8C007E1D956D}" name="atk" dataDxfId="31" totalsRowDxfId="30">
      <calculatedColumnFormula>VLOOKUP(표3[[#This Row],[name]],표1_8[#All],2,)</calculatedColumnFormula>
    </tableColumn>
    <tableColumn id="8" xr3:uid="{C37631EF-1FE2-449B-8ADB-3FC65C48BB02}" name="def" dataDxfId="29" totalsRowDxfId="28">
      <calculatedColumnFormula>VLOOKUP(표3[[#This Row],[name]],표1_8[#All],3,)</calculatedColumnFormula>
    </tableColumn>
    <tableColumn id="9" xr3:uid="{47878641-5549-4C24-8792-3F626D6AFFF8}" name="image" dataDxfId="27" totalsRowDxfId="26"/>
    <tableColumn id="10" xr3:uid="{2DFA05EF-9697-418B-B5C7-E4A0E66783E9}" name="sound" dataDxfId="25" totalsRowDxfId="24"/>
  </tableColumns>
  <tableStyleInfo name="표 스타일 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B3:K11" totalsRowShown="0" headerRowDxfId="23" dataDxfId="22">
  <autoFilter ref="B3:K11" xr:uid="{A32CF929-9BAE-487E-AA59-E59A097DB6ED}"/>
  <tableColumns count="10">
    <tableColumn id="1" xr3:uid="{D11EFD70-6973-4140-97D4-CD2907E8D93F}" name="id" dataDxfId="21"/>
    <tableColumn id="2" xr3:uid="{96652DA7-C7A3-4D7A-AF4E-3D809758DBDF}" name="name" dataDxfId="20"/>
    <tableColumn id="3" xr3:uid="{D27CAD10-0AF2-45E2-A350-0DCB9D7368C8}" name="name_en" dataDxfId="19"/>
    <tableColumn id="4" xr3:uid="{64BCAD89-5438-44B8-8B69-14C0D0BEF66B}" name="type" dataDxfId="18"/>
    <tableColumn id="5" xr3:uid="{C19525A1-B8C2-4874-A15B-672574DD61B5}" name="currency_t/f" dataDxfId="17"/>
    <tableColumn id="6" xr3:uid="{A479A586-07FB-4AA2-B0B5-C03AB75D9E36}" name="cost" dataDxfId="16"/>
    <tableColumn id="7" xr3:uid="{F9281021-C49C-42D1-82CE-05029A330282}" name="atk" dataDxfId="15"/>
    <tableColumn id="8" xr3:uid="{6C43432D-E0D5-4413-9A53-FB2C421A4757}" name="openLv" dataDxfId="14"/>
    <tableColumn id="9" xr3:uid="{21EF1B20-EBAC-4C89-96B6-F5772A012BF6}" name="image" dataDxfId="13"/>
    <tableColumn id="10" xr3:uid="{A6B16ED6-B5B5-411B-806E-9C7E67E71A47}" name="sound" dataDxfId="12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dimension ref="B2:E22"/>
  <sheetViews>
    <sheetView workbookViewId="0">
      <selection activeCell="E22" sqref="E22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53" t="s">
        <v>35</v>
      </c>
      <c r="C2" s="53" t="s">
        <v>182</v>
      </c>
      <c r="D2" s="53" t="s">
        <v>183</v>
      </c>
      <c r="E2" s="53" t="s">
        <v>184</v>
      </c>
    </row>
    <row r="3" spans="2:5" s="11" customFormat="1" ht="19.2" x14ac:dyDescent="0.4">
      <c r="B3" s="54">
        <v>1</v>
      </c>
      <c r="C3" s="29" t="s">
        <v>112</v>
      </c>
      <c r="D3" s="29" t="s">
        <v>121</v>
      </c>
      <c r="E3" s="18" t="s">
        <v>185</v>
      </c>
    </row>
    <row r="4" spans="2:5" ht="19.2" x14ac:dyDescent="0.4">
      <c r="B4" s="54">
        <v>2</v>
      </c>
      <c r="C4" s="29" t="s">
        <v>113</v>
      </c>
      <c r="D4" s="29" t="s">
        <v>122</v>
      </c>
      <c r="E4" s="18" t="s">
        <v>186</v>
      </c>
    </row>
    <row r="5" spans="2:5" ht="19.2" x14ac:dyDescent="0.4">
      <c r="B5" s="54">
        <v>3</v>
      </c>
      <c r="C5" s="29" t="s">
        <v>114</v>
      </c>
      <c r="D5" s="29" t="s">
        <v>123</v>
      </c>
      <c r="E5" s="18" t="s">
        <v>187</v>
      </c>
    </row>
    <row r="6" spans="2:5" ht="19.2" x14ac:dyDescent="0.4">
      <c r="B6" s="54">
        <v>4</v>
      </c>
      <c r="C6" s="29" t="s">
        <v>115</v>
      </c>
      <c r="D6" s="29" t="s">
        <v>124</v>
      </c>
      <c r="E6" s="18" t="s">
        <v>188</v>
      </c>
    </row>
    <row r="7" spans="2:5" ht="19.2" x14ac:dyDescent="0.4">
      <c r="B7" s="54">
        <v>5</v>
      </c>
      <c r="C7" s="29" t="s">
        <v>116</v>
      </c>
      <c r="D7" s="29" t="s">
        <v>189</v>
      </c>
      <c r="E7" s="18" t="s">
        <v>191</v>
      </c>
    </row>
    <row r="8" spans="2:5" ht="19.2" x14ac:dyDescent="0.4">
      <c r="B8" s="54">
        <v>6</v>
      </c>
      <c r="C8" s="29" t="s">
        <v>117</v>
      </c>
      <c r="D8" s="29" t="s">
        <v>127</v>
      </c>
      <c r="E8" s="18" t="s">
        <v>192</v>
      </c>
    </row>
    <row r="9" spans="2:5" ht="19.2" x14ac:dyDescent="0.4">
      <c r="B9" s="54">
        <v>7</v>
      </c>
      <c r="C9" s="29" t="s">
        <v>118</v>
      </c>
      <c r="D9" s="29" t="s">
        <v>128</v>
      </c>
      <c r="E9" s="18" t="s">
        <v>193</v>
      </c>
    </row>
    <row r="10" spans="2:5" ht="19.2" x14ac:dyDescent="0.4">
      <c r="B10" s="54">
        <v>8</v>
      </c>
      <c r="C10" s="29" t="s">
        <v>119</v>
      </c>
      <c r="D10" s="29" t="s">
        <v>129</v>
      </c>
      <c r="E10" s="18" t="s">
        <v>194</v>
      </c>
    </row>
    <row r="11" spans="2:5" ht="19.2" x14ac:dyDescent="0.4">
      <c r="B11" s="54">
        <v>9</v>
      </c>
      <c r="C11" s="29" t="s">
        <v>120</v>
      </c>
      <c r="D11" s="29" t="s">
        <v>130</v>
      </c>
      <c r="E11" s="18" t="s">
        <v>195</v>
      </c>
    </row>
    <row r="12" spans="2:5" ht="19.2" x14ac:dyDescent="0.4">
      <c r="B12" s="54">
        <v>10</v>
      </c>
      <c r="C12" s="29" t="s">
        <v>22</v>
      </c>
      <c r="D12" s="29" t="s">
        <v>158</v>
      </c>
      <c r="E12" s="18" t="s">
        <v>196</v>
      </c>
    </row>
    <row r="13" spans="2:5" ht="19.2" x14ac:dyDescent="0.4">
      <c r="B13" s="54">
        <v>11</v>
      </c>
      <c r="C13" s="29" t="s">
        <v>197</v>
      </c>
      <c r="D13" s="29" t="s">
        <v>198</v>
      </c>
      <c r="E13" s="18" t="s">
        <v>199</v>
      </c>
    </row>
    <row r="14" spans="2:5" ht="19.2" x14ac:dyDescent="0.4">
      <c r="B14" s="54">
        <v>12</v>
      </c>
      <c r="C14" s="29" t="s">
        <v>181</v>
      </c>
      <c r="D14" s="29" t="s">
        <v>190</v>
      </c>
      <c r="E14" s="18" t="s">
        <v>200</v>
      </c>
    </row>
    <row r="15" spans="2:5" ht="19.2" x14ac:dyDescent="0.4">
      <c r="B15" s="54">
        <v>13</v>
      </c>
      <c r="C15" s="29" t="s">
        <v>172</v>
      </c>
      <c r="D15" s="29" t="s">
        <v>173</v>
      </c>
      <c r="E15" s="18" t="s">
        <v>201</v>
      </c>
    </row>
    <row r="16" spans="2:5" ht="19.2" x14ac:dyDescent="0.4">
      <c r="B16" s="54">
        <v>14</v>
      </c>
      <c r="C16" s="29" t="s">
        <v>152</v>
      </c>
      <c r="D16" s="29" t="s">
        <v>159</v>
      </c>
      <c r="E16" s="18" t="s">
        <v>202</v>
      </c>
    </row>
    <row r="17" spans="2:5" ht="19.2" x14ac:dyDescent="0.4">
      <c r="B17" s="54">
        <v>15</v>
      </c>
      <c r="C17" s="29" t="s">
        <v>177</v>
      </c>
      <c r="D17" s="29" t="s">
        <v>178</v>
      </c>
      <c r="E17" s="18" t="s">
        <v>203</v>
      </c>
    </row>
    <row r="18" spans="2:5" ht="19.2" x14ac:dyDescent="0.4">
      <c r="B18" s="54">
        <v>16</v>
      </c>
      <c r="C18" s="29" t="s">
        <v>146</v>
      </c>
      <c r="D18" s="29" t="s">
        <v>161</v>
      </c>
      <c r="E18" s="18" t="s">
        <v>204</v>
      </c>
    </row>
    <row r="19" spans="2:5" ht="19.2" x14ac:dyDescent="0.4">
      <c r="B19" s="54">
        <v>17</v>
      </c>
      <c r="C19" s="29" t="s">
        <v>163</v>
      </c>
      <c r="D19" s="29" t="s">
        <v>164</v>
      </c>
      <c r="E19" s="18" t="s">
        <v>205</v>
      </c>
    </row>
    <row r="20" spans="2:5" ht="19.2" x14ac:dyDescent="0.4">
      <c r="B20" s="54">
        <v>18</v>
      </c>
      <c r="C20" s="29" t="s">
        <v>206</v>
      </c>
      <c r="D20" s="29" t="s">
        <v>160</v>
      </c>
      <c r="E20" s="18" t="s">
        <v>207</v>
      </c>
    </row>
    <row r="22" spans="2:5" ht="19.2" x14ac:dyDescent="0.4">
      <c r="B22" s="29"/>
      <c r="C22" s="2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dimension ref="B2:I27"/>
  <sheetViews>
    <sheetView workbookViewId="0">
      <selection activeCell="H4" sqref="H4:I4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6" t="s">
        <v>179</v>
      </c>
      <c r="C2" s="56"/>
      <c r="D2" s="56"/>
      <c r="E2" s="56"/>
      <c r="F2" s="56"/>
    </row>
    <row r="3" spans="2:9" ht="18" thickBot="1" x14ac:dyDescent="0.45"/>
    <row r="4" spans="2:9" ht="19.8" thickBot="1" x14ac:dyDescent="0.45">
      <c r="B4" s="55" t="s">
        <v>55</v>
      </c>
      <c r="C4" s="55"/>
      <c r="D4" s="18"/>
      <c r="E4" s="55" t="s">
        <v>23</v>
      </c>
      <c r="F4" s="55"/>
      <c r="G4" s="18"/>
      <c r="H4" s="55" t="s">
        <v>55</v>
      </c>
      <c r="I4" s="55"/>
    </row>
    <row r="5" spans="2:9" ht="19.8" thickBot="1" x14ac:dyDescent="0.45">
      <c r="B5" s="12" t="s">
        <v>32</v>
      </c>
      <c r="C5" s="13" t="s">
        <v>35</v>
      </c>
      <c r="D5" s="18"/>
      <c r="E5" s="33" t="s">
        <v>58</v>
      </c>
      <c r="F5" s="34" t="s">
        <v>35</v>
      </c>
      <c r="G5" s="18"/>
      <c r="H5" s="12" t="s">
        <v>21</v>
      </c>
      <c r="I5" s="13" t="s">
        <v>65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5">
        <v>10</v>
      </c>
      <c r="G6" s="18"/>
      <c r="H6" s="14" t="s">
        <v>70</v>
      </c>
      <c r="I6" s="15" t="s">
        <v>66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6">
        <v>11</v>
      </c>
      <c r="G7" s="18"/>
      <c r="H7" s="14" t="s">
        <v>71</v>
      </c>
      <c r="I7" s="15" t="s">
        <v>67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6">
        <v>12</v>
      </c>
      <c r="G8" s="18"/>
      <c r="H8" s="14" t="s">
        <v>72</v>
      </c>
      <c r="I8" s="15" t="s">
        <v>69</v>
      </c>
    </row>
    <row r="9" spans="2:9" ht="19.8" thickBot="1" x14ac:dyDescent="0.45">
      <c r="B9" s="18"/>
      <c r="C9" s="18"/>
      <c r="D9" s="18"/>
      <c r="E9" s="14" t="s">
        <v>14</v>
      </c>
      <c r="F9" s="36">
        <v>13</v>
      </c>
      <c r="G9" s="18"/>
      <c r="H9" s="14" t="s">
        <v>73</v>
      </c>
      <c r="I9" s="15" t="s">
        <v>68</v>
      </c>
    </row>
    <row r="10" spans="2:9" ht="19.8" thickBot="1" x14ac:dyDescent="0.45">
      <c r="B10" s="55" t="s">
        <v>28</v>
      </c>
      <c r="C10" s="55"/>
      <c r="D10" s="18"/>
      <c r="E10" s="14" t="s">
        <v>16</v>
      </c>
      <c r="F10" s="36">
        <v>14</v>
      </c>
      <c r="G10" s="18"/>
      <c r="H10" s="16" t="s">
        <v>74</v>
      </c>
      <c r="I10" s="17" t="s">
        <v>162</v>
      </c>
    </row>
    <row r="11" spans="2:9" ht="19.8" thickBot="1" x14ac:dyDescent="0.45">
      <c r="B11" s="37" t="s">
        <v>29</v>
      </c>
      <c r="C11" s="38" t="s">
        <v>35</v>
      </c>
      <c r="D11" s="18"/>
      <c r="E11" s="16" t="s">
        <v>17</v>
      </c>
      <c r="F11" s="39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5" t="s">
        <v>93</v>
      </c>
      <c r="F13" s="55"/>
      <c r="G13" s="18"/>
    </row>
    <row r="14" spans="2:9" ht="19.8" thickBot="1" x14ac:dyDescent="0.45">
      <c r="B14" s="16" t="s">
        <v>31</v>
      </c>
      <c r="C14" s="20">
        <v>3</v>
      </c>
      <c r="D14" s="18"/>
      <c r="E14" s="37" t="s">
        <v>58</v>
      </c>
      <c r="F14" s="38" t="s">
        <v>35</v>
      </c>
      <c r="G14" s="18"/>
    </row>
    <row r="15" spans="2:9" ht="19.8" thickBot="1" x14ac:dyDescent="0.45">
      <c r="B15" s="18"/>
      <c r="C15" s="18"/>
      <c r="D15" s="18"/>
      <c r="E15" s="37" t="s">
        <v>56</v>
      </c>
      <c r="F15" s="38">
        <v>24</v>
      </c>
      <c r="G15" s="18"/>
    </row>
    <row r="16" spans="2:9" ht="19.8" thickBot="1" x14ac:dyDescent="0.45">
      <c r="B16" s="57" t="s">
        <v>62</v>
      </c>
      <c r="C16" s="57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5" t="s">
        <v>94</v>
      </c>
      <c r="F17" s="55"/>
      <c r="G17" s="18"/>
      <c r="H17" s="18"/>
      <c r="I17" s="18"/>
    </row>
    <row r="18" spans="2:9" ht="19.8" thickBot="1" x14ac:dyDescent="0.45">
      <c r="B18" s="37" t="s">
        <v>63</v>
      </c>
      <c r="C18" s="38">
        <v>7</v>
      </c>
      <c r="D18" s="18"/>
      <c r="E18" s="37" t="s">
        <v>58</v>
      </c>
      <c r="F18" s="38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5" t="s">
        <v>64</v>
      </c>
      <c r="C20" s="55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7" t="s">
        <v>29</v>
      </c>
      <c r="C21" s="38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50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52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54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dimension ref="B2:Q39"/>
  <sheetViews>
    <sheetView zoomScale="76" zoomScaleNormal="100" workbookViewId="0">
      <selection activeCell="I48" sqref="I48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8" t="s">
        <v>95</v>
      </c>
      <c r="C2" s="58"/>
      <c r="D2" s="58"/>
      <c r="E2" s="58"/>
      <c r="G2" s="58" t="s">
        <v>96</v>
      </c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x14ac:dyDescent="0.4">
      <c r="B3" s="21" t="s">
        <v>145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87</v>
      </c>
      <c r="C4" s="1">
        <v>10</v>
      </c>
      <c r="D4" s="7">
        <v>10</v>
      </c>
      <c r="E4" s="7"/>
      <c r="G4" s="9" t="s">
        <v>9</v>
      </c>
      <c r="H4" s="3" t="s">
        <v>85</v>
      </c>
      <c r="I4" s="4" t="s">
        <v>107</v>
      </c>
      <c r="J4" s="4" t="s">
        <v>86</v>
      </c>
      <c r="K4" s="4" t="s">
        <v>97</v>
      </c>
      <c r="L4" s="4" t="s">
        <v>156</v>
      </c>
      <c r="M4" s="4"/>
      <c r="N4" s="4"/>
      <c r="O4" s="4"/>
      <c r="P4" s="4" t="s">
        <v>153</v>
      </c>
    </row>
    <row r="5" spans="2:17" x14ac:dyDescent="0.4">
      <c r="B5" s="5" t="s">
        <v>88</v>
      </c>
      <c r="C5" s="1">
        <v>10</v>
      </c>
      <c r="D5" s="7">
        <v>13</v>
      </c>
      <c r="E5" s="7" t="s">
        <v>98</v>
      </c>
      <c r="G5" s="10" t="s">
        <v>83</v>
      </c>
      <c r="H5" s="24">
        <f>$C$4</f>
        <v>10</v>
      </c>
      <c r="I5" s="24" t="s">
        <v>108</v>
      </c>
      <c r="J5" s="24">
        <f>C6</f>
        <v>20</v>
      </c>
      <c r="K5" s="24" t="s">
        <v>109</v>
      </c>
      <c r="L5" s="24" t="s">
        <v>154</v>
      </c>
      <c r="M5" s="24"/>
      <c r="N5" s="24"/>
      <c r="O5" s="24"/>
      <c r="P5" s="24"/>
    </row>
    <row r="6" spans="2:17" x14ac:dyDescent="0.4">
      <c r="B6" s="5" t="s">
        <v>89</v>
      </c>
      <c r="C6" s="1">
        <v>20</v>
      </c>
      <c r="D6" s="7">
        <v>20</v>
      </c>
      <c r="E6" s="7"/>
      <c r="G6" s="10" t="s">
        <v>84</v>
      </c>
      <c r="H6" s="1">
        <f>D4</f>
        <v>10</v>
      </c>
      <c r="I6" s="24" t="s">
        <v>110</v>
      </c>
      <c r="J6" s="1">
        <f>D6</f>
        <v>20</v>
      </c>
      <c r="K6" s="24" t="s">
        <v>99</v>
      </c>
      <c r="L6" s="24" t="s">
        <v>155</v>
      </c>
      <c r="M6" s="24"/>
      <c r="N6" s="24"/>
      <c r="O6" s="24"/>
      <c r="P6" s="24"/>
    </row>
    <row r="7" spans="2:17" x14ac:dyDescent="0.4">
      <c r="B7" s="5" t="s">
        <v>90</v>
      </c>
      <c r="C7" s="1">
        <v>25</v>
      </c>
      <c r="D7" s="7">
        <v>20</v>
      </c>
      <c r="E7" s="7" t="s">
        <v>100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91</v>
      </c>
      <c r="C8" s="1">
        <v>30</v>
      </c>
      <c r="D8" s="7">
        <v>30</v>
      </c>
      <c r="E8" s="7" t="s">
        <v>111</v>
      </c>
    </row>
    <row r="9" spans="2:17" x14ac:dyDescent="0.4">
      <c r="B9" s="25" t="s">
        <v>92</v>
      </c>
      <c r="C9" s="26">
        <v>55</v>
      </c>
      <c r="D9" s="27">
        <v>55</v>
      </c>
      <c r="E9" s="7" t="s">
        <v>12</v>
      </c>
    </row>
    <row r="11" spans="2:17" ht="21" x14ac:dyDescent="0.4">
      <c r="B11" s="58" t="s">
        <v>24</v>
      </c>
      <c r="C11" s="58"/>
    </row>
    <row r="12" spans="2:17" x14ac:dyDescent="0.4">
      <c r="B12" s="21" t="s">
        <v>145</v>
      </c>
      <c r="C12" s="23" t="s">
        <v>18</v>
      </c>
    </row>
    <row r="13" spans="2:17" x14ac:dyDescent="0.4">
      <c r="B13" s="5" t="s">
        <v>87</v>
      </c>
      <c r="C13" s="7">
        <v>1</v>
      </c>
    </row>
    <row r="14" spans="2:17" x14ac:dyDescent="0.4">
      <c r="B14" s="5" t="s">
        <v>88</v>
      </c>
      <c r="C14" s="7">
        <v>2</v>
      </c>
    </row>
    <row r="15" spans="2:17" x14ac:dyDescent="0.4">
      <c r="B15" s="5" t="s">
        <v>89</v>
      </c>
      <c r="C15" s="7">
        <v>5</v>
      </c>
    </row>
    <row r="16" spans="2:17" ht="19.2" x14ac:dyDescent="0.4">
      <c r="B16" s="5" t="s">
        <v>90</v>
      </c>
      <c r="C16" s="7">
        <v>5</v>
      </c>
      <c r="P16" s="30"/>
      <c r="Q16" s="30"/>
    </row>
    <row r="17" spans="2:3" x14ac:dyDescent="0.4">
      <c r="B17" s="5" t="s">
        <v>91</v>
      </c>
      <c r="C17" s="7">
        <v>7</v>
      </c>
    </row>
    <row r="18" spans="2:3" x14ac:dyDescent="0.4">
      <c r="B18" s="25" t="s">
        <v>92</v>
      </c>
      <c r="C18" s="27">
        <v>10</v>
      </c>
    </row>
    <row r="37" spans="2:7" x14ac:dyDescent="0.4">
      <c r="B37" t="s">
        <v>101</v>
      </c>
      <c r="C37" t="s">
        <v>102</v>
      </c>
      <c r="D37" t="s">
        <v>103</v>
      </c>
      <c r="E37" t="s">
        <v>104</v>
      </c>
      <c r="F37" t="s">
        <v>105</v>
      </c>
      <c r="G37" t="s">
        <v>180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106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dimension ref="A1:L12"/>
  <sheetViews>
    <sheetView tabSelected="1" zoomScale="103" workbookViewId="0">
      <selection activeCell="J11" sqref="J11"/>
    </sheetView>
  </sheetViews>
  <sheetFormatPr defaultRowHeight="17.399999999999999" x14ac:dyDescent="0.4"/>
  <cols>
    <col min="1" max="1" width="21.19921875" customWidth="1"/>
    <col min="2" max="2" width="10.0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1" width="15.69921875" bestFit="1" customWidth="1"/>
  </cols>
  <sheetData>
    <row r="1" spans="1:12" ht="19.8" thickBot="1" x14ac:dyDescent="0.45">
      <c r="A1" s="11" t="s">
        <v>157</v>
      </c>
      <c r="B1" s="11" t="s">
        <v>158</v>
      </c>
      <c r="C1" s="11" t="s">
        <v>208</v>
      </c>
      <c r="D1" s="50" t="s">
        <v>169</v>
      </c>
      <c r="E1" s="50" t="s">
        <v>170</v>
      </c>
      <c r="F1" s="50" t="s">
        <v>171</v>
      </c>
      <c r="G1" s="11" t="s">
        <v>190</v>
      </c>
      <c r="H1" s="51" t="s">
        <v>173</v>
      </c>
      <c r="I1" s="51" t="s">
        <v>159</v>
      </c>
      <c r="J1" s="51" t="s">
        <v>178</v>
      </c>
      <c r="K1" s="51" t="s">
        <v>167</v>
      </c>
      <c r="L1" s="51" t="s">
        <v>168</v>
      </c>
    </row>
    <row r="2" spans="1:12" x14ac:dyDescent="0.4">
      <c r="A2" s="11">
        <v>1</v>
      </c>
      <c r="B2" s="11" t="s">
        <v>0</v>
      </c>
      <c r="C2" s="11">
        <v>1</v>
      </c>
      <c r="D2" s="11" t="s">
        <v>85</v>
      </c>
      <c r="E2" s="11"/>
      <c r="F2" s="11"/>
      <c r="G2" s="52">
        <v>0</v>
      </c>
      <c r="H2">
        <v>3</v>
      </c>
      <c r="I2">
        <v>100</v>
      </c>
      <c r="J2" s="11"/>
      <c r="K2" s="11"/>
      <c r="L2" s="11"/>
    </row>
    <row r="3" spans="1:12" x14ac:dyDescent="0.4">
      <c r="A3" s="11">
        <v>2</v>
      </c>
      <c r="B3" s="11" t="s">
        <v>141</v>
      </c>
      <c r="C3" s="11">
        <v>2</v>
      </c>
      <c r="D3" s="11" t="s">
        <v>85</v>
      </c>
      <c r="E3" s="11" t="s">
        <v>138</v>
      </c>
      <c r="F3" s="11"/>
      <c r="G3" s="52">
        <v>2</v>
      </c>
      <c r="H3">
        <v>3</v>
      </c>
      <c r="I3">
        <v>110</v>
      </c>
      <c r="J3" s="49" t="s">
        <v>174</v>
      </c>
      <c r="K3" s="11"/>
      <c r="L3" s="11"/>
    </row>
    <row r="4" spans="1:12" x14ac:dyDescent="0.4">
      <c r="A4" s="11">
        <v>3</v>
      </c>
      <c r="B4" s="11" t="s">
        <v>142</v>
      </c>
      <c r="C4" s="11">
        <v>1</v>
      </c>
      <c r="D4" s="11" t="s">
        <v>86</v>
      </c>
      <c r="E4" s="11"/>
      <c r="F4" s="11"/>
      <c r="G4" s="52">
        <v>0</v>
      </c>
      <c r="H4">
        <v>3</v>
      </c>
      <c r="I4">
        <v>120</v>
      </c>
      <c r="J4" s="49" t="s">
        <v>175</v>
      </c>
      <c r="K4" s="11"/>
      <c r="L4" s="11"/>
    </row>
    <row r="5" spans="1:12" x14ac:dyDescent="0.4">
      <c r="A5" s="11">
        <v>4</v>
      </c>
      <c r="B5" s="11" t="s">
        <v>143</v>
      </c>
      <c r="C5" s="11">
        <v>2</v>
      </c>
      <c r="D5" s="11" t="s">
        <v>85</v>
      </c>
      <c r="E5" s="11" t="s">
        <v>139</v>
      </c>
      <c r="F5" s="11"/>
      <c r="G5" s="52">
        <v>2</v>
      </c>
      <c r="H5">
        <v>4</v>
      </c>
      <c r="I5">
        <v>140</v>
      </c>
      <c r="J5" s="49" t="s">
        <v>176</v>
      </c>
      <c r="K5" s="11"/>
      <c r="L5" s="11"/>
    </row>
    <row r="6" spans="1:12" x14ac:dyDescent="0.4">
      <c r="A6" s="11">
        <v>5</v>
      </c>
      <c r="B6" s="11" t="s">
        <v>144</v>
      </c>
      <c r="C6" s="11">
        <v>3</v>
      </c>
      <c r="D6" s="11" t="s">
        <v>85</v>
      </c>
      <c r="E6" s="11" t="s">
        <v>138</v>
      </c>
      <c r="F6" s="11" t="s">
        <v>140</v>
      </c>
      <c r="G6" s="52">
        <v>0</v>
      </c>
      <c r="H6">
        <v>4</v>
      </c>
      <c r="I6">
        <v>160</v>
      </c>
      <c r="J6" s="49"/>
      <c r="K6" s="11"/>
      <c r="L6" s="11"/>
    </row>
    <row r="10" spans="1:12" ht="19.2" x14ac:dyDescent="0.4">
      <c r="J10" s="48"/>
    </row>
    <row r="11" spans="1:12" ht="19.2" x14ac:dyDescent="0.4">
      <c r="J11" s="48"/>
    </row>
    <row r="12" spans="1:12" ht="19.2" x14ac:dyDescent="0.4">
      <c r="J12" s="4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dimension ref="A1:K8"/>
  <sheetViews>
    <sheetView zoomScale="84" zoomScaleNormal="70" workbookViewId="0">
      <selection activeCell="A2" sqref="A2"/>
    </sheetView>
  </sheetViews>
  <sheetFormatPr defaultRowHeight="17.399999999999999" x14ac:dyDescent="0.4"/>
  <cols>
    <col min="1" max="1" width="5.8984375" bestFit="1" customWidth="1"/>
    <col min="2" max="2" width="15.09765625" customWidth="1"/>
    <col min="3" max="3" width="11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5.69921875" customWidth="1"/>
    <col min="11" max="11" width="30.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1" ht="19.8" thickBot="1" x14ac:dyDescent="0.45">
      <c r="A1" s="29" t="s">
        <v>121</v>
      </c>
      <c r="B1" s="29" t="s">
        <v>122</v>
      </c>
      <c r="C1" s="29" t="s">
        <v>123</v>
      </c>
      <c r="D1" s="29" t="s">
        <v>124</v>
      </c>
      <c r="E1" s="29" t="s">
        <v>125</v>
      </c>
      <c r="F1" s="29" t="s">
        <v>126</v>
      </c>
      <c r="G1" s="29" t="s">
        <v>127</v>
      </c>
      <c r="H1" s="29" t="s">
        <v>128</v>
      </c>
      <c r="I1" s="29" t="s">
        <v>129</v>
      </c>
      <c r="J1" s="29" t="s">
        <v>130</v>
      </c>
    </row>
    <row r="2" spans="1:11" ht="19.2" x14ac:dyDescent="0.4">
      <c r="A2" s="18">
        <v>2110</v>
      </c>
      <c r="B2" s="18" t="s">
        <v>87</v>
      </c>
      <c r="C2" s="18" t="s">
        <v>131</v>
      </c>
      <c r="D2" s="29" t="str">
        <f>ID생성표!I7</f>
        <v>M</v>
      </c>
      <c r="E2" s="18">
        <v>1</v>
      </c>
      <c r="F2" s="18">
        <f>VLOOKUP(표3[[#This Row],[name]],몬스터!$B$12:$C$18,2,FALSE)</f>
        <v>1</v>
      </c>
      <c r="G2" s="18">
        <f>VLOOKUP(표3[[#This Row],[name]],표1_8[#All],2,)</f>
        <v>10</v>
      </c>
      <c r="H2" s="18">
        <f>VLOOKUP(표3[[#This Row],[name]],표1_8[#All],3,)</f>
        <v>10</v>
      </c>
      <c r="I2" s="18"/>
      <c r="J2" s="18"/>
      <c r="K2" s="28"/>
    </row>
    <row r="3" spans="1:11" ht="19.2" x14ac:dyDescent="0.4">
      <c r="A3" s="18">
        <v>2111</v>
      </c>
      <c r="B3" s="18" t="s">
        <v>88</v>
      </c>
      <c r="C3" s="18" t="s">
        <v>133</v>
      </c>
      <c r="D3" s="29" t="s">
        <v>132</v>
      </c>
      <c r="E3" s="18">
        <v>1</v>
      </c>
      <c r="F3" s="18">
        <f>VLOOKUP(표3[[#This Row],[name]],몬스터!$B$12:$C$18,2,FALSE)</f>
        <v>2</v>
      </c>
      <c r="G3" s="18">
        <f>VLOOKUP(표3[[#This Row],[name]],표1_8[#All],2,)</f>
        <v>10</v>
      </c>
      <c r="H3" s="18">
        <f>VLOOKUP(표3[[#This Row],[name]],표1_8[#All],3,)</f>
        <v>13</v>
      </c>
      <c r="I3" s="18"/>
      <c r="J3" s="18"/>
    </row>
    <row r="4" spans="1:11" ht="19.2" x14ac:dyDescent="0.4">
      <c r="A4" s="18">
        <v>2212</v>
      </c>
      <c r="B4" s="18" t="s">
        <v>89</v>
      </c>
      <c r="C4" s="18" t="s">
        <v>134</v>
      </c>
      <c r="D4" s="29" t="s">
        <v>132</v>
      </c>
      <c r="E4" s="18">
        <v>1</v>
      </c>
      <c r="F4" s="18">
        <f>VLOOKUP(표3[[#This Row],[name]],몬스터!$B$12:$C$18,2,FALSE)</f>
        <v>5</v>
      </c>
      <c r="G4" s="18">
        <f>VLOOKUP(표3[[#This Row],[name]],표1_8[#All],2,)</f>
        <v>20</v>
      </c>
      <c r="H4" s="18">
        <f>VLOOKUP(표3[[#This Row],[name]],표1_8[#All],3,)</f>
        <v>20</v>
      </c>
      <c r="I4" s="18"/>
      <c r="J4" s="18"/>
    </row>
    <row r="5" spans="1:11" ht="19.2" x14ac:dyDescent="0.4">
      <c r="A5" s="18">
        <v>2213</v>
      </c>
      <c r="B5" s="18" t="s">
        <v>90</v>
      </c>
      <c r="C5" s="18" t="s">
        <v>135</v>
      </c>
      <c r="D5" s="29" t="s">
        <v>132</v>
      </c>
      <c r="E5" s="18">
        <v>1</v>
      </c>
      <c r="F5" s="18">
        <f>VLOOKUP(표3[[#This Row],[name]],몬스터!$B$12:$C$18,2,FALSE)</f>
        <v>5</v>
      </c>
      <c r="G5" s="18">
        <f>VLOOKUP(표3[[#This Row],[name]],표1_8[#All],2,)</f>
        <v>25</v>
      </c>
      <c r="H5" s="18">
        <f>VLOOKUP(표3[[#This Row],[name]],표1_8[#All],3,)</f>
        <v>20</v>
      </c>
      <c r="I5" s="18"/>
      <c r="J5" s="18"/>
    </row>
    <row r="6" spans="1:11" ht="19.2" x14ac:dyDescent="0.4">
      <c r="A6" s="18">
        <v>2314</v>
      </c>
      <c r="B6" s="18" t="s">
        <v>91</v>
      </c>
      <c r="C6" s="18" t="s">
        <v>136</v>
      </c>
      <c r="D6" s="29" t="s">
        <v>132</v>
      </c>
      <c r="E6" s="18">
        <v>1</v>
      </c>
      <c r="F6" s="18">
        <f>VLOOKUP(표3[[#This Row],[name]],몬스터!$B$12:$C$18,2,FALSE)</f>
        <v>7</v>
      </c>
      <c r="G6" s="18">
        <f>VLOOKUP(표3[[#This Row],[name]],표1_8[#All],2,)</f>
        <v>30</v>
      </c>
      <c r="H6" s="18">
        <f>VLOOKUP(표3[[#This Row],[name]],표1_8[#All],3,)</f>
        <v>30</v>
      </c>
      <c r="I6" s="18"/>
      <c r="J6" s="18"/>
    </row>
    <row r="7" spans="1:11" ht="19.2" x14ac:dyDescent="0.4">
      <c r="A7" s="18">
        <v>2315</v>
      </c>
      <c r="B7" s="18" t="s">
        <v>92</v>
      </c>
      <c r="C7" s="18" t="s">
        <v>137</v>
      </c>
      <c r="D7" s="29" t="s">
        <v>132</v>
      </c>
      <c r="E7" s="18">
        <v>1</v>
      </c>
      <c r="F7" s="18">
        <f>VLOOKUP(표3[[#This Row],[name]],몬스터!$B$12:$C$18,2,FALSE)</f>
        <v>10</v>
      </c>
      <c r="G7" s="18">
        <f>VLOOKUP(표3[[#This Row],[name]],표1_8[#All],2,)</f>
        <v>55</v>
      </c>
      <c r="H7" s="18">
        <f>VLOOKUP(표3[[#This Row],[name]],표1_8[#All],3,)</f>
        <v>55</v>
      </c>
      <c r="I7" s="18"/>
      <c r="J7" s="18"/>
    </row>
    <row r="8" spans="1:11" ht="19.2" x14ac:dyDescent="0.4">
      <c r="A8" s="18">
        <v>2315</v>
      </c>
      <c r="B8" s="18" t="s">
        <v>92</v>
      </c>
      <c r="C8" s="18" t="s">
        <v>137</v>
      </c>
      <c r="D8" s="29" t="s">
        <v>132</v>
      </c>
      <c r="E8" s="18">
        <v>3</v>
      </c>
      <c r="F8" s="18">
        <v>0</v>
      </c>
      <c r="G8" s="18">
        <f>VLOOKUP(표3[[#This Row],[name]],표1_8[#All],2,)</f>
        <v>55</v>
      </c>
      <c r="H8" s="18">
        <f>VLOOKUP(표3[[#This Row],[name]],표1_8[#All],3,)</f>
        <v>55</v>
      </c>
      <c r="I8" s="18"/>
      <c r="J8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dimension ref="B1:K20"/>
  <sheetViews>
    <sheetView zoomScale="86" zoomScaleNormal="86" workbookViewId="0">
      <selection activeCell="D19" sqref="D19"/>
    </sheetView>
  </sheetViews>
  <sheetFormatPr defaultRowHeight="17.399999999999999" x14ac:dyDescent="0.4"/>
  <cols>
    <col min="1" max="1" width="2.59765625" customWidth="1"/>
    <col min="2" max="2" width="17.19921875" bestFit="1" customWidth="1"/>
    <col min="3" max="3" width="11.59765625" bestFit="1" customWidth="1"/>
    <col min="4" max="4" width="12.3984375" customWidth="1"/>
    <col min="6" max="6" width="13.3984375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2:11" ht="21.6" thickBot="1" x14ac:dyDescent="0.45">
      <c r="B1" s="40"/>
    </row>
    <row r="2" spans="2:11" ht="19.2" x14ac:dyDescent="0.4">
      <c r="B2" s="45" t="s">
        <v>57</v>
      </c>
      <c r="C2" s="45" t="s">
        <v>58</v>
      </c>
      <c r="D2" s="45" t="s">
        <v>75</v>
      </c>
      <c r="E2" s="45" t="s">
        <v>32</v>
      </c>
      <c r="F2" s="45" t="s">
        <v>146</v>
      </c>
      <c r="G2" s="45" t="s">
        <v>163</v>
      </c>
      <c r="H2" s="45" t="s">
        <v>19</v>
      </c>
      <c r="I2" s="45" t="s">
        <v>206</v>
      </c>
      <c r="J2" s="45" t="s">
        <v>165</v>
      </c>
      <c r="K2" s="45" t="s">
        <v>166</v>
      </c>
    </row>
    <row r="3" spans="2:11" ht="19.2" x14ac:dyDescent="0.4">
      <c r="B3" s="29" t="s">
        <v>61</v>
      </c>
      <c r="C3" s="29" t="s">
        <v>59</v>
      </c>
      <c r="D3" s="29" t="s">
        <v>76</v>
      </c>
      <c r="E3" s="29" t="s">
        <v>60</v>
      </c>
      <c r="F3" s="29" t="s">
        <v>161</v>
      </c>
      <c r="G3" s="29" t="s">
        <v>164</v>
      </c>
      <c r="H3" s="29" t="s">
        <v>151</v>
      </c>
      <c r="I3" s="29" t="s">
        <v>160</v>
      </c>
      <c r="J3" s="29" t="s">
        <v>167</v>
      </c>
      <c r="K3" s="29" t="s">
        <v>168</v>
      </c>
    </row>
    <row r="4" spans="2:11" ht="19.2" x14ac:dyDescent="0.4">
      <c r="B4" s="29">
        <v>3616</v>
      </c>
      <c r="C4" s="41" t="s">
        <v>47</v>
      </c>
      <c r="D4" s="41" t="s">
        <v>77</v>
      </c>
      <c r="E4" s="29" t="str">
        <f>ID생성표!I10</f>
        <v>C</v>
      </c>
      <c r="F4" s="29" t="s">
        <v>147</v>
      </c>
      <c r="G4" s="18"/>
      <c r="H4" s="18"/>
      <c r="I4" s="44"/>
      <c r="J4" s="18"/>
      <c r="K4" s="18"/>
    </row>
    <row r="5" spans="2:11" ht="19.2" x14ac:dyDescent="0.4">
      <c r="B5" s="29">
        <v>3417</v>
      </c>
      <c r="C5" s="42" t="s">
        <v>39</v>
      </c>
      <c r="D5" s="42" t="s">
        <v>78</v>
      </c>
      <c r="E5" s="29" t="str">
        <f>ID생성표!I8</f>
        <v>E</v>
      </c>
      <c r="F5" s="29" t="s">
        <v>148</v>
      </c>
      <c r="G5" s="18">
        <v>15</v>
      </c>
      <c r="H5" s="18"/>
      <c r="I5" s="44">
        <v>2</v>
      </c>
      <c r="J5" s="18"/>
      <c r="K5" s="18"/>
    </row>
    <row r="6" spans="2:11" ht="19.2" x14ac:dyDescent="0.4">
      <c r="B6" s="29">
        <v>3418</v>
      </c>
      <c r="C6" s="42" t="s">
        <v>41</v>
      </c>
      <c r="D6" s="42" t="s">
        <v>149</v>
      </c>
      <c r="E6" s="29" t="str">
        <f>ID생성표!I8</f>
        <v>E</v>
      </c>
      <c r="F6" s="29" t="s">
        <v>148</v>
      </c>
      <c r="G6" s="18">
        <v>30</v>
      </c>
      <c r="H6" s="18"/>
      <c r="I6" s="44">
        <v>3</v>
      </c>
      <c r="J6" s="18"/>
      <c r="K6" s="18"/>
    </row>
    <row r="7" spans="2:11" ht="19.2" x14ac:dyDescent="0.4">
      <c r="B7" s="29">
        <v>3419</v>
      </c>
      <c r="C7" s="42" t="s">
        <v>43</v>
      </c>
      <c r="D7" s="42" t="s">
        <v>150</v>
      </c>
      <c r="E7" s="29" t="str">
        <f>ID생성표!I8</f>
        <v>E</v>
      </c>
      <c r="F7" s="29" t="s">
        <v>148</v>
      </c>
      <c r="G7" s="18">
        <v>30</v>
      </c>
      <c r="H7" s="18"/>
      <c r="I7" s="44">
        <v>3</v>
      </c>
      <c r="J7" s="18"/>
      <c r="K7" s="18"/>
    </row>
    <row r="8" spans="2:11" ht="19.2" x14ac:dyDescent="0.4">
      <c r="B8" s="29">
        <v>3420</v>
      </c>
      <c r="C8" s="42" t="s">
        <v>45</v>
      </c>
      <c r="D8" s="42" t="s">
        <v>79</v>
      </c>
      <c r="E8" s="29" t="str">
        <f>ID생성표!I8</f>
        <v>E</v>
      </c>
      <c r="F8" s="29" t="s">
        <v>148</v>
      </c>
      <c r="G8" s="18">
        <v>20</v>
      </c>
      <c r="H8" s="18"/>
      <c r="I8" s="44">
        <v>2</v>
      </c>
      <c r="J8" s="18"/>
      <c r="K8" s="18"/>
    </row>
    <row r="9" spans="2:11" ht="19.2" x14ac:dyDescent="0.4">
      <c r="B9" s="29">
        <v>3521</v>
      </c>
      <c r="C9" s="42" t="s">
        <v>49</v>
      </c>
      <c r="D9" s="42" t="s">
        <v>80</v>
      </c>
      <c r="E9" s="29" t="str">
        <f>ID생성표!I9</f>
        <v>A</v>
      </c>
      <c r="F9" s="29" t="s">
        <v>148</v>
      </c>
      <c r="G9" s="18">
        <v>15</v>
      </c>
      <c r="H9" s="47">
        <v>1</v>
      </c>
      <c r="I9" s="44">
        <v>2</v>
      </c>
      <c r="J9" s="18"/>
      <c r="K9" s="18"/>
    </row>
    <row r="10" spans="2:11" ht="19.2" x14ac:dyDescent="0.4">
      <c r="B10" s="29">
        <v>3522</v>
      </c>
      <c r="C10" s="42" t="s">
        <v>51</v>
      </c>
      <c r="D10" s="42" t="s">
        <v>81</v>
      </c>
      <c r="E10" s="29" t="str">
        <f>ID생성표!I9</f>
        <v>A</v>
      </c>
      <c r="F10" s="29" t="s">
        <v>148</v>
      </c>
      <c r="G10" s="18">
        <v>20</v>
      </c>
      <c r="H10" s="47">
        <v>3</v>
      </c>
      <c r="I10" s="44">
        <v>3</v>
      </c>
      <c r="J10" s="18"/>
      <c r="K10" s="18"/>
    </row>
    <row r="11" spans="2:11" ht="19.2" x14ac:dyDescent="0.4">
      <c r="B11" s="29">
        <v>3523</v>
      </c>
      <c r="C11" s="43" t="s">
        <v>53</v>
      </c>
      <c r="D11" s="43" t="s">
        <v>82</v>
      </c>
      <c r="E11" s="29" t="str">
        <f>ID생성표!I9</f>
        <v>A</v>
      </c>
      <c r="F11" s="29" t="s">
        <v>148</v>
      </c>
      <c r="G11" s="18">
        <v>25</v>
      </c>
      <c r="H11" s="47">
        <v>4</v>
      </c>
      <c r="I11" s="44">
        <v>4</v>
      </c>
      <c r="J11" s="18"/>
      <c r="K11" s="18"/>
    </row>
    <row r="12" spans="2:11" ht="19.2" x14ac:dyDescent="0.4">
      <c r="B12" s="18"/>
      <c r="C12" s="18"/>
      <c r="D12" s="18"/>
      <c r="E12" s="18"/>
      <c r="F12" s="18"/>
      <c r="G12" s="18"/>
      <c r="H12" s="18"/>
      <c r="I12" s="18"/>
    </row>
    <row r="13" spans="2:11" ht="16.5" customHeight="1" x14ac:dyDescent="0.4">
      <c r="B13" s="31"/>
      <c r="C13" s="46"/>
      <c r="D13" s="46"/>
      <c r="E13" s="46"/>
      <c r="F13" s="46"/>
      <c r="G13" s="18"/>
      <c r="H13" s="18"/>
      <c r="I13" s="18"/>
    </row>
    <row r="14" spans="2:11" ht="19.2" x14ac:dyDescent="0.4">
      <c r="B14" s="32"/>
      <c r="C14" s="18"/>
      <c r="D14" s="18"/>
    </row>
    <row r="15" spans="2:11" ht="19.2" x14ac:dyDescent="0.4">
      <c r="B15" s="18"/>
      <c r="C15" s="18"/>
      <c r="D15" s="18"/>
    </row>
    <row r="16" spans="2:11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  <row r="20" spans="2:4" ht="19.2" x14ac:dyDescent="0.4">
      <c r="B20" s="18"/>
      <c r="C20" s="18"/>
      <c r="D20" s="18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정의</vt:lpstr>
      <vt:lpstr>ID생성표</vt:lpstr>
      <vt:lpstr>몬스터</vt:lpstr>
      <vt:lpstr>stage_Data</vt:lpstr>
      <vt:lpstr>monster_Data</vt:lpstr>
      <vt:lpstr>item_Data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2023-11-24T05:39:22Z</dcterms:modified>
</cp:coreProperties>
</file>