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Ventas" sheetId="1" r:id="rId1"/>
    <sheet name="Compras" sheetId="2" r:id="rId2"/>
    <sheet name="Total" sheetId="3" r:id="rId3"/>
  </sheets>
  <calcPr calcId="152511"/>
</workbook>
</file>

<file path=xl/calcChain.xml><?xml version="1.0" encoding="utf-8"?>
<calcChain xmlns="http://schemas.openxmlformats.org/spreadsheetml/2006/main">
  <c r="A5" i="2" l="1"/>
  <c r="H5" i="1" l="1"/>
  <c r="I5" i="1"/>
  <c r="E5" i="1"/>
  <c r="J5" i="1" l="1"/>
  <c r="E3" i="1"/>
  <c r="E1" i="1"/>
  <c r="E4" i="1" l="1"/>
  <c r="A2" i="3" s="1"/>
  <c r="C2" i="3"/>
  <c r="E2" i="3" l="1"/>
  <c r="F2" i="3" s="1"/>
  <c r="A1" i="3"/>
</calcChain>
</file>

<file path=xl/comments1.xml><?xml version="1.0" encoding="utf-8"?>
<comments xmlns="http://schemas.openxmlformats.org/spreadsheetml/2006/main">
  <authors>
    <author>Autor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AGREGAR ESTA SECCION PARA QUE EN IVA TOTAL NO PASE EL ERROR DE ESTE MES, LA DE NO INCLUIR IVA FACT. ELECTRONICA</t>
        </r>
      </text>
    </comment>
  </commentList>
</comments>
</file>

<file path=xl/sharedStrings.xml><?xml version="1.0" encoding="utf-8"?>
<sst xmlns="http://schemas.openxmlformats.org/spreadsheetml/2006/main" count="26" uniqueCount="23">
  <si>
    <t>n boletas</t>
  </si>
  <si>
    <t>total vta</t>
  </si>
  <si>
    <t>inicial</t>
  </si>
  <si>
    <t>final</t>
  </si>
  <si>
    <t>Ensenada</t>
  </si>
  <si>
    <t>Pto Varas</t>
  </si>
  <si>
    <t>Rango Boletas PV</t>
  </si>
  <si>
    <t>Total Boletas</t>
  </si>
  <si>
    <t>Neto</t>
  </si>
  <si>
    <t>IVA</t>
  </si>
  <si>
    <t>Total</t>
  </si>
  <si>
    <t>IVA Fact Elec</t>
  </si>
  <si>
    <t>IVA TOTAL</t>
  </si>
  <si>
    <t>CANT FACT</t>
  </si>
  <si>
    <t>PPM</t>
  </si>
  <si>
    <t>TOTAL</t>
  </si>
  <si>
    <t>CADA NEGOCIO</t>
  </si>
  <si>
    <t>IVA FACTURA NO ELECTRONICA</t>
  </si>
  <si>
    <t>Factura</t>
  </si>
  <si>
    <t>total</t>
  </si>
  <si>
    <t>n fact.</t>
  </si>
  <si>
    <t>IVA BOL</t>
  </si>
  <si>
    <t>IVA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</si>
</sst>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4" xfId="0" applyFont="1" applyBorder="1"/>
    <xf numFmtId="0" fontId="1" fillId="0" borderId="6" xfId="0" applyFont="1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1" fillId="0" borderId="1" xfId="0" applyFont="1" applyBorder="1"/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0" borderId="13" xfId="0" applyBorder="1"/>
    <xf numFmtId="0" fontId="0" fillId="3" borderId="5" xfId="0" applyFill="1" applyBorder="1"/>
    <xf numFmtId="0" fontId="0" fillId="4" borderId="1" xfId="0" applyFill="1" applyBorder="1"/>
    <xf numFmtId="0" fontId="0" fillId="0" borderId="14" xfId="0" applyBorder="1"/>
    <xf numFmtId="0" fontId="0" fillId="5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baseColWidth="10" defaultColWidth="9.140625" defaultRowHeight="15" x14ac:dyDescent="0.25"/>
  <cols>
    <col min="4" max="4" width="12.140625" bestFit="1" customWidth="1"/>
  </cols>
  <sheetData>
    <row r="1" spans="1:10" ht="15.75" thickBot="1" x14ac:dyDescent="0.3">
      <c r="A1" s="24" t="s">
        <v>4</v>
      </c>
      <c r="B1" s="25"/>
      <c r="D1" s="10" t="s">
        <v>7</v>
      </c>
      <c r="E1" s="8">
        <f>B2+B6</f>
        <v>406</v>
      </c>
    </row>
    <row r="2" spans="1:10" ht="15.75" thickBot="1" x14ac:dyDescent="0.3">
      <c r="A2" s="4" t="s">
        <v>0</v>
      </c>
      <c r="B2" s="17">
        <v>228</v>
      </c>
      <c r="D2" s="11"/>
    </row>
    <row r="3" spans="1:10" ht="15.75" thickBot="1" x14ac:dyDescent="0.3">
      <c r="A3" s="5" t="s">
        <v>1</v>
      </c>
      <c r="B3" s="18">
        <v>351460</v>
      </c>
      <c r="D3" s="12" t="s">
        <v>8</v>
      </c>
      <c r="E3" s="7">
        <f>ROUND(E5/1.19,0)</f>
        <v>680134</v>
      </c>
    </row>
    <row r="4" spans="1:10" ht="15.75" thickBot="1" x14ac:dyDescent="0.3">
      <c r="D4" s="10" t="s">
        <v>9</v>
      </c>
      <c r="E4" s="9">
        <f>ROUND(E3*0.19,0)</f>
        <v>129225</v>
      </c>
      <c r="H4" s="22" t="s">
        <v>21</v>
      </c>
      <c r="I4" s="22" t="s">
        <v>22</v>
      </c>
      <c r="J4" s="22" t="s">
        <v>15</v>
      </c>
    </row>
    <row r="5" spans="1:10" ht="15.75" thickBot="1" x14ac:dyDescent="0.3">
      <c r="A5" s="26" t="s">
        <v>5</v>
      </c>
      <c r="B5" s="27"/>
      <c r="D5" s="13" t="s">
        <v>10</v>
      </c>
      <c r="E5" s="6">
        <f>B7+B3+B15</f>
        <v>809360</v>
      </c>
      <c r="H5" s="22">
        <f>(B7+B3)/1.19*0.19</f>
        <v>129225.5462184874</v>
      </c>
      <c r="I5" s="22">
        <f>(B15/1.19)*0.19</f>
        <v>0</v>
      </c>
      <c r="J5" s="22">
        <f>SUM(H5:I5)</f>
        <v>129225.5462184874</v>
      </c>
    </row>
    <row r="6" spans="1:10" x14ac:dyDescent="0.25">
      <c r="A6" s="2" t="s">
        <v>0</v>
      </c>
      <c r="B6" s="20">
        <v>178</v>
      </c>
    </row>
    <row r="7" spans="1:10" ht="15.75" thickBot="1" x14ac:dyDescent="0.3">
      <c r="A7" s="3" t="s">
        <v>1</v>
      </c>
      <c r="B7" s="18">
        <v>457900</v>
      </c>
    </row>
    <row r="8" spans="1:10" ht="15.75" thickBot="1" x14ac:dyDescent="0.3"/>
    <row r="9" spans="1:10" ht="15.75" thickBot="1" x14ac:dyDescent="0.3">
      <c r="A9" s="26" t="s">
        <v>6</v>
      </c>
      <c r="B9" s="27"/>
    </row>
    <row r="10" spans="1:10" x14ac:dyDescent="0.25">
      <c r="A10" s="2" t="s">
        <v>2</v>
      </c>
      <c r="B10" s="17"/>
    </row>
    <row r="11" spans="1:10" ht="15.75" thickBot="1" x14ac:dyDescent="0.3">
      <c r="A11" s="3" t="s">
        <v>3</v>
      </c>
      <c r="B11" s="18"/>
    </row>
    <row r="12" spans="1:10" ht="15.75" thickBot="1" x14ac:dyDescent="0.3"/>
    <row r="13" spans="1:10" ht="15.75" thickBot="1" x14ac:dyDescent="0.3">
      <c r="A13" s="28" t="s">
        <v>18</v>
      </c>
      <c r="B13" s="29"/>
    </row>
    <row r="14" spans="1:10" x14ac:dyDescent="0.25">
      <c r="A14" s="2" t="s">
        <v>20</v>
      </c>
      <c r="B14" s="20"/>
    </row>
    <row r="15" spans="1:10" ht="15.75" thickBot="1" x14ac:dyDescent="0.3">
      <c r="A15" s="3" t="s">
        <v>19</v>
      </c>
      <c r="B15" s="18"/>
    </row>
  </sheetData>
  <mergeCells count="4">
    <mergeCell ref="A1:B1"/>
    <mergeCell ref="A5:B5"/>
    <mergeCell ref="A9:B9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C16" sqref="C16"/>
    </sheetView>
  </sheetViews>
  <sheetFormatPr baseColWidth="10" defaultRowHeight="15" x14ac:dyDescent="0.25"/>
  <cols>
    <col min="1" max="1" width="12.140625" style="1" bestFit="1" customWidth="1"/>
    <col min="3" max="3" width="28.85546875" bestFit="1" customWidth="1"/>
  </cols>
  <sheetData>
    <row r="1" spans="1:3" ht="15.75" thickBot="1" x14ac:dyDescent="0.3">
      <c r="A1" s="14" t="s">
        <v>11</v>
      </c>
      <c r="C1" s="21" t="s">
        <v>17</v>
      </c>
    </row>
    <row r="2" spans="1:3" ht="15.75" thickBot="1" x14ac:dyDescent="0.3">
      <c r="A2" s="15">
        <v>67608</v>
      </c>
      <c r="C2" s="21"/>
    </row>
    <row r="3" spans="1:3" ht="15.75" thickBot="1" x14ac:dyDescent="0.3"/>
    <row r="4" spans="1:3" ht="15.75" thickBot="1" x14ac:dyDescent="0.3">
      <c r="A4" s="14" t="s">
        <v>12</v>
      </c>
    </row>
    <row r="5" spans="1:3" ht="15.75" thickBot="1" x14ac:dyDescent="0.3">
      <c r="A5" s="16">
        <f>102046</f>
        <v>102046</v>
      </c>
    </row>
    <row r="6" spans="1:3" ht="15.75" thickBot="1" x14ac:dyDescent="0.3"/>
    <row r="7" spans="1:3" ht="15.75" thickBot="1" x14ac:dyDescent="0.3">
      <c r="A7" s="14" t="s">
        <v>13</v>
      </c>
    </row>
    <row r="8" spans="1:3" ht="15.75" thickBot="1" x14ac:dyDescent="0.3">
      <c r="A8" s="23">
        <v>23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6" sqref="A6"/>
    </sheetView>
  </sheetViews>
  <sheetFormatPr baseColWidth="10" defaultRowHeight="15" x14ac:dyDescent="0.25"/>
  <cols>
    <col min="1" max="1" width="12" bestFit="1" customWidth="1"/>
  </cols>
  <sheetData>
    <row r="1" spans="1:6" ht="15.75" thickBot="1" x14ac:dyDescent="0.3">
      <c r="A1" s="10" t="str">
        <f>IF(Ventas!E4-Compras!A5&gt;0,"IVA POR PAGAR","REMANENTE")</f>
        <v>IVA POR PAGAR</v>
      </c>
      <c r="C1" s="10" t="s">
        <v>14</v>
      </c>
      <c r="E1" t="s">
        <v>15</v>
      </c>
      <c r="F1" t="s">
        <v>16</v>
      </c>
    </row>
    <row r="2" spans="1:6" ht="15.75" thickBot="1" x14ac:dyDescent="0.3">
      <c r="A2" s="8">
        <f>Ventas!E4-Compras!A5</f>
        <v>27179</v>
      </c>
      <c r="C2" s="19">
        <f>ROUND(Ventas!E3*2%,0)</f>
        <v>13603</v>
      </c>
      <c r="E2">
        <f>A2+C2</f>
        <v>40782</v>
      </c>
      <c r="F2">
        <f>E2/2</f>
        <v>20391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Compras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2015-04-13T21:53:56Z</dcterms:modified>
</cp:coreProperties>
</file>