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Ventas" sheetId="1" state="visible" r:id="rId2"/>
    <sheet name="Compras" sheetId="2" state="visible" r:id="rId3"/>
    <sheet name="Total" sheetId="3" state="visible" r:id="rId4"/>
  </sheet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AGREGAR ESTA SECCION PARA QUE EN IVA TOTAL NO PASE EL ERROR DE ESTE MES, LA DE NO INCLUIR IVA FACT. ELECTRONICA</t>
        </r>
      </text>
    </comment>
  </commentList>
</comments>
</file>

<file path=xl/sharedStrings.xml><?xml version="1.0" encoding="utf-8"?>
<sst xmlns="http://schemas.openxmlformats.org/spreadsheetml/2006/main" count="27" uniqueCount="24">
  <si>
    <t>Ensenada</t>
  </si>
  <si>
    <t>Total Boletas</t>
  </si>
  <si>
    <t>n boletas</t>
  </si>
  <si>
    <t>total vta</t>
  </si>
  <si>
    <t>Neto</t>
  </si>
  <si>
    <t>IVA</t>
  </si>
  <si>
    <t>IVA BOL</t>
  </si>
  <si>
    <t>IVA FACT</t>
  </si>
  <si>
    <t>TOTAL</t>
  </si>
  <si>
    <t>Pto Varas</t>
  </si>
  <si>
    <t>Total</t>
  </si>
  <si>
    <t>Rango Boletas PV</t>
  </si>
  <si>
    <t>inicial</t>
  </si>
  <si>
    <t>final</t>
  </si>
  <si>
    <t>Factura</t>
  </si>
  <si>
    <t>n fact.</t>
  </si>
  <si>
    <t>total</t>
  </si>
  <si>
    <t>IVA Fact Elec</t>
  </si>
  <si>
    <t>IVA FACTURA NO ELECTRONICA</t>
  </si>
  <si>
    <t>IVA TOTAL</t>
  </si>
  <si>
    <t>CANT FACT</t>
  </si>
  <si>
    <t>PPM</t>
  </si>
  <si>
    <t>CADA NEGOCIO</t>
  </si>
  <si>
    <t>DEBE PAGAR MIN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</si>
</sst>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3" min="1" style="0" width="9.1417004048583"/>
    <col collapsed="false" hidden="false" max="4" min="4" style="0" width="12.1417004048583"/>
    <col collapsed="false" hidden="false" max="1025" min="5" style="0" width="9.1417004048583"/>
  </cols>
  <sheetData>
    <row r="1" customFormat="false" ht="15.75" hidden="false" customHeight="false" outlineLevel="0" collapsed="false">
      <c r="A1" s="1" t="s">
        <v>0</v>
      </c>
      <c r="B1" s="1"/>
      <c r="D1" s="2" t="s">
        <v>1</v>
      </c>
      <c r="E1" s="3" t="n">
        <f aca="false">B2+B6</f>
        <v>227</v>
      </c>
    </row>
    <row r="2" customFormat="false" ht="15.75" hidden="false" customHeight="false" outlineLevel="0" collapsed="false">
      <c r="A2" s="4" t="s">
        <v>2</v>
      </c>
      <c r="B2" s="5" t="n">
        <v>34</v>
      </c>
      <c r="D2" s="6"/>
    </row>
    <row r="3" customFormat="false" ht="15.75" hidden="false" customHeight="false" outlineLevel="0" collapsed="false">
      <c r="A3" s="7" t="s">
        <v>3</v>
      </c>
      <c r="B3" s="8" t="n">
        <v>90850</v>
      </c>
      <c r="D3" s="9" t="s">
        <v>4</v>
      </c>
      <c r="E3" s="10" t="n">
        <f aca="false">ROUND(E5/1.19,0)</f>
        <v>323739</v>
      </c>
    </row>
    <row r="4" customFormat="false" ht="15.75" hidden="false" customHeight="false" outlineLevel="0" collapsed="false">
      <c r="D4" s="2" t="s">
        <v>5</v>
      </c>
      <c r="E4" s="11" t="n">
        <f aca="false">ROUND(E3*0.19,0)</f>
        <v>61510</v>
      </c>
      <c r="H4" s="12" t="s">
        <v>6</v>
      </c>
      <c r="I4" s="12" t="s">
        <v>7</v>
      </c>
      <c r="J4" s="12" t="s">
        <v>8</v>
      </c>
    </row>
    <row r="5" customFormat="false" ht="15.75" hidden="false" customHeight="false" outlineLevel="0" collapsed="false">
      <c r="A5" s="13" t="s">
        <v>9</v>
      </c>
      <c r="B5" s="13"/>
      <c r="D5" s="14" t="s">
        <v>10</v>
      </c>
      <c r="E5" s="15" t="n">
        <f aca="false">B7+B3+B15</f>
        <v>385250</v>
      </c>
      <c r="H5" s="12" t="n">
        <f aca="false">(B7+B3)/1.19*0.19</f>
        <v>61510.5042016807</v>
      </c>
      <c r="I5" s="12" t="n">
        <f aca="false">(B15/1.19)*0.19</f>
        <v>0</v>
      </c>
      <c r="J5" s="12" t="n">
        <f aca="false">SUM(H5:I5)</f>
        <v>61510.5042016807</v>
      </c>
    </row>
    <row r="6" customFormat="false" ht="15" hidden="false" customHeight="false" outlineLevel="0" collapsed="false">
      <c r="A6" s="16" t="s">
        <v>2</v>
      </c>
      <c r="B6" s="17" t="n">
        <f aca="false">B11-B10+1</f>
        <v>193</v>
      </c>
    </row>
    <row r="7" customFormat="false" ht="15.75" hidden="false" customHeight="false" outlineLevel="0" collapsed="false">
      <c r="A7" s="18" t="s">
        <v>3</v>
      </c>
      <c r="B7" s="8" t="n">
        <v>294400</v>
      </c>
    </row>
    <row r="9" customFormat="false" ht="15.75" hidden="false" customHeight="false" outlineLevel="0" collapsed="false">
      <c r="A9" s="13" t="s">
        <v>11</v>
      </c>
      <c r="B9" s="13"/>
    </row>
    <row r="10" customFormat="false" ht="13.8" hidden="false" customHeight="false" outlineLevel="0" collapsed="false">
      <c r="A10" s="16" t="s">
        <v>12</v>
      </c>
      <c r="B10" s="5" t="n">
        <v>58613</v>
      </c>
    </row>
    <row r="11" customFormat="false" ht="13.8" hidden="false" customHeight="false" outlineLevel="0" collapsed="false">
      <c r="A11" s="18" t="s">
        <v>13</v>
      </c>
      <c r="B11" s="8" t="n">
        <v>58805</v>
      </c>
    </row>
    <row r="13" customFormat="false" ht="13.8" hidden="false" customHeight="false" outlineLevel="0" collapsed="false">
      <c r="A13" s="19" t="s">
        <v>14</v>
      </c>
      <c r="B13" s="19"/>
    </row>
    <row r="14" customFormat="false" ht="13.8" hidden="false" customHeight="false" outlineLevel="0" collapsed="false">
      <c r="A14" s="16" t="s">
        <v>15</v>
      </c>
      <c r="B14" s="17"/>
    </row>
    <row r="15" customFormat="false" ht="13.8" hidden="false" customHeight="false" outlineLevel="0" collapsed="false">
      <c r="A15" s="18" t="s">
        <v>16</v>
      </c>
      <c r="B15" s="8"/>
    </row>
  </sheetData>
  <mergeCells count="4">
    <mergeCell ref="A1:B1"/>
    <mergeCell ref="A5:B5"/>
    <mergeCell ref="A9:B9"/>
    <mergeCell ref="A13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20" width="12.1417004048583"/>
    <col collapsed="false" hidden="false" max="2" min="2" style="0" width="10.5748987854251"/>
    <col collapsed="false" hidden="false" max="3" min="3" style="0" width="28.8582995951417"/>
    <col collapsed="false" hidden="false" max="1025" min="4" style="0" width="10.5748987854251"/>
  </cols>
  <sheetData>
    <row r="1" customFormat="false" ht="15.75" hidden="false" customHeight="false" outlineLevel="0" collapsed="false">
      <c r="A1" s="1" t="s">
        <v>17</v>
      </c>
      <c r="C1" s="21" t="s">
        <v>18</v>
      </c>
    </row>
    <row r="2" customFormat="false" ht="15.75" hidden="false" customHeight="false" outlineLevel="0" collapsed="false">
      <c r="A2" s="22" t="n">
        <v>26929</v>
      </c>
      <c r="C2" s="21" t="n">
        <f aca="false">+1857+14114</f>
        <v>15971</v>
      </c>
    </row>
    <row r="4" customFormat="false" ht="15.75" hidden="false" customHeight="false" outlineLevel="0" collapsed="false">
      <c r="A4" s="1" t="s">
        <v>19</v>
      </c>
    </row>
    <row r="5" customFormat="false" ht="15.75" hidden="false" customHeight="false" outlineLevel="0" collapsed="false">
      <c r="A5" s="23" t="n">
        <f aca="false">A2+C2</f>
        <v>42900</v>
      </c>
    </row>
    <row r="7" customFormat="false" ht="15.75" hidden="false" customHeight="false" outlineLevel="0" collapsed="false">
      <c r="A7" s="1" t="s">
        <v>20</v>
      </c>
    </row>
    <row r="8" customFormat="false" ht="15.75" hidden="false" customHeight="false" outlineLevel="0" collapsed="false">
      <c r="A8" s="24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0" width="17.7732793522267"/>
    <col collapsed="false" hidden="false" max="1025" min="2" style="0" width="10.5748987854251"/>
  </cols>
  <sheetData>
    <row r="1" customFormat="false" ht="15.75" hidden="false" customHeight="false" outlineLevel="0" collapsed="false">
      <c r="A1" s="2" t="str">
        <f aca="false">IF(Ventas!E4-Compras!A5&gt;0,"IVA POR PAGAR","REMANENTE")</f>
        <v>IVA POR PAGAR</v>
      </c>
      <c r="C1" s="2" t="s">
        <v>21</v>
      </c>
      <c r="E1" s="0" t="s">
        <v>8</v>
      </c>
      <c r="F1" s="0" t="s">
        <v>22</v>
      </c>
    </row>
    <row r="2" customFormat="false" ht="15.75" hidden="false" customHeight="false" outlineLevel="0" collapsed="false">
      <c r="A2" s="3" t="n">
        <f aca="false">Ventas!E4-Compras!A5</f>
        <v>18610</v>
      </c>
      <c r="C2" s="25" t="n">
        <f aca="false">ROUND(Ventas!E3*0.02,0)</f>
        <v>6475</v>
      </c>
      <c r="E2" s="0" t="n">
        <f aca="false">A2+C2</f>
        <v>25085</v>
      </c>
      <c r="F2" s="0" t="n">
        <f aca="false">E2/2</f>
        <v>12542.5</v>
      </c>
    </row>
    <row r="4" customFormat="false" ht="13.8" hidden="false" customHeight="false" outlineLevel="0" collapsed="false">
      <c r="A4" s="2" t="s">
        <v>23</v>
      </c>
    </row>
    <row r="5" customFormat="false" ht="13.8" hidden="false" customHeight="false" outlineLevel="0" collapsed="false">
      <c r="A5" s="0" t="n">
        <f aca="false">Ventas!E4*0.2</f>
        <v>12302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es-CL</dc:language>
  <dcterms:modified xsi:type="dcterms:W3CDTF">2015-04-13T21:53:56Z</dcterms:modified>
  <cp:revision>0</cp:revision>
</cp:coreProperties>
</file>