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6060" yWindow="4560" windowWidth="25600" windowHeight="19020" tabRatio="500"/>
  </bookViews>
  <sheets>
    <sheet name="Time" sheetId="3" r:id="rId1"/>
    <sheet name="Rate" sheetId="4" r:id="rId2"/>
    <sheet name="Efficiency" sheetId="5" r:id="rId3"/>
    <sheet name="Data" sheetId="1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6" i="1"/>
  <c r="E6" i="4"/>
  <c r="E7" i="4"/>
  <c r="E8" i="4"/>
  <c r="E9" i="4"/>
  <c r="E10" i="4"/>
  <c r="E11" i="4"/>
  <c r="E12" i="4"/>
  <c r="E13" i="4"/>
  <c r="E5" i="4"/>
  <c r="P3" i="1"/>
  <c r="P4" i="1"/>
  <c r="P5" i="1"/>
  <c r="P6" i="1"/>
  <c r="P7" i="1"/>
  <c r="P8" i="1"/>
  <c r="P9" i="1"/>
  <c r="P10" i="1"/>
  <c r="P11" i="1"/>
  <c r="P12" i="1"/>
  <c r="P13" i="1"/>
  <c r="P2" i="1"/>
  <c r="N3" i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<sst xmlns="http://schemas.openxmlformats.org/spreadsheetml/2006/main" count="48" uniqueCount="26">
  <si>
    <t>Dataset</t>
  </si>
  <si>
    <t>cores</t>
  </si>
  <si>
    <t>33k blocks</t>
  </si>
  <si>
    <t>220k blocks</t>
  </si>
  <si>
    <t>1.5m blocks</t>
  </si>
  <si>
    <t>total sec</t>
  </si>
  <si>
    <t>amrini mean</t>
  </si>
  <si>
    <t>amrini err</t>
  </si>
  <si>
    <t>viz init sec</t>
  </si>
  <si>
    <t>viz init std err</t>
  </si>
  <si>
    <t>total std err</t>
  </si>
  <si>
    <t>cth sec</t>
  </si>
  <si>
    <t>cth std err</t>
  </si>
  <si>
    <t>viz sec</t>
  </si>
  <si>
    <t>viz std err</t>
  </si>
  <si>
    <t>blocks</t>
  </si>
  <si>
    <t>Best</t>
  </si>
  <si>
    <t>Column Labels</t>
  </si>
  <si>
    <t>Row Labels</t>
  </si>
  <si>
    <t>Sum of viz sec</t>
  </si>
  <si>
    <t>viz rate</t>
  </si>
  <si>
    <t>viz cost per unit</t>
  </si>
  <si>
    <t>viz efficiency</t>
  </si>
  <si>
    <t>Sum of viz rate</t>
  </si>
  <si>
    <t>Ideal</t>
  </si>
  <si>
    <t>Sum of viz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</si>
</sst>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Time!$B$5:$B$13</c:f>
              <c:numCache>
                <c:formatCode>General</c:formatCode>
                <c:ptCount val="9"/>
                <c:pt idx="0">
                  <c:v>116.867075892857</c:v>
                </c:pt>
                <c:pt idx="1">
                  <c:v>90.7254557291667</c:v>
                </c:pt>
                <c:pt idx="2">
                  <c:v>59.99171875</c:v>
                </c:pt>
                <c:pt idx="3">
                  <c:v>50.09783203125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Time!$C$5:$C$13</c:f>
              <c:numCache>
                <c:formatCode>General</c:formatCode>
                <c:ptCount val="9"/>
                <c:pt idx="3">
                  <c:v>243.90234375</c:v>
                </c:pt>
                <c:pt idx="4">
                  <c:v>164.514078776042</c:v>
                </c:pt>
                <c:pt idx="5">
                  <c:v>121.1603515625</c:v>
                </c:pt>
                <c:pt idx="6">
                  <c:v>88.12164306640619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Time!$A$5:$A$13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Time!$D$5:$D$13</c:f>
              <c:numCache>
                <c:formatCode>General</c:formatCode>
                <c:ptCount val="9"/>
                <c:pt idx="5">
                  <c:v>1167.802734375</c:v>
                </c:pt>
                <c:pt idx="6">
                  <c:v>893.902384440104</c:v>
                </c:pt>
                <c:pt idx="7">
                  <c:v>740.788269042969</c:v>
                </c:pt>
                <c:pt idx="8">
                  <c:v>638.837432861328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65896"/>
        <c:axId val="2043472568"/>
      </c:scatterChart>
      <c:valAx>
        <c:axId val="2043465896"/>
        <c:scaling>
          <c:logBase val="2.0"/>
          <c:orientation val="minMax"/>
          <c:min val="1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472568"/>
        <c:crosses val="autoZero"/>
        <c:crossBetween val="midCat"/>
      </c:valAx>
      <c:valAx>
        <c:axId val="2043472568"/>
        <c:scaling>
          <c:logBase val="10.0"/>
          <c:orientation val="minMax"/>
          <c:max val="1200.0"/>
          <c:min val="5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3465896"/>
        <c:crosses val="autoZero"/>
        <c:crossBetween val="midCat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Rate!$E$4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(Rate!$A$5,Rate!$A$13)</c:f>
              <c:numCache>
                <c:formatCode>General</c:formatCode>
                <c:ptCount val="2"/>
                <c:pt idx="0">
                  <c:v>128.0</c:v>
                </c:pt>
                <c:pt idx="1">
                  <c:v>32768.0</c:v>
                </c:pt>
              </c:numCache>
            </c:numRef>
          </c:xVal>
          <c:yVal>
            <c:numRef>
              <c:f>(Rate!$E$5,Rate!$E$13)</c:f>
              <c:numCache>
                <c:formatCode>General</c:formatCode>
                <c:ptCount val="2"/>
                <c:pt idx="0">
                  <c:v>283.1764185692501</c:v>
                </c:pt>
                <c:pt idx="1">
                  <c:v>72493.16315372803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Rate!$B$4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Rate!$B$5:$B$13</c:f>
              <c:numCache>
                <c:formatCode>General</c:formatCode>
                <c:ptCount val="9"/>
                <c:pt idx="0">
                  <c:v>283.1764185692502</c:v>
                </c:pt>
                <c:pt idx="1">
                  <c:v>364.7708323316897</c:v>
                </c:pt>
                <c:pt idx="2">
                  <c:v>551.6428048662967</c:v>
                </c:pt>
                <c:pt idx="3">
                  <c:v>660.5874677242848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Rate!$C$4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Rate!$C$5:$C$13</c:f>
              <c:numCache>
                <c:formatCode>General</c:formatCode>
                <c:ptCount val="9"/>
                <c:pt idx="3">
                  <c:v>895.8913499575585</c:v>
                </c:pt>
                <c:pt idx="4">
                  <c:v>1328.214591879788</c:v>
                </c:pt>
                <c:pt idx="5">
                  <c:v>1803.477764648798</c:v>
                </c:pt>
                <c:pt idx="6">
                  <c:v>2479.640555899945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Rate!$D$4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Rate!$A$5:$A$13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Rate!$D$5:$D$13</c:f>
              <c:numCache>
                <c:formatCode>General</c:formatCode>
                <c:ptCount val="9"/>
                <c:pt idx="5">
                  <c:v>1283.492456285592</c:v>
                </c:pt>
                <c:pt idx="6">
                  <c:v>1676.766978240935</c:v>
                </c:pt>
                <c:pt idx="7">
                  <c:v>2023.33927606116</c:v>
                </c:pt>
                <c:pt idx="8">
                  <c:v>2346.240096305311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60408"/>
        <c:axId val="-2143754840"/>
      </c:scatterChart>
      <c:valAx>
        <c:axId val="-2143760408"/>
        <c:scaling>
          <c:orientation val="minMax"/>
          <c:max val="3276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54840"/>
        <c:crosses val="autoZero"/>
        <c:crossBetween val="midCat"/>
        <c:majorUnit val="8192.0"/>
      </c:valAx>
      <c:valAx>
        <c:axId val="-2143754840"/>
        <c:scaling>
          <c:orientation val="minMax"/>
          <c:max val="2500.0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Rate (Blocks/Second)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6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Efficiency!$B$4</c:f>
              <c:strCache>
                <c:ptCount val="1"/>
                <c:pt idx="0">
                  <c:v>33k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Efficiency!$B$5:$B$13</c:f>
              <c:numCache>
                <c:formatCode>General</c:formatCode>
                <c:ptCount val="9"/>
                <c:pt idx="0">
                  <c:v>1.0</c:v>
                </c:pt>
                <c:pt idx="1">
                  <c:v>0.644069930283559</c:v>
                </c:pt>
                <c:pt idx="2">
                  <c:v>0.487013367544404</c:v>
                </c:pt>
                <c:pt idx="3">
                  <c:v>0.29159713892399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Efficiency!$C$4</c:f>
              <c:strCache>
                <c:ptCount val="1"/>
                <c:pt idx="0">
                  <c:v>220k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Efficiency!$C$5:$C$13</c:f>
              <c:numCache>
                <c:formatCode>General</c:formatCode>
                <c:ptCount val="9"/>
                <c:pt idx="3">
                  <c:v>0.395465199081571</c:v>
                </c:pt>
                <c:pt idx="4">
                  <c:v>0.293150864792741</c:v>
                </c:pt>
                <c:pt idx="5">
                  <c:v>0.199023211148822</c:v>
                </c:pt>
                <c:pt idx="6">
                  <c:v>0.136820657177927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Efficiency!$D$4</c:f>
              <c:strCache>
                <c:ptCount val="1"/>
                <c:pt idx="0">
                  <c:v>1.5m blocks</c:v>
                </c:pt>
              </c:strCache>
            </c:strRef>
          </c:tx>
          <c:xVal>
            <c:numRef>
              <c:f>Efficiency!$A$5:$A$13</c:f>
              <c:numCache>
                <c:formatCode>General</c:formatCode>
                <c:ptCount val="9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</c:numCache>
            </c:numRef>
          </c:xVal>
          <c:yVal>
            <c:numRef>
              <c:f>Efficiency!$D$5:$D$13</c:f>
              <c:numCache>
                <c:formatCode>General</c:formatCode>
                <c:ptCount val="9"/>
                <c:pt idx="5">
                  <c:v>0.141640110647547</c:v>
                </c:pt>
                <c:pt idx="6">
                  <c:v>0.0925200063175726</c:v>
                </c:pt>
                <c:pt idx="7">
                  <c:v>0.055821519934797</c:v>
                </c:pt>
                <c:pt idx="8">
                  <c:v>0.0323649844238402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07544"/>
        <c:axId val="-2143702024"/>
      </c:scatterChart>
      <c:valAx>
        <c:axId val="-2143707544"/>
        <c:scaling>
          <c:orientation val="minMax"/>
          <c:max val="3276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02024"/>
        <c:crosses val="autoZero"/>
        <c:crossBetween val="midCat"/>
        <c:majorUnit val="8192.0"/>
      </c:valAx>
      <c:valAx>
        <c:axId val="-214370202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70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</xdr:row>
      <xdr:rowOff>50800</xdr:rowOff>
    </xdr:from>
    <xdr:to>
      <xdr:col>10</xdr:col>
      <xdr:colOff>50800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88900</xdr:rowOff>
    </xdr:from>
    <xdr:to>
      <xdr:col>10</xdr:col>
      <xdr:colOff>622300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127000</xdr:rowOff>
    </xdr:from>
    <xdr:to>
      <xdr:col>9</xdr:col>
      <xdr:colOff>673100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neth Moreland" refreshedDate="40366.462674537041" createdVersion="4" refreshedVersion="4" minRefreshableVersion="3" recordCount="12">
  <cacheSource type="worksheet">
    <worksheetSource ref="A1:P13" sheet="Data"/>
  </cacheSource>
  <cacheFields count="16">
    <cacheField name="Dataset" numFmtId="0">
      <sharedItems count="3">
        <s v="33k blocks"/>
        <s v="220k blocks"/>
        <s v="1.5m blocks"/>
      </sharedItems>
    </cacheField>
    <cacheField name="blocks" numFmtId="0">
      <sharedItems containsSemiMixedTypes="0" containsString="0" containsNumber="1" containsInteger="1" minValue="33094" maxValue="1498866"/>
    </cacheField>
    <cacheField name="cores" numFmtId="0">
      <sharedItems containsSemiMixedTypes="0" containsString="0" containsNumber="1" containsInteger="1" minValue="128" maxValue="32768" count="9">
        <n v="128"/>
        <n v="256"/>
        <n v="512"/>
        <n v="1024"/>
        <n v="2048"/>
        <n v="4096"/>
        <n v="8192"/>
        <n v="16384"/>
        <n v="32768"/>
      </sharedItems>
    </cacheField>
    <cacheField name="total sec" numFmtId="0">
      <sharedItems containsSemiMixedTypes="0" containsString="0" containsNumber="1" minValue="867.2001953125" maxValue="7946.20361328125"/>
    </cacheField>
    <cacheField name="total std err" numFmtId="0">
      <sharedItems containsSemiMixedTypes="0" containsString="0" containsNumber="1" minValue="22.9950578668047" maxValue="391.064087928731"/>
    </cacheField>
    <cacheField name="amrini mean" numFmtId="0">
      <sharedItems containsSemiMixedTypes="0" containsString="0" containsNumber="1" minValue="85.012812499999995" maxValue="368.92008463541703"/>
    </cacheField>
    <cacheField name="amrini err" numFmtId="0">
      <sharedItems containsSemiMixedTypes="0" containsString="0" containsNumber="1" minValue="0.79763367683534703" maxValue="15.6802808636336"/>
    </cacheField>
    <cacheField name="viz init sec" numFmtId="0">
      <sharedItems containsSemiMixedTypes="0" containsString="0" containsNumber="1" minValue="24.975257812500001" maxValue="1249.69787597656"/>
    </cacheField>
    <cacheField name="viz init std err" numFmtId="0">
      <sharedItems containsSemiMixedTypes="0" containsString="0" containsNumber="1" minValue="6.9677842284245797" maxValue="205.71046889242601"/>
    </cacheField>
    <cacheField name="cth sec" numFmtId="0">
      <sharedItems containsSemiMixedTypes="0" containsString="0" containsNumber="1" minValue="692.7080078125" maxValue="6236.5564371744804"/>
    </cacheField>
    <cacheField name="cth std err" numFmtId="0">
      <sharedItems containsSemiMixedTypes="0" containsString="0" containsNumber="1" minValue="18.441947312919901" maxValue="316.12154573711399"/>
    </cacheField>
    <cacheField name="viz sec" numFmtId="0">
      <sharedItems containsSemiMixedTypes="0" containsString="0" containsNumber="1" minValue="50.09783203125" maxValue="1167.802734375"/>
    </cacheField>
    <cacheField name="viz std err" numFmtId="0">
      <sharedItems containsSemiMixedTypes="0" containsString="0" containsNumber="1" minValue="1.42787841118036" maxValue="59.889477792406801"/>
    </cacheField>
    <cacheField name="viz rate" numFmtId="0">
      <sharedItems containsSemiMixedTypes="0" containsString="0" containsNumber="1" minValue="283.17641856925019" maxValue="2479.640555899945"/>
    </cacheField>
    <cacheField name="viz cost per unit" numFmtId="0">
      <sharedItems containsSemiMixedTypes="0" containsString="0" containsNumber="1" minValue="0.4520150394115458" maxValue="13.966175095038514"/>
    </cacheField>
    <cacheField name="viz efficiency" numFmtId="0">
      <sharedItems containsSemiMixedTypes="0" containsString="0" containsNumber="1" minValue="3.2364984423840157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33094"/>
    <x v="0"/>
    <n v="4246.1506696428596"/>
    <n v="36.714870061601097"/>
    <n v="288.83203125"/>
    <n v="0.79763367683534703"/>
    <n v="24.975257812500001"/>
    <n v="24.8089718999396"/>
    <n v="3815.4763046875"/>
    <n v="19.0844864266505"/>
    <n v="116.867075892857"/>
    <n v="1.42787841118036"/>
    <n v="283.17641856925019"/>
    <n v="0.4520150394115458"/>
    <n v="1"/>
  </r>
  <r>
    <x v="0"/>
    <n v="33094"/>
    <x v="1"/>
    <n v="2501.4934895833298"/>
    <n v="66.560227718819604"/>
    <n v="180.37089843749999"/>
    <n v="2.28008163506775"/>
    <n v="26.3644401041667"/>
    <n v="27.740365715676301"/>
    <n v="2204.0326953125"/>
    <n v="53.3437641491359"/>
    <n v="90.725455729166697"/>
    <n v="13.959530135101801"/>
    <n v="364.77083233168969"/>
    <n v="0.70181049938558882"/>
    <n v="0.64406993028355886"/>
  </r>
  <r>
    <x v="0"/>
    <n v="33094"/>
    <x v="2"/>
    <n v="1407.5718750000001"/>
    <n v="55.1593186066819"/>
    <n v="114.63507812500001"/>
    <n v="0.98783011990659497"/>
    <n v="30.30494921875"/>
    <n v="30.891166116638502"/>
    <n v="1202.6401289062501"/>
    <n v="35.8425053781949"/>
    <n v="59.991718749999997"/>
    <n v="13.399713245996001"/>
    <n v="551.64280486629673"/>
    <n v="0.92813682238472228"/>
    <n v="0.48701336754440383"/>
  </r>
  <r>
    <x v="0"/>
    <n v="33094"/>
    <x v="3"/>
    <n v="867.2001953125"/>
    <n v="62.1696564536675"/>
    <n v="85.012812499999995"/>
    <n v="4.2888068542447799"/>
    <n v="39.381542968749997"/>
    <n v="9.1627878430105891"/>
    <n v="692.7080078125"/>
    <n v="30.811844580142498"/>
    <n v="50.09783203125"/>
    <n v="27.5379931367554"/>
    <n v="660.58746772428481"/>
    <n v="1.55013537197075"/>
    <n v="0.29159713892399008"/>
  </r>
  <r>
    <x v="1"/>
    <n v="218510"/>
    <x v="3"/>
    <n v="4174.6695963541697"/>
    <n v="226.52913180466999"/>
    <n v="231.158854166667"/>
    <n v="10.956432182449699"/>
    <n v="56.5142415364583"/>
    <n v="30.825284372793298"/>
    <n v="3643.0941569010402"/>
    <n v="164.00135769096499"/>
    <n v="243.90234375"/>
    <n v="59.889477792406801"/>
    <n v="895.89134995755853"/>
    <n v="1.142995743901881"/>
    <n v="0.39546519908157107"/>
  </r>
  <r>
    <x v="1"/>
    <n v="218510"/>
    <x v="4"/>
    <n v="2448.47900390625"/>
    <n v="135.24005389176401"/>
    <n v="160.713623046875"/>
    <n v="12.3723753438448"/>
    <n v="107.600016276042"/>
    <n v="65.226439700291095"/>
    <n v="2015.6512858072899"/>
    <n v="98.612666025995907"/>
    <n v="164.514078776042"/>
    <n v="21.048313018488901"/>
    <n v="1328.2145918797885"/>
    <n v="1.5419195155065397"/>
    <n v="0.29315086479274066"/>
  </r>
  <r>
    <x v="1"/>
    <n v="218510"/>
    <x v="5"/>
    <n v="1560.08251953125"/>
    <n v="56.162459532737799"/>
    <n v="113.437060546875"/>
    <n v="1.48490460033186"/>
    <n v="187.80424804687499"/>
    <n v="51.652706467036403"/>
    <n v="1137.680859375"/>
    <n v="42.174756708302702"/>
    <n v="121.1603515625"/>
    <n v="4.7992349448311904"/>
    <n v="1803.477764648798"/>
    <n v="2.2711674522905128"/>
    <n v="0.19902321114882154"/>
  </r>
  <r>
    <x v="1"/>
    <n v="218510"/>
    <x v="6"/>
    <n v="1159.1995239257801"/>
    <n v="22.9950578668047"/>
    <n v="95.841522216796903"/>
    <n v="0.97397462067100704"/>
    <n v="271.81854248046898"/>
    <n v="6.9677842284245797"/>
    <n v="703.41781616210903"/>
    <n v="18.441947312919901"/>
    <n v="88.121643066406193"/>
    <n v="8.8447191622285004"/>
    <n v="2479.640555899945"/>
    <n v="3.3037046359434328"/>
    <n v="0.13682065717792738"/>
  </r>
  <r>
    <x v="2"/>
    <n v="1498866"/>
    <x v="5"/>
    <n v="7946.20361328125"/>
    <n v="78.314970980642897"/>
    <n v="368.92008463541703"/>
    <n v="1.42743047497047"/>
    <n v="172.92435709635399"/>
    <n v="47.328550464010299"/>
    <n v="6236.5564371744804"/>
    <n v="59.947338671550597"/>
    <n v="1167.802734375"/>
    <n v="23.462366569355101"/>
    <n v="1283.4924562855924"/>
    <n v="3.1912926172186173"/>
    <n v="0.14164011064754731"/>
  </r>
  <r>
    <x v="2"/>
    <n v="1498866"/>
    <x v="6"/>
    <n v="5389.4205729166697"/>
    <n v="168.66280716726001"/>
    <n v="245.57881673177101"/>
    <n v="15.6802808636336"/>
    <n v="680.43518066406205"/>
    <n v="205.71046889242601"/>
    <n v="3569.5041910807299"/>
    <n v="49.668706839184203"/>
    <n v="893.90238444010402"/>
    <n v="5.51711625948343"/>
    <n v="1676.7669782409353"/>
    <n v="4.8855923967408241"/>
    <n v="9.2520006317572623E-2"/>
  </r>
  <r>
    <x v="2"/>
    <n v="1498866"/>
    <x v="7"/>
    <n v="3641.8121337890602"/>
    <n v="63.188068539991903"/>
    <n v="181.351318359375"/>
    <n v="1.1552995822298799"/>
    <n v="588.09555053710903"/>
    <n v="41.3488041221079"/>
    <n v="2131.5769958496098"/>
    <n v="25.817010586514002"/>
    <n v="740.78826904296898"/>
    <n v="16.5144045204982"/>
    <n v="2023.3392760611591"/>
    <n v="8.0975050471489798"/>
    <n v="5.5821519934796962E-2"/>
  </r>
  <r>
    <x v="2"/>
    <n v="1498866"/>
    <x v="8"/>
    <n v="3496.52099609375"/>
    <n v="391.064087928731"/>
    <n v="158.36349487304699"/>
    <n v="4.3708221641226697"/>
    <n v="1249.69787597656"/>
    <n v="85.940525550757499"/>
    <n v="1449.62219238281"/>
    <n v="316.12154573711399"/>
    <n v="638.83743286132801"/>
    <n v="14.481826236443201"/>
    <n v="2346.240096305311"/>
    <n v="13.966175095038514"/>
    <n v="3.236498442384015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sec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rate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D13" firstHeaderRow="1" firstDataRow="2" firstDataCol="1"/>
  <pivotFields count="16">
    <pivotField axis="axisCol" showAll="0" sortType="descending">
      <items count="4">
        <item x="0"/>
        <item x="1"/>
        <item x="2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viz efficiency" fld="1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15" sqref="A15"/>
    </sheetView>
  </sheetViews>
  <sheetFormatPr baseColWidth="10" defaultRowHeight="15" x14ac:dyDescent="0"/>
  <cols>
    <col min="1" max="1" width="13" customWidth="1"/>
    <col min="2" max="2" width="15.83203125" bestFit="1" customWidth="1"/>
    <col min="3" max="5" width="12.1640625" customWidth="1"/>
  </cols>
  <sheetData>
    <row r="3" spans="1:4">
      <c r="A3" s="1" t="s">
        <v>19</v>
      </c>
      <c r="B3" s="1" t="s">
        <v>17</v>
      </c>
    </row>
    <row r="4" spans="1:4">
      <c r="A4" s="1" t="s">
        <v>18</v>
      </c>
      <c r="B4" t="s">
        <v>2</v>
      </c>
      <c r="C4" t="s">
        <v>3</v>
      </c>
      <c r="D4" t="s">
        <v>4</v>
      </c>
    </row>
    <row r="5" spans="1:4">
      <c r="A5" s="2">
        <v>128</v>
      </c>
      <c r="B5" s="3">
        <v>116.867075892857</v>
      </c>
      <c r="C5" s="3"/>
      <c r="D5" s="3"/>
    </row>
    <row r="6" spans="1:4">
      <c r="A6" s="2">
        <v>256</v>
      </c>
      <c r="B6" s="3">
        <v>90.725455729166697</v>
      </c>
      <c r="C6" s="3"/>
      <c r="D6" s="3"/>
    </row>
    <row r="7" spans="1:4">
      <c r="A7" s="2">
        <v>512</v>
      </c>
      <c r="B7" s="3">
        <v>59.991718749999997</v>
      </c>
      <c r="C7" s="3"/>
      <c r="D7" s="3"/>
    </row>
    <row r="8" spans="1:4">
      <c r="A8" s="2">
        <v>1024</v>
      </c>
      <c r="B8" s="3">
        <v>50.09783203125</v>
      </c>
      <c r="C8" s="3">
        <v>243.90234375</v>
      </c>
      <c r="D8" s="3"/>
    </row>
    <row r="9" spans="1:4">
      <c r="A9" s="2">
        <v>2048</v>
      </c>
      <c r="B9" s="3"/>
      <c r="C9" s="3">
        <v>164.514078776042</v>
      </c>
      <c r="D9" s="3"/>
    </row>
    <row r="10" spans="1:4">
      <c r="A10" s="2">
        <v>4096</v>
      </c>
      <c r="B10" s="3"/>
      <c r="C10" s="3">
        <v>121.1603515625</v>
      </c>
      <c r="D10" s="3">
        <v>1167.802734375</v>
      </c>
    </row>
    <row r="11" spans="1:4">
      <c r="A11" s="2">
        <v>8192</v>
      </c>
      <c r="B11" s="3"/>
      <c r="C11" s="3">
        <v>88.121643066406193</v>
      </c>
      <c r="D11" s="3">
        <v>893.90238444010402</v>
      </c>
    </row>
    <row r="12" spans="1:4">
      <c r="A12" s="2">
        <v>16384</v>
      </c>
      <c r="B12" s="3"/>
      <c r="C12" s="3"/>
      <c r="D12" s="3">
        <v>740.78826904296898</v>
      </c>
    </row>
    <row r="13" spans="1:4">
      <c r="A13" s="2">
        <v>32768</v>
      </c>
      <c r="B13" s="3"/>
      <c r="C13" s="3"/>
      <c r="D13" s="3">
        <v>638.83743286132801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A15" sqref="A15"/>
    </sheetView>
  </sheetViews>
  <sheetFormatPr baseColWidth="10" defaultRowHeight="15" x14ac:dyDescent="0"/>
  <cols>
    <col min="1" max="1" width="13.5" customWidth="1"/>
    <col min="2" max="2" width="15.83203125" bestFit="1" customWidth="1"/>
    <col min="3" max="4" width="12.1640625" customWidth="1"/>
    <col min="5" max="5" width="10.83203125" customWidth="1"/>
  </cols>
  <sheetData>
    <row r="3" spans="1:5">
      <c r="A3" s="1" t="s">
        <v>23</v>
      </c>
      <c r="B3" s="1" t="s">
        <v>17</v>
      </c>
    </row>
    <row r="4" spans="1:5">
      <c r="A4" s="1" t="s">
        <v>18</v>
      </c>
      <c r="B4" t="s">
        <v>2</v>
      </c>
      <c r="C4" t="s">
        <v>3</v>
      </c>
      <c r="D4" t="s">
        <v>4</v>
      </c>
      <c r="E4" t="s">
        <v>24</v>
      </c>
    </row>
    <row r="5" spans="1:5">
      <c r="A5" s="2">
        <v>128</v>
      </c>
      <c r="B5" s="3">
        <v>283.17641856925019</v>
      </c>
      <c r="C5" s="3"/>
      <c r="D5" s="3"/>
      <c r="E5">
        <f>A5/Data!$O$16</f>
        <v>283.17641856925013</v>
      </c>
    </row>
    <row r="6" spans="1:5">
      <c r="A6" s="2">
        <v>256</v>
      </c>
      <c r="B6" s="3">
        <v>364.77083233168969</v>
      </c>
      <c r="C6" s="3"/>
      <c r="D6" s="3"/>
      <c r="E6">
        <f>A6/Data!$O$16</f>
        <v>566.35283713850026</v>
      </c>
    </row>
    <row r="7" spans="1:5">
      <c r="A7" s="2">
        <v>512</v>
      </c>
      <c r="B7" s="3">
        <v>551.64280486629673</v>
      </c>
      <c r="C7" s="3"/>
      <c r="D7" s="3"/>
      <c r="E7">
        <f>A7/Data!$O$16</f>
        <v>1132.7056742770005</v>
      </c>
    </row>
    <row r="8" spans="1:5">
      <c r="A8" s="2">
        <v>1024</v>
      </c>
      <c r="B8" s="3">
        <v>660.58746772428481</v>
      </c>
      <c r="C8" s="3">
        <v>895.89134995755853</v>
      </c>
      <c r="D8" s="3"/>
      <c r="E8">
        <f>A8/Data!$O$16</f>
        <v>2265.4113485540011</v>
      </c>
    </row>
    <row r="9" spans="1:5">
      <c r="A9" s="2">
        <v>2048</v>
      </c>
      <c r="B9" s="3"/>
      <c r="C9" s="3">
        <v>1328.2145918797885</v>
      </c>
      <c r="D9" s="3"/>
      <c r="E9">
        <f>A9/Data!$O$16</f>
        <v>4530.8226971080021</v>
      </c>
    </row>
    <row r="10" spans="1:5">
      <c r="A10" s="2">
        <v>4096</v>
      </c>
      <c r="B10" s="3"/>
      <c r="C10" s="3">
        <v>1803.477764648798</v>
      </c>
      <c r="D10" s="3">
        <v>1283.4924562855924</v>
      </c>
      <c r="E10">
        <f>A10/Data!$O$16</f>
        <v>9061.6453942160042</v>
      </c>
    </row>
    <row r="11" spans="1:5">
      <c r="A11" s="2">
        <v>8192</v>
      </c>
      <c r="B11" s="3"/>
      <c r="C11" s="3">
        <v>2479.640555899945</v>
      </c>
      <c r="D11" s="3">
        <v>1676.7669782409353</v>
      </c>
      <c r="E11">
        <f>A11/Data!$O$16</f>
        <v>18123.290788432008</v>
      </c>
    </row>
    <row r="12" spans="1:5">
      <c r="A12" s="2">
        <v>16384</v>
      </c>
      <c r="B12" s="3"/>
      <c r="C12" s="3"/>
      <c r="D12" s="3">
        <v>2023.3392760611591</v>
      </c>
      <c r="E12">
        <f>A12/Data!$O$16</f>
        <v>36246.581576864017</v>
      </c>
    </row>
    <row r="13" spans="1:5">
      <c r="A13" s="2">
        <v>32768</v>
      </c>
      <c r="B13" s="3"/>
      <c r="C13" s="3"/>
      <c r="D13" s="3">
        <v>2346.240096305311</v>
      </c>
      <c r="E13">
        <f>A13/Data!$O$16</f>
        <v>72493.163153728034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15" sqref="A15"/>
    </sheetView>
  </sheetViews>
  <sheetFormatPr baseColWidth="10" defaultRowHeight="15" x14ac:dyDescent="0"/>
  <cols>
    <col min="1" max="1" width="18.1640625" customWidth="1"/>
    <col min="2" max="2" width="15.83203125" bestFit="1" customWidth="1"/>
    <col min="3" max="4" width="12.1640625" customWidth="1"/>
    <col min="5" max="5" width="10.83203125" customWidth="1"/>
  </cols>
  <sheetData>
    <row r="3" spans="1:4">
      <c r="A3" s="1" t="s">
        <v>25</v>
      </c>
      <c r="B3" s="1" t="s">
        <v>17</v>
      </c>
    </row>
    <row r="4" spans="1:4">
      <c r="A4" s="1" t="s">
        <v>18</v>
      </c>
      <c r="B4" t="s">
        <v>2</v>
      </c>
      <c r="C4" t="s">
        <v>3</v>
      </c>
      <c r="D4" t="s">
        <v>4</v>
      </c>
    </row>
    <row r="5" spans="1:4">
      <c r="A5" s="2">
        <v>128</v>
      </c>
      <c r="B5" s="3">
        <v>1</v>
      </c>
      <c r="C5" s="3"/>
      <c r="D5" s="3"/>
    </row>
    <row r="6" spans="1:4">
      <c r="A6" s="2">
        <v>256</v>
      </c>
      <c r="B6" s="3">
        <v>0.64406993028355886</v>
      </c>
      <c r="C6" s="3"/>
      <c r="D6" s="3"/>
    </row>
    <row r="7" spans="1:4">
      <c r="A7" s="2">
        <v>512</v>
      </c>
      <c r="B7" s="3">
        <v>0.48701336754440383</v>
      </c>
      <c r="C7" s="3"/>
      <c r="D7" s="3"/>
    </row>
    <row r="8" spans="1:4">
      <c r="A8" s="2">
        <v>1024</v>
      </c>
      <c r="B8" s="3">
        <v>0.29159713892399008</v>
      </c>
      <c r="C8" s="3">
        <v>0.39546519908157107</v>
      </c>
      <c r="D8" s="3"/>
    </row>
    <row r="9" spans="1:4">
      <c r="A9" s="2">
        <v>2048</v>
      </c>
      <c r="B9" s="3"/>
      <c r="C9" s="3">
        <v>0.29315086479274066</v>
      </c>
      <c r="D9" s="3"/>
    </row>
    <row r="10" spans="1:4">
      <c r="A10" s="2">
        <v>4096</v>
      </c>
      <c r="B10" s="3"/>
      <c r="C10" s="3">
        <v>0.19902321114882154</v>
      </c>
      <c r="D10" s="3">
        <v>0.14164011064754731</v>
      </c>
    </row>
    <row r="11" spans="1:4">
      <c r="A11" s="2">
        <v>8192</v>
      </c>
      <c r="B11" s="3"/>
      <c r="C11" s="3">
        <v>0.13682065717792738</v>
      </c>
      <c r="D11" s="3">
        <v>9.2520006317572623E-2</v>
      </c>
    </row>
    <row r="12" spans="1:4">
      <c r="A12" s="2">
        <v>16384</v>
      </c>
      <c r="B12" s="3"/>
      <c r="C12" s="3"/>
      <c r="D12" s="3">
        <v>5.5821519934796962E-2</v>
      </c>
    </row>
    <row r="13" spans="1:4">
      <c r="A13" s="2">
        <v>32768</v>
      </c>
      <c r="B13" s="3"/>
      <c r="C13" s="3"/>
      <c r="D13" s="3">
        <v>3.2364984423840157E-2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baseColWidth="10" defaultRowHeight="15" x14ac:dyDescent="0"/>
  <sheetData>
    <row r="1" spans="1:16">
      <c r="A1" t="s">
        <v>0</v>
      </c>
      <c r="B1" t="s">
        <v>15</v>
      </c>
      <c r="C1" t="s">
        <v>1</v>
      </c>
      <c r="D1" t="s">
        <v>5</v>
      </c>
      <c r="E1" t="s">
        <v>10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20</v>
      </c>
      <c r="O1" t="s">
        <v>21</v>
      </c>
      <c r="P1" t="s">
        <v>22</v>
      </c>
    </row>
    <row r="2" spans="1:16">
      <c r="A2" t="s">
        <v>2</v>
      </c>
      <c r="B2">
        <v>33094</v>
      </c>
      <c r="C2">
        <v>128</v>
      </c>
      <c r="D2">
        <v>4246.1506696428596</v>
      </c>
      <c r="E2">
        <v>36.714870061601097</v>
      </c>
      <c r="F2">
        <v>288.83203125</v>
      </c>
      <c r="G2">
        <v>0.79763367683534703</v>
      </c>
      <c r="H2">
        <v>24.975257812500001</v>
      </c>
      <c r="I2">
        <v>24.8089718999396</v>
      </c>
      <c r="J2">
        <v>3815.4763046875</v>
      </c>
      <c r="K2">
        <v>19.0844864266505</v>
      </c>
      <c r="L2">
        <v>116.867075892857</v>
      </c>
      <c r="M2">
        <v>1.42787841118036</v>
      </c>
      <c r="N2">
        <f>B2/L2</f>
        <v>283.17641856925019</v>
      </c>
      <c r="O2">
        <f>C2*L2/B2</f>
        <v>0.4520150394115458</v>
      </c>
      <c r="P2">
        <f>O$16/O2</f>
        <v>1</v>
      </c>
    </row>
    <row r="3" spans="1:16">
      <c r="A3" t="s">
        <v>2</v>
      </c>
      <c r="B3">
        <v>33094</v>
      </c>
      <c r="C3">
        <v>256</v>
      </c>
      <c r="D3">
        <v>2501.4934895833298</v>
      </c>
      <c r="E3">
        <v>66.560227718819604</v>
      </c>
      <c r="F3">
        <v>180.37089843749999</v>
      </c>
      <c r="G3">
        <v>2.28008163506775</v>
      </c>
      <c r="H3">
        <v>26.3644401041667</v>
      </c>
      <c r="I3">
        <v>27.740365715676301</v>
      </c>
      <c r="J3">
        <v>2204.0326953125</v>
      </c>
      <c r="K3">
        <v>53.3437641491359</v>
      </c>
      <c r="L3">
        <v>90.725455729166697</v>
      </c>
      <c r="M3">
        <v>13.959530135101801</v>
      </c>
      <c r="N3">
        <f t="shared" ref="N3:N13" si="0">B3/L3</f>
        <v>364.77083233168969</v>
      </c>
      <c r="O3">
        <f t="shared" ref="O3:O13" si="1">C3*L3/B3</f>
        <v>0.70181049938558882</v>
      </c>
      <c r="P3">
        <f t="shared" ref="P3:P13" si="2">O$16/O3</f>
        <v>0.64406993028355886</v>
      </c>
    </row>
    <row r="4" spans="1:16">
      <c r="A4" t="s">
        <v>2</v>
      </c>
      <c r="B4">
        <v>33094</v>
      </c>
      <c r="C4">
        <v>512</v>
      </c>
      <c r="D4">
        <v>1407.5718750000001</v>
      </c>
      <c r="E4">
        <v>55.1593186066819</v>
      </c>
      <c r="F4">
        <v>114.63507812500001</v>
      </c>
      <c r="G4">
        <v>0.98783011990659497</v>
      </c>
      <c r="H4">
        <v>30.30494921875</v>
      </c>
      <c r="I4">
        <v>30.891166116638502</v>
      </c>
      <c r="J4">
        <v>1202.6401289062501</v>
      </c>
      <c r="K4">
        <v>35.8425053781949</v>
      </c>
      <c r="L4">
        <v>59.991718749999997</v>
      </c>
      <c r="M4">
        <v>13.399713245996001</v>
      </c>
      <c r="N4">
        <f t="shared" si="0"/>
        <v>551.64280486629673</v>
      </c>
      <c r="O4">
        <f t="shared" si="1"/>
        <v>0.92813682238472228</v>
      </c>
      <c r="P4">
        <f t="shared" si="2"/>
        <v>0.48701336754440383</v>
      </c>
    </row>
    <row r="5" spans="1:16">
      <c r="A5" t="s">
        <v>2</v>
      </c>
      <c r="B5">
        <v>33094</v>
      </c>
      <c r="C5">
        <v>1024</v>
      </c>
      <c r="D5">
        <v>867.2001953125</v>
      </c>
      <c r="E5">
        <v>62.1696564536675</v>
      </c>
      <c r="F5">
        <v>85.012812499999995</v>
      </c>
      <c r="G5">
        <v>4.2888068542447799</v>
      </c>
      <c r="H5">
        <v>39.381542968749997</v>
      </c>
      <c r="I5">
        <v>9.1627878430105891</v>
      </c>
      <c r="J5">
        <v>692.7080078125</v>
      </c>
      <c r="K5">
        <v>30.811844580142498</v>
      </c>
      <c r="L5">
        <v>50.09783203125</v>
      </c>
      <c r="M5">
        <v>27.5379931367554</v>
      </c>
      <c r="N5">
        <f t="shared" si="0"/>
        <v>660.58746772428481</v>
      </c>
      <c r="O5">
        <f t="shared" si="1"/>
        <v>1.55013537197075</v>
      </c>
      <c r="P5">
        <f t="shared" si="2"/>
        <v>0.29159713892399008</v>
      </c>
    </row>
    <row r="6" spans="1:16">
      <c r="A6" t="s">
        <v>3</v>
      </c>
      <c r="B6">
        <v>218510</v>
      </c>
      <c r="C6">
        <v>1024</v>
      </c>
      <c r="D6">
        <v>4174.6695963541697</v>
      </c>
      <c r="E6">
        <v>226.52913180466999</v>
      </c>
      <c r="F6">
        <v>231.158854166667</v>
      </c>
      <c r="G6">
        <v>10.956432182449699</v>
      </c>
      <c r="H6">
        <v>56.5142415364583</v>
      </c>
      <c r="I6">
        <v>30.825284372793298</v>
      </c>
      <c r="J6">
        <v>3643.0941569010402</v>
      </c>
      <c r="K6">
        <v>164.00135769096499</v>
      </c>
      <c r="L6">
        <v>243.90234375</v>
      </c>
      <c r="M6">
        <v>59.889477792406801</v>
      </c>
      <c r="N6">
        <f t="shared" si="0"/>
        <v>895.89134995755853</v>
      </c>
      <c r="O6">
        <f t="shared" si="1"/>
        <v>1.142995743901881</v>
      </c>
      <c r="P6">
        <f t="shared" si="2"/>
        <v>0.39546519908157107</v>
      </c>
    </row>
    <row r="7" spans="1:16">
      <c r="A7" t="s">
        <v>3</v>
      </c>
      <c r="B7">
        <v>218510</v>
      </c>
      <c r="C7">
        <v>2048</v>
      </c>
      <c r="D7">
        <v>2448.47900390625</v>
      </c>
      <c r="E7">
        <v>135.24005389176401</v>
      </c>
      <c r="F7">
        <v>160.713623046875</v>
      </c>
      <c r="G7">
        <v>12.3723753438448</v>
      </c>
      <c r="H7">
        <v>107.600016276042</v>
      </c>
      <c r="I7">
        <v>65.226439700291095</v>
      </c>
      <c r="J7">
        <v>2015.6512858072899</v>
      </c>
      <c r="K7">
        <v>98.612666025995907</v>
      </c>
      <c r="L7">
        <v>164.514078776042</v>
      </c>
      <c r="M7">
        <v>21.048313018488901</v>
      </c>
      <c r="N7">
        <f t="shared" si="0"/>
        <v>1328.2145918797885</v>
      </c>
      <c r="O7">
        <f t="shared" si="1"/>
        <v>1.5419195155065397</v>
      </c>
      <c r="P7">
        <f t="shared" si="2"/>
        <v>0.29315086479274066</v>
      </c>
    </row>
    <row r="8" spans="1:16">
      <c r="A8" t="s">
        <v>3</v>
      </c>
      <c r="B8">
        <v>218510</v>
      </c>
      <c r="C8">
        <v>4096</v>
      </c>
      <c r="D8">
        <v>1560.08251953125</v>
      </c>
      <c r="E8">
        <v>56.162459532737799</v>
      </c>
      <c r="F8">
        <v>113.437060546875</v>
      </c>
      <c r="G8">
        <v>1.48490460033186</v>
      </c>
      <c r="H8">
        <v>187.80424804687499</v>
      </c>
      <c r="I8">
        <v>51.652706467036403</v>
      </c>
      <c r="J8">
        <v>1137.680859375</v>
      </c>
      <c r="K8">
        <v>42.174756708302702</v>
      </c>
      <c r="L8">
        <v>121.1603515625</v>
      </c>
      <c r="M8">
        <v>4.7992349448311904</v>
      </c>
      <c r="N8">
        <f t="shared" si="0"/>
        <v>1803.477764648798</v>
      </c>
      <c r="O8">
        <f t="shared" si="1"/>
        <v>2.2711674522905128</v>
      </c>
      <c r="P8">
        <f t="shared" si="2"/>
        <v>0.19902321114882154</v>
      </c>
    </row>
    <row r="9" spans="1:16">
      <c r="A9" t="s">
        <v>3</v>
      </c>
      <c r="B9">
        <v>218510</v>
      </c>
      <c r="C9">
        <v>8192</v>
      </c>
      <c r="D9">
        <v>1159.1995239257801</v>
      </c>
      <c r="E9">
        <v>22.9950578668047</v>
      </c>
      <c r="F9">
        <v>95.841522216796903</v>
      </c>
      <c r="G9">
        <v>0.97397462067100704</v>
      </c>
      <c r="H9">
        <v>271.81854248046898</v>
      </c>
      <c r="I9">
        <v>6.9677842284245797</v>
      </c>
      <c r="J9">
        <v>703.41781616210903</v>
      </c>
      <c r="K9">
        <v>18.441947312919901</v>
      </c>
      <c r="L9">
        <v>88.121643066406193</v>
      </c>
      <c r="M9">
        <v>8.8447191622285004</v>
      </c>
      <c r="N9">
        <f t="shared" si="0"/>
        <v>2479.640555899945</v>
      </c>
      <c r="O9">
        <f t="shared" si="1"/>
        <v>3.3037046359434328</v>
      </c>
      <c r="P9">
        <f t="shared" si="2"/>
        <v>0.13682065717792738</v>
      </c>
    </row>
    <row r="10" spans="1:16">
      <c r="A10" t="s">
        <v>4</v>
      </c>
      <c r="B10">
        <v>1498866</v>
      </c>
      <c r="C10">
        <v>4096</v>
      </c>
      <c r="D10">
        <v>7946.20361328125</v>
      </c>
      <c r="E10">
        <v>78.314970980642897</v>
      </c>
      <c r="F10">
        <v>368.92008463541703</v>
      </c>
      <c r="G10">
        <v>1.42743047497047</v>
      </c>
      <c r="H10">
        <v>172.92435709635399</v>
      </c>
      <c r="I10">
        <v>47.328550464010299</v>
      </c>
      <c r="J10">
        <v>6236.5564371744804</v>
      </c>
      <c r="K10">
        <v>59.947338671550597</v>
      </c>
      <c r="L10">
        <v>1167.802734375</v>
      </c>
      <c r="M10">
        <v>23.462366569355101</v>
      </c>
      <c r="N10">
        <f t="shared" si="0"/>
        <v>1283.4924562855924</v>
      </c>
      <c r="O10">
        <f t="shared" si="1"/>
        <v>3.1912926172186173</v>
      </c>
      <c r="P10">
        <f t="shared" si="2"/>
        <v>0.14164011064754731</v>
      </c>
    </row>
    <row r="11" spans="1:16">
      <c r="A11" t="s">
        <v>4</v>
      </c>
      <c r="B11">
        <v>1498866</v>
      </c>
      <c r="C11">
        <v>8192</v>
      </c>
      <c r="D11">
        <v>5389.4205729166697</v>
      </c>
      <c r="E11">
        <v>168.66280716726001</v>
      </c>
      <c r="F11">
        <v>245.57881673177101</v>
      </c>
      <c r="G11">
        <v>15.6802808636336</v>
      </c>
      <c r="H11">
        <v>680.43518066406205</v>
      </c>
      <c r="I11">
        <v>205.71046889242601</v>
      </c>
      <c r="J11">
        <v>3569.5041910807299</v>
      </c>
      <c r="K11">
        <v>49.668706839184203</v>
      </c>
      <c r="L11">
        <v>893.90238444010402</v>
      </c>
      <c r="M11">
        <v>5.51711625948343</v>
      </c>
      <c r="N11">
        <f t="shared" si="0"/>
        <v>1676.7669782409353</v>
      </c>
      <c r="O11">
        <f t="shared" si="1"/>
        <v>4.8855923967408241</v>
      </c>
      <c r="P11">
        <f t="shared" si="2"/>
        <v>9.2520006317572623E-2</v>
      </c>
    </row>
    <row r="12" spans="1:16">
      <c r="A12" t="s">
        <v>4</v>
      </c>
      <c r="B12">
        <v>1498866</v>
      </c>
      <c r="C12">
        <v>16384</v>
      </c>
      <c r="D12">
        <v>3641.8121337890602</v>
      </c>
      <c r="E12">
        <v>63.188068539991903</v>
      </c>
      <c r="F12">
        <v>181.351318359375</v>
      </c>
      <c r="G12">
        <v>1.1552995822298799</v>
      </c>
      <c r="H12">
        <v>588.09555053710903</v>
      </c>
      <c r="I12">
        <v>41.3488041221079</v>
      </c>
      <c r="J12">
        <v>2131.5769958496098</v>
      </c>
      <c r="K12">
        <v>25.817010586514002</v>
      </c>
      <c r="L12">
        <v>740.78826904296898</v>
      </c>
      <c r="M12">
        <v>16.5144045204982</v>
      </c>
      <c r="N12">
        <f t="shared" si="0"/>
        <v>2023.3392760611591</v>
      </c>
      <c r="O12">
        <f t="shared" si="1"/>
        <v>8.0975050471489798</v>
      </c>
      <c r="P12">
        <f t="shared" si="2"/>
        <v>5.5821519934796962E-2</v>
      </c>
    </row>
    <row r="13" spans="1:16">
      <c r="A13" t="s">
        <v>4</v>
      </c>
      <c r="B13">
        <v>1498866</v>
      </c>
      <c r="C13">
        <v>32768</v>
      </c>
      <c r="D13">
        <v>3496.52099609375</v>
      </c>
      <c r="E13">
        <v>391.064087928731</v>
      </c>
      <c r="F13">
        <v>158.36349487304699</v>
      </c>
      <c r="G13">
        <v>4.3708221641226697</v>
      </c>
      <c r="H13">
        <v>1249.69787597656</v>
      </c>
      <c r="I13">
        <v>85.940525550757499</v>
      </c>
      <c r="J13">
        <v>1449.62219238281</v>
      </c>
      <c r="K13">
        <v>316.12154573711399</v>
      </c>
      <c r="L13">
        <v>638.83743286132801</v>
      </c>
      <c r="M13">
        <v>14.481826236443201</v>
      </c>
      <c r="N13">
        <f t="shared" si="0"/>
        <v>2346.240096305311</v>
      </c>
      <c r="O13">
        <f t="shared" si="1"/>
        <v>13.966175095038514</v>
      </c>
      <c r="P13">
        <f t="shared" si="2"/>
        <v>3.2364984423840157E-2</v>
      </c>
    </row>
    <row r="15" spans="1:16">
      <c r="O15" t="s">
        <v>16</v>
      </c>
    </row>
    <row r="16" spans="1:16">
      <c r="O16">
        <f>MIN(O2:O13)</f>
        <v>0.4520150394115458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</vt:lpstr>
      <vt:lpstr>Rate</vt:lpstr>
      <vt:lpstr>Efficiency</vt:lpstr>
      <vt:lpstr>Data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Moreland</dc:creator>
  <cp:lastModifiedBy>Kenneth Moreland</cp:lastModifiedBy>
  <dcterms:created xsi:type="dcterms:W3CDTF">2014-07-08T16:58:10Z</dcterms:created>
  <dcterms:modified xsi:type="dcterms:W3CDTF">2014-07-08T19:50:10Z</dcterms:modified>
</cp:coreProperties>
</file>