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TUL\Semestr VII\praca inżynierska\PCB\Four-leg robot\Project Outputs for Four-leg robot\"/>
    </mc:Choice>
  </mc:AlternateContent>
  <xr:revisionPtr revIDLastSave="0" documentId="8_{1DE5C193-5FF0-4177-9CD6-F9822A86AFA9}" xr6:coauthVersionLast="45" xr6:coauthVersionMax="45" xr10:uidLastSave="{00000000-0000-0000-0000-000000000000}"/>
  <bookViews>
    <workbookView xWindow="-28920" yWindow="-9585" windowWidth="29040" windowHeight="15840" xr2:uid="{3A9319FC-91C4-4007-8F37-7F3012595EF3}"/>
  </bookViews>
  <sheets>
    <sheet name="Four-leg robot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L19" i="1" s="1"/>
  <c r="L31" i="1" s="1"/>
  <c r="K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<sst xmlns="http://schemas.openxmlformats.org/spreadsheetml/2006/main" count="157" uniqueCount="140">
  <si>
    <t>Comment</t>
  </si>
  <si>
    <t>Description</t>
  </si>
  <si>
    <t>Designator</t>
  </si>
  <si>
    <t>Footprint</t>
  </si>
  <si>
    <t>LibRef</t>
  </si>
  <si>
    <t>Quantity</t>
  </si>
  <si>
    <t>15EDGRC-3.81/2P</t>
  </si>
  <si>
    <t>Degson 7A, 250V, 2 Pole Plug-in Terminal Block</t>
  </si>
  <si>
    <t>-PWR</t>
  </si>
  <si>
    <t>15EDGRC-3.81/2P_WO_CN</t>
  </si>
  <si>
    <t>CN_1x1</t>
  </si>
  <si>
    <t/>
  </si>
  <si>
    <t>ATmega328P-AU</t>
  </si>
  <si>
    <t>8-bit AVR Microcontroller, 32KB Flash, 1KB EEPROM, 2KB SRAM, 32-pin TQFP, Industrial Grade (-40°C to 85°C)</t>
  </si>
  <si>
    <t>ATMEGA</t>
  </si>
  <si>
    <t>32A_N</t>
  </si>
  <si>
    <t>CN_4x1</t>
  </si>
  <si>
    <t>BT</t>
  </si>
  <si>
    <t>GP_4x1_F</t>
  </si>
  <si>
    <t>22uF</t>
  </si>
  <si>
    <t>C1, C2</t>
  </si>
  <si>
    <t>CES_A_3.3x3.3_5.4</t>
  </si>
  <si>
    <t>Cap Pol</t>
  </si>
  <si>
    <t>100nF</t>
  </si>
  <si>
    <t>Capacitor</t>
  </si>
  <si>
    <t>C0805</t>
  </si>
  <si>
    <t>Cap</t>
  </si>
  <si>
    <t>SK54C / SK84L-TP</t>
  </si>
  <si>
    <t>Schottky Diode: 40V, 5A</t>
  </si>
  <si>
    <t>D1</t>
  </si>
  <si>
    <t>SMC</t>
  </si>
  <si>
    <t>SK54C</t>
  </si>
  <si>
    <t>IDC Connector</t>
  </si>
  <si>
    <t>ISP</t>
  </si>
  <si>
    <t>IDC10</t>
  </si>
  <si>
    <t>CN_5x2</t>
  </si>
  <si>
    <t>22uH, 5.0A</t>
  </si>
  <si>
    <t>DE1209-22</t>
  </si>
  <si>
    <t>L1</t>
  </si>
  <si>
    <t>DE1209</t>
  </si>
  <si>
    <t>10uH</t>
  </si>
  <si>
    <t>Inductor</t>
  </si>
  <si>
    <t>L2</t>
  </si>
  <si>
    <t>L0805</t>
  </si>
  <si>
    <t>Ind2</t>
  </si>
  <si>
    <t>LED</t>
  </si>
  <si>
    <t>Typical RED, GREEN, YELLOW, AMBER GaAs LED</t>
  </si>
  <si>
    <t>ON, RX, TX</t>
  </si>
  <si>
    <t>LED0805G</t>
  </si>
  <si>
    <t>IRF7425PBF</t>
  </si>
  <si>
    <t>Q1</t>
  </si>
  <si>
    <t>Infineon_PG-DSO-8_MFG</t>
  </si>
  <si>
    <t>BSS138</t>
  </si>
  <si>
    <t>N-Channel Enhancement Mode Vertical DMOS FET</t>
  </si>
  <si>
    <t>Q2, Q3</t>
  </si>
  <si>
    <t>SOT-23</t>
  </si>
  <si>
    <t>Resistor</t>
  </si>
  <si>
    <t>R1</t>
  </si>
  <si>
    <t>R0805</t>
  </si>
  <si>
    <t>Res</t>
  </si>
  <si>
    <t>DTSM31N</t>
  </si>
  <si>
    <t>DIPTRONICS 6x3,5mm SMD Tactile SPST-NO Switch</t>
  </si>
  <si>
    <t>RST, TBUT</t>
  </si>
  <si>
    <t>DTSM-3</t>
  </si>
  <si>
    <t>CN_3x1</t>
  </si>
  <si>
    <t>S1, S2, S3, S4, S5, S6, S7, S8, S9, S10, S11, S12</t>
  </si>
  <si>
    <t>GP_3x1</t>
  </si>
  <si>
    <t>Switch_C&amp;K_1101M2S3CQE2_eec</t>
  </si>
  <si>
    <t>SWITCH SLIDE SPDT 6A 120V</t>
  </si>
  <si>
    <t>SW1</t>
  </si>
  <si>
    <t>C&amp;K_1101M2S3CQE2_0</t>
  </si>
  <si>
    <t>AP1501A-50K5G-13</t>
  </si>
  <si>
    <t>Voltage stabiliser; PMIC; 5A; TO263-5; SMD; buck; -20A·85Â°C; 800pcs.</t>
  </si>
  <si>
    <t>U1</t>
  </si>
  <si>
    <t>TO-263-5</t>
  </si>
  <si>
    <t>AP1501A-33K5G-13</t>
  </si>
  <si>
    <t>MCP1703T-3302E/CB</t>
  </si>
  <si>
    <t>250 mA, 16V, Low Quiescent Current LDO Regulator, 3-Pin SOT-23A, Extended Temperature, Tape and Reel</t>
  </si>
  <si>
    <t>U2</t>
  </si>
  <si>
    <t>16 MHz</t>
  </si>
  <si>
    <t>Crystal Oscillator</t>
  </si>
  <si>
    <t>Y1</t>
  </si>
  <si>
    <t>HC49-S</t>
  </si>
  <si>
    <t>XTAL_2PIN</t>
  </si>
  <si>
    <t>MG90S</t>
  </si>
  <si>
    <t>Page</t>
  </si>
  <si>
    <t>https://www.tme.eu/pl/details/ap1501a-50k5g-13/regulatory-napiecia-uklady-dc-dc/diodes-incorporated/</t>
  </si>
  <si>
    <t>https://www.tme.eu/pl/details/sk84l-tp/diody-schottky-smd/micro-commercial-components/</t>
  </si>
  <si>
    <t>Cena netto</t>
  </si>
  <si>
    <t>Cena brutto</t>
  </si>
  <si>
    <t>min q</t>
  </si>
  <si>
    <t>https://www.tme.eu/pl/details/dmp3036sss-13/tranzystory-z-kanalem-p-smd/diodes-incorporated/</t>
  </si>
  <si>
    <t>P-MOSFET</t>
  </si>
  <si>
    <t>IRF7425PBF / DMP3036SSS-13</t>
  </si>
  <si>
    <t>https://www.tme.eu/pl/details/5ms1s102am2qe/przelaczniki-suwakowe/</t>
  </si>
  <si>
    <t>https://www.tme.eu/pl/details/de1209-22/dlawiki-smd-mocy/ferrocore/</t>
  </si>
  <si>
    <t>DE1209-22 Coil</t>
  </si>
  <si>
    <t>https://www.tme.eu/pl/details/dtsm31n/mikroprzelaczniki-tact/diptronics/</t>
  </si>
  <si>
    <t>Bluetooth</t>
  </si>
  <si>
    <t>HC-05/6</t>
  </si>
  <si>
    <t>czy bt potrzebuje trybu master? HC06 nie ma</t>
  </si>
  <si>
    <t>https://botland.com.pl/moduly-bluetooth/6818-modul-bluetooth-hc-06-zs-040.html</t>
  </si>
  <si>
    <t>https://www.tme.eu/pl/details/mcp1792t-3302h_cb/stabilizatory-napiecia-nieregulowane-ldo/microchip-technology/</t>
  </si>
  <si>
    <t>(zamiana) o ile SOT23A pasuje do SOT23</t>
  </si>
  <si>
    <t>https://www.tme.eu/pl/details/bss138bk.215/tranzystory-z-kanalem-n-smd/nexperia/</t>
  </si>
  <si>
    <t>https://www.tme.eu/pl/details/15edgrc3.81-02p/listwy-zaciskowe-rozlaczalne/degson-electronics/15edgrc-3-81-02p-14-00a-h/</t>
  </si>
  <si>
    <t>https://www.tme.eu/pl/details/15edgk3.81-02p/listwy-zaciskowe-rozlaczalne/degson-electronics/15edgk-3-81-02p-14-00a-h/</t>
  </si>
  <si>
    <t>15EDGK3.81-02P</t>
  </si>
  <si>
    <t>wtyczka</t>
  </si>
  <si>
    <t>https://www.tme.eu/pl/details/zl262-4sg/listwy-i-gniazda-kolkowe/connfly/ds1023-1-4s21/</t>
  </si>
  <si>
    <t>gniazdo bluetooth</t>
  </si>
  <si>
    <t>https://www.tme.eu/pl/details/77311-818-03lf/listwy-i-gniazda-kolkowe/amphenol/</t>
  </si>
  <si>
    <t>https://www.tme.eu/pl/details/zl201-50g/listwy-i-gniazda-kolkowe/mpe-garry/087-1-050-0-f-xs0-1260/</t>
  </si>
  <si>
    <t>C3, C4, C5, C6, C7, C8, C9, C10, C11, C12</t>
  </si>
  <si>
    <t>https://www.tme.eu/pl/details/t821-1-10-s1/zlacza-idc/amphenol/t821110a1s100ceu/</t>
  </si>
  <si>
    <t>https://www.tme.eu/pl/details/16.00m-hc49-s/rezonatory-kwarcowe-tht/yic/</t>
  </si>
  <si>
    <t>https://www.tme.eu/pl/details/0805b104j101ct/kondensatory-mlcc-smd-0805/walsin/</t>
  </si>
  <si>
    <t>https://www.tme.eu/pl/details/t491b226k010at/kondensatory-tantalowe-smd/kemet/</t>
  </si>
  <si>
    <t>Polarized Capacitor -&gt; tantal</t>
  </si>
  <si>
    <t>baterie</t>
  </si>
  <si>
    <t>kosz na baterie</t>
  </si>
  <si>
    <t>120ohm</t>
  </si>
  <si>
    <t>R6, R8, R9</t>
  </si>
  <si>
    <t>R2, R3, R4, R5, R7, R10</t>
  </si>
  <si>
    <t>https://www.tme.eu/pl/details/cl-170g-cd-t/diody-led-smd-kolorowe/citizen-electronics/</t>
  </si>
  <si>
    <t>https://www.tme.eu/pl/details/smd0805-120r/rezystory-smd-0805/royal-ohm/0805s8j0121t5e/</t>
  </si>
  <si>
    <t>https://www.tme.eu/pl/details/smd0805-10k-1%25/rezystory-smd-0805/royal-ohm/0805s8f1002t5e/</t>
  </si>
  <si>
    <t>10k</t>
  </si>
  <si>
    <t>https://www.tme.eu/pl/details/smd0805-10k/rezystory-smd-0805/royal-ohm/0805s8j0103t5e/</t>
  </si>
  <si>
    <t>5V, GND, RXT, TXT, S1-S12</t>
  </si>
  <si>
    <t>GP_1x50</t>
  </si>
  <si>
    <t>Koszt netto</t>
  </si>
  <si>
    <t>https://pl.farnell.com/microchip/atmega328p-au/mcu-8bit-atmega-20mhz-tqfp-32/dp/1715486</t>
  </si>
  <si>
    <t>Koszt brutto</t>
  </si>
  <si>
    <t>SUMA</t>
  </si>
  <si>
    <t>https://www.tme.eu/pl/details/0805as-100k-08/dlawiki-smd-0805/fastron/</t>
  </si>
  <si>
    <t>(tylko 60 mA)</t>
  </si>
  <si>
    <t>100k (czy może być 10k?)</t>
  </si>
  <si>
    <t>https://pl.farnell.com/multicomp/mcwr08x1002ftl/res-10k-1-0-125w-0805-thick-film/dp/2447553</t>
  </si>
  <si>
    <t>min.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</si>
</sst>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color rgb="FF000000"/>
      <name val="Segoe UI"/>
      <family val="2"/>
      <charset val="238"/>
    </font>
    <font>
      <strike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8"/>
      <color rgb="FF000000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Alignment="1"/>
    <xf numFmtId="0" fontId="1" fillId="0" borderId="3" xfId="0" applyFont="1" applyFill="1" applyBorder="1"/>
    <xf numFmtId="0" fontId="2" fillId="0" borderId="0" xfId="0" applyFont="1"/>
    <xf numFmtId="0" fontId="3" fillId="0" borderId="0" xfId="1"/>
    <xf numFmtId="0" fontId="4" fillId="0" borderId="1" xfId="0" quotePrefix="1" applyFont="1" applyBorder="1"/>
    <xf numFmtId="0" fontId="4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0" xfId="0" applyFont="1" applyFill="1" applyBorder="1"/>
    <xf numFmtId="0" fontId="0" fillId="3" borderId="0" xfId="0" applyFill="1"/>
    <xf numFmtId="0" fontId="1" fillId="4" borderId="2" xfId="0" applyFont="1" applyFill="1" applyBorder="1"/>
    <xf numFmtId="0" fontId="0" fillId="4" borderId="0" xfId="0" applyFill="1"/>
    <xf numFmtId="0" fontId="1" fillId="5" borderId="1" xfId="0" quotePrefix="1" applyFont="1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me.eu/pl/details/0805as-100k-08/dlawiki-smd-0805/fastron/" TargetMode="External"/><Relationship Id="rId1" Type="http://schemas.openxmlformats.org/officeDocument/2006/relationships/hyperlink" Target="https://www.tme.eu/pl/details/zl201-50g/listwy-i-gniazda-kolkowe/mpe-garry/087-1-050-0-f-xs0-12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5A25-7435-48A2-9F57-F5A5DCC81541}">
  <dimension ref="A1:P31"/>
  <sheetViews>
    <sheetView tabSelected="1" zoomScaleNormal="100" workbookViewId="0">
      <selection activeCell="P18" sqref="P18"/>
    </sheetView>
  </sheetViews>
  <sheetFormatPr defaultRowHeight="15" x14ac:dyDescent="0.25"/>
  <cols>
    <col min="1" max="1" width="18.7109375" customWidth="1"/>
    <col min="2" max="2" width="25.140625" customWidth="1"/>
    <col min="3" max="3" width="19.28515625" customWidth="1"/>
    <col min="4" max="6" width="14.42578125" customWidth="1"/>
    <col min="7" max="7" width="45" customWidth="1"/>
    <col min="8" max="8" width="11.85546875" customWidth="1"/>
    <col min="9" max="9" width="11.140625" customWidth="1"/>
    <col min="11" max="11" width="12.42578125" customWidth="1"/>
    <col min="12" max="12" width="13" customWidth="1"/>
    <col min="15" max="15" width="16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85</v>
      </c>
      <c r="H1" s="1" t="s">
        <v>88</v>
      </c>
      <c r="I1" s="1" t="s">
        <v>89</v>
      </c>
      <c r="J1" s="1" t="s">
        <v>90</v>
      </c>
      <c r="K1" s="11" t="s">
        <v>131</v>
      </c>
      <c r="L1" s="11" t="s">
        <v>133</v>
      </c>
    </row>
    <row r="2" spans="1: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1</v>
      </c>
      <c r="G2" t="s">
        <v>105</v>
      </c>
      <c r="H2">
        <v>0.62960000000000005</v>
      </c>
      <c r="I2">
        <v>0.77200000000000002</v>
      </c>
      <c r="J2">
        <v>5</v>
      </c>
      <c r="K2">
        <f>IF($J2&gt;$F2,H2*$J2,H2*$F2)</f>
        <v>3.1480000000000001</v>
      </c>
      <c r="L2">
        <f>IF($J2&gt;$F2,I2*$J2,I2*$F2)</f>
        <v>3.8600000000000003</v>
      </c>
    </row>
    <row r="3" spans="1:15" x14ac:dyDescent="0.25">
      <c r="A3" t="s">
        <v>107</v>
      </c>
      <c r="B3" t="s">
        <v>108</v>
      </c>
      <c r="F3">
        <v>1</v>
      </c>
      <c r="G3" t="s">
        <v>106</v>
      </c>
      <c r="H3">
        <v>1.7878000000000001</v>
      </c>
      <c r="I3">
        <v>2.2000000000000002</v>
      </c>
      <c r="J3">
        <v>2</v>
      </c>
      <c r="K3">
        <f t="shared" ref="K3:L24" si="0">IF($J3&gt;$F3,H3*$J3,H3*$F3)</f>
        <v>3.5756000000000001</v>
      </c>
      <c r="L3">
        <f t="shared" si="0"/>
        <v>4.4000000000000004</v>
      </c>
    </row>
    <row r="4" spans="1:15" x14ac:dyDescent="0.25">
      <c r="A4" s="2" t="s">
        <v>10</v>
      </c>
      <c r="B4" s="2" t="s">
        <v>11</v>
      </c>
      <c r="C4" s="2" t="s">
        <v>129</v>
      </c>
      <c r="D4" s="2" t="s">
        <v>130</v>
      </c>
      <c r="E4" s="2" t="s">
        <v>10</v>
      </c>
      <c r="F4" s="3">
        <v>1</v>
      </c>
      <c r="G4" s="8" t="s">
        <v>112</v>
      </c>
      <c r="H4">
        <v>3.95</v>
      </c>
      <c r="I4">
        <v>4.8600000000000003</v>
      </c>
      <c r="J4">
        <v>1</v>
      </c>
      <c r="K4">
        <f t="shared" si="0"/>
        <v>3.95</v>
      </c>
      <c r="L4">
        <f t="shared" si="0"/>
        <v>4.8600000000000003</v>
      </c>
    </row>
    <row r="5" spans="1:15" x14ac:dyDescent="0.25">
      <c r="A5" s="2" t="s">
        <v>16</v>
      </c>
      <c r="B5" s="2" t="s">
        <v>110</v>
      </c>
      <c r="C5" s="2" t="s">
        <v>17</v>
      </c>
      <c r="D5" s="2" t="s">
        <v>18</v>
      </c>
      <c r="E5" s="2" t="s">
        <v>16</v>
      </c>
      <c r="F5" s="3">
        <v>1</v>
      </c>
      <c r="G5" t="s">
        <v>109</v>
      </c>
      <c r="H5">
        <v>0.29119</v>
      </c>
      <c r="I5">
        <v>0.35799999999999998</v>
      </c>
      <c r="J5">
        <v>10</v>
      </c>
      <c r="K5">
        <f t="shared" si="0"/>
        <v>2.9119000000000002</v>
      </c>
      <c r="L5">
        <f t="shared" si="0"/>
        <v>3.58</v>
      </c>
    </row>
    <row r="6" spans="1:15" x14ac:dyDescent="0.25">
      <c r="A6" s="2" t="s">
        <v>19</v>
      </c>
      <c r="B6" s="2" t="s">
        <v>118</v>
      </c>
      <c r="C6" s="2" t="s">
        <v>20</v>
      </c>
      <c r="D6" s="2" t="s">
        <v>21</v>
      </c>
      <c r="E6" s="2" t="s">
        <v>22</v>
      </c>
      <c r="F6" s="3">
        <v>2</v>
      </c>
      <c r="G6" t="s">
        <v>117</v>
      </c>
      <c r="H6">
        <v>0.90654999999999997</v>
      </c>
      <c r="I6">
        <v>1.1160000000000001</v>
      </c>
      <c r="J6">
        <v>5</v>
      </c>
      <c r="K6">
        <f t="shared" si="0"/>
        <v>4.5327500000000001</v>
      </c>
      <c r="L6">
        <f t="shared" si="0"/>
        <v>5.58</v>
      </c>
    </row>
    <row r="7" spans="1:15" x14ac:dyDescent="0.25">
      <c r="A7" s="2" t="s">
        <v>23</v>
      </c>
      <c r="B7" s="2" t="s">
        <v>24</v>
      </c>
      <c r="C7" s="2" t="s">
        <v>113</v>
      </c>
      <c r="D7" s="2" t="s">
        <v>25</v>
      </c>
      <c r="E7" s="2" t="s">
        <v>26</v>
      </c>
      <c r="F7" s="3">
        <v>10</v>
      </c>
      <c r="G7" t="s">
        <v>116</v>
      </c>
      <c r="H7">
        <v>0.51763999999999999</v>
      </c>
      <c r="I7">
        <v>0.63700000000000001</v>
      </c>
      <c r="J7">
        <v>10</v>
      </c>
      <c r="K7">
        <f t="shared" si="0"/>
        <v>5.1764000000000001</v>
      </c>
      <c r="L7">
        <f t="shared" si="0"/>
        <v>6.37</v>
      </c>
    </row>
    <row r="8" spans="1:15" x14ac:dyDescent="0.25">
      <c r="A8" s="2" t="s">
        <v>27</v>
      </c>
      <c r="B8" s="2" t="s">
        <v>28</v>
      </c>
      <c r="C8" s="2" t="s">
        <v>29</v>
      </c>
      <c r="D8" s="2" t="s">
        <v>30</v>
      </c>
      <c r="E8" s="2" t="s">
        <v>31</v>
      </c>
      <c r="F8" s="3">
        <v>1</v>
      </c>
      <c r="G8" s="5" t="s">
        <v>87</v>
      </c>
      <c r="H8">
        <v>3.16</v>
      </c>
      <c r="I8">
        <v>3.89</v>
      </c>
      <c r="J8">
        <v>1</v>
      </c>
      <c r="K8">
        <f t="shared" si="0"/>
        <v>3.16</v>
      </c>
      <c r="L8">
        <f t="shared" si="0"/>
        <v>3.89</v>
      </c>
    </row>
    <row r="9" spans="1:15" x14ac:dyDescent="0.25">
      <c r="A9" s="2" t="s">
        <v>32</v>
      </c>
      <c r="B9" s="2" t="s">
        <v>11</v>
      </c>
      <c r="C9" s="2" t="s">
        <v>33</v>
      </c>
      <c r="D9" s="2" t="s">
        <v>34</v>
      </c>
      <c r="E9" s="2" t="s">
        <v>35</v>
      </c>
      <c r="F9" s="3">
        <v>1</v>
      </c>
      <c r="G9" t="s">
        <v>114</v>
      </c>
      <c r="H9">
        <v>1.7881</v>
      </c>
      <c r="I9">
        <v>2.21</v>
      </c>
      <c r="J9">
        <v>2</v>
      </c>
      <c r="K9">
        <f t="shared" si="0"/>
        <v>3.5762</v>
      </c>
      <c r="L9">
        <f t="shared" si="0"/>
        <v>4.42</v>
      </c>
    </row>
    <row r="10" spans="1:15" x14ac:dyDescent="0.25">
      <c r="A10" s="2" t="s">
        <v>36</v>
      </c>
      <c r="B10" s="2" t="s">
        <v>96</v>
      </c>
      <c r="C10" s="2" t="s">
        <v>38</v>
      </c>
      <c r="D10" s="2" t="s">
        <v>39</v>
      </c>
      <c r="E10" s="2" t="s">
        <v>37</v>
      </c>
      <c r="F10" s="3">
        <v>1</v>
      </c>
      <c r="G10" t="s">
        <v>95</v>
      </c>
      <c r="H10">
        <v>1.3</v>
      </c>
      <c r="I10">
        <v>1.6</v>
      </c>
      <c r="J10">
        <v>5</v>
      </c>
      <c r="K10">
        <f t="shared" si="0"/>
        <v>6.5</v>
      </c>
      <c r="L10">
        <f t="shared" si="0"/>
        <v>8</v>
      </c>
    </row>
    <row r="11" spans="1:15" x14ac:dyDescent="0.2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44</v>
      </c>
      <c r="F11" s="3">
        <v>1</v>
      </c>
      <c r="G11" s="8" t="s">
        <v>135</v>
      </c>
      <c r="H11">
        <v>1.6839999999999999</v>
      </c>
      <c r="I11">
        <v>2.0750000000000002</v>
      </c>
      <c r="J11">
        <v>2</v>
      </c>
      <c r="K11">
        <f t="shared" si="0"/>
        <v>3.3679999999999999</v>
      </c>
      <c r="L11">
        <f t="shared" si="0"/>
        <v>4.1500000000000004</v>
      </c>
      <c r="O11" t="s">
        <v>136</v>
      </c>
    </row>
    <row r="12" spans="1:15" x14ac:dyDescent="0.25">
      <c r="A12" s="2" t="s">
        <v>45</v>
      </c>
      <c r="B12" s="2" t="s">
        <v>46</v>
      </c>
      <c r="C12" s="2" t="s">
        <v>47</v>
      </c>
      <c r="D12" s="2" t="s">
        <v>48</v>
      </c>
      <c r="E12" s="2" t="s">
        <v>45</v>
      </c>
      <c r="F12" s="3">
        <v>3</v>
      </c>
      <c r="G12" t="s">
        <v>124</v>
      </c>
      <c r="H12">
        <v>0.63570000000000004</v>
      </c>
      <c r="I12">
        <v>0.78200000000000003</v>
      </c>
      <c r="J12">
        <v>5</v>
      </c>
      <c r="K12">
        <f t="shared" si="0"/>
        <v>3.1785000000000001</v>
      </c>
      <c r="L12">
        <f t="shared" si="0"/>
        <v>3.91</v>
      </c>
    </row>
    <row r="13" spans="1:15" x14ac:dyDescent="0.25">
      <c r="A13" s="2" t="s">
        <v>93</v>
      </c>
      <c r="B13" s="2" t="s">
        <v>92</v>
      </c>
      <c r="C13" s="2" t="s">
        <v>50</v>
      </c>
      <c r="D13" s="2" t="s">
        <v>51</v>
      </c>
      <c r="E13" s="2" t="s">
        <v>49</v>
      </c>
      <c r="F13" s="3">
        <v>1</v>
      </c>
      <c r="G13" t="s">
        <v>91</v>
      </c>
      <c r="H13">
        <v>3.17</v>
      </c>
      <c r="I13">
        <v>3.9</v>
      </c>
      <c r="J13">
        <v>1</v>
      </c>
      <c r="K13">
        <f t="shared" si="0"/>
        <v>3.17</v>
      </c>
      <c r="L13">
        <f t="shared" si="0"/>
        <v>3.9</v>
      </c>
    </row>
    <row r="14" spans="1:15" x14ac:dyDescent="0.25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52</v>
      </c>
      <c r="F14" s="3">
        <v>2</v>
      </c>
      <c r="G14" t="s">
        <v>104</v>
      </c>
      <c r="H14">
        <v>0.63570000000000004</v>
      </c>
      <c r="I14">
        <v>0.78200000000000003</v>
      </c>
      <c r="J14">
        <v>2</v>
      </c>
      <c r="K14">
        <f t="shared" si="0"/>
        <v>1.2714000000000001</v>
      </c>
      <c r="L14">
        <f t="shared" si="0"/>
        <v>1.5640000000000001</v>
      </c>
    </row>
    <row r="15" spans="1:15" x14ac:dyDescent="0.25">
      <c r="A15" s="17" t="s">
        <v>137</v>
      </c>
      <c r="B15" s="2" t="s">
        <v>56</v>
      </c>
      <c r="C15" s="2" t="s">
        <v>57</v>
      </c>
      <c r="D15" s="2" t="s">
        <v>58</v>
      </c>
      <c r="E15" s="2" t="s">
        <v>59</v>
      </c>
      <c r="F15" s="3">
        <v>1</v>
      </c>
      <c r="G15" t="s">
        <v>126</v>
      </c>
      <c r="H15">
        <v>5.5199999999999999E-2</v>
      </c>
      <c r="I15">
        <v>6.9699999999999998E-2</v>
      </c>
      <c r="J15">
        <v>100</v>
      </c>
      <c r="K15">
        <f t="shared" si="0"/>
        <v>5.52</v>
      </c>
      <c r="L15">
        <f t="shared" si="0"/>
        <v>6.97</v>
      </c>
    </row>
    <row r="16" spans="1:15" x14ac:dyDescent="0.25">
      <c r="A16" s="4" t="s">
        <v>121</v>
      </c>
      <c r="B16" s="4" t="s">
        <v>56</v>
      </c>
      <c r="C16" s="4" t="s">
        <v>122</v>
      </c>
      <c r="F16" s="4">
        <v>3</v>
      </c>
      <c r="G16" t="s">
        <v>125</v>
      </c>
      <c r="H16">
        <v>5.5199999999999999E-2</v>
      </c>
      <c r="I16">
        <v>6.7900000000000002E-2</v>
      </c>
      <c r="J16">
        <v>100</v>
      </c>
      <c r="K16">
        <f t="shared" si="0"/>
        <v>5.52</v>
      </c>
      <c r="L16">
        <f t="shared" si="0"/>
        <v>6.79</v>
      </c>
    </row>
    <row r="17" spans="1:16" x14ac:dyDescent="0.25">
      <c r="A17" s="2" t="s">
        <v>127</v>
      </c>
      <c r="B17" s="2" t="s">
        <v>56</v>
      </c>
      <c r="C17" s="2" t="s">
        <v>123</v>
      </c>
      <c r="D17" s="2" t="s">
        <v>58</v>
      </c>
      <c r="E17" s="2" t="s">
        <v>59</v>
      </c>
      <c r="F17" s="3">
        <v>9</v>
      </c>
      <c r="G17" t="s">
        <v>128</v>
      </c>
      <c r="H17">
        <v>3.882E-2</v>
      </c>
      <c r="I17">
        <v>4.7699999999999999E-2</v>
      </c>
      <c r="J17">
        <v>100</v>
      </c>
      <c r="K17">
        <f t="shared" si="0"/>
        <v>3.8820000000000001</v>
      </c>
      <c r="L17">
        <f t="shared" si="0"/>
        <v>4.7699999999999996</v>
      </c>
      <c r="O17" t="s">
        <v>138</v>
      </c>
      <c r="P17" t="s">
        <v>139</v>
      </c>
    </row>
    <row r="18" spans="1:16" x14ac:dyDescent="0.25">
      <c r="A18" s="2" t="s">
        <v>60</v>
      </c>
      <c r="B18" s="2" t="s">
        <v>61</v>
      </c>
      <c r="C18" s="2" t="s">
        <v>62</v>
      </c>
      <c r="D18" s="2" t="s">
        <v>63</v>
      </c>
      <c r="E18" s="2" t="s">
        <v>60</v>
      </c>
      <c r="F18" s="3">
        <v>2</v>
      </c>
      <c r="G18" t="s">
        <v>97</v>
      </c>
      <c r="H18">
        <v>0.84460000000000002</v>
      </c>
      <c r="I18">
        <v>1.04</v>
      </c>
      <c r="J18">
        <v>5</v>
      </c>
      <c r="K18">
        <f t="shared" si="0"/>
        <v>4.2229999999999999</v>
      </c>
      <c r="L18">
        <f t="shared" si="0"/>
        <v>5.2</v>
      </c>
    </row>
    <row r="19" spans="1:16" x14ac:dyDescent="0.25">
      <c r="A19" s="2" t="s">
        <v>12</v>
      </c>
      <c r="B19" s="2" t="s">
        <v>13</v>
      </c>
      <c r="C19" s="2" t="s">
        <v>14</v>
      </c>
      <c r="D19" s="2" t="s">
        <v>15</v>
      </c>
      <c r="E19" s="2" t="s">
        <v>12</v>
      </c>
      <c r="F19" s="3">
        <v>1</v>
      </c>
      <c r="G19" s="15" t="s">
        <v>132</v>
      </c>
      <c r="H19">
        <v>8.3699999999999992</v>
      </c>
      <c r="I19">
        <f>8.37+(23%*H19)</f>
        <v>10.2951</v>
      </c>
      <c r="J19">
        <v>1</v>
      </c>
      <c r="K19">
        <f t="shared" si="0"/>
        <v>8.3699999999999992</v>
      </c>
      <c r="L19">
        <f t="shared" si="0"/>
        <v>10.2951</v>
      </c>
    </row>
    <row r="20" spans="1:16" x14ac:dyDescent="0.25">
      <c r="A20" s="2" t="s">
        <v>67</v>
      </c>
      <c r="B20" s="2" t="s">
        <v>68</v>
      </c>
      <c r="C20" s="2" t="s">
        <v>69</v>
      </c>
      <c r="D20" s="2" t="s">
        <v>70</v>
      </c>
      <c r="E20" s="2" t="s">
        <v>67</v>
      </c>
      <c r="F20" s="3">
        <v>1</v>
      </c>
      <c r="G20" t="s">
        <v>94</v>
      </c>
      <c r="H20">
        <v>4.3499999999999996</v>
      </c>
      <c r="I20">
        <v>5.35</v>
      </c>
      <c r="J20">
        <v>1</v>
      </c>
      <c r="K20">
        <f t="shared" si="0"/>
        <v>4.3499999999999996</v>
      </c>
      <c r="L20">
        <f t="shared" si="0"/>
        <v>5.35</v>
      </c>
    </row>
    <row r="21" spans="1:16" x14ac:dyDescent="0.25">
      <c r="A21" s="2" t="s">
        <v>71</v>
      </c>
      <c r="B21" s="2" t="s">
        <v>72</v>
      </c>
      <c r="C21" s="2" t="s">
        <v>73</v>
      </c>
      <c r="D21" s="2" t="s">
        <v>74</v>
      </c>
      <c r="E21" s="2" t="s">
        <v>75</v>
      </c>
      <c r="F21" s="3">
        <v>1</v>
      </c>
      <c r="G21" t="s">
        <v>86</v>
      </c>
      <c r="H21" s="6">
        <v>10.19</v>
      </c>
      <c r="I21">
        <v>12.53</v>
      </c>
      <c r="J21">
        <v>1</v>
      </c>
      <c r="K21">
        <f t="shared" si="0"/>
        <v>10.19</v>
      </c>
      <c r="L21">
        <f t="shared" si="0"/>
        <v>12.53</v>
      </c>
    </row>
    <row r="22" spans="1:16" x14ac:dyDescent="0.25">
      <c r="A22" s="2" t="s">
        <v>76</v>
      </c>
      <c r="B22" s="2" t="s">
        <v>77</v>
      </c>
      <c r="C22" s="2" t="s">
        <v>78</v>
      </c>
      <c r="D22" s="2" t="s">
        <v>55</v>
      </c>
      <c r="E22" s="2" t="s">
        <v>76</v>
      </c>
      <c r="F22" s="3">
        <v>1</v>
      </c>
      <c r="G22" t="s">
        <v>102</v>
      </c>
      <c r="H22">
        <v>2.99</v>
      </c>
      <c r="I22">
        <v>3.68</v>
      </c>
      <c r="J22">
        <v>1</v>
      </c>
      <c r="K22">
        <f t="shared" si="0"/>
        <v>2.99</v>
      </c>
      <c r="L22">
        <f t="shared" si="0"/>
        <v>3.68</v>
      </c>
      <c r="O22" t="s">
        <v>103</v>
      </c>
    </row>
    <row r="23" spans="1:16" x14ac:dyDescent="0.25">
      <c r="A23" s="2" t="s">
        <v>79</v>
      </c>
      <c r="B23" s="2" t="s">
        <v>80</v>
      </c>
      <c r="C23" s="2" t="s">
        <v>81</v>
      </c>
      <c r="D23" s="2" t="s">
        <v>82</v>
      </c>
      <c r="E23" s="2" t="s">
        <v>83</v>
      </c>
      <c r="F23" s="3">
        <v>1</v>
      </c>
      <c r="G23" t="s">
        <v>115</v>
      </c>
      <c r="H23">
        <v>2.3401999999999998</v>
      </c>
      <c r="I23">
        <v>2.87</v>
      </c>
      <c r="J23">
        <v>2</v>
      </c>
      <c r="K23">
        <f t="shared" si="0"/>
        <v>4.6803999999999997</v>
      </c>
      <c r="L23">
        <f t="shared" si="0"/>
        <v>5.74</v>
      </c>
    </row>
    <row r="24" spans="1:16" x14ac:dyDescent="0.25">
      <c r="A24" s="4" t="s">
        <v>99</v>
      </c>
      <c r="B24" s="4" t="s">
        <v>98</v>
      </c>
      <c r="C24" s="4" t="s">
        <v>100</v>
      </c>
      <c r="F24" s="4">
        <v>1</v>
      </c>
      <c r="G24" s="16" t="s">
        <v>101</v>
      </c>
      <c r="H24">
        <v>25.1</v>
      </c>
      <c r="I24">
        <v>25.1</v>
      </c>
      <c r="J24">
        <v>1</v>
      </c>
      <c r="K24">
        <f t="shared" si="0"/>
        <v>25.1</v>
      </c>
      <c r="L24">
        <f t="shared" si="0"/>
        <v>25.1</v>
      </c>
    </row>
    <row r="26" spans="1:16" x14ac:dyDescent="0.25">
      <c r="A26" s="4" t="s">
        <v>84</v>
      </c>
      <c r="F26" s="12">
        <v>12</v>
      </c>
    </row>
    <row r="27" spans="1:16" x14ac:dyDescent="0.25">
      <c r="A27" s="4" t="s">
        <v>119</v>
      </c>
      <c r="F27" s="12">
        <v>2</v>
      </c>
    </row>
    <row r="28" spans="1:16" x14ac:dyDescent="0.25">
      <c r="A28" s="4" t="s">
        <v>120</v>
      </c>
      <c r="F28" s="12">
        <v>1</v>
      </c>
    </row>
    <row r="29" spans="1:16" x14ac:dyDescent="0.25">
      <c r="A29" s="9" t="s">
        <v>64</v>
      </c>
      <c r="B29" s="9" t="s">
        <v>11</v>
      </c>
      <c r="C29" s="9" t="s">
        <v>65</v>
      </c>
      <c r="D29" s="9" t="s">
        <v>66</v>
      </c>
      <c r="E29" s="9" t="s">
        <v>64</v>
      </c>
      <c r="F29" s="10">
        <v>12</v>
      </c>
      <c r="G29" s="7" t="s">
        <v>111</v>
      </c>
      <c r="H29" s="7">
        <v>0.6502</v>
      </c>
      <c r="I29" s="7">
        <v>0.80400000000000005</v>
      </c>
      <c r="J29" s="7">
        <v>5</v>
      </c>
    </row>
    <row r="31" spans="1:16" x14ac:dyDescent="0.25">
      <c r="A31" s="13" t="s">
        <v>134</v>
      </c>
      <c r="B31" s="14"/>
      <c r="C31" s="14"/>
      <c r="D31" s="14"/>
      <c r="E31" s="14"/>
      <c r="F31" s="14"/>
      <c r="G31" s="14"/>
      <c r="H31" s="14"/>
      <c r="I31" s="14"/>
      <c r="J31" s="14"/>
      <c r="K31" s="14">
        <f>SUM(K2:K24)</f>
        <v>122.34415000000001</v>
      </c>
      <c r="L31" s="14">
        <f>SUM(L2:L24)</f>
        <v>144.9091</v>
      </c>
    </row>
  </sheetData>
  <hyperlinks>
    <hyperlink ref="G4" r:id="rId1" xr:uid="{D62AE30A-D89F-40EC-9243-F0378E7625CA}"/>
    <hyperlink ref="G11" r:id="rId2" xr:uid="{81F793C7-18E4-4AE1-9A9E-91DFBA041C7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Four-leg robot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2021-01-14T19:26:44Z</dcterms:created>
  <dcterms:modified xsi:type="dcterms:W3CDTF">2021-02-04T18:04:57Z</dcterms:modified>
</cp:coreProperties>
</file>